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Msoffice\Excel\万年カレンダー\祝日計算2(Excel)\"/>
    </mc:Choice>
  </mc:AlternateContent>
  <xr:revisionPtr revIDLastSave="0" documentId="13_ncr:1_{20891AF1-715F-4556-8C1D-3AE9A2E0C565}" xr6:coauthVersionLast="47" xr6:coauthVersionMax="47" xr10:uidLastSave="{00000000-0000-0000-0000-000000000000}"/>
  <bookViews>
    <workbookView xWindow="1395" yWindow="1725" windowWidth="25185" windowHeight="13215" xr2:uid="{5C4C3BB9-A1A3-48B1-ACD6-A95CE6AADB5B}"/>
  </bookViews>
  <sheets>
    <sheet name="サンプルカレンダー" sheetId="1" r:id="rId1"/>
    <sheet name="祝日テープル" sheetId="2" r:id="rId2"/>
    <sheet name="記念日テーブル" sheetId="3" r:id="rId3"/>
  </sheets>
  <definedNames>
    <definedName name="記念日一覧">記念日テーブル!$A:$C</definedName>
    <definedName name="祝日一覧">祝日テープル!$B:$C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A100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1" i="3"/>
  <c r="A102" i="3"/>
  <c r="B2" i="3" l="1"/>
  <c r="A12" i="3" l="1"/>
  <c r="A5" i="3"/>
  <c r="B3" i="2"/>
  <c r="A5" i="1"/>
  <c r="H13" i="2" l="1"/>
  <c r="H7" i="2"/>
  <c r="B5" i="1"/>
  <c r="H15" i="2"/>
  <c r="B19" i="2"/>
  <c r="B7" i="2"/>
  <c r="B15" i="2"/>
  <c r="B17" i="2"/>
  <c r="A10" i="3"/>
  <c r="A9" i="3"/>
  <c r="A8" i="3"/>
  <c r="A6" i="3"/>
  <c r="A7" i="3"/>
  <c r="A11" i="3"/>
  <c r="H8" i="2"/>
  <c r="B14" i="2"/>
  <c r="H9" i="2"/>
  <c r="H14" i="2"/>
  <c r="B20" i="2"/>
  <c r="B30" i="2" s="1"/>
  <c r="B21" i="2"/>
  <c r="B31" i="2" s="1"/>
  <c r="B16" i="2"/>
  <c r="B28" i="2" s="1"/>
  <c r="B6" i="2"/>
  <c r="B22" i="2" s="1"/>
  <c r="B12" i="2"/>
  <c r="B9" i="2"/>
  <c r="B24" i="2" s="1"/>
  <c r="B11" i="2"/>
  <c r="B26" i="2" s="1"/>
  <c r="B8" i="2"/>
  <c r="B23" i="2" s="1"/>
  <c r="B13" i="2"/>
  <c r="A7" i="1" l="1"/>
  <c r="B7" i="1"/>
  <c r="C5" i="1"/>
  <c r="B27" i="2"/>
  <c r="H16" i="2"/>
  <c r="B18" i="2" s="1"/>
  <c r="B29" i="2" s="1"/>
  <c r="H10" i="2"/>
  <c r="B10" i="2" s="1"/>
  <c r="B25" i="2" l="1"/>
  <c r="B6" i="1" s="1"/>
  <c r="C7" i="1"/>
  <c r="D5" i="1"/>
  <c r="B32" i="2"/>
  <c r="A6" i="1" l="1"/>
  <c r="C6" i="1"/>
  <c r="D6" i="1"/>
  <c r="D7" i="1"/>
  <c r="E5" i="1"/>
  <c r="E6" i="1" l="1"/>
  <c r="E7" i="1"/>
  <c r="F5" i="1"/>
  <c r="F7" i="1" l="1"/>
  <c r="F6" i="1"/>
  <c r="G5" i="1"/>
  <c r="G7" i="1" l="1"/>
  <c r="G6" i="1"/>
  <c r="A8" i="1"/>
  <c r="A9" i="1" l="1"/>
  <c r="A10" i="1"/>
  <c r="B8" i="1"/>
  <c r="B9" i="1" l="1"/>
  <c r="B10" i="1"/>
  <c r="C8" i="1"/>
  <c r="C9" i="1" l="1"/>
  <c r="C10" i="1"/>
  <c r="D8" i="1"/>
  <c r="D10" i="1" l="1"/>
  <c r="D9" i="1"/>
  <c r="E8" i="1"/>
  <c r="E9" i="1" l="1"/>
  <c r="E10" i="1"/>
  <c r="F8" i="1"/>
  <c r="F9" i="1" l="1"/>
  <c r="F10" i="1"/>
  <c r="G8" i="1"/>
  <c r="G10" i="1" l="1"/>
  <c r="G9" i="1"/>
  <c r="A11" i="1"/>
  <c r="B11" i="1" l="1"/>
  <c r="A12" i="1"/>
  <c r="A13" i="1"/>
  <c r="C11" i="1" l="1"/>
  <c r="B12" i="1"/>
  <c r="B13" i="1"/>
  <c r="D11" i="1" l="1"/>
  <c r="C12" i="1"/>
  <c r="C13" i="1"/>
  <c r="E11" i="1" l="1"/>
  <c r="D13" i="1"/>
  <c r="D12" i="1"/>
  <c r="F11" i="1" l="1"/>
  <c r="E12" i="1"/>
  <c r="E13" i="1"/>
  <c r="G11" i="1" l="1"/>
  <c r="F12" i="1"/>
  <c r="F13" i="1"/>
  <c r="A14" i="1" l="1"/>
  <c r="G13" i="1"/>
  <c r="G12" i="1"/>
  <c r="B14" i="1" l="1"/>
  <c r="A15" i="1"/>
  <c r="A16" i="1"/>
  <c r="C14" i="1" l="1"/>
  <c r="B15" i="1"/>
  <c r="B16" i="1"/>
  <c r="D14" i="1" l="1"/>
  <c r="C15" i="1"/>
  <c r="C16" i="1"/>
  <c r="E14" i="1" l="1"/>
  <c r="D15" i="1"/>
  <c r="D16" i="1"/>
  <c r="F14" i="1" l="1"/>
  <c r="E15" i="1"/>
  <c r="E16" i="1"/>
  <c r="G14" i="1" l="1"/>
  <c r="F15" i="1"/>
  <c r="F16" i="1"/>
  <c r="A17" i="1" l="1"/>
  <c r="G16" i="1"/>
  <c r="G15" i="1"/>
  <c r="B17" i="1" l="1"/>
  <c r="A18" i="1"/>
  <c r="A19" i="1"/>
  <c r="C17" i="1" l="1"/>
  <c r="B18" i="1"/>
  <c r="B19" i="1"/>
  <c r="D17" i="1" l="1"/>
  <c r="C18" i="1"/>
  <c r="C19" i="1"/>
  <c r="E17" i="1" l="1"/>
  <c r="D18" i="1"/>
  <c r="D19" i="1"/>
  <c r="F17" i="1" l="1"/>
  <c r="E18" i="1"/>
  <c r="E19" i="1"/>
  <c r="G17" i="1" l="1"/>
  <c r="F18" i="1"/>
  <c r="F19" i="1"/>
  <c r="A20" i="1" l="1"/>
  <c r="G19" i="1"/>
  <c r="G18" i="1"/>
  <c r="B20" i="1" l="1"/>
  <c r="A22" i="1"/>
  <c r="A21" i="1"/>
  <c r="C20" i="1" l="1"/>
  <c r="B21" i="1"/>
  <c r="B22" i="1"/>
  <c r="D20" i="1" l="1"/>
  <c r="C21" i="1"/>
  <c r="C22" i="1"/>
  <c r="E20" i="1" l="1"/>
  <c r="D21" i="1"/>
  <c r="D22" i="1"/>
  <c r="F20" i="1" l="1"/>
  <c r="E21" i="1"/>
  <c r="E22" i="1"/>
  <c r="G20" i="1" l="1"/>
  <c r="F21" i="1"/>
  <c r="F22" i="1"/>
  <c r="G22" i="1" l="1"/>
  <c r="G21" i="1"/>
</calcChain>
</file>

<file path=xl/sharedStrings.xml><?xml version="1.0" encoding="utf-8"?>
<sst xmlns="http://schemas.openxmlformats.org/spreadsheetml/2006/main" count="99" uniqueCount="61">
  <si>
    <t>年</t>
    <rPh sb="0" eb="1">
      <t>ネン</t>
    </rPh>
    <phoneticPr fontId="1"/>
  </si>
  <si>
    <t>計算結果</t>
    <rPh sb="0" eb="2">
      <t>ケイサン</t>
    </rPh>
    <rPh sb="2" eb="4">
      <t>ケッカ</t>
    </rPh>
    <phoneticPr fontId="1"/>
  </si>
  <si>
    <t>祝日名</t>
    <rPh sb="0" eb="2">
      <t>シュクジツ</t>
    </rPh>
    <rPh sb="2" eb="3">
      <t>メイ</t>
    </rPh>
    <phoneticPr fontId="1"/>
  </si>
  <si>
    <t>決定方法</t>
    <rPh sb="0" eb="2">
      <t>ケッテイ</t>
    </rPh>
    <rPh sb="2" eb="4">
      <t>ホウホウ</t>
    </rPh>
    <phoneticPr fontId="1"/>
  </si>
  <si>
    <t>正式年月日</t>
    <rPh sb="0" eb="2">
      <t>セイシキ</t>
    </rPh>
    <rPh sb="2" eb="5">
      <t>ネンガッピ</t>
    </rPh>
    <phoneticPr fontId="1"/>
  </si>
  <si>
    <t>元日</t>
  </si>
  <si>
    <t>固定</t>
    <rPh sb="0" eb="2">
      <t>コテイ</t>
    </rPh>
    <phoneticPr fontId="1"/>
  </si>
  <si>
    <t>春分の日の計算式</t>
    <rPh sb="0" eb="2">
      <t>シュンブン</t>
    </rPh>
    <rPh sb="3" eb="4">
      <t>ヒ</t>
    </rPh>
    <rPh sb="5" eb="8">
      <t>ケイサンシキ</t>
    </rPh>
    <phoneticPr fontId="1"/>
  </si>
  <si>
    <t>成人の日</t>
  </si>
  <si>
    <t>第２月曜日</t>
    <rPh sb="0" eb="1">
      <t>ダイ</t>
    </rPh>
    <rPh sb="2" eb="5">
      <t>ゲツヨウビ</t>
    </rPh>
    <phoneticPr fontId="1"/>
  </si>
  <si>
    <t>1900-1979年通用</t>
  </si>
  <si>
    <t>建国記念の日</t>
  </si>
  <si>
    <t>1980-2099年通用</t>
  </si>
  <si>
    <t>天皇誕生日</t>
  </si>
  <si>
    <t>2100-2150年通用</t>
  </si>
  <si>
    <t>春分の日</t>
  </si>
  <si>
    <t>計算式</t>
    <rPh sb="0" eb="3">
      <t>ケイサンシキ</t>
    </rPh>
    <phoneticPr fontId="1"/>
  </si>
  <si>
    <t>昭和の日</t>
  </si>
  <si>
    <t>憲法記念日</t>
  </si>
  <si>
    <t>秋分の日の計算式</t>
    <rPh sb="0" eb="2">
      <t>シュウブン</t>
    </rPh>
    <rPh sb="3" eb="4">
      <t>ヒ</t>
    </rPh>
    <rPh sb="5" eb="8">
      <t>ケイサンシキ</t>
    </rPh>
    <phoneticPr fontId="1"/>
  </si>
  <si>
    <t>みどりの日</t>
  </si>
  <si>
    <t>こどもの日</t>
  </si>
  <si>
    <t>海の日</t>
  </si>
  <si>
    <t>第３月曜日</t>
    <rPh sb="0" eb="1">
      <t>ダイ</t>
    </rPh>
    <rPh sb="2" eb="5">
      <t>ゲツヨウビ</t>
    </rPh>
    <phoneticPr fontId="1"/>
  </si>
  <si>
    <t>山の日</t>
  </si>
  <si>
    <t>敬老の日</t>
  </si>
  <si>
    <t>秋分の日</t>
  </si>
  <si>
    <t>スポーツの日</t>
  </si>
  <si>
    <t>文化の日</t>
  </si>
  <si>
    <t>勤労感謝の日</t>
  </si>
  <si>
    <t>振替休日を計算する領域(該当する時のみ表示)</t>
    <rPh sb="0" eb="2">
      <t>フリカエ</t>
    </rPh>
    <rPh sb="2" eb="4">
      <t>キュウジツ</t>
    </rPh>
    <rPh sb="5" eb="7">
      <t>ケイサン</t>
    </rPh>
    <rPh sb="9" eb="11">
      <t>リョウイキ</t>
    </rPh>
    <rPh sb="12" eb="14">
      <t>ガイトウ</t>
    </rPh>
    <rPh sb="16" eb="17">
      <t>トキ</t>
    </rPh>
    <rPh sb="19" eb="21">
      <t>ヒョウジ</t>
    </rPh>
    <phoneticPr fontId="1"/>
  </si>
  <si>
    <t>振替休日</t>
  </si>
  <si>
    <t>国民の休日</t>
  </si>
  <si>
    <t>日</t>
    <rPh sb="0" eb="1">
      <t>ヒ</t>
    </rPh>
    <phoneticPr fontId="1"/>
  </si>
  <si>
    <t>月</t>
  </si>
  <si>
    <t>火</t>
  </si>
  <si>
    <t>水</t>
  </si>
  <si>
    <t>木</t>
  </si>
  <si>
    <t>金</t>
  </si>
  <si>
    <t>土</t>
  </si>
  <si>
    <t>月日入力</t>
    <rPh sb="0" eb="2">
      <t>ツキヒ</t>
    </rPh>
    <rPh sb="2" eb="4">
      <t>ニュウリョク</t>
    </rPh>
    <phoneticPr fontId="1"/>
  </si>
  <si>
    <t>表示入力</t>
    <rPh sb="0" eb="2">
      <t>ヒョウジ</t>
    </rPh>
    <rPh sb="2" eb="4">
      <t>ニュウリョク</t>
    </rPh>
    <phoneticPr fontId="1"/>
  </si>
  <si>
    <t>愛妻の誕生日</t>
    <rPh sb="0" eb="2">
      <t>アイサイ</t>
    </rPh>
    <rPh sb="3" eb="6">
      <t>タンジョウビ</t>
    </rPh>
    <phoneticPr fontId="1"/>
  </si>
  <si>
    <t>義母の誕生日</t>
    <rPh sb="0" eb="2">
      <t>ギボ</t>
    </rPh>
    <rPh sb="3" eb="6">
      <t>タンジョウビ</t>
    </rPh>
    <phoneticPr fontId="1"/>
  </si>
  <si>
    <t>しおりの誕生日</t>
    <rPh sb="4" eb="7">
      <t>タンジョウビ</t>
    </rPh>
    <phoneticPr fontId="1"/>
  </si>
  <si>
    <t>創立記念日</t>
    <rPh sb="0" eb="2">
      <t>ソウリツ</t>
    </rPh>
    <rPh sb="2" eb="5">
      <t>キネンビ</t>
    </rPh>
    <phoneticPr fontId="1"/>
  </si>
  <si>
    <t>雅也の誕生日</t>
    <phoneticPr fontId="1"/>
  </si>
  <si>
    <t>結婚記念日</t>
    <rPh sb="0" eb="2">
      <t>ケッコン</t>
    </rPh>
    <rPh sb="2" eb="5">
      <t>キネンビ</t>
    </rPh>
    <phoneticPr fontId="1"/>
  </si>
  <si>
    <t>個人的記念日</t>
    <rPh sb="0" eb="3">
      <t>コジンテキ</t>
    </rPh>
    <rPh sb="3" eb="6">
      <t>キネンビ</t>
    </rPh>
    <phoneticPr fontId="1"/>
  </si>
  <si>
    <t>年(ここでは入力しない)</t>
    <rPh sb="0" eb="1">
      <t>ネン</t>
    </rPh>
    <phoneticPr fontId="1"/>
  </si>
  <si>
    <t>祝祭日と個人的記念日付カレンダー</t>
    <rPh sb="0" eb="3">
      <t>シュクサイジツ</t>
    </rPh>
    <rPh sb="4" eb="6">
      <t>コジン</t>
    </rPh>
    <rPh sb="6" eb="7">
      <t>テキ</t>
    </rPh>
    <rPh sb="7" eb="10">
      <t>キネンビ</t>
    </rPh>
    <rPh sb="10" eb="11">
      <t>ツキ</t>
    </rPh>
    <phoneticPr fontId="1"/>
  </si>
  <si>
    <t>祝祭日の計算テーブル</t>
    <phoneticPr fontId="1"/>
  </si>
  <si>
    <t>義父の命日</t>
    <rPh sb="0" eb="2">
      <t>ギフ</t>
    </rPh>
    <rPh sb="3" eb="5">
      <t>メイニチ</t>
    </rPh>
    <phoneticPr fontId="1"/>
  </si>
  <si>
    <t>Yokoyama</t>
  </si>
  <si>
    <t>Ver2.10</t>
    <phoneticPr fontId="1"/>
  </si>
  <si>
    <t>Ver 1.00</t>
  </si>
  <si>
    <t>最初の「祝日テーブル」</t>
  </si>
  <si>
    <t>Ver 2.00</t>
  </si>
  <si>
    <t>「祝日名」と「計算結果」を入れ替えた</t>
  </si>
  <si>
    <t>Ver 2.10</t>
  </si>
  <si>
    <t>「1900-1979年通用」の計算結果に問題が有ったので修正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</si>
</sst>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m/dd\(aaa\)"/>
    <numFmt numFmtId="177" formatCode="d"/>
    <numFmt numFmtId="178" formatCode="yyyy/mm/dd"/>
    <numFmt numFmtId="179" formatCode="m/d"/>
    <numFmt numFmtId="180" formatCode="General&quot;年&quot;"/>
    <numFmt numFmtId="181" formatCode="General&quot;月&quot;"/>
    <numFmt numFmtId="182" formatCode="&quot;(&quot;[$]ggge&quot;年)&quot;" x16r2:formatCode16="&quot;(&quot;[$-ja-JP-x-gannen]ggge&quot;年)&quot;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4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36"/>
      <color rgb="FFFF0000"/>
      <name val="游ゴシック"/>
      <family val="3"/>
      <charset val="128"/>
      <scheme val="minor"/>
    </font>
    <font>
      <b/>
      <sz val="36"/>
      <color theme="1"/>
      <name val="游ゴシック"/>
      <family val="3"/>
      <charset val="128"/>
      <scheme val="minor"/>
    </font>
    <font>
      <b/>
      <sz val="36"/>
      <color theme="4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Brush Script Std"/>
      <family val="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3" borderId="1" xfId="0" applyFont="1" applyFill="1" applyBorder="1" applyAlignment="1">
      <alignment horizontal="left" vertical="center" wrapText="1" indent="1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 applyAlignment="1">
      <alignment horizontal="center" vertical="center"/>
    </xf>
    <xf numFmtId="180" fontId="7" fillId="4" borderId="0" xfId="0" applyNumberFormat="1" applyFont="1" applyFill="1">
      <alignment vertical="center"/>
    </xf>
    <xf numFmtId="181" fontId="7" fillId="4" borderId="0" xfId="0" applyNumberFormat="1" applyFont="1" applyFill="1">
      <alignment vertical="center"/>
    </xf>
    <xf numFmtId="182" fontId="13" fillId="0" borderId="0" xfId="0" applyNumberFormat="1" applyFont="1" applyAlignment="1">
      <alignment horizontal="left" vertical="center"/>
    </xf>
    <xf numFmtId="0" fontId="1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 wrapText="1" shrinkToFit="1"/>
    </xf>
    <xf numFmtId="0" fontId="4" fillId="0" borderId="5" xfId="0" applyFont="1" applyBorder="1" applyAlignment="1">
      <alignment horizontal="center" vertical="center" textRotation="255" wrapText="1" shrinkToFit="1"/>
    </xf>
    <xf numFmtId="0" fontId="4" fillId="0" borderId="3" xfId="0" applyFont="1" applyBorder="1" applyAlignment="1">
      <alignment horizontal="center" vertical="center" textRotation="255" wrapText="1" shrinkToFi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</cellXfs>
  <cellStyles count="1">
    <cellStyle name="標準" xfId="0" builtinId="0"/>
  </cellStyles>
  <dxfs count="8">
    <dxf>
      <font>
        <color theme="0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solid"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none">
          <fgColor indexed="64"/>
          <bgColor auto="1"/>
        </patternFill>
      </fill>
    </dxf>
    <dxf>
      <font>
        <color rgb="FFFFFF00"/>
      </font>
    </dxf>
    <dxf>
      <font>
        <color theme="0"/>
      </font>
      <fill>
        <patternFill patternType="none">
          <bgColor auto="1"/>
        </patternFill>
      </fill>
    </dxf>
    <dxf>
      <font>
        <color theme="0" tint="-0.14996795556505021"/>
      </font>
      <fill>
        <patternFill>
          <fgColor theme="0"/>
        </patternFill>
      </fill>
    </dxf>
    <dxf>
      <font>
        <color rgb="FFFF000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05B29-C3A3-4516-962E-FD9AF11FF9EE}">
  <dimension ref="A1:G23"/>
  <sheetViews>
    <sheetView tabSelected="1" zoomScale="99" zoomScaleNormal="99" workbookViewId="0">
      <selection activeCell="A3" sqref="A3"/>
    </sheetView>
  </sheetViews>
  <sheetFormatPr defaultRowHeight="18.75" x14ac:dyDescent="0.4"/>
  <cols>
    <col min="1" max="1" width="16.75" bestFit="1" customWidth="1"/>
    <col min="2" max="2" width="12.625" bestFit="1" customWidth="1"/>
    <col min="3" max="7" width="12.5" bestFit="1" customWidth="1"/>
  </cols>
  <sheetData>
    <row r="1" spans="1:7" ht="45" customHeight="1" x14ac:dyDescent="0.4">
      <c r="A1" s="27" t="s">
        <v>50</v>
      </c>
      <c r="B1" s="28"/>
      <c r="C1" s="28"/>
      <c r="D1" s="28"/>
      <c r="E1" s="28"/>
      <c r="F1" s="28"/>
      <c r="G1" s="28"/>
    </row>
    <row r="2" spans="1:7" ht="27" customHeight="1" x14ac:dyDescent="0.4">
      <c r="A2" s="23">
        <v>2024</v>
      </c>
      <c r="B2" s="25">
        <f>DATE(A2,C2,1)</f>
        <v>45292</v>
      </c>
      <c r="C2" s="24">
        <v>1</v>
      </c>
    </row>
    <row r="4" spans="1:7" x14ac:dyDescent="0.4">
      <c r="A4" s="11" t="s">
        <v>33</v>
      </c>
      <c r="B4" s="3" t="s">
        <v>34</v>
      </c>
      <c r="C4" s="3" t="s">
        <v>35</v>
      </c>
      <c r="D4" s="3" t="s">
        <v>36</v>
      </c>
      <c r="E4" s="3" t="s">
        <v>37</v>
      </c>
      <c r="F4" s="3" t="s">
        <v>38</v>
      </c>
      <c r="G4" s="12" t="s">
        <v>39</v>
      </c>
    </row>
    <row r="5" spans="1:7" s="13" customFormat="1" ht="66" customHeight="1" x14ac:dyDescent="0.4">
      <c r="A5" s="19">
        <f>DATE(A2,C2,1)-(WEEKDAY(DATE(A2,C2,1))-1)</f>
        <v>45291</v>
      </c>
      <c r="B5" s="18">
        <f>A5+1</f>
        <v>45292</v>
      </c>
      <c r="C5" s="18">
        <f t="shared" ref="C5:G8" si="0">B5+1</f>
        <v>45293</v>
      </c>
      <c r="D5" s="18">
        <f t="shared" si="0"/>
        <v>45294</v>
      </c>
      <c r="E5" s="18">
        <f t="shared" si="0"/>
        <v>45295</v>
      </c>
      <c r="F5" s="18">
        <f t="shared" si="0"/>
        <v>45296</v>
      </c>
      <c r="G5" s="17">
        <f t="shared" si="0"/>
        <v>45297</v>
      </c>
    </row>
    <row r="6" spans="1:7" s="20" customFormat="1" x14ac:dyDescent="0.4">
      <c r="A6" s="22" t="str">
        <f t="shared" ref="A6:G6" si="1">IFERROR(VLOOKUP(A5,祝日一覧,2,0),"")</f>
        <v/>
      </c>
      <c r="B6" s="22" t="str">
        <f t="shared" si="1"/>
        <v>元日</v>
      </c>
      <c r="C6" s="22" t="str">
        <f t="shared" si="1"/>
        <v/>
      </c>
      <c r="D6" s="22" t="str">
        <f t="shared" si="1"/>
        <v/>
      </c>
      <c r="E6" s="22" t="str">
        <f t="shared" si="1"/>
        <v/>
      </c>
      <c r="F6" s="22" t="str">
        <f t="shared" si="1"/>
        <v/>
      </c>
      <c r="G6" s="22" t="str">
        <f t="shared" si="1"/>
        <v/>
      </c>
    </row>
    <row r="7" spans="1:7" x14ac:dyDescent="0.4">
      <c r="A7" s="21" t="str">
        <f t="shared" ref="A7:G7" si="2">IFERROR(VLOOKUP(A5,記念日一覧,3,0),"")</f>
        <v/>
      </c>
      <c r="B7" s="21" t="str">
        <f t="shared" si="2"/>
        <v/>
      </c>
      <c r="C7" s="21" t="str">
        <f t="shared" si="2"/>
        <v/>
      </c>
      <c r="D7" s="21" t="str">
        <f t="shared" si="2"/>
        <v/>
      </c>
      <c r="E7" s="21" t="str">
        <f t="shared" si="2"/>
        <v/>
      </c>
      <c r="F7" s="21" t="str">
        <f t="shared" si="2"/>
        <v/>
      </c>
      <c r="G7" s="21" t="str">
        <f t="shared" si="2"/>
        <v/>
      </c>
    </row>
    <row r="8" spans="1:7" s="13" customFormat="1" ht="66" customHeight="1" x14ac:dyDescent="0.4">
      <c r="A8" s="19">
        <f>G5+1</f>
        <v>45298</v>
      </c>
      <c r="B8" s="18">
        <f>A8+1</f>
        <v>45299</v>
      </c>
      <c r="C8" s="18">
        <f t="shared" si="0"/>
        <v>45300</v>
      </c>
      <c r="D8" s="18">
        <f t="shared" si="0"/>
        <v>45301</v>
      </c>
      <c r="E8" s="18">
        <f t="shared" si="0"/>
        <v>45302</v>
      </c>
      <c r="F8" s="18">
        <f t="shared" si="0"/>
        <v>45303</v>
      </c>
      <c r="G8" s="17">
        <f t="shared" si="0"/>
        <v>45304</v>
      </c>
    </row>
    <row r="9" spans="1:7" s="20" customFormat="1" x14ac:dyDescent="0.4">
      <c r="A9" s="22" t="str">
        <f t="shared" ref="A9:G9" si="3">IFERROR(VLOOKUP(A8,祝日一覧,2,0),"")</f>
        <v/>
      </c>
      <c r="B9" s="22" t="str">
        <f t="shared" si="3"/>
        <v>成人の日</v>
      </c>
      <c r="C9" s="22" t="str">
        <f t="shared" si="3"/>
        <v/>
      </c>
      <c r="D9" s="22" t="str">
        <f t="shared" si="3"/>
        <v/>
      </c>
      <c r="E9" s="22" t="str">
        <f t="shared" si="3"/>
        <v/>
      </c>
      <c r="F9" s="22" t="str">
        <f t="shared" si="3"/>
        <v/>
      </c>
      <c r="G9" s="22" t="str">
        <f t="shared" si="3"/>
        <v/>
      </c>
    </row>
    <row r="10" spans="1:7" x14ac:dyDescent="0.4">
      <c r="A10" s="21" t="str">
        <f t="shared" ref="A10:G10" si="4">IFERROR(VLOOKUP(A8,記念日一覧,3,0),"")</f>
        <v/>
      </c>
      <c r="B10" s="21" t="str">
        <f t="shared" si="4"/>
        <v/>
      </c>
      <c r="C10" s="21" t="str">
        <f t="shared" si="4"/>
        <v/>
      </c>
      <c r="D10" s="21" t="str">
        <f t="shared" si="4"/>
        <v/>
      </c>
      <c r="E10" s="21" t="str">
        <f t="shared" si="4"/>
        <v/>
      </c>
      <c r="F10" s="21" t="str">
        <f t="shared" si="4"/>
        <v/>
      </c>
      <c r="G10" s="21" t="str">
        <f t="shared" si="4"/>
        <v/>
      </c>
    </row>
    <row r="11" spans="1:7" s="13" customFormat="1" ht="66" customHeight="1" x14ac:dyDescent="0.4">
      <c r="A11" s="19">
        <f>G8+1</f>
        <v>45305</v>
      </c>
      <c r="B11" s="18">
        <f t="shared" ref="B11:G11" si="5">A11+1</f>
        <v>45306</v>
      </c>
      <c r="C11" s="18">
        <f t="shared" si="5"/>
        <v>45307</v>
      </c>
      <c r="D11" s="18">
        <f t="shared" si="5"/>
        <v>45308</v>
      </c>
      <c r="E11" s="18">
        <f t="shared" si="5"/>
        <v>45309</v>
      </c>
      <c r="F11" s="18">
        <f t="shared" si="5"/>
        <v>45310</v>
      </c>
      <c r="G11" s="17">
        <f t="shared" si="5"/>
        <v>45311</v>
      </c>
    </row>
    <row r="12" spans="1:7" s="20" customFormat="1" x14ac:dyDescent="0.4">
      <c r="A12" s="22" t="str">
        <f t="shared" ref="A12:G12" si="6">IFERROR(VLOOKUP(A11,祝日一覧,2,0),"")</f>
        <v/>
      </c>
      <c r="B12" s="22" t="str">
        <f t="shared" si="6"/>
        <v/>
      </c>
      <c r="C12" s="22" t="str">
        <f t="shared" si="6"/>
        <v/>
      </c>
      <c r="D12" s="22" t="str">
        <f t="shared" si="6"/>
        <v/>
      </c>
      <c r="E12" s="22" t="str">
        <f t="shared" si="6"/>
        <v/>
      </c>
      <c r="F12" s="22" t="str">
        <f t="shared" si="6"/>
        <v/>
      </c>
      <c r="G12" s="22" t="str">
        <f t="shared" si="6"/>
        <v/>
      </c>
    </row>
    <row r="13" spans="1:7" x14ac:dyDescent="0.4">
      <c r="A13" s="21" t="str">
        <f t="shared" ref="A13:G13" si="7">IFERROR(VLOOKUP(A11,記念日一覧,3,0),"")</f>
        <v/>
      </c>
      <c r="B13" s="21" t="str">
        <f t="shared" si="7"/>
        <v/>
      </c>
      <c r="C13" s="21" t="str">
        <f t="shared" si="7"/>
        <v/>
      </c>
      <c r="D13" s="21" t="str">
        <f t="shared" si="7"/>
        <v/>
      </c>
      <c r="E13" s="21" t="str">
        <f t="shared" si="7"/>
        <v/>
      </c>
      <c r="F13" s="21" t="str">
        <f t="shared" si="7"/>
        <v/>
      </c>
      <c r="G13" s="21" t="str">
        <f t="shared" si="7"/>
        <v/>
      </c>
    </row>
    <row r="14" spans="1:7" s="13" customFormat="1" ht="66" customHeight="1" x14ac:dyDescent="0.4">
      <c r="A14" s="19">
        <f>G11+1</f>
        <v>45312</v>
      </c>
      <c r="B14" s="18">
        <f t="shared" ref="B14:G14" si="8">A14+1</f>
        <v>45313</v>
      </c>
      <c r="C14" s="18">
        <f t="shared" si="8"/>
        <v>45314</v>
      </c>
      <c r="D14" s="18">
        <f t="shared" si="8"/>
        <v>45315</v>
      </c>
      <c r="E14" s="18">
        <f t="shared" si="8"/>
        <v>45316</v>
      </c>
      <c r="F14" s="18">
        <f t="shared" si="8"/>
        <v>45317</v>
      </c>
      <c r="G14" s="17">
        <f t="shared" si="8"/>
        <v>45318</v>
      </c>
    </row>
    <row r="15" spans="1:7" s="20" customFormat="1" x14ac:dyDescent="0.4">
      <c r="A15" s="22" t="str">
        <f t="shared" ref="A15:G15" si="9">IFERROR(VLOOKUP(A14,祝日一覧,2,0),"")</f>
        <v/>
      </c>
      <c r="B15" s="22" t="str">
        <f t="shared" si="9"/>
        <v/>
      </c>
      <c r="C15" s="22" t="str">
        <f t="shared" si="9"/>
        <v/>
      </c>
      <c r="D15" s="22" t="str">
        <f t="shared" si="9"/>
        <v/>
      </c>
      <c r="E15" s="22" t="str">
        <f t="shared" si="9"/>
        <v/>
      </c>
      <c r="F15" s="22" t="str">
        <f t="shared" si="9"/>
        <v/>
      </c>
      <c r="G15" s="22" t="str">
        <f t="shared" si="9"/>
        <v/>
      </c>
    </row>
    <row r="16" spans="1:7" x14ac:dyDescent="0.4">
      <c r="A16" s="21" t="str">
        <f t="shared" ref="A16:G16" si="10">IFERROR(VLOOKUP(A14,記念日一覧,3,0),"")</f>
        <v/>
      </c>
      <c r="B16" s="21" t="str">
        <f t="shared" si="10"/>
        <v/>
      </c>
      <c r="C16" s="21" t="str">
        <f t="shared" si="10"/>
        <v/>
      </c>
      <c r="D16" s="21" t="str">
        <f t="shared" si="10"/>
        <v/>
      </c>
      <c r="E16" s="21" t="str">
        <f t="shared" si="10"/>
        <v/>
      </c>
      <c r="F16" s="21" t="str">
        <f t="shared" si="10"/>
        <v/>
      </c>
      <c r="G16" s="21" t="str">
        <f t="shared" si="10"/>
        <v/>
      </c>
    </row>
    <row r="17" spans="1:7" s="13" customFormat="1" ht="66" customHeight="1" x14ac:dyDescent="0.4">
      <c r="A17" s="19">
        <f>G14+1</f>
        <v>45319</v>
      </c>
      <c r="B17" s="18">
        <f t="shared" ref="B17:G20" si="11">A17+1</f>
        <v>45320</v>
      </c>
      <c r="C17" s="18">
        <f t="shared" si="11"/>
        <v>45321</v>
      </c>
      <c r="D17" s="18">
        <f t="shared" si="11"/>
        <v>45322</v>
      </c>
      <c r="E17" s="18">
        <f t="shared" si="11"/>
        <v>45323</v>
      </c>
      <c r="F17" s="18">
        <f t="shared" si="11"/>
        <v>45324</v>
      </c>
      <c r="G17" s="17">
        <f t="shared" si="11"/>
        <v>45325</v>
      </c>
    </row>
    <row r="18" spans="1:7" s="20" customFormat="1" x14ac:dyDescent="0.4">
      <c r="A18" s="22" t="str">
        <f t="shared" ref="A18:G18" si="12">IFERROR(VLOOKUP(A17,祝日一覧,2,0),"")</f>
        <v/>
      </c>
      <c r="B18" s="22" t="str">
        <f t="shared" si="12"/>
        <v/>
      </c>
      <c r="C18" s="22" t="str">
        <f t="shared" si="12"/>
        <v/>
      </c>
      <c r="D18" s="22" t="str">
        <f t="shared" si="12"/>
        <v/>
      </c>
      <c r="E18" s="22" t="str">
        <f t="shared" si="12"/>
        <v/>
      </c>
      <c r="F18" s="22" t="str">
        <f t="shared" si="12"/>
        <v/>
      </c>
      <c r="G18" s="22" t="str">
        <f t="shared" si="12"/>
        <v/>
      </c>
    </row>
    <row r="19" spans="1:7" x14ac:dyDescent="0.4">
      <c r="A19" s="21" t="str">
        <f t="shared" ref="A19:G19" si="13">IFERROR(VLOOKUP(A17,記念日一覧,3,0),"")</f>
        <v/>
      </c>
      <c r="B19" s="21" t="str">
        <f t="shared" si="13"/>
        <v/>
      </c>
      <c r="C19" s="21" t="str">
        <f t="shared" si="13"/>
        <v/>
      </c>
      <c r="D19" s="21" t="str">
        <f t="shared" si="13"/>
        <v/>
      </c>
      <c r="E19" s="21" t="str">
        <f t="shared" si="13"/>
        <v/>
      </c>
      <c r="F19" s="21" t="str">
        <f t="shared" si="13"/>
        <v/>
      </c>
      <c r="G19" s="21" t="str">
        <f t="shared" si="13"/>
        <v/>
      </c>
    </row>
    <row r="20" spans="1:7" s="13" customFormat="1" ht="66" customHeight="1" x14ac:dyDescent="0.4">
      <c r="A20" s="19">
        <f>G17+1</f>
        <v>45326</v>
      </c>
      <c r="B20" s="18">
        <f t="shared" ref="B20:F20" si="14">A20+1</f>
        <v>45327</v>
      </c>
      <c r="C20" s="18">
        <f t="shared" si="14"/>
        <v>45328</v>
      </c>
      <c r="D20" s="18">
        <f t="shared" si="14"/>
        <v>45329</v>
      </c>
      <c r="E20" s="18">
        <f t="shared" si="14"/>
        <v>45330</v>
      </c>
      <c r="F20" s="18">
        <f t="shared" si="14"/>
        <v>45331</v>
      </c>
      <c r="G20" s="17">
        <f t="shared" si="11"/>
        <v>45332</v>
      </c>
    </row>
    <row r="21" spans="1:7" s="20" customFormat="1" x14ac:dyDescent="0.4">
      <c r="A21" s="22" t="str">
        <f t="shared" ref="A21:G21" si="15">IFERROR(VLOOKUP(A20,祝日一覧,2,0),"")</f>
        <v/>
      </c>
      <c r="B21" s="22" t="str">
        <f t="shared" si="15"/>
        <v/>
      </c>
      <c r="C21" s="22" t="str">
        <f t="shared" si="15"/>
        <v/>
      </c>
      <c r="D21" s="22" t="str">
        <f t="shared" si="15"/>
        <v/>
      </c>
      <c r="E21" s="22" t="str">
        <f t="shared" si="15"/>
        <v/>
      </c>
      <c r="F21" s="22" t="str">
        <f t="shared" si="15"/>
        <v/>
      </c>
      <c r="G21" s="22" t="str">
        <f t="shared" si="15"/>
        <v/>
      </c>
    </row>
    <row r="22" spans="1:7" x14ac:dyDescent="0.4">
      <c r="A22" s="21" t="str">
        <f t="shared" ref="A22:G22" si="16">IFERROR(VLOOKUP(A20,記念日一覧,3,0),"")</f>
        <v/>
      </c>
      <c r="B22" s="21" t="str">
        <f t="shared" si="16"/>
        <v/>
      </c>
      <c r="C22" s="21" t="str">
        <f t="shared" si="16"/>
        <v/>
      </c>
      <c r="D22" s="21" t="str">
        <f t="shared" si="16"/>
        <v/>
      </c>
      <c r="E22" s="21" t="str">
        <f t="shared" si="16"/>
        <v/>
      </c>
      <c r="F22" s="21" t="str">
        <f t="shared" si="16"/>
        <v/>
      </c>
      <c r="G22" s="21" t="str">
        <f t="shared" si="16"/>
        <v/>
      </c>
    </row>
    <row r="23" spans="1:7" x14ac:dyDescent="0.4">
      <c r="G23" s="26" t="s">
        <v>53</v>
      </c>
    </row>
  </sheetData>
  <mergeCells count="1">
    <mergeCell ref="A1:G1"/>
  </mergeCells>
  <phoneticPr fontId="1"/>
  <conditionalFormatting sqref="A5:G5 A8:G8 A11:G11 A14:G14 A17:G17 A20:G20">
    <cfRule type="expression" dxfId="7" priority="45">
      <formula>COUNTIF(祝日一覧,A5)=1</formula>
    </cfRule>
  </conditionalFormatting>
  <conditionalFormatting sqref="A5:G5">
    <cfRule type="expression" dxfId="6" priority="1">
      <formula>MONTH(A5)&lt;&gt;$C$2</formula>
    </cfRule>
  </conditionalFormatting>
  <conditionalFormatting sqref="A6:G7">
    <cfRule type="expression" dxfId="5" priority="7">
      <formula>MONTH(A$5)&lt;&gt;$C$2</formula>
    </cfRule>
  </conditionalFormatting>
  <conditionalFormatting sqref="A17:G17 A20:G20 A5:G5 A8:G8 A11:G11 A14:G14">
    <cfRule type="expression" dxfId="4" priority="20">
      <formula>COUNTIF(記念日一覧,A5)=1</formula>
    </cfRule>
  </conditionalFormatting>
  <conditionalFormatting sqref="A17:G17">
    <cfRule type="expression" dxfId="3" priority="3">
      <formula>MONTH(A$17)&lt;&gt;$C$2</formula>
    </cfRule>
  </conditionalFormatting>
  <conditionalFormatting sqref="A18:G19">
    <cfRule type="expression" dxfId="2" priority="5">
      <formula>MONTH(A$17)&lt;&gt;$C$2</formula>
    </cfRule>
  </conditionalFormatting>
  <conditionalFormatting sqref="A20:G20">
    <cfRule type="expression" dxfId="1" priority="2">
      <formula>MONTH(A20)&lt;&gt;$C$2</formula>
    </cfRule>
  </conditionalFormatting>
  <conditionalFormatting sqref="A21:G22">
    <cfRule type="expression" dxfId="0" priority="4">
      <formula>MONTH(A$20)&lt;&gt;$C$2</formula>
    </cfRule>
  </conditionalFormatting>
  <dataValidations count="2">
    <dataValidation type="whole" imeMode="off" allowBlank="1" showInputMessage="1" showErrorMessage="1" errorTitle="月入力のエラー" error="1～12月入力して下さい" sqref="C2" xr:uid="{8E5B1547-344E-46D8-85CB-9674DE3922D0}">
      <formula1>1</formula1>
      <formula2>12</formula2>
    </dataValidation>
    <dataValidation type="whole" imeMode="off" allowBlank="1" showInputMessage="1" showErrorMessage="1" errorTitle="年入力エラー" error="1901～2150年で入力してださい" sqref="A2" xr:uid="{B3C95DDA-1F41-481A-9834-F09E6B6B491D}">
      <formula1>1901</formula1>
      <formula2>2150</formula2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DB80-57B5-4AF8-8059-0436E1243C39}">
  <dimension ref="A1:K32"/>
  <sheetViews>
    <sheetView zoomScale="82" zoomScaleNormal="82" workbookViewId="0">
      <selection activeCell="J5" sqref="J5:K7"/>
    </sheetView>
  </sheetViews>
  <sheetFormatPr defaultRowHeight="18.75" x14ac:dyDescent="0.4"/>
  <cols>
    <col min="2" max="2" width="15.125" bestFit="1" customWidth="1"/>
    <col min="3" max="3" width="23" bestFit="1" customWidth="1"/>
    <col min="4" max="4" width="11" bestFit="1" customWidth="1"/>
    <col min="7" max="7" width="16.625" bestFit="1" customWidth="1"/>
  </cols>
  <sheetData>
    <row r="1" spans="1:11" x14ac:dyDescent="0.4">
      <c r="A1" s="20" t="s">
        <v>54</v>
      </c>
      <c r="B1" s="34" t="s">
        <v>51</v>
      </c>
      <c r="C1" s="34"/>
      <c r="D1" s="34"/>
    </row>
    <row r="3" spans="1:11" x14ac:dyDescent="0.4">
      <c r="B3" s="1">
        <f>サンプルカレンダー!A2</f>
        <v>2024</v>
      </c>
      <c r="C3" t="s">
        <v>0</v>
      </c>
    </row>
    <row r="5" spans="1:11" x14ac:dyDescent="0.4">
      <c r="B5" s="2" t="s">
        <v>1</v>
      </c>
      <c r="C5" s="3" t="s">
        <v>2</v>
      </c>
      <c r="D5" s="3" t="s">
        <v>3</v>
      </c>
      <c r="J5" t="s">
        <v>55</v>
      </c>
      <c r="K5" t="s">
        <v>56</v>
      </c>
    </row>
    <row r="6" spans="1:11" x14ac:dyDescent="0.4">
      <c r="A6" s="29" t="s">
        <v>4</v>
      </c>
      <c r="B6" s="4">
        <f>DATE($B$3,1,1)</f>
        <v>45292</v>
      </c>
      <c r="C6" s="5" t="s">
        <v>5</v>
      </c>
      <c r="D6" s="6" t="s">
        <v>6</v>
      </c>
      <c r="G6" s="30" t="s">
        <v>7</v>
      </c>
      <c r="H6" s="30"/>
      <c r="J6" t="s">
        <v>57</v>
      </c>
      <c r="K6" t="s">
        <v>58</v>
      </c>
    </row>
    <row r="7" spans="1:11" x14ac:dyDescent="0.4">
      <c r="A7" s="29"/>
      <c r="B7" s="4">
        <f>DATE($B$3,1,9+(((WEEKDAY(DATE($B$3,1,1))&gt;2)*7)-(WEEKDAY(DATE($B$3,1,1))-1)))</f>
        <v>45299</v>
      </c>
      <c r="C7" s="5" t="s">
        <v>8</v>
      </c>
      <c r="D7" s="6" t="s">
        <v>9</v>
      </c>
      <c r="G7" s="8" t="s">
        <v>10</v>
      </c>
      <c r="H7" s="8" t="str">
        <f>IF(AND($B$3&gt;=1901,$B$3&lt;=1979),INT(20.8357+0.242194*(B3-1980)-INT((B3-1980)/4)),"")</f>
        <v/>
      </c>
      <c r="J7" t="s">
        <v>59</v>
      </c>
      <c r="K7" t="s">
        <v>60</v>
      </c>
    </row>
    <row r="8" spans="1:11" x14ac:dyDescent="0.4">
      <c r="A8" s="29"/>
      <c r="B8" s="9">
        <f>DATE($B$3,2,11)</f>
        <v>45333</v>
      </c>
      <c r="C8" s="5" t="s">
        <v>11</v>
      </c>
      <c r="D8" s="6" t="s">
        <v>6</v>
      </c>
      <c r="G8" s="8" t="s">
        <v>12</v>
      </c>
      <c r="H8" s="8">
        <f>IF(AND($B$3&gt;=1980,$B$3&lt;=2099),INT(20.8431+0.242194*($B$3-1980)-INT(($B$3-1980)/4)),"")</f>
        <v>20</v>
      </c>
    </row>
    <row r="9" spans="1:11" x14ac:dyDescent="0.4">
      <c r="A9" s="29"/>
      <c r="B9" s="9">
        <f>DATE($B$3,2,23)</f>
        <v>45345</v>
      </c>
      <c r="C9" s="5" t="s">
        <v>13</v>
      </c>
      <c r="D9" s="6" t="s">
        <v>6</v>
      </c>
      <c r="G9" s="8" t="s">
        <v>14</v>
      </c>
      <c r="H9" s="8" t="str">
        <f>IF(AND($B$3&gt;=2100,$B$3&lt;=2150),INT(21.851+0.242194*($B$3-1980)-INT(($B$3-1980)/4)),"")</f>
        <v/>
      </c>
    </row>
    <row r="10" spans="1:11" x14ac:dyDescent="0.4">
      <c r="A10" s="29"/>
      <c r="B10" s="4">
        <f>DATE(B3,3,H10)</f>
        <v>45371</v>
      </c>
      <c r="C10" s="5" t="s">
        <v>15</v>
      </c>
      <c r="D10" s="6" t="s">
        <v>16</v>
      </c>
      <c r="G10" s="7" t="s">
        <v>1</v>
      </c>
      <c r="H10" s="8">
        <f>SUM(H7:H9)</f>
        <v>20</v>
      </c>
    </row>
    <row r="11" spans="1:11" x14ac:dyDescent="0.4">
      <c r="A11" s="29"/>
      <c r="B11" s="9">
        <f>DATE($B$3,4,29)</f>
        <v>45411</v>
      </c>
      <c r="C11" s="5" t="s">
        <v>17</v>
      </c>
      <c r="D11" s="6" t="s">
        <v>6</v>
      </c>
      <c r="G11" s="8"/>
      <c r="H11" s="8"/>
    </row>
    <row r="12" spans="1:11" x14ac:dyDescent="0.4">
      <c r="A12" s="29"/>
      <c r="B12" s="9">
        <f>DATE($B$3,5,3)</f>
        <v>45415</v>
      </c>
      <c r="C12" s="5" t="s">
        <v>18</v>
      </c>
      <c r="D12" s="6" t="s">
        <v>6</v>
      </c>
      <c r="G12" s="30" t="s">
        <v>19</v>
      </c>
      <c r="H12" s="30"/>
    </row>
    <row r="13" spans="1:11" x14ac:dyDescent="0.4">
      <c r="A13" s="29"/>
      <c r="B13" s="9">
        <f>DATE($B$3,5,4)</f>
        <v>45416</v>
      </c>
      <c r="C13" s="5" t="s">
        <v>20</v>
      </c>
      <c r="D13" s="6" t="s">
        <v>6</v>
      </c>
      <c r="G13" s="8" t="s">
        <v>10</v>
      </c>
      <c r="H13" s="8" t="str">
        <f>IF(AND($B$3&gt;=1901,$B$3&lt;=1979),INT(23.2588+0.242194*($B$3-1980)-INT(($B$3-1980)/4)),"")</f>
        <v/>
      </c>
    </row>
    <row r="14" spans="1:11" x14ac:dyDescent="0.4">
      <c r="A14" s="29"/>
      <c r="B14" s="9">
        <f>DATE($B$3,5,5)</f>
        <v>45417</v>
      </c>
      <c r="C14" s="5" t="s">
        <v>21</v>
      </c>
      <c r="D14" s="6" t="s">
        <v>6</v>
      </c>
      <c r="G14" s="8" t="s">
        <v>12</v>
      </c>
      <c r="H14" s="8">
        <f>IF(AND($B$3&gt;=1980,$B$3&lt;=2099),INT(23.2488+0.242194*($B$3-1980)-INT(($B$3-1980)/4)),"")</f>
        <v>22</v>
      </c>
    </row>
    <row r="15" spans="1:11" x14ac:dyDescent="0.4">
      <c r="A15" s="29"/>
      <c r="B15" s="4">
        <f>DATE($B$3,7,16+(((WEEKDAY(DATE($B$3,7,1))&gt;2)*7)-(WEEKDAY(DATE($B$3,7,1))-1)))</f>
        <v>45488</v>
      </c>
      <c r="C15" s="5" t="s">
        <v>22</v>
      </c>
      <c r="D15" s="6" t="s">
        <v>23</v>
      </c>
      <c r="G15" s="8" t="s">
        <v>14</v>
      </c>
      <c r="H15" s="8" t="str">
        <f>IF(AND($B$3&gt;=2100,$B$3&lt;=2150),INT(24.2488+0.242194*($B$3-1980)-INT(($B$3-1980)/4)),"")</f>
        <v/>
      </c>
    </row>
    <row r="16" spans="1:11" x14ac:dyDescent="0.4">
      <c r="A16" s="29"/>
      <c r="B16" s="9">
        <f>DATE($B$3,8,11)</f>
        <v>45515</v>
      </c>
      <c r="C16" s="5" t="s">
        <v>24</v>
      </c>
      <c r="D16" s="6" t="s">
        <v>6</v>
      </c>
      <c r="G16" s="7" t="s">
        <v>1</v>
      </c>
      <c r="H16" s="8">
        <f>SUM(H13:H15)</f>
        <v>22</v>
      </c>
    </row>
    <row r="17" spans="1:4" x14ac:dyDescent="0.4">
      <c r="A17" s="29"/>
      <c r="B17" s="4">
        <f>DATE($B$3,9,16+(((WEEKDAY(DATE($B$3,9,1))&gt;2)*7)-(WEEKDAY(DATE($B$3,9,1))-1)))</f>
        <v>45551</v>
      </c>
      <c r="C17" s="5" t="s">
        <v>25</v>
      </c>
      <c r="D17" s="6" t="s">
        <v>23</v>
      </c>
    </row>
    <row r="18" spans="1:4" x14ac:dyDescent="0.4">
      <c r="A18" s="29"/>
      <c r="B18" s="4">
        <f>DATE(B3,9,H16)</f>
        <v>45557</v>
      </c>
      <c r="C18" s="5" t="s">
        <v>26</v>
      </c>
      <c r="D18" s="6" t="s">
        <v>16</v>
      </c>
    </row>
    <row r="19" spans="1:4" x14ac:dyDescent="0.4">
      <c r="A19" s="29"/>
      <c r="B19" s="4">
        <f>DATE($B$3,10,9+(((WEEKDAY(DATE($B$3,10,1))&gt;2)*7)-(WEEKDAY(DATE($B$3,10,1))-1)))</f>
        <v>45579</v>
      </c>
      <c r="C19" s="5" t="s">
        <v>27</v>
      </c>
      <c r="D19" s="6" t="s">
        <v>9</v>
      </c>
    </row>
    <row r="20" spans="1:4" x14ac:dyDescent="0.4">
      <c r="A20" s="29"/>
      <c r="B20" s="9">
        <f>DATE($B$3,11,3)</f>
        <v>45599</v>
      </c>
      <c r="C20" s="5" t="s">
        <v>28</v>
      </c>
      <c r="D20" s="6" t="s">
        <v>6</v>
      </c>
    </row>
    <row r="21" spans="1:4" x14ac:dyDescent="0.4">
      <c r="A21" s="29"/>
      <c r="B21" s="9">
        <f>DATE($B$3,11,23)</f>
        <v>45619</v>
      </c>
      <c r="C21" s="5" t="s">
        <v>29</v>
      </c>
      <c r="D21" s="6" t="s">
        <v>6</v>
      </c>
    </row>
    <row r="22" spans="1:4" ht="22.9" customHeight="1" x14ac:dyDescent="0.4">
      <c r="A22" s="31" t="s">
        <v>30</v>
      </c>
      <c r="B22" s="4" t="str">
        <f t="shared" ref="B22" si="0">IF(WEEKDAY(B6)=1,B6+1,"")</f>
        <v/>
      </c>
      <c r="C22" s="10" t="s">
        <v>31</v>
      </c>
      <c r="D22" s="6" t="s">
        <v>16</v>
      </c>
    </row>
    <row r="23" spans="1:4" x14ac:dyDescent="0.4">
      <c r="A23" s="32"/>
      <c r="B23" s="4">
        <f>IF(WEEKDAY(B8)=1,B8+1,"")</f>
        <v>45334</v>
      </c>
      <c r="C23" s="10" t="s">
        <v>31</v>
      </c>
      <c r="D23" s="6" t="s">
        <v>16</v>
      </c>
    </row>
    <row r="24" spans="1:4" x14ac:dyDescent="0.4">
      <c r="A24" s="32"/>
      <c r="B24" s="4" t="str">
        <f>IF(WEEKDAY(B9)=1,B9+1,"")</f>
        <v/>
      </c>
      <c r="C24" s="10" t="s">
        <v>31</v>
      </c>
      <c r="D24" s="6" t="s">
        <v>16</v>
      </c>
    </row>
    <row r="25" spans="1:4" x14ac:dyDescent="0.4">
      <c r="A25" s="32"/>
      <c r="B25" s="4" t="str">
        <f>IF(WEEKDAY(B10)=1,B10+1,"")</f>
        <v/>
      </c>
      <c r="C25" s="10" t="s">
        <v>31</v>
      </c>
      <c r="D25" s="6" t="s">
        <v>16</v>
      </c>
    </row>
    <row r="26" spans="1:4" x14ac:dyDescent="0.4">
      <c r="A26" s="32"/>
      <c r="B26" s="4" t="str">
        <f>IF(WEEKDAY(B11)=1,B11+1,"")</f>
        <v/>
      </c>
      <c r="C26" s="10" t="s">
        <v>31</v>
      </c>
      <c r="D26" s="6" t="s">
        <v>16</v>
      </c>
    </row>
    <row r="27" spans="1:4" x14ac:dyDescent="0.4">
      <c r="A27" s="32"/>
      <c r="B27" s="4">
        <f>IF(WEEKDAY(B14)&lt;4,B14+1,"")</f>
        <v>45418</v>
      </c>
      <c r="C27" s="10" t="s">
        <v>31</v>
      </c>
      <c r="D27" s="6" t="s">
        <v>16</v>
      </c>
    </row>
    <row r="28" spans="1:4" x14ac:dyDescent="0.4">
      <c r="A28" s="32"/>
      <c r="B28" s="4">
        <f>IF(WEEKDAY(B16)=1,B16+1,"")</f>
        <v>45516</v>
      </c>
      <c r="C28" s="10" t="s">
        <v>31</v>
      </c>
      <c r="D28" s="6" t="s">
        <v>16</v>
      </c>
    </row>
    <row r="29" spans="1:4" x14ac:dyDescent="0.4">
      <c r="A29" s="32"/>
      <c r="B29" s="4">
        <f>IF(WEEKDAY(B18)=1,B18+1,"")</f>
        <v>45558</v>
      </c>
      <c r="C29" s="10" t="s">
        <v>31</v>
      </c>
      <c r="D29" s="6" t="s">
        <v>16</v>
      </c>
    </row>
    <row r="30" spans="1:4" x14ac:dyDescent="0.4">
      <c r="A30" s="32"/>
      <c r="B30" s="4">
        <f>IF(WEEKDAY(B20)=1,B20+1,"")</f>
        <v>45600</v>
      </c>
      <c r="C30" s="10" t="s">
        <v>31</v>
      </c>
      <c r="D30" s="6" t="s">
        <v>16</v>
      </c>
    </row>
    <row r="31" spans="1:4" x14ac:dyDescent="0.4">
      <c r="A31" s="32"/>
      <c r="B31" s="4" t="str">
        <f>IF(WEEKDAY(B21)=1,B21+1,"")</f>
        <v/>
      </c>
      <c r="C31" s="10" t="s">
        <v>31</v>
      </c>
      <c r="D31" s="6" t="s">
        <v>16</v>
      </c>
    </row>
    <row r="32" spans="1:4" x14ac:dyDescent="0.4">
      <c r="A32" s="33"/>
      <c r="B32" s="4" t="str">
        <f>IF(B17+2=B18,B17+1,"")</f>
        <v/>
      </c>
      <c r="C32" s="10" t="s">
        <v>32</v>
      </c>
      <c r="D32" s="6" t="s">
        <v>16</v>
      </c>
    </row>
  </sheetData>
  <mergeCells count="5">
    <mergeCell ref="A6:A21"/>
    <mergeCell ref="G6:H6"/>
    <mergeCell ref="G12:H12"/>
    <mergeCell ref="A22:A32"/>
    <mergeCell ref="B1:D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B0788-ECD1-4155-91B9-870CD2B4ECB6}">
  <dimension ref="A1:C102"/>
  <sheetViews>
    <sheetView zoomScale="145" zoomScaleNormal="145" workbookViewId="0">
      <selection activeCell="B12" sqref="B12"/>
    </sheetView>
  </sheetViews>
  <sheetFormatPr defaultRowHeight="18.75" x14ac:dyDescent="0.4"/>
  <cols>
    <col min="1" max="1" width="15.125" style="14" customWidth="1"/>
    <col min="2" max="2" width="9.625" style="15" customWidth="1"/>
    <col min="3" max="3" width="15.625" customWidth="1"/>
  </cols>
  <sheetData>
    <row r="1" spans="1:3" x14ac:dyDescent="0.4">
      <c r="A1" s="35" t="s">
        <v>48</v>
      </c>
      <c r="B1" s="35"/>
      <c r="C1" s="35"/>
    </row>
    <row r="2" spans="1:3" x14ac:dyDescent="0.4">
      <c r="B2" s="1">
        <f>サンプルカレンダー!A2</f>
        <v>2024</v>
      </c>
      <c r="C2" s="15" t="s">
        <v>49</v>
      </c>
    </row>
    <row r="4" spans="1:3" ht="25.9" customHeight="1" x14ac:dyDescent="0.4">
      <c r="A4" s="16" t="s">
        <v>1</v>
      </c>
      <c r="B4" s="15" t="s">
        <v>40</v>
      </c>
      <c r="C4" t="s">
        <v>41</v>
      </c>
    </row>
    <row r="5" spans="1:3" x14ac:dyDescent="0.4">
      <c r="A5" s="14">
        <f t="shared" ref="A5:A68" si="0">IF(AND(B5&lt;&gt;"",C5&lt;&gt;""),DATE($B$2,MONTH(B5),DAY(B5)),"")</f>
        <v>45575</v>
      </c>
      <c r="B5" s="15">
        <v>45209</v>
      </c>
      <c r="C5" t="s">
        <v>42</v>
      </c>
    </row>
    <row r="6" spans="1:3" x14ac:dyDescent="0.4">
      <c r="A6" s="14">
        <f t="shared" si="0"/>
        <v>45350</v>
      </c>
      <c r="B6" s="15">
        <v>44985</v>
      </c>
      <c r="C6" t="s">
        <v>44</v>
      </c>
    </row>
    <row r="7" spans="1:3" x14ac:dyDescent="0.4">
      <c r="A7" s="14">
        <f t="shared" si="0"/>
        <v>45529</v>
      </c>
      <c r="B7" s="15">
        <v>45163</v>
      </c>
      <c r="C7" t="s">
        <v>43</v>
      </c>
    </row>
    <row r="8" spans="1:3" x14ac:dyDescent="0.4">
      <c r="A8" s="14">
        <f t="shared" si="0"/>
        <v>45536</v>
      </c>
      <c r="B8" s="15">
        <v>45170</v>
      </c>
      <c r="C8" t="s">
        <v>52</v>
      </c>
    </row>
    <row r="9" spans="1:3" x14ac:dyDescent="0.4">
      <c r="A9" s="14">
        <f t="shared" si="0"/>
        <v>45566</v>
      </c>
      <c r="B9" s="15">
        <v>45200</v>
      </c>
      <c r="C9" t="s">
        <v>45</v>
      </c>
    </row>
    <row r="10" spans="1:3" x14ac:dyDescent="0.4">
      <c r="A10" s="14">
        <f t="shared" si="0"/>
        <v>45618</v>
      </c>
      <c r="B10" s="15">
        <v>45252</v>
      </c>
      <c r="C10" t="s">
        <v>47</v>
      </c>
    </row>
    <row r="11" spans="1:3" x14ac:dyDescent="0.4">
      <c r="A11" s="14">
        <f t="shared" si="0"/>
        <v>45642</v>
      </c>
      <c r="B11" s="15">
        <v>45276</v>
      </c>
      <c r="C11" t="s">
        <v>46</v>
      </c>
    </row>
    <row r="12" spans="1:3" x14ac:dyDescent="0.4">
      <c r="A12" s="14" t="str">
        <f t="shared" si="0"/>
        <v/>
      </c>
    </row>
    <row r="13" spans="1:3" x14ac:dyDescent="0.4">
      <c r="A13" s="14" t="str">
        <f t="shared" si="0"/>
        <v/>
      </c>
    </row>
    <row r="14" spans="1:3" x14ac:dyDescent="0.4">
      <c r="A14" s="14" t="str">
        <f t="shared" si="0"/>
        <v/>
      </c>
    </row>
    <row r="15" spans="1:3" x14ac:dyDescent="0.4">
      <c r="A15" s="14" t="str">
        <f t="shared" si="0"/>
        <v/>
      </c>
    </row>
    <row r="16" spans="1:3" x14ac:dyDescent="0.4">
      <c r="A16" s="14" t="str">
        <f t="shared" si="0"/>
        <v/>
      </c>
    </row>
    <row r="17" spans="1:1" x14ac:dyDescent="0.4">
      <c r="A17" s="14" t="str">
        <f t="shared" si="0"/>
        <v/>
      </c>
    </row>
    <row r="18" spans="1:1" x14ac:dyDescent="0.4">
      <c r="A18" s="14" t="str">
        <f t="shared" si="0"/>
        <v/>
      </c>
    </row>
    <row r="19" spans="1:1" x14ac:dyDescent="0.4">
      <c r="A19" s="14" t="str">
        <f t="shared" si="0"/>
        <v/>
      </c>
    </row>
    <row r="20" spans="1:1" x14ac:dyDescent="0.4">
      <c r="A20" s="14" t="str">
        <f t="shared" si="0"/>
        <v/>
      </c>
    </row>
    <row r="21" spans="1:1" x14ac:dyDescent="0.4">
      <c r="A21" s="14" t="str">
        <f t="shared" si="0"/>
        <v/>
      </c>
    </row>
    <row r="22" spans="1:1" x14ac:dyDescent="0.4">
      <c r="A22" s="14" t="str">
        <f t="shared" si="0"/>
        <v/>
      </c>
    </row>
    <row r="23" spans="1:1" x14ac:dyDescent="0.4">
      <c r="A23" s="14" t="str">
        <f t="shared" si="0"/>
        <v/>
      </c>
    </row>
    <row r="24" spans="1:1" x14ac:dyDescent="0.4">
      <c r="A24" s="14" t="str">
        <f t="shared" si="0"/>
        <v/>
      </c>
    </row>
    <row r="25" spans="1:1" x14ac:dyDescent="0.4">
      <c r="A25" s="14" t="str">
        <f t="shared" si="0"/>
        <v/>
      </c>
    </row>
    <row r="26" spans="1:1" x14ac:dyDescent="0.4">
      <c r="A26" s="14" t="str">
        <f t="shared" si="0"/>
        <v/>
      </c>
    </row>
    <row r="27" spans="1:1" x14ac:dyDescent="0.4">
      <c r="A27" s="14" t="str">
        <f t="shared" si="0"/>
        <v/>
      </c>
    </row>
    <row r="28" spans="1:1" x14ac:dyDescent="0.4">
      <c r="A28" s="14" t="str">
        <f t="shared" si="0"/>
        <v/>
      </c>
    </row>
    <row r="29" spans="1:1" x14ac:dyDescent="0.4">
      <c r="A29" s="14" t="str">
        <f t="shared" si="0"/>
        <v/>
      </c>
    </row>
    <row r="30" spans="1:1" x14ac:dyDescent="0.4">
      <c r="A30" s="14" t="str">
        <f t="shared" si="0"/>
        <v/>
      </c>
    </row>
    <row r="31" spans="1:1" x14ac:dyDescent="0.4">
      <c r="A31" s="14" t="str">
        <f t="shared" si="0"/>
        <v/>
      </c>
    </row>
    <row r="32" spans="1:1" x14ac:dyDescent="0.4">
      <c r="A32" s="14" t="str">
        <f t="shared" si="0"/>
        <v/>
      </c>
    </row>
    <row r="33" spans="1:1" x14ac:dyDescent="0.4">
      <c r="A33" s="14" t="str">
        <f t="shared" si="0"/>
        <v/>
      </c>
    </row>
    <row r="34" spans="1:1" x14ac:dyDescent="0.4">
      <c r="A34" s="14" t="str">
        <f t="shared" si="0"/>
        <v/>
      </c>
    </row>
    <row r="35" spans="1:1" x14ac:dyDescent="0.4">
      <c r="A35" s="14" t="str">
        <f t="shared" si="0"/>
        <v/>
      </c>
    </row>
    <row r="36" spans="1:1" x14ac:dyDescent="0.4">
      <c r="A36" s="14" t="str">
        <f t="shared" si="0"/>
        <v/>
      </c>
    </row>
    <row r="37" spans="1:1" x14ac:dyDescent="0.4">
      <c r="A37" s="14" t="str">
        <f t="shared" si="0"/>
        <v/>
      </c>
    </row>
    <row r="38" spans="1:1" x14ac:dyDescent="0.4">
      <c r="A38" s="14" t="str">
        <f t="shared" si="0"/>
        <v/>
      </c>
    </row>
    <row r="39" spans="1:1" x14ac:dyDescent="0.4">
      <c r="A39" s="14" t="str">
        <f t="shared" si="0"/>
        <v/>
      </c>
    </row>
    <row r="40" spans="1:1" x14ac:dyDescent="0.4">
      <c r="A40" s="14" t="str">
        <f t="shared" si="0"/>
        <v/>
      </c>
    </row>
    <row r="41" spans="1:1" x14ac:dyDescent="0.4">
      <c r="A41" s="14" t="str">
        <f t="shared" si="0"/>
        <v/>
      </c>
    </row>
    <row r="42" spans="1:1" x14ac:dyDescent="0.4">
      <c r="A42" s="14" t="str">
        <f t="shared" si="0"/>
        <v/>
      </c>
    </row>
    <row r="43" spans="1:1" x14ac:dyDescent="0.4">
      <c r="A43" s="14" t="str">
        <f t="shared" si="0"/>
        <v/>
      </c>
    </row>
    <row r="44" spans="1:1" x14ac:dyDescent="0.4">
      <c r="A44" s="14" t="str">
        <f t="shared" si="0"/>
        <v/>
      </c>
    </row>
    <row r="45" spans="1:1" x14ac:dyDescent="0.4">
      <c r="A45" s="14" t="str">
        <f t="shared" si="0"/>
        <v/>
      </c>
    </row>
    <row r="46" spans="1:1" x14ac:dyDescent="0.4">
      <c r="A46" s="14" t="str">
        <f t="shared" si="0"/>
        <v/>
      </c>
    </row>
    <row r="47" spans="1:1" x14ac:dyDescent="0.4">
      <c r="A47" s="14" t="str">
        <f t="shared" si="0"/>
        <v/>
      </c>
    </row>
    <row r="48" spans="1:1" x14ac:dyDescent="0.4">
      <c r="A48" s="14" t="str">
        <f t="shared" si="0"/>
        <v/>
      </c>
    </row>
    <row r="49" spans="1:1" x14ac:dyDescent="0.4">
      <c r="A49" s="14" t="str">
        <f t="shared" si="0"/>
        <v/>
      </c>
    </row>
    <row r="50" spans="1:1" x14ac:dyDescent="0.4">
      <c r="A50" s="14" t="str">
        <f t="shared" si="0"/>
        <v/>
      </c>
    </row>
    <row r="51" spans="1:1" x14ac:dyDescent="0.4">
      <c r="A51" s="14" t="str">
        <f t="shared" si="0"/>
        <v/>
      </c>
    </row>
    <row r="52" spans="1:1" x14ac:dyDescent="0.4">
      <c r="A52" s="14" t="str">
        <f t="shared" si="0"/>
        <v/>
      </c>
    </row>
    <row r="53" spans="1:1" x14ac:dyDescent="0.4">
      <c r="A53" s="14" t="str">
        <f t="shared" si="0"/>
        <v/>
      </c>
    </row>
    <row r="54" spans="1:1" x14ac:dyDescent="0.4">
      <c r="A54" s="14" t="str">
        <f t="shared" si="0"/>
        <v/>
      </c>
    </row>
    <row r="55" spans="1:1" x14ac:dyDescent="0.4">
      <c r="A55" s="14" t="str">
        <f t="shared" si="0"/>
        <v/>
      </c>
    </row>
    <row r="56" spans="1:1" x14ac:dyDescent="0.4">
      <c r="A56" s="14" t="str">
        <f t="shared" si="0"/>
        <v/>
      </c>
    </row>
    <row r="57" spans="1:1" x14ac:dyDescent="0.4">
      <c r="A57" s="14" t="str">
        <f t="shared" si="0"/>
        <v/>
      </c>
    </row>
    <row r="58" spans="1:1" x14ac:dyDescent="0.4">
      <c r="A58" s="14" t="str">
        <f t="shared" si="0"/>
        <v/>
      </c>
    </row>
    <row r="59" spans="1:1" x14ac:dyDescent="0.4">
      <c r="A59" s="14" t="str">
        <f t="shared" si="0"/>
        <v/>
      </c>
    </row>
    <row r="60" spans="1:1" x14ac:dyDescent="0.4">
      <c r="A60" s="14" t="str">
        <f t="shared" si="0"/>
        <v/>
      </c>
    </row>
    <row r="61" spans="1:1" x14ac:dyDescent="0.4">
      <c r="A61" s="14" t="str">
        <f t="shared" si="0"/>
        <v/>
      </c>
    </row>
    <row r="62" spans="1:1" x14ac:dyDescent="0.4">
      <c r="A62" s="14" t="str">
        <f t="shared" si="0"/>
        <v/>
      </c>
    </row>
    <row r="63" spans="1:1" x14ac:dyDescent="0.4">
      <c r="A63" s="14" t="str">
        <f t="shared" si="0"/>
        <v/>
      </c>
    </row>
    <row r="64" spans="1:1" x14ac:dyDescent="0.4">
      <c r="A64" s="14" t="str">
        <f t="shared" si="0"/>
        <v/>
      </c>
    </row>
    <row r="65" spans="1:1" x14ac:dyDescent="0.4">
      <c r="A65" s="14" t="str">
        <f t="shared" si="0"/>
        <v/>
      </c>
    </row>
    <row r="66" spans="1:1" x14ac:dyDescent="0.4">
      <c r="A66" s="14" t="str">
        <f t="shared" si="0"/>
        <v/>
      </c>
    </row>
    <row r="67" spans="1:1" x14ac:dyDescent="0.4">
      <c r="A67" s="14" t="str">
        <f t="shared" si="0"/>
        <v/>
      </c>
    </row>
    <row r="68" spans="1:1" x14ac:dyDescent="0.4">
      <c r="A68" s="14" t="str">
        <f t="shared" si="0"/>
        <v/>
      </c>
    </row>
    <row r="69" spans="1:1" x14ac:dyDescent="0.4">
      <c r="A69" s="14" t="str">
        <f t="shared" ref="A69:A102" si="1">IF(AND(B69&lt;&gt;"",C69&lt;&gt;""),DATE($B$2,MONTH(B69),DAY(B69)),"")</f>
        <v/>
      </c>
    </row>
    <row r="70" spans="1:1" x14ac:dyDescent="0.4">
      <c r="A70" s="14" t="str">
        <f t="shared" si="1"/>
        <v/>
      </c>
    </row>
    <row r="71" spans="1:1" x14ac:dyDescent="0.4">
      <c r="A71" s="14" t="str">
        <f t="shared" si="1"/>
        <v/>
      </c>
    </row>
    <row r="72" spans="1:1" x14ac:dyDescent="0.4">
      <c r="A72" s="14" t="str">
        <f t="shared" si="1"/>
        <v/>
      </c>
    </row>
    <row r="73" spans="1:1" x14ac:dyDescent="0.4">
      <c r="A73" s="14" t="str">
        <f t="shared" si="1"/>
        <v/>
      </c>
    </row>
    <row r="74" spans="1:1" x14ac:dyDescent="0.4">
      <c r="A74" s="14" t="str">
        <f t="shared" si="1"/>
        <v/>
      </c>
    </row>
    <row r="75" spans="1:1" x14ac:dyDescent="0.4">
      <c r="A75" s="14" t="str">
        <f t="shared" si="1"/>
        <v/>
      </c>
    </row>
    <row r="76" spans="1:1" x14ac:dyDescent="0.4">
      <c r="A76" s="14" t="str">
        <f t="shared" si="1"/>
        <v/>
      </c>
    </row>
    <row r="77" spans="1:1" x14ac:dyDescent="0.4">
      <c r="A77" s="14" t="str">
        <f t="shared" si="1"/>
        <v/>
      </c>
    </row>
    <row r="78" spans="1:1" x14ac:dyDescent="0.4">
      <c r="A78" s="14" t="str">
        <f t="shared" si="1"/>
        <v/>
      </c>
    </row>
    <row r="79" spans="1:1" x14ac:dyDescent="0.4">
      <c r="A79" s="14" t="str">
        <f t="shared" si="1"/>
        <v/>
      </c>
    </row>
    <row r="80" spans="1:1" x14ac:dyDescent="0.4">
      <c r="A80" s="14" t="str">
        <f t="shared" si="1"/>
        <v/>
      </c>
    </row>
    <row r="81" spans="1:1" x14ac:dyDescent="0.4">
      <c r="A81" s="14" t="str">
        <f t="shared" si="1"/>
        <v/>
      </c>
    </row>
    <row r="82" spans="1:1" x14ac:dyDescent="0.4">
      <c r="A82" s="14" t="str">
        <f t="shared" si="1"/>
        <v/>
      </c>
    </row>
    <row r="83" spans="1:1" x14ac:dyDescent="0.4">
      <c r="A83" s="14" t="str">
        <f t="shared" si="1"/>
        <v/>
      </c>
    </row>
    <row r="84" spans="1:1" x14ac:dyDescent="0.4">
      <c r="A84" s="14" t="str">
        <f t="shared" si="1"/>
        <v/>
      </c>
    </row>
    <row r="85" spans="1:1" x14ac:dyDescent="0.4">
      <c r="A85" s="14" t="str">
        <f t="shared" si="1"/>
        <v/>
      </c>
    </row>
    <row r="86" spans="1:1" x14ac:dyDescent="0.4">
      <c r="A86" s="14" t="str">
        <f t="shared" si="1"/>
        <v/>
      </c>
    </row>
    <row r="87" spans="1:1" x14ac:dyDescent="0.4">
      <c r="A87" s="14" t="str">
        <f t="shared" si="1"/>
        <v/>
      </c>
    </row>
    <row r="88" spans="1:1" x14ac:dyDescent="0.4">
      <c r="A88" s="14" t="str">
        <f t="shared" si="1"/>
        <v/>
      </c>
    </row>
    <row r="89" spans="1:1" x14ac:dyDescent="0.4">
      <c r="A89" s="14" t="str">
        <f t="shared" si="1"/>
        <v/>
      </c>
    </row>
    <row r="90" spans="1:1" x14ac:dyDescent="0.4">
      <c r="A90" s="14" t="str">
        <f t="shared" si="1"/>
        <v/>
      </c>
    </row>
    <row r="91" spans="1:1" x14ac:dyDescent="0.4">
      <c r="A91" s="14" t="str">
        <f t="shared" si="1"/>
        <v/>
      </c>
    </row>
    <row r="92" spans="1:1" x14ac:dyDescent="0.4">
      <c r="A92" s="14" t="str">
        <f t="shared" si="1"/>
        <v/>
      </c>
    </row>
    <row r="93" spans="1:1" x14ac:dyDescent="0.4">
      <c r="A93" s="14" t="str">
        <f t="shared" si="1"/>
        <v/>
      </c>
    </row>
    <row r="94" spans="1:1" x14ac:dyDescent="0.4">
      <c r="A94" s="14" t="str">
        <f t="shared" si="1"/>
        <v/>
      </c>
    </row>
    <row r="95" spans="1:1" x14ac:dyDescent="0.4">
      <c r="A95" s="14" t="str">
        <f t="shared" si="1"/>
        <v/>
      </c>
    </row>
    <row r="96" spans="1:1" x14ac:dyDescent="0.4">
      <c r="A96" s="14" t="str">
        <f t="shared" si="1"/>
        <v/>
      </c>
    </row>
    <row r="97" spans="1:1" x14ac:dyDescent="0.4">
      <c r="A97" s="14" t="str">
        <f t="shared" si="1"/>
        <v/>
      </c>
    </row>
    <row r="98" spans="1:1" x14ac:dyDescent="0.4">
      <c r="A98" s="14" t="str">
        <f t="shared" si="1"/>
        <v/>
      </c>
    </row>
    <row r="99" spans="1:1" x14ac:dyDescent="0.4">
      <c r="A99" s="14" t="str">
        <f t="shared" si="1"/>
        <v/>
      </c>
    </row>
    <row r="100" spans="1:1" x14ac:dyDescent="0.4">
      <c r="A100" s="14" t="str">
        <f t="shared" ref="A100" si="2">IF(AND(B100&lt;&gt;"",C100&lt;&gt;""),DATE($B$2,MONTH(B100),DAY(B100)),"")</f>
        <v/>
      </c>
    </row>
    <row r="101" spans="1:1" x14ac:dyDescent="0.4">
      <c r="A101" s="14" t="str">
        <f t="shared" si="1"/>
        <v/>
      </c>
    </row>
    <row r="102" spans="1:1" x14ac:dyDescent="0.4">
      <c r="A102" s="14" t="str">
        <f t="shared" si="1"/>
        <v/>
      </c>
    </row>
  </sheetData>
  <sheetProtection formatColumns="0"/>
  <sortState xmlns:xlrd2="http://schemas.microsoft.com/office/spreadsheetml/2017/richdata2" ref="A5:I11">
    <sortCondition ref="A11"/>
  </sortState>
  <mergeCells count="1">
    <mergeCell ref="A1:C1"/>
  </mergeCells>
  <phoneticPr fontId="1"/>
  <dataValidations count="1">
    <dataValidation imeMode="off" allowBlank="1" showInputMessage="1" showErrorMessage="1" sqref="B5:B102" xr:uid="{B81347D3-6072-4742-9A18-FE7E90CF4AB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サンプルカレンダー</vt:lpstr>
      <vt:lpstr>祝日テープル</vt:lpstr>
      <vt:lpstr>記念日テーブル</vt:lpstr>
      <vt:lpstr>記念日一覧</vt:lpstr>
      <vt:lpstr>祝日一覧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優 横山</dc:creator>
  <cp:lastModifiedBy>優 横山</cp:lastModifiedBy>
  <dcterms:created xsi:type="dcterms:W3CDTF">2023-11-07T00:58:40Z</dcterms:created>
  <dcterms:modified xsi:type="dcterms:W3CDTF">2023-12-24T13:08:00Z</dcterms:modified>
</cp:coreProperties>
</file>