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sdrill55\drill\gakunen\6nen\"/>
    </mc:Choice>
  </mc:AlternateContent>
  <xr:revisionPtr revIDLastSave="0" documentId="13_ncr:1_{321A0CE6-8786-4AD2-9C85-651B2C1C4634}" xr6:coauthVersionLast="47" xr6:coauthVersionMax="47" xr10:uidLastSave="{00000000-0000-0000-0000-000000000000}"/>
  <bookViews>
    <workbookView xWindow="-110" yWindow="-110" windowWidth="38620" windowHeight="21100" tabRatio="782" xr2:uid="{00000000-000D-0000-FFFF-FFFF00000000}"/>
  </bookViews>
  <sheets>
    <sheet name="比とその利用①" sheetId="21" r:id="rId1"/>
    <sheet name="比とその利用②" sheetId="22" r:id="rId2"/>
    <sheet name="比例①" sheetId="17" r:id="rId3"/>
    <sheet name="比例②" sheetId="18" r:id="rId4"/>
    <sheet name="反比例①" sheetId="19" r:id="rId5"/>
    <sheet name="反比例②" sheetId="20" r:id="rId6"/>
    <sheet name="計算の見積もり①" sheetId="6" r:id="rId7"/>
    <sheet name="計算の見積もり②" sheetId="7" r:id="rId8"/>
  </sheets>
  <definedNames>
    <definedName name="a">#REF!</definedName>
    <definedName name="_xlnm.Print_Area" localSheetId="6">計算の見積もり①!$A$1:$AK$51</definedName>
    <definedName name="_xlnm.Print_Area" localSheetId="7">計算の見積もり②!$A$1:$AK$53</definedName>
    <definedName name="_xlnm.Print_Area" localSheetId="4">反比例①!$A$1:$AK$65</definedName>
    <definedName name="_xlnm.Print_Area" localSheetId="5">反比例②!$A$1:$AK$66</definedName>
    <definedName name="_xlnm.Print_Area" localSheetId="0">比とその利用①!$A$1:$AK$55</definedName>
    <definedName name="_xlnm.Print_Area" localSheetId="1">比とその利用②!$A$1:$AK$52</definedName>
    <definedName name="_xlnm.Print_Area" localSheetId="2">比例①!$A$1:$AK$64</definedName>
    <definedName name="_xlnm.Print_Area" localSheetId="3">比例②!$A$1:$AK$65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2" l="1"/>
  <c r="G5" i="22" s="1"/>
  <c r="G31" i="22" s="1"/>
  <c r="D7" i="22"/>
  <c r="D33" i="22" s="1"/>
  <c r="C11" i="22"/>
  <c r="H10" i="22" s="1"/>
  <c r="H36" i="22" s="1"/>
  <c r="C13" i="22"/>
  <c r="E12" i="22" s="1"/>
  <c r="E38" i="22" s="1"/>
  <c r="C15" i="22"/>
  <c r="C41" i="22" s="1"/>
  <c r="H16" i="22"/>
  <c r="H42" i="22" s="1"/>
  <c r="AM17" i="22"/>
  <c r="AM16" i="22" s="1"/>
  <c r="L19" i="22"/>
  <c r="L45" i="22" s="1"/>
  <c r="H21" i="22"/>
  <c r="H47" i="22" s="1"/>
  <c r="H23" i="22"/>
  <c r="H49" i="22" s="1"/>
  <c r="H25" i="22"/>
  <c r="H51" i="22" s="1"/>
  <c r="D27" i="22"/>
  <c r="AG27" i="22"/>
  <c r="AI27" i="22"/>
  <c r="Q28" i="22"/>
  <c r="U28" i="22"/>
  <c r="A30" i="22"/>
  <c r="C30" i="22"/>
  <c r="D30" i="22"/>
  <c r="E30" i="22"/>
  <c r="W30" i="22"/>
  <c r="X30" i="22"/>
  <c r="Y30" i="22"/>
  <c r="Z30" i="22"/>
  <c r="AA30" i="22"/>
  <c r="AB30" i="22"/>
  <c r="AC30" i="22"/>
  <c r="AD30" i="22"/>
  <c r="AE30" i="22"/>
  <c r="AF30" i="22"/>
  <c r="AG30" i="22"/>
  <c r="AH30" i="22"/>
  <c r="AI30" i="22"/>
  <c r="AJ30" i="22"/>
  <c r="AK30" i="22"/>
  <c r="B31" i="22"/>
  <c r="F31" i="22"/>
  <c r="I31" i="22"/>
  <c r="N31" i="22"/>
  <c r="S31" i="22"/>
  <c r="T31" i="22"/>
  <c r="U31" i="22"/>
  <c r="V31" i="22"/>
  <c r="W31" i="22"/>
  <c r="X31" i="22"/>
  <c r="Y31" i="22"/>
  <c r="Z31" i="22"/>
  <c r="AA31" i="22"/>
  <c r="AB31" i="22"/>
  <c r="AC31" i="22"/>
  <c r="AD31" i="22"/>
  <c r="AE31" i="22"/>
  <c r="AF31" i="22"/>
  <c r="AG31" i="22"/>
  <c r="AH31" i="22"/>
  <c r="AI31" i="22"/>
  <c r="AJ31" i="22"/>
  <c r="AK31" i="22"/>
  <c r="AL31" i="22"/>
  <c r="B32" i="22"/>
  <c r="C32" i="22"/>
  <c r="D32" i="22"/>
  <c r="E32" i="22"/>
  <c r="F32" i="22"/>
  <c r="G32" i="22"/>
  <c r="H32" i="22"/>
  <c r="I32" i="22"/>
  <c r="J32" i="22"/>
  <c r="K32" i="22"/>
  <c r="L32" i="22"/>
  <c r="M32" i="22"/>
  <c r="N32" i="22"/>
  <c r="O32" i="22"/>
  <c r="P32" i="22"/>
  <c r="Q32" i="22"/>
  <c r="R32" i="22"/>
  <c r="S32" i="22"/>
  <c r="T32" i="22"/>
  <c r="U32" i="22"/>
  <c r="V32" i="22"/>
  <c r="W32" i="22"/>
  <c r="X32" i="22"/>
  <c r="Y32" i="22"/>
  <c r="Z32" i="22"/>
  <c r="AA32" i="22"/>
  <c r="AB32" i="22"/>
  <c r="AC32" i="22"/>
  <c r="AD32" i="22"/>
  <c r="AE32" i="22"/>
  <c r="AF32" i="22"/>
  <c r="AG32" i="22"/>
  <c r="AH32" i="22"/>
  <c r="AI32" i="22"/>
  <c r="AJ32" i="22"/>
  <c r="AK32" i="22"/>
  <c r="AL32" i="22"/>
  <c r="B33" i="22"/>
  <c r="F33" i="22"/>
  <c r="I33" i="22"/>
  <c r="N33" i="22"/>
  <c r="S33" i="22"/>
  <c r="T33" i="22"/>
  <c r="U33" i="22"/>
  <c r="V33" i="22"/>
  <c r="W33" i="22"/>
  <c r="X33" i="22"/>
  <c r="Y33" i="22"/>
  <c r="Z33" i="22"/>
  <c r="AA33" i="22"/>
  <c r="AB33" i="22"/>
  <c r="AC33" i="22"/>
  <c r="AD33" i="22"/>
  <c r="AE33" i="22"/>
  <c r="AF33" i="22"/>
  <c r="AG33" i="22"/>
  <c r="AH33" i="22"/>
  <c r="AI33" i="22"/>
  <c r="AJ33" i="22"/>
  <c r="AK33" i="22"/>
  <c r="AL33" i="22"/>
  <c r="AK34" i="22"/>
  <c r="A35" i="22"/>
  <c r="C35" i="22"/>
  <c r="A36" i="22"/>
  <c r="B36" i="22"/>
  <c r="F36" i="22"/>
  <c r="G36" i="22"/>
  <c r="I36" i="22"/>
  <c r="J36" i="22"/>
  <c r="K36" i="22"/>
  <c r="S36" i="22"/>
  <c r="T36" i="22"/>
  <c r="U36" i="22"/>
  <c r="V36" i="22"/>
  <c r="W36" i="22"/>
  <c r="X36" i="22"/>
  <c r="Y36" i="22"/>
  <c r="Z36" i="22"/>
  <c r="AA36" i="22"/>
  <c r="AB36" i="22"/>
  <c r="AC36" i="22"/>
  <c r="AD36" i="22"/>
  <c r="AE36" i="22"/>
  <c r="AF36" i="22"/>
  <c r="AG36" i="22"/>
  <c r="AH36" i="22"/>
  <c r="AI36" i="22"/>
  <c r="AJ36" i="22"/>
  <c r="AK36" i="22"/>
  <c r="A37" i="22"/>
  <c r="B37" i="22"/>
  <c r="D37" i="22"/>
  <c r="E37" i="22"/>
  <c r="F37" i="22"/>
  <c r="G37" i="22"/>
  <c r="H37" i="22"/>
  <c r="I37" i="22"/>
  <c r="J37" i="22"/>
  <c r="K37" i="22"/>
  <c r="L37" i="22"/>
  <c r="M37" i="22"/>
  <c r="N37" i="22"/>
  <c r="O37" i="22"/>
  <c r="P37" i="22"/>
  <c r="Q37" i="22"/>
  <c r="R37" i="22"/>
  <c r="S37" i="22"/>
  <c r="T37" i="22"/>
  <c r="U37" i="22"/>
  <c r="V37" i="22"/>
  <c r="W37" i="22"/>
  <c r="X37" i="22"/>
  <c r="Y37" i="22"/>
  <c r="Z37" i="22"/>
  <c r="AA37" i="22"/>
  <c r="AB37" i="22"/>
  <c r="AC37" i="22"/>
  <c r="AD37" i="22"/>
  <c r="AE37" i="22"/>
  <c r="AF37" i="22"/>
  <c r="AG37" i="22"/>
  <c r="AH37" i="22"/>
  <c r="AI37" i="22"/>
  <c r="AJ37" i="22"/>
  <c r="AK37" i="22"/>
  <c r="A38" i="22"/>
  <c r="B38" i="22"/>
  <c r="F38" i="22"/>
  <c r="G38" i="22"/>
  <c r="H38" i="22"/>
  <c r="J38" i="22"/>
  <c r="K38" i="22"/>
  <c r="AL38" i="22"/>
  <c r="A39" i="22"/>
  <c r="B39" i="22"/>
  <c r="D39" i="22"/>
  <c r="E39" i="22"/>
  <c r="F39" i="22"/>
  <c r="G39" i="22"/>
  <c r="H39" i="22"/>
  <c r="I39" i="22"/>
  <c r="J39" i="22"/>
  <c r="K39" i="22"/>
  <c r="L39" i="22"/>
  <c r="M39" i="22"/>
  <c r="N39" i="22"/>
  <c r="O39" i="22"/>
  <c r="P39" i="22"/>
  <c r="Q39" i="22"/>
  <c r="R39" i="22"/>
  <c r="S39" i="22"/>
  <c r="T39" i="22"/>
  <c r="U39" i="22"/>
  <c r="V39" i="22"/>
  <c r="W39" i="22"/>
  <c r="X39" i="22"/>
  <c r="Y39" i="22"/>
  <c r="Z39" i="22"/>
  <c r="AA39" i="22"/>
  <c r="AB39" i="22"/>
  <c r="AC39" i="22"/>
  <c r="AD39" i="22"/>
  <c r="AE39" i="22"/>
  <c r="AF39" i="22"/>
  <c r="AG39" i="22"/>
  <c r="AH39" i="22"/>
  <c r="AI39" i="22"/>
  <c r="AJ39" i="22"/>
  <c r="AK39" i="22"/>
  <c r="A40" i="22"/>
  <c r="B40" i="22"/>
  <c r="F40" i="22"/>
  <c r="G40" i="22"/>
  <c r="H40" i="22"/>
  <c r="J40" i="22"/>
  <c r="K40" i="22"/>
  <c r="U40" i="22"/>
  <c r="V40" i="22"/>
  <c r="W40" i="22"/>
  <c r="X40" i="22"/>
  <c r="Y40" i="22"/>
  <c r="Z40" i="22"/>
  <c r="AA40" i="22"/>
  <c r="AB40" i="22"/>
  <c r="AC40" i="22"/>
  <c r="AD40" i="22"/>
  <c r="AE40" i="22"/>
  <c r="AF40" i="22"/>
  <c r="AG40" i="22"/>
  <c r="AH40" i="22"/>
  <c r="AI40" i="22"/>
  <c r="AJ40" i="22"/>
  <c r="AK40" i="22"/>
  <c r="A41" i="22"/>
  <c r="B41" i="22"/>
  <c r="D41" i="22"/>
  <c r="E41" i="22"/>
  <c r="F41" i="22"/>
  <c r="G41" i="22"/>
  <c r="H41" i="22"/>
  <c r="I41" i="22"/>
  <c r="J41" i="22"/>
  <c r="K41" i="22"/>
  <c r="L41" i="22"/>
  <c r="M41" i="22"/>
  <c r="N41" i="22"/>
  <c r="O41" i="22"/>
  <c r="P41" i="22"/>
  <c r="Q41" i="22"/>
  <c r="R41" i="22"/>
  <c r="S41" i="22"/>
  <c r="T41" i="22"/>
  <c r="U41" i="22"/>
  <c r="V41" i="22"/>
  <c r="W41" i="22"/>
  <c r="X41" i="22"/>
  <c r="Y41" i="22"/>
  <c r="Z41" i="22"/>
  <c r="AA41" i="22"/>
  <c r="AB41" i="22"/>
  <c r="AC41" i="22"/>
  <c r="AD41" i="22"/>
  <c r="AE41" i="22"/>
  <c r="AF41" i="22"/>
  <c r="AG41" i="22"/>
  <c r="AH41" i="22"/>
  <c r="AI41" i="22"/>
  <c r="AJ41" i="22"/>
  <c r="AK41" i="22"/>
  <c r="A42" i="22"/>
  <c r="B42" i="22"/>
  <c r="F42" i="22"/>
  <c r="G42" i="22"/>
  <c r="I42" i="22"/>
  <c r="J42" i="22"/>
  <c r="K42" i="22"/>
  <c r="S42" i="22"/>
  <c r="T42" i="22"/>
  <c r="U42" i="22"/>
  <c r="V42" i="22"/>
  <c r="W42" i="22"/>
  <c r="X42" i="22"/>
  <c r="Y42" i="22"/>
  <c r="Z42" i="22"/>
  <c r="AA42" i="22"/>
  <c r="AB42" i="22"/>
  <c r="AC42" i="22"/>
  <c r="AD42" i="22"/>
  <c r="AE42" i="22"/>
  <c r="AF42" i="22"/>
  <c r="AG42" i="22"/>
  <c r="AH42" i="22"/>
  <c r="AI42" i="22"/>
  <c r="AJ42" i="22"/>
  <c r="AK42" i="22"/>
  <c r="A43" i="22"/>
  <c r="B43" i="22"/>
  <c r="C43" i="22"/>
  <c r="D43" i="22"/>
  <c r="F43" i="22"/>
  <c r="G43" i="22"/>
  <c r="H43" i="22"/>
  <c r="I43" i="22"/>
  <c r="J43" i="22"/>
  <c r="K43" i="22"/>
  <c r="S43" i="22"/>
  <c r="T43" i="22"/>
  <c r="U43" i="22"/>
  <c r="V43" i="22"/>
  <c r="W43" i="22"/>
  <c r="X43" i="22"/>
  <c r="Y43" i="22"/>
  <c r="Z43" i="22"/>
  <c r="AA43" i="22"/>
  <c r="AB43" i="22"/>
  <c r="AC43" i="22"/>
  <c r="AD43" i="22"/>
  <c r="AE43" i="22"/>
  <c r="AF43" i="22"/>
  <c r="AG43" i="22"/>
  <c r="AH43" i="22"/>
  <c r="AI43" i="22"/>
  <c r="AJ43" i="22"/>
  <c r="AK43" i="22"/>
  <c r="A44" i="22"/>
  <c r="B44" i="22"/>
  <c r="C44" i="22"/>
  <c r="D44" i="22"/>
  <c r="E44" i="22"/>
  <c r="F44" i="22"/>
  <c r="G44" i="22"/>
  <c r="H44" i="22"/>
  <c r="I44" i="22"/>
  <c r="J44" i="22"/>
  <c r="K44" i="22"/>
  <c r="L44" i="22"/>
  <c r="M44" i="22"/>
  <c r="N44" i="22"/>
  <c r="O44" i="22"/>
  <c r="P44" i="22"/>
  <c r="Q44" i="22"/>
  <c r="R44" i="22"/>
  <c r="S44" i="22"/>
  <c r="T44" i="22"/>
  <c r="U44" i="22"/>
  <c r="V44" i="22"/>
  <c r="W44" i="22"/>
  <c r="X44" i="22"/>
  <c r="Y44" i="22"/>
  <c r="Z44" i="22"/>
  <c r="AA44" i="22"/>
  <c r="AB44" i="22"/>
  <c r="AC44" i="22"/>
  <c r="AD44" i="22"/>
  <c r="AE44" i="22"/>
  <c r="AF44" i="22"/>
  <c r="AG44" i="22"/>
  <c r="AH44" i="22"/>
  <c r="AI44" i="22"/>
  <c r="AJ44" i="22"/>
  <c r="AK44" i="22"/>
  <c r="A45" i="22"/>
  <c r="C45" i="22"/>
  <c r="J45" i="22"/>
  <c r="K45" i="22"/>
  <c r="M45" i="22"/>
  <c r="AH45" i="22"/>
  <c r="AI45" i="22"/>
  <c r="AJ45" i="22"/>
  <c r="AK45" i="22"/>
  <c r="B47" i="22"/>
  <c r="D47" i="22"/>
  <c r="J47" i="22"/>
  <c r="AI47" i="22"/>
  <c r="AJ47" i="22"/>
  <c r="AK47" i="22"/>
  <c r="AL47" i="22"/>
  <c r="B48" i="22"/>
  <c r="C48" i="22"/>
  <c r="D48" i="22"/>
  <c r="E48" i="22"/>
  <c r="F48" i="22"/>
  <c r="G48" i="22"/>
  <c r="H48" i="22"/>
  <c r="I48" i="22"/>
  <c r="J48" i="22"/>
  <c r="K48" i="22"/>
  <c r="L48" i="22"/>
  <c r="M48" i="22"/>
  <c r="N48" i="22"/>
  <c r="O48" i="22"/>
  <c r="P48" i="22"/>
  <c r="Q48" i="22"/>
  <c r="R48" i="22"/>
  <c r="S48" i="22"/>
  <c r="T48" i="22"/>
  <c r="U48" i="22"/>
  <c r="V48" i="22"/>
  <c r="W48" i="22"/>
  <c r="X48" i="22"/>
  <c r="Y48" i="22"/>
  <c r="Z48" i="22"/>
  <c r="AA48" i="22"/>
  <c r="AB48" i="22"/>
  <c r="AC48" i="22"/>
  <c r="AD48" i="22"/>
  <c r="AG48" i="22"/>
  <c r="AH48" i="22"/>
  <c r="AI48" i="22"/>
  <c r="AJ48" i="22"/>
  <c r="AK48" i="22"/>
  <c r="AL48" i="22"/>
  <c r="B49" i="22"/>
  <c r="D49" i="22"/>
  <c r="J49" i="22"/>
  <c r="AC49" i="22"/>
  <c r="AI49" i="22"/>
  <c r="AJ49" i="22"/>
  <c r="AK49" i="22"/>
  <c r="AL49" i="22"/>
  <c r="B50" i="22"/>
  <c r="C50" i="22"/>
  <c r="D50" i="22"/>
  <c r="E50" i="22"/>
  <c r="F50" i="22"/>
  <c r="G50" i="22"/>
  <c r="H50" i="22"/>
  <c r="I50" i="22"/>
  <c r="J50" i="22"/>
  <c r="K50" i="22"/>
  <c r="L50" i="22"/>
  <c r="M50" i="22"/>
  <c r="N50" i="22"/>
  <c r="O50" i="22"/>
  <c r="P50" i="22"/>
  <c r="Q50" i="22"/>
  <c r="R50" i="22"/>
  <c r="S50" i="22"/>
  <c r="T50" i="22"/>
  <c r="U50" i="22"/>
  <c r="V50" i="22"/>
  <c r="W50" i="22"/>
  <c r="X50" i="22"/>
  <c r="Y50" i="22"/>
  <c r="Z50" i="22"/>
  <c r="AA50" i="22"/>
  <c r="AB50" i="22"/>
  <c r="AC50" i="22"/>
  <c r="AD50" i="22"/>
  <c r="AE50" i="22"/>
  <c r="AF50" i="22"/>
  <c r="AG50" i="22"/>
  <c r="AH50" i="22"/>
  <c r="AI50" i="22"/>
  <c r="AJ50" i="22"/>
  <c r="AK50" i="22"/>
  <c r="AL50" i="22"/>
  <c r="B51" i="22"/>
  <c r="E51" i="22"/>
  <c r="K51" i="22"/>
  <c r="AE51" i="22"/>
  <c r="AF51" i="22"/>
  <c r="AG51" i="22"/>
  <c r="AH51" i="22"/>
  <c r="AI51" i="22"/>
  <c r="AJ51" i="22"/>
  <c r="AK51" i="22"/>
  <c r="AL51" i="22"/>
  <c r="B52" i="22"/>
  <c r="C52" i="22"/>
  <c r="D52" i="22"/>
  <c r="E52" i="22"/>
  <c r="F52" i="22"/>
  <c r="G52" i="22"/>
  <c r="H52" i="22"/>
  <c r="I52" i="22"/>
  <c r="J52" i="22"/>
  <c r="K52" i="22"/>
  <c r="L52" i="22"/>
  <c r="M52" i="22"/>
  <c r="N52" i="22"/>
  <c r="O52" i="22"/>
  <c r="P52" i="22"/>
  <c r="Q52" i="22"/>
  <c r="R52" i="22"/>
  <c r="S52" i="22"/>
  <c r="T52" i="22"/>
  <c r="U52" i="22"/>
  <c r="V52" i="22"/>
  <c r="W52" i="22"/>
  <c r="X52" i="22"/>
  <c r="Y52" i="22"/>
  <c r="Z52" i="22"/>
  <c r="AA52" i="22"/>
  <c r="AB52" i="22"/>
  <c r="AC52" i="22"/>
  <c r="AI52" i="22"/>
  <c r="AJ52" i="22"/>
  <c r="AK52" i="22"/>
  <c r="AL52" i="22"/>
  <c r="D6" i="21"/>
  <c r="D34" i="21" s="1"/>
  <c r="AN34" i="21" s="1"/>
  <c r="G6" i="21"/>
  <c r="G34" i="21" s="1"/>
  <c r="AN35" i="21" s="1"/>
  <c r="D8" i="21"/>
  <c r="D36" i="21" s="1"/>
  <c r="AN36" i="21" s="1"/>
  <c r="D10" i="21"/>
  <c r="G10" i="21" s="1"/>
  <c r="G38" i="21" s="1"/>
  <c r="AN39" i="21" s="1"/>
  <c r="D12" i="21"/>
  <c r="D40" i="21" s="1"/>
  <c r="AN40" i="21" s="1"/>
  <c r="H12" i="21"/>
  <c r="H40" i="21" s="1"/>
  <c r="AN41" i="21" s="1"/>
  <c r="D14" i="21"/>
  <c r="D42" i="21" s="1"/>
  <c r="AN42" i="21" s="1"/>
  <c r="D17" i="21"/>
  <c r="D45" i="21" s="1"/>
  <c r="AN45" i="21" s="1"/>
  <c r="G17" i="21"/>
  <c r="G45" i="21" s="1"/>
  <c r="AN44" i="21" s="1"/>
  <c r="B20" i="21"/>
  <c r="D21" i="21"/>
  <c r="D49" i="21" s="1"/>
  <c r="AN49" i="21" s="1"/>
  <c r="AM50" i="21" s="1"/>
  <c r="G23" i="21"/>
  <c r="G51" i="21" s="1"/>
  <c r="AM24" i="21"/>
  <c r="AM23" i="21" s="1"/>
  <c r="AM27" i="21"/>
  <c r="AM26" i="21" s="1"/>
  <c r="D26" i="21" s="1"/>
  <c r="D54" i="21" s="1"/>
  <c r="AN27" i="21"/>
  <c r="AN26" i="21" s="1"/>
  <c r="G26" i="21" s="1"/>
  <c r="G54" i="21" s="1"/>
  <c r="D29" i="21"/>
  <c r="AG29" i="21"/>
  <c r="AI29" i="21"/>
  <c r="Q30" i="21"/>
  <c r="U30" i="21"/>
  <c r="A32" i="21"/>
  <c r="C32" i="21"/>
  <c r="A33" i="21"/>
  <c r="B33" i="21"/>
  <c r="C33" i="21"/>
  <c r="D33" i="21"/>
  <c r="E33" i="21"/>
  <c r="F33" i="21"/>
  <c r="G33" i="21"/>
  <c r="H33" i="21"/>
  <c r="I33" i="21"/>
  <c r="J33" i="21"/>
  <c r="K33" i="21"/>
  <c r="L33" i="21"/>
  <c r="M33" i="21"/>
  <c r="N33" i="21"/>
  <c r="O33" i="21"/>
  <c r="P33" i="21"/>
  <c r="Q33" i="21"/>
  <c r="R33" i="21"/>
  <c r="S33" i="21"/>
  <c r="T33" i="21"/>
  <c r="U33" i="21"/>
  <c r="V33" i="21"/>
  <c r="W33" i="21"/>
  <c r="X33" i="21"/>
  <c r="Y33" i="21"/>
  <c r="Z33" i="21"/>
  <c r="AA33" i="21"/>
  <c r="AB33" i="21"/>
  <c r="AC33" i="21"/>
  <c r="AD33" i="21"/>
  <c r="AE33" i="21"/>
  <c r="AF33" i="21"/>
  <c r="AG33" i="21"/>
  <c r="AH33" i="21"/>
  <c r="AI33" i="21"/>
  <c r="AJ33" i="21"/>
  <c r="AK33" i="21"/>
  <c r="A34" i="21"/>
  <c r="E34" i="21"/>
  <c r="F34" i="21"/>
  <c r="H34" i="21"/>
  <c r="I34" i="21"/>
  <c r="J34" i="21"/>
  <c r="S34" i="21"/>
  <c r="T34" i="21"/>
  <c r="U34" i="21"/>
  <c r="V34" i="21"/>
  <c r="W34" i="21"/>
  <c r="X34" i="21"/>
  <c r="Y34" i="21"/>
  <c r="Z34" i="21"/>
  <c r="AA34" i="21"/>
  <c r="AB34" i="21"/>
  <c r="AC34" i="21"/>
  <c r="AD34" i="21"/>
  <c r="AE34" i="21"/>
  <c r="AF34" i="21"/>
  <c r="AG34" i="21"/>
  <c r="AH34" i="21"/>
  <c r="AI34" i="21"/>
  <c r="AJ34" i="21"/>
  <c r="AK34" i="21"/>
  <c r="A35" i="21"/>
  <c r="D35" i="21"/>
  <c r="E35" i="21"/>
  <c r="F35" i="21"/>
  <c r="G35" i="21"/>
  <c r="H35" i="21"/>
  <c r="I35" i="21"/>
  <c r="J35" i="21"/>
  <c r="S35" i="21"/>
  <c r="T35" i="21"/>
  <c r="U35" i="21"/>
  <c r="V35" i="21"/>
  <c r="W35" i="21"/>
  <c r="X35" i="21"/>
  <c r="Y35" i="21"/>
  <c r="Z35" i="21"/>
  <c r="AA35" i="21"/>
  <c r="AB35" i="21"/>
  <c r="AC35" i="21"/>
  <c r="AD35" i="21"/>
  <c r="AE35" i="21"/>
  <c r="AF35" i="21"/>
  <c r="AG35" i="21"/>
  <c r="AH35" i="21"/>
  <c r="AI35" i="21"/>
  <c r="AJ35" i="21"/>
  <c r="AK35" i="21"/>
  <c r="A36" i="21"/>
  <c r="E36" i="21"/>
  <c r="F36" i="21"/>
  <c r="H36" i="21"/>
  <c r="I36" i="21"/>
  <c r="J36" i="21"/>
  <c r="S36" i="21"/>
  <c r="T36" i="21"/>
  <c r="U36" i="21"/>
  <c r="V36" i="21"/>
  <c r="W36" i="21"/>
  <c r="X36" i="21"/>
  <c r="Y36" i="21"/>
  <c r="Z36" i="21"/>
  <c r="AA36" i="21"/>
  <c r="AB36" i="21"/>
  <c r="AC36" i="21"/>
  <c r="AD36" i="21"/>
  <c r="AE36" i="21"/>
  <c r="AF36" i="21"/>
  <c r="AG36" i="21"/>
  <c r="AH36" i="21"/>
  <c r="AI36" i="21"/>
  <c r="AJ36" i="21"/>
  <c r="AK36" i="21"/>
  <c r="A37" i="21"/>
  <c r="D37" i="21"/>
  <c r="E37" i="21"/>
  <c r="F37" i="21"/>
  <c r="G37" i="21"/>
  <c r="H37" i="21"/>
  <c r="I37" i="21"/>
  <c r="J37" i="21"/>
  <c r="S37" i="21"/>
  <c r="T37" i="21"/>
  <c r="U37" i="21"/>
  <c r="V37" i="21"/>
  <c r="W37" i="21"/>
  <c r="X37" i="21"/>
  <c r="Y37" i="21"/>
  <c r="Z37" i="21"/>
  <c r="AA37" i="21"/>
  <c r="AB37" i="21"/>
  <c r="AC37" i="21"/>
  <c r="AD37" i="21"/>
  <c r="AE37" i="21"/>
  <c r="AF37" i="21"/>
  <c r="AG37" i="21"/>
  <c r="AH37" i="21"/>
  <c r="AI37" i="21"/>
  <c r="AJ37" i="21"/>
  <c r="AK37" i="21"/>
  <c r="A38" i="21"/>
  <c r="E38" i="21"/>
  <c r="F38" i="21"/>
  <c r="H38" i="21"/>
  <c r="I38" i="21"/>
  <c r="J38" i="21"/>
  <c r="S38" i="21"/>
  <c r="T38" i="21"/>
  <c r="U38" i="21"/>
  <c r="V38" i="21"/>
  <c r="W38" i="21"/>
  <c r="X38" i="21"/>
  <c r="Y38" i="21"/>
  <c r="Z38" i="21"/>
  <c r="AA38" i="21"/>
  <c r="AB38" i="21"/>
  <c r="AC38" i="21"/>
  <c r="AD38" i="21"/>
  <c r="AE38" i="21"/>
  <c r="AF38" i="21"/>
  <c r="AG38" i="21"/>
  <c r="AH38" i="21"/>
  <c r="AI38" i="21"/>
  <c r="AJ38" i="21"/>
  <c r="AK38" i="21"/>
  <c r="A39" i="21"/>
  <c r="D39" i="21"/>
  <c r="E39" i="21"/>
  <c r="F39" i="21"/>
  <c r="G39" i="21"/>
  <c r="H39" i="21"/>
  <c r="I39" i="21"/>
  <c r="J39" i="21"/>
  <c r="S39" i="21"/>
  <c r="T39" i="21"/>
  <c r="U39" i="21"/>
  <c r="V39" i="21"/>
  <c r="W39" i="21"/>
  <c r="X39" i="21"/>
  <c r="Y39" i="21"/>
  <c r="Z39" i="21"/>
  <c r="AA39" i="21"/>
  <c r="AB39" i="21"/>
  <c r="AC39" i="21"/>
  <c r="AD39" i="21"/>
  <c r="AE39" i="21"/>
  <c r="AF39" i="21"/>
  <c r="AG39" i="21"/>
  <c r="AH39" i="21"/>
  <c r="AI39" i="21"/>
  <c r="AJ39" i="21"/>
  <c r="AK39" i="21"/>
  <c r="A40" i="21"/>
  <c r="E40" i="21"/>
  <c r="F40" i="21"/>
  <c r="G40" i="21"/>
  <c r="I40" i="21"/>
  <c r="J40" i="21"/>
  <c r="S40" i="21"/>
  <c r="T40" i="21"/>
  <c r="U40" i="21"/>
  <c r="V40" i="21"/>
  <c r="W40" i="21"/>
  <c r="X40" i="21"/>
  <c r="Y40" i="21"/>
  <c r="Z40" i="21"/>
  <c r="AA40" i="21"/>
  <c r="AB40" i="21"/>
  <c r="AC40" i="21"/>
  <c r="AD40" i="21"/>
  <c r="AE40" i="21"/>
  <c r="AF40" i="21"/>
  <c r="AG40" i="21"/>
  <c r="AH40" i="21"/>
  <c r="AI40" i="21"/>
  <c r="AJ40" i="21"/>
  <c r="AK40" i="21"/>
  <c r="A41" i="21"/>
  <c r="D41" i="21"/>
  <c r="E41" i="21"/>
  <c r="F41" i="21"/>
  <c r="G41" i="21"/>
  <c r="H41" i="21"/>
  <c r="I41" i="21"/>
  <c r="J41" i="21"/>
  <c r="S41" i="21"/>
  <c r="T41" i="21"/>
  <c r="U41" i="21"/>
  <c r="V41" i="21"/>
  <c r="W41" i="21"/>
  <c r="X41" i="21"/>
  <c r="Y41" i="21"/>
  <c r="Z41" i="21"/>
  <c r="AA41" i="21"/>
  <c r="AB41" i="21"/>
  <c r="AC41" i="21"/>
  <c r="AD41" i="21"/>
  <c r="AE41" i="21"/>
  <c r="AF41" i="21"/>
  <c r="AG41" i="21"/>
  <c r="AH41" i="21"/>
  <c r="AI41" i="21"/>
  <c r="AJ41" i="21"/>
  <c r="AK41" i="21"/>
  <c r="A42" i="21"/>
  <c r="E42" i="21"/>
  <c r="F42" i="21"/>
  <c r="H42" i="21"/>
  <c r="I42" i="21"/>
  <c r="J42" i="21"/>
  <c r="S42" i="21"/>
  <c r="T42" i="21"/>
  <c r="U42" i="21"/>
  <c r="V42" i="21"/>
  <c r="W42" i="21"/>
  <c r="X42" i="21"/>
  <c r="Y42" i="21"/>
  <c r="Z42" i="21"/>
  <c r="AA42" i="21"/>
  <c r="AB42" i="21"/>
  <c r="AC42" i="21"/>
  <c r="AD42" i="21"/>
  <c r="AE42" i="21"/>
  <c r="AF42" i="21"/>
  <c r="AG42" i="21"/>
  <c r="AH42" i="21"/>
  <c r="AI42" i="21"/>
  <c r="AJ42" i="21"/>
  <c r="AK42" i="21"/>
  <c r="A43" i="21"/>
  <c r="D43" i="21"/>
  <c r="E43" i="21"/>
  <c r="F43" i="21"/>
  <c r="G43" i="21"/>
  <c r="H43" i="21"/>
  <c r="I43" i="21"/>
  <c r="J43" i="21"/>
  <c r="S43" i="21"/>
  <c r="T43" i="21"/>
  <c r="U43" i="21"/>
  <c r="V43" i="21"/>
  <c r="W43" i="21"/>
  <c r="X43" i="21"/>
  <c r="Y43" i="21"/>
  <c r="Z43" i="21"/>
  <c r="AA43" i="21"/>
  <c r="AB43" i="21"/>
  <c r="AC43" i="21"/>
  <c r="AD43" i="21"/>
  <c r="AE43" i="21"/>
  <c r="AF43" i="21"/>
  <c r="AG43" i="21"/>
  <c r="AH43" i="21"/>
  <c r="AI43" i="21"/>
  <c r="AJ43" i="21"/>
  <c r="AK43" i="21"/>
  <c r="A44" i="21"/>
  <c r="D44" i="21"/>
  <c r="E44" i="21"/>
  <c r="F44" i="21"/>
  <c r="G44" i="21"/>
  <c r="H44" i="21"/>
  <c r="I44" i="21"/>
  <c r="J44" i="21"/>
  <c r="K44" i="21"/>
  <c r="L44" i="21"/>
  <c r="M44" i="21"/>
  <c r="N44" i="21"/>
  <c r="S44" i="21"/>
  <c r="T44" i="21"/>
  <c r="U44" i="21"/>
  <c r="V44" i="21"/>
  <c r="W44" i="21"/>
  <c r="X44" i="21"/>
  <c r="Y44" i="21"/>
  <c r="Z44" i="21"/>
  <c r="AA44" i="21"/>
  <c r="AB44" i="21"/>
  <c r="AC44" i="21"/>
  <c r="AD44" i="21"/>
  <c r="AE44" i="21"/>
  <c r="AF44" i="21"/>
  <c r="AG44" i="21"/>
  <c r="AH44" i="21"/>
  <c r="AI44" i="21"/>
  <c r="AJ44" i="21"/>
  <c r="AK44" i="21"/>
  <c r="A45" i="21"/>
  <c r="E45" i="21"/>
  <c r="F45" i="21"/>
  <c r="H45" i="21"/>
  <c r="I45" i="21"/>
  <c r="J45" i="21"/>
  <c r="K45" i="21"/>
  <c r="L45" i="21"/>
  <c r="M45" i="21"/>
  <c r="N45" i="21"/>
  <c r="S45" i="21"/>
  <c r="T45" i="21"/>
  <c r="U45" i="21"/>
  <c r="V45" i="21"/>
  <c r="W45" i="21"/>
  <c r="X45" i="21"/>
  <c r="Y45" i="21"/>
  <c r="Z45" i="21"/>
  <c r="AA45" i="21"/>
  <c r="AB45" i="21"/>
  <c r="AC45" i="21"/>
  <c r="AD45" i="21"/>
  <c r="AE45" i="21"/>
  <c r="AF45" i="21"/>
  <c r="AG45" i="21"/>
  <c r="AH45" i="21"/>
  <c r="AI45" i="21"/>
  <c r="AJ45" i="21"/>
  <c r="AK45" i="21"/>
  <c r="A46" i="21"/>
  <c r="D46" i="21"/>
  <c r="E46" i="21"/>
  <c r="F46" i="21"/>
  <c r="G46" i="21"/>
  <c r="H46" i="21"/>
  <c r="I46" i="21"/>
  <c r="J46" i="21"/>
  <c r="K46" i="21"/>
  <c r="L46" i="21"/>
  <c r="M46" i="21"/>
  <c r="N46" i="21"/>
  <c r="O46" i="21"/>
  <c r="P46" i="21"/>
  <c r="Q46" i="21"/>
  <c r="R46" i="21"/>
  <c r="S46" i="21"/>
  <c r="T46" i="21"/>
  <c r="U46" i="21"/>
  <c r="V46" i="21"/>
  <c r="W46" i="21"/>
  <c r="X46" i="21"/>
  <c r="Y46" i="21"/>
  <c r="Z46" i="21"/>
  <c r="AA46" i="21"/>
  <c r="AB46" i="21"/>
  <c r="AC46" i="21"/>
  <c r="AD46" i="21"/>
  <c r="AE46" i="21"/>
  <c r="AF46" i="21"/>
  <c r="AG46" i="21"/>
  <c r="AH46" i="21"/>
  <c r="AI46" i="21"/>
  <c r="AJ46" i="21"/>
  <c r="AK46" i="21"/>
  <c r="A47" i="21"/>
  <c r="E47" i="21"/>
  <c r="F47" i="21"/>
  <c r="G47" i="21"/>
  <c r="I47" i="21"/>
  <c r="J47" i="21"/>
  <c r="K47" i="21"/>
  <c r="L47" i="21"/>
  <c r="M47" i="21"/>
  <c r="N47" i="21"/>
  <c r="S47" i="21"/>
  <c r="T47" i="21"/>
  <c r="U47" i="21"/>
  <c r="V47" i="21"/>
  <c r="W47" i="21"/>
  <c r="X47" i="21"/>
  <c r="Y47" i="21"/>
  <c r="Z47" i="21"/>
  <c r="AA47" i="21"/>
  <c r="AB47" i="21"/>
  <c r="AC47" i="21"/>
  <c r="AD47" i="21"/>
  <c r="AE47" i="21"/>
  <c r="AF47" i="21"/>
  <c r="AG47" i="21"/>
  <c r="AH47" i="21"/>
  <c r="AI47" i="21"/>
  <c r="AJ47" i="21"/>
  <c r="AK47" i="21"/>
  <c r="A48" i="21"/>
  <c r="D48" i="21"/>
  <c r="E48" i="21"/>
  <c r="F48" i="21"/>
  <c r="G48" i="21"/>
  <c r="H48" i="21"/>
  <c r="I48" i="21"/>
  <c r="J48" i="21"/>
  <c r="K48" i="21"/>
  <c r="L48" i="21"/>
  <c r="M48" i="21"/>
  <c r="N48" i="21"/>
  <c r="S48" i="21"/>
  <c r="T48" i="21"/>
  <c r="U48" i="21"/>
  <c r="V48" i="21"/>
  <c r="W48" i="21"/>
  <c r="X48" i="21"/>
  <c r="Y48" i="21"/>
  <c r="Z48" i="21"/>
  <c r="AA48" i="21"/>
  <c r="AB48" i="21"/>
  <c r="AC48" i="21"/>
  <c r="AD48" i="21"/>
  <c r="AE48" i="21"/>
  <c r="AF48" i="21"/>
  <c r="AG48" i="21"/>
  <c r="AH48" i="21"/>
  <c r="AI48" i="21"/>
  <c r="AJ48" i="21"/>
  <c r="AK48" i="21"/>
  <c r="A49" i="21"/>
  <c r="E49" i="21"/>
  <c r="F49" i="21"/>
  <c r="G49" i="21"/>
  <c r="H49" i="21"/>
  <c r="I49" i="21"/>
  <c r="J49" i="21"/>
  <c r="K49" i="21"/>
  <c r="L49" i="21"/>
  <c r="M49" i="21"/>
  <c r="N49" i="21"/>
  <c r="S49" i="21"/>
  <c r="T49" i="21"/>
  <c r="U49" i="21"/>
  <c r="V49" i="21"/>
  <c r="W49" i="21"/>
  <c r="X49" i="21"/>
  <c r="Y49" i="21"/>
  <c r="Z49" i="21"/>
  <c r="AA49" i="21"/>
  <c r="AB49" i="21"/>
  <c r="AC49" i="21"/>
  <c r="AD49" i="21"/>
  <c r="AE49" i="21"/>
  <c r="AF49" i="21"/>
  <c r="AG49" i="21"/>
  <c r="AH49" i="21"/>
  <c r="AI49" i="21"/>
  <c r="AJ49" i="21"/>
  <c r="AK49" i="21"/>
  <c r="A50" i="21"/>
  <c r="D50" i="21"/>
  <c r="E50" i="21"/>
  <c r="F50" i="21"/>
  <c r="G50" i="21"/>
  <c r="H50" i="21"/>
  <c r="I50" i="21"/>
  <c r="J50" i="21"/>
  <c r="K50" i="21"/>
  <c r="L50" i="21"/>
  <c r="M50" i="21"/>
  <c r="N50" i="21"/>
  <c r="S50" i="21"/>
  <c r="T50" i="21"/>
  <c r="U50" i="21"/>
  <c r="V50" i="21"/>
  <c r="W50" i="21"/>
  <c r="X50" i="21"/>
  <c r="Y50" i="21"/>
  <c r="Z50" i="21"/>
  <c r="AA50" i="21"/>
  <c r="AB50" i="21"/>
  <c r="AC50" i="21"/>
  <c r="AD50" i="21"/>
  <c r="AE50" i="21"/>
  <c r="AF50" i="21"/>
  <c r="AG50" i="21"/>
  <c r="AH50" i="21"/>
  <c r="AI50" i="21"/>
  <c r="AJ50" i="21"/>
  <c r="AK50" i="21"/>
  <c r="AN50" i="21"/>
  <c r="A51" i="21"/>
  <c r="E51" i="21"/>
  <c r="F51" i="21"/>
  <c r="H51" i="21"/>
  <c r="I51" i="21"/>
  <c r="J51" i="21"/>
  <c r="K51" i="21"/>
  <c r="L51" i="21"/>
  <c r="M51" i="21"/>
  <c r="N51" i="21"/>
  <c r="S51" i="21"/>
  <c r="T51" i="21"/>
  <c r="U51" i="21"/>
  <c r="V51" i="21"/>
  <c r="W51" i="21"/>
  <c r="X51" i="21"/>
  <c r="Y51" i="21"/>
  <c r="Z51" i="21"/>
  <c r="AA51" i="21"/>
  <c r="AB51" i="21"/>
  <c r="AC51" i="21"/>
  <c r="AD51" i="21"/>
  <c r="AE51" i="21"/>
  <c r="AF51" i="21"/>
  <c r="AG51" i="21"/>
  <c r="AH51" i="21"/>
  <c r="AI51" i="21"/>
  <c r="AJ51" i="21"/>
  <c r="AK51" i="21"/>
  <c r="A52" i="21"/>
  <c r="E52" i="21"/>
  <c r="F52" i="21"/>
  <c r="G52" i="21"/>
  <c r="H52" i="21"/>
  <c r="I52" i="21"/>
  <c r="J52" i="21"/>
  <c r="K52" i="21"/>
  <c r="L52" i="21"/>
  <c r="M52" i="21"/>
  <c r="N52" i="21"/>
  <c r="S52" i="21"/>
  <c r="T52" i="21"/>
  <c r="U52" i="21"/>
  <c r="V52" i="21"/>
  <c r="W52" i="21"/>
  <c r="X52" i="21"/>
  <c r="Y52" i="21"/>
  <c r="Z52" i="21"/>
  <c r="AA52" i="21"/>
  <c r="AB52" i="21"/>
  <c r="AC52" i="21"/>
  <c r="AD52" i="21"/>
  <c r="AE52" i="21"/>
  <c r="AF52" i="21"/>
  <c r="AG52" i="21"/>
  <c r="AH52" i="21"/>
  <c r="AI52" i="21"/>
  <c r="AJ52" i="21"/>
  <c r="AK52" i="21"/>
  <c r="A53" i="21"/>
  <c r="D53" i="21"/>
  <c r="E53" i="21"/>
  <c r="F53" i="21"/>
  <c r="G53" i="21"/>
  <c r="H53" i="21"/>
  <c r="I53" i="21"/>
  <c r="J53" i="21"/>
  <c r="K53" i="21"/>
  <c r="L53" i="21"/>
  <c r="M53" i="21"/>
  <c r="N53" i="21"/>
  <c r="O53" i="21"/>
  <c r="P53" i="21"/>
  <c r="Q53" i="21"/>
  <c r="R53" i="21"/>
  <c r="S53" i="21"/>
  <c r="T53" i="21"/>
  <c r="U53" i="21"/>
  <c r="V53" i="21"/>
  <c r="W53" i="21"/>
  <c r="X53" i="21"/>
  <c r="Y53" i="21"/>
  <c r="Z53" i="21"/>
  <c r="AA53" i="21"/>
  <c r="AB53" i="21"/>
  <c r="AC53" i="21"/>
  <c r="AD53" i="21"/>
  <c r="AE53" i="21"/>
  <c r="AF53" i="21"/>
  <c r="AG53" i="21"/>
  <c r="AH53" i="21"/>
  <c r="AI53" i="21"/>
  <c r="AJ53" i="21"/>
  <c r="AK53" i="21"/>
  <c r="A54" i="21"/>
  <c r="E54" i="21"/>
  <c r="F54" i="21"/>
  <c r="H54" i="21"/>
  <c r="I54" i="21"/>
  <c r="J54" i="21"/>
  <c r="K54" i="21"/>
  <c r="L54" i="21"/>
  <c r="M54" i="21"/>
  <c r="N54" i="21"/>
  <c r="S54" i="21"/>
  <c r="T54" i="21"/>
  <c r="U54" i="21"/>
  <c r="V54" i="21"/>
  <c r="W54" i="21"/>
  <c r="X54" i="21"/>
  <c r="Y54" i="21"/>
  <c r="Z54" i="21"/>
  <c r="AA54" i="21"/>
  <c r="AB54" i="21"/>
  <c r="AC54" i="21"/>
  <c r="AD54" i="21"/>
  <c r="AE54" i="21"/>
  <c r="AF54" i="21"/>
  <c r="AG54" i="21"/>
  <c r="AH54" i="21"/>
  <c r="AI54" i="21"/>
  <c r="AJ54" i="21"/>
  <c r="AK54" i="21"/>
  <c r="A55" i="21"/>
  <c r="E55" i="21"/>
  <c r="F55" i="21"/>
  <c r="H55" i="21"/>
  <c r="I55" i="21"/>
  <c r="J55" i="21"/>
  <c r="K55" i="21"/>
  <c r="L55" i="21"/>
  <c r="M55" i="21"/>
  <c r="N55" i="21"/>
  <c r="S55" i="21"/>
  <c r="T55" i="21"/>
  <c r="U55" i="21"/>
  <c r="V55" i="21"/>
  <c r="W55" i="21"/>
  <c r="X55" i="21"/>
  <c r="Y55" i="21"/>
  <c r="Z55" i="21"/>
  <c r="AA55" i="21"/>
  <c r="AB55" i="21"/>
  <c r="AC55" i="21"/>
  <c r="AD55" i="21"/>
  <c r="AE55" i="21"/>
  <c r="AF55" i="21"/>
  <c r="AG55" i="21"/>
  <c r="AH55" i="21"/>
  <c r="AI55" i="21"/>
  <c r="AJ55" i="21"/>
  <c r="AK55" i="21"/>
  <c r="G3" i="20"/>
  <c r="V6" i="20" s="1"/>
  <c r="W39" i="20" s="1"/>
  <c r="G8" i="20"/>
  <c r="H41" i="20" s="1"/>
  <c r="I42" i="20" s="1"/>
  <c r="C16" i="20"/>
  <c r="C49" i="20" s="1"/>
  <c r="E53" i="20" s="1"/>
  <c r="H19" i="20"/>
  <c r="H52" i="20" s="1"/>
  <c r="J53" i="20" s="1"/>
  <c r="E23" i="20"/>
  <c r="E55" i="20" s="1"/>
  <c r="J58" i="20" s="1"/>
  <c r="D34" i="20"/>
  <c r="AG34" i="20"/>
  <c r="AI34" i="20"/>
  <c r="Q35" i="20"/>
  <c r="U35" i="20"/>
  <c r="A36" i="20"/>
  <c r="C36" i="20"/>
  <c r="I36" i="20"/>
  <c r="B37" i="20"/>
  <c r="E37" i="20"/>
  <c r="B38" i="20"/>
  <c r="C38" i="20"/>
  <c r="D38" i="20"/>
  <c r="E38" i="20"/>
  <c r="K38" i="20"/>
  <c r="L38" i="20"/>
  <c r="M38" i="20"/>
  <c r="N38" i="20"/>
  <c r="O38" i="20"/>
  <c r="P38" i="20"/>
  <c r="Q38" i="20"/>
  <c r="R38" i="20"/>
  <c r="S38" i="20"/>
  <c r="T38" i="20"/>
  <c r="W38" i="20"/>
  <c r="X38" i="20"/>
  <c r="Y38" i="20"/>
  <c r="Z38" i="20"/>
  <c r="AA38" i="20"/>
  <c r="AB38" i="20"/>
  <c r="AC38" i="20"/>
  <c r="AD38" i="20"/>
  <c r="AE38" i="20"/>
  <c r="AF38" i="20"/>
  <c r="AG38" i="20"/>
  <c r="AH38" i="20"/>
  <c r="AI38" i="20"/>
  <c r="AJ38" i="20"/>
  <c r="AK38" i="20"/>
  <c r="B39" i="20"/>
  <c r="C39" i="20"/>
  <c r="D39" i="20"/>
  <c r="E39" i="20"/>
  <c r="F39" i="20"/>
  <c r="G39" i="20"/>
  <c r="H39" i="20"/>
  <c r="I39" i="20"/>
  <c r="J39" i="20"/>
  <c r="L39" i="20"/>
  <c r="M39" i="20"/>
  <c r="O39" i="20"/>
  <c r="P39" i="20"/>
  <c r="R39" i="20"/>
  <c r="S39" i="20"/>
  <c r="X39" i="20"/>
  <c r="Y39" i="20"/>
  <c r="Z39" i="20"/>
  <c r="AA39" i="20"/>
  <c r="AB39" i="20"/>
  <c r="AC39" i="20"/>
  <c r="AD39" i="20"/>
  <c r="AE39" i="20"/>
  <c r="AF39" i="20"/>
  <c r="AG39" i="20"/>
  <c r="AH39" i="20"/>
  <c r="AI39" i="20"/>
  <c r="AJ39" i="20"/>
  <c r="AK39" i="20"/>
  <c r="AL39" i="20"/>
  <c r="B40" i="20"/>
  <c r="C40" i="20"/>
  <c r="D40" i="20"/>
  <c r="E40" i="20"/>
  <c r="F40" i="20"/>
  <c r="G40" i="20"/>
  <c r="H40" i="20"/>
  <c r="I40" i="20"/>
  <c r="J40" i="20"/>
  <c r="K40" i="20"/>
  <c r="L40" i="20"/>
  <c r="M40" i="20"/>
  <c r="N40" i="20"/>
  <c r="O40" i="20"/>
  <c r="P40" i="20"/>
  <c r="Q40" i="20"/>
  <c r="R40" i="20"/>
  <c r="S40" i="20"/>
  <c r="T40" i="20"/>
  <c r="U40" i="20"/>
  <c r="V40" i="20"/>
  <c r="W40" i="20"/>
  <c r="X40" i="20"/>
  <c r="Y40" i="20"/>
  <c r="Z40" i="20"/>
  <c r="AA40" i="20"/>
  <c r="AB40" i="20"/>
  <c r="AC40" i="20"/>
  <c r="AD40" i="20"/>
  <c r="AE40" i="20"/>
  <c r="AF40" i="20"/>
  <c r="AG40" i="20"/>
  <c r="AH40" i="20"/>
  <c r="AI40" i="20"/>
  <c r="AJ40" i="20"/>
  <c r="AK40" i="20"/>
  <c r="AL40" i="20"/>
  <c r="B41" i="20"/>
  <c r="E41" i="20"/>
  <c r="J41" i="20"/>
  <c r="AL41" i="20"/>
  <c r="B42" i="20"/>
  <c r="C42" i="20"/>
  <c r="D42" i="20"/>
  <c r="O42" i="20"/>
  <c r="P42" i="20"/>
  <c r="Q42" i="20"/>
  <c r="B43" i="20"/>
  <c r="E43" i="20"/>
  <c r="J43" i="20"/>
  <c r="B44" i="20"/>
  <c r="C44" i="20"/>
  <c r="D44" i="20"/>
  <c r="O44" i="20"/>
  <c r="P44" i="20"/>
  <c r="Q44" i="20"/>
  <c r="B45" i="20"/>
  <c r="E45" i="20"/>
  <c r="B46" i="20"/>
  <c r="C46" i="20"/>
  <c r="D46" i="20"/>
  <c r="E46" i="20"/>
  <c r="B47" i="20"/>
  <c r="C47" i="20"/>
  <c r="D47" i="20"/>
  <c r="E47" i="20"/>
  <c r="F47" i="20"/>
  <c r="G47" i="20"/>
  <c r="H47" i="20"/>
  <c r="I47" i="20"/>
  <c r="J47" i="20"/>
  <c r="K47" i="20"/>
  <c r="L47" i="20"/>
  <c r="M47" i="20"/>
  <c r="N47" i="20"/>
  <c r="O47" i="20"/>
  <c r="P47" i="20"/>
  <c r="Q47" i="20"/>
  <c r="R47" i="20"/>
  <c r="S47" i="20"/>
  <c r="T47" i="20"/>
  <c r="U47" i="20"/>
  <c r="V47" i="20"/>
  <c r="W47" i="20"/>
  <c r="X47" i="20"/>
  <c r="Y47" i="20"/>
  <c r="Z47" i="20"/>
  <c r="AA47" i="20"/>
  <c r="AB47" i="20"/>
  <c r="AC47" i="20"/>
  <c r="AD47" i="20"/>
  <c r="AE47" i="20"/>
  <c r="AF47" i="20"/>
  <c r="AG47" i="20"/>
  <c r="AH47" i="20"/>
  <c r="AI47" i="20"/>
  <c r="AJ47" i="20"/>
  <c r="AK47" i="20"/>
  <c r="AL48" i="20"/>
  <c r="A49" i="20"/>
  <c r="D49" i="20"/>
  <c r="E49" i="20"/>
  <c r="F49" i="20"/>
  <c r="A50" i="20"/>
  <c r="B50" i="20"/>
  <c r="C50" i="20"/>
  <c r="U50" i="20"/>
  <c r="A51" i="20"/>
  <c r="B51" i="20"/>
  <c r="C51" i="20"/>
  <c r="U51" i="20"/>
  <c r="A52" i="20"/>
  <c r="B52" i="20"/>
  <c r="E52" i="20"/>
  <c r="I52" i="20"/>
  <c r="J52" i="20"/>
  <c r="A53" i="20"/>
  <c r="B53" i="20"/>
  <c r="Q53" i="20"/>
  <c r="R53" i="20"/>
  <c r="S53" i="20"/>
  <c r="T53" i="20"/>
  <c r="U53" i="20"/>
  <c r="AL53" i="20"/>
  <c r="A54" i="20"/>
  <c r="B54" i="20"/>
  <c r="E54" i="20"/>
  <c r="F54" i="20"/>
  <c r="G54" i="20"/>
  <c r="H54" i="20"/>
  <c r="I54" i="20"/>
  <c r="J54" i="20"/>
  <c r="K54" i="20"/>
  <c r="L54" i="20"/>
  <c r="M54" i="20"/>
  <c r="U54" i="20"/>
  <c r="V54" i="20"/>
  <c r="W54" i="20"/>
  <c r="X54" i="20"/>
  <c r="Y54" i="20"/>
  <c r="Z54" i="20"/>
  <c r="AA54" i="20"/>
  <c r="AB54" i="20"/>
  <c r="AC54" i="20"/>
  <c r="AD54" i="20"/>
  <c r="AE54" i="20"/>
  <c r="AF54" i="20"/>
  <c r="AG54" i="20"/>
  <c r="AH54" i="20"/>
  <c r="AI54" i="20"/>
  <c r="AJ54" i="20"/>
  <c r="AK54" i="20"/>
  <c r="A55" i="20"/>
  <c r="B55" i="20"/>
  <c r="F55" i="20"/>
  <c r="V55" i="20"/>
  <c r="W55" i="20"/>
  <c r="X55" i="20"/>
  <c r="Y55" i="20"/>
  <c r="Z55" i="20"/>
  <c r="AA55" i="20"/>
  <c r="AB55" i="20"/>
  <c r="AC55" i="20"/>
  <c r="AD55" i="20"/>
  <c r="AE55" i="20"/>
  <c r="AF55" i="20"/>
  <c r="AG55" i="20"/>
  <c r="AH55" i="20"/>
  <c r="AI55" i="20"/>
  <c r="AJ55" i="20"/>
  <c r="AK55" i="20"/>
  <c r="AL55" i="20"/>
  <c r="A56" i="20"/>
  <c r="B56" i="20"/>
  <c r="E56" i="20"/>
  <c r="AL56" i="20"/>
  <c r="E57" i="20"/>
  <c r="A58" i="20"/>
  <c r="B58" i="20"/>
  <c r="Q58" i="20"/>
  <c r="R58" i="20"/>
  <c r="S58" i="20"/>
  <c r="A60" i="20"/>
  <c r="B60" i="20"/>
  <c r="E60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X60" i="20"/>
  <c r="Y60" i="20"/>
  <c r="Z60" i="20"/>
  <c r="AA60" i="20"/>
  <c r="AB60" i="20"/>
  <c r="AC60" i="20"/>
  <c r="AD60" i="20"/>
  <c r="AE60" i="20"/>
  <c r="AF60" i="20"/>
  <c r="AG60" i="20"/>
  <c r="AH60" i="20"/>
  <c r="AI60" i="20"/>
  <c r="AJ60" i="20"/>
  <c r="AK60" i="20"/>
  <c r="A61" i="20"/>
  <c r="B61" i="20"/>
  <c r="E61" i="20"/>
  <c r="X61" i="20"/>
  <c r="Y61" i="20"/>
  <c r="Z61" i="20"/>
  <c r="AA61" i="20"/>
  <c r="AB61" i="20"/>
  <c r="AC61" i="20"/>
  <c r="AD61" i="20"/>
  <c r="AE61" i="20"/>
  <c r="AF61" i="20"/>
  <c r="AG61" i="20"/>
  <c r="AH61" i="20"/>
  <c r="AI61" i="20"/>
  <c r="AJ61" i="20"/>
  <c r="AK61" i="20"/>
  <c r="AL61" i="20"/>
  <c r="A62" i="20"/>
  <c r="B62" i="20"/>
  <c r="E62" i="20"/>
  <c r="X62" i="20"/>
  <c r="Y62" i="20"/>
  <c r="Z62" i="20"/>
  <c r="AA62" i="20"/>
  <c r="AB62" i="20"/>
  <c r="AC62" i="20"/>
  <c r="AD62" i="20"/>
  <c r="AE62" i="20"/>
  <c r="AF62" i="20"/>
  <c r="AG62" i="20"/>
  <c r="AH62" i="20"/>
  <c r="AI62" i="20"/>
  <c r="AJ62" i="20"/>
  <c r="AK62" i="20"/>
  <c r="AL62" i="20"/>
  <c r="A63" i="20"/>
  <c r="B63" i="20"/>
  <c r="E63" i="20"/>
  <c r="X63" i="20"/>
  <c r="Y63" i="20"/>
  <c r="Z63" i="20"/>
  <c r="AA63" i="20"/>
  <c r="AB63" i="20"/>
  <c r="AC63" i="20"/>
  <c r="AD63" i="20"/>
  <c r="AE63" i="20"/>
  <c r="AF63" i="20"/>
  <c r="AG63" i="20"/>
  <c r="AH63" i="20"/>
  <c r="AI63" i="20"/>
  <c r="AJ63" i="20"/>
  <c r="AK63" i="20"/>
  <c r="AL63" i="20"/>
  <c r="A64" i="20"/>
  <c r="B64" i="20"/>
  <c r="O64" i="20"/>
  <c r="P64" i="20"/>
  <c r="Q64" i="20"/>
  <c r="R64" i="20"/>
  <c r="S64" i="20"/>
  <c r="T64" i="20"/>
  <c r="U64" i="20"/>
  <c r="V64" i="20"/>
  <c r="W64" i="20"/>
  <c r="X64" i="20"/>
  <c r="Y64" i="20"/>
  <c r="Z64" i="20"/>
  <c r="AA64" i="20"/>
  <c r="AB64" i="20"/>
  <c r="AC64" i="20"/>
  <c r="AD64" i="20"/>
  <c r="AE64" i="20"/>
  <c r="AF64" i="20"/>
  <c r="AG64" i="20"/>
  <c r="AH64" i="20"/>
  <c r="AI64" i="20"/>
  <c r="AJ64" i="20"/>
  <c r="AK64" i="20"/>
  <c r="AL64" i="20"/>
  <c r="AL65" i="20"/>
  <c r="B66" i="20"/>
  <c r="D66" i="20"/>
  <c r="E66" i="20"/>
  <c r="I5" i="19"/>
  <c r="S7" i="19" s="1"/>
  <c r="S40" i="19" s="1"/>
  <c r="E9" i="19"/>
  <c r="O11" i="19" s="1"/>
  <c r="O44" i="19" s="1"/>
  <c r="H13" i="19"/>
  <c r="H46" i="19" s="1"/>
  <c r="C18" i="19"/>
  <c r="AB22" i="19" s="1"/>
  <c r="AB55" i="19" s="1"/>
  <c r="D34" i="19"/>
  <c r="AG34" i="19"/>
  <c r="AI34" i="19"/>
  <c r="Q35" i="19"/>
  <c r="U35" i="19"/>
  <c r="A36" i="19"/>
  <c r="B36" i="19"/>
  <c r="C36" i="19"/>
  <c r="D36" i="19"/>
  <c r="E36" i="19"/>
  <c r="F36" i="19"/>
  <c r="G36" i="19"/>
  <c r="H36" i="19"/>
  <c r="I36" i="19"/>
  <c r="J36" i="19"/>
  <c r="K36" i="19"/>
  <c r="L36" i="19"/>
  <c r="M36" i="19"/>
  <c r="N36" i="19"/>
  <c r="O36" i="19"/>
  <c r="P36" i="19"/>
  <c r="Q36" i="19"/>
  <c r="R36" i="19"/>
  <c r="S36" i="19"/>
  <c r="T36" i="19"/>
  <c r="U36" i="19"/>
  <c r="V36" i="19"/>
  <c r="W36" i="19"/>
  <c r="X36" i="19"/>
  <c r="Y36" i="19"/>
  <c r="Z36" i="19"/>
  <c r="AA36" i="19"/>
  <c r="AB36" i="19"/>
  <c r="AC36" i="19"/>
  <c r="AD36" i="19"/>
  <c r="AE36" i="19"/>
  <c r="AF36" i="19"/>
  <c r="AG36" i="19"/>
  <c r="AH36" i="19"/>
  <c r="AI36" i="19"/>
  <c r="AJ36" i="19"/>
  <c r="AK36" i="19"/>
  <c r="A37" i="19"/>
  <c r="C37" i="19"/>
  <c r="B38" i="19"/>
  <c r="E38" i="19"/>
  <c r="K38" i="19"/>
  <c r="B39" i="19"/>
  <c r="C39" i="19"/>
  <c r="D39" i="19"/>
  <c r="E39" i="19"/>
  <c r="M39" i="19"/>
  <c r="N39" i="19"/>
  <c r="O39" i="19"/>
  <c r="P39" i="19"/>
  <c r="Q39" i="19"/>
  <c r="R39" i="19"/>
  <c r="S39" i="19"/>
  <c r="T39" i="19"/>
  <c r="U39" i="19"/>
  <c r="V39" i="19"/>
  <c r="W39" i="19"/>
  <c r="X39" i="19"/>
  <c r="Y39" i="19"/>
  <c r="Z39" i="19"/>
  <c r="AA39" i="19"/>
  <c r="AB39" i="19"/>
  <c r="AC39" i="19"/>
  <c r="AD39" i="19"/>
  <c r="AE39" i="19"/>
  <c r="AF39" i="19"/>
  <c r="AG39" i="19"/>
  <c r="AH39" i="19"/>
  <c r="AI39" i="19"/>
  <c r="AJ39" i="19"/>
  <c r="AK39" i="19"/>
  <c r="AL39" i="19"/>
  <c r="AM39" i="19"/>
  <c r="AN39" i="19"/>
  <c r="AO39" i="19"/>
  <c r="B40" i="19"/>
  <c r="C40" i="19"/>
  <c r="D40" i="19"/>
  <c r="E40" i="19"/>
  <c r="F40" i="19"/>
  <c r="G40" i="19"/>
  <c r="H40" i="19"/>
  <c r="I40" i="19"/>
  <c r="N40" i="19"/>
  <c r="O40" i="19"/>
  <c r="Q40" i="19"/>
  <c r="R40" i="19"/>
  <c r="T40" i="19"/>
  <c r="U40" i="19"/>
  <c r="W40" i="19"/>
  <c r="X40" i="19"/>
  <c r="Z40" i="19"/>
  <c r="AA40" i="19"/>
  <c r="AB40" i="19"/>
  <c r="AC40" i="19"/>
  <c r="AD40" i="19"/>
  <c r="AE40" i="19"/>
  <c r="AF40" i="19"/>
  <c r="AG40" i="19"/>
  <c r="AH40" i="19"/>
  <c r="AI40" i="19"/>
  <c r="AJ40" i="19"/>
  <c r="AK40" i="19"/>
  <c r="AL40" i="19"/>
  <c r="AM40" i="19"/>
  <c r="AN40" i="19"/>
  <c r="AO40" i="19"/>
  <c r="B41" i="19"/>
  <c r="C41" i="19"/>
  <c r="D41" i="19"/>
  <c r="E41" i="19"/>
  <c r="F41" i="19"/>
  <c r="G41" i="19"/>
  <c r="H41" i="19"/>
  <c r="I41" i="19"/>
  <c r="J41" i="19"/>
  <c r="K41" i="19"/>
  <c r="L41" i="19"/>
  <c r="M41" i="19"/>
  <c r="N41" i="19"/>
  <c r="O41" i="19"/>
  <c r="P41" i="19"/>
  <c r="Q41" i="19"/>
  <c r="R41" i="19"/>
  <c r="S41" i="19"/>
  <c r="T41" i="19"/>
  <c r="U41" i="19"/>
  <c r="V41" i="19"/>
  <c r="W41" i="19"/>
  <c r="X41" i="19"/>
  <c r="Y41" i="19"/>
  <c r="Z41" i="19"/>
  <c r="AA41" i="19"/>
  <c r="AB41" i="19"/>
  <c r="AC41" i="19"/>
  <c r="AD41" i="19"/>
  <c r="AE41" i="19"/>
  <c r="AF41" i="19"/>
  <c r="AG41" i="19"/>
  <c r="AH41" i="19"/>
  <c r="AI41" i="19"/>
  <c r="AJ41" i="19"/>
  <c r="AK41" i="19"/>
  <c r="AL41" i="19"/>
  <c r="B42" i="19"/>
  <c r="G42" i="19"/>
  <c r="B43" i="19"/>
  <c r="C43" i="19"/>
  <c r="D43" i="19"/>
  <c r="E43" i="19"/>
  <c r="F43" i="19"/>
  <c r="G43" i="19"/>
  <c r="H43" i="19"/>
  <c r="I43" i="19"/>
  <c r="J43" i="19"/>
  <c r="K43" i="19"/>
  <c r="L43" i="19"/>
  <c r="M43" i="19"/>
  <c r="N43" i="19"/>
  <c r="O43" i="19"/>
  <c r="P43" i="19"/>
  <c r="Q43" i="19"/>
  <c r="R43" i="19"/>
  <c r="S43" i="19"/>
  <c r="T43" i="19"/>
  <c r="U43" i="19"/>
  <c r="V43" i="19"/>
  <c r="W43" i="19"/>
  <c r="X43" i="19"/>
  <c r="Y43" i="19"/>
  <c r="Z43" i="19"/>
  <c r="AA43" i="19"/>
  <c r="AB43" i="19"/>
  <c r="AC43" i="19"/>
  <c r="AD43" i="19"/>
  <c r="AE43" i="19"/>
  <c r="AF43" i="19"/>
  <c r="AG43" i="19"/>
  <c r="AH43" i="19"/>
  <c r="AI43" i="19"/>
  <c r="AJ43" i="19"/>
  <c r="AK43" i="19"/>
  <c r="AL43" i="19"/>
  <c r="B44" i="19"/>
  <c r="C44" i="19"/>
  <c r="D44" i="19"/>
  <c r="E44" i="19"/>
  <c r="F44" i="19"/>
  <c r="G44" i="19"/>
  <c r="H44" i="19"/>
  <c r="I44" i="19"/>
  <c r="J44" i="19"/>
  <c r="K44" i="19"/>
  <c r="M44" i="19"/>
  <c r="N44" i="19"/>
  <c r="P44" i="19"/>
  <c r="Q44" i="19"/>
  <c r="S44" i="19"/>
  <c r="T44" i="19"/>
  <c r="V44" i="19"/>
  <c r="W44" i="19"/>
  <c r="Y44" i="19"/>
  <c r="Z44" i="19"/>
  <c r="AA44" i="19"/>
  <c r="AB44" i="19"/>
  <c r="AC44" i="19"/>
  <c r="AD44" i="19"/>
  <c r="AE44" i="19"/>
  <c r="AF44" i="19"/>
  <c r="AG44" i="19"/>
  <c r="AH44" i="19"/>
  <c r="AI44" i="19"/>
  <c r="AJ44" i="19"/>
  <c r="AK44" i="19"/>
  <c r="AL44" i="19"/>
  <c r="B45" i="19"/>
  <c r="C45" i="19"/>
  <c r="D45" i="19"/>
  <c r="E45" i="19"/>
  <c r="F45" i="19"/>
  <c r="G45" i="19"/>
  <c r="H45" i="19"/>
  <c r="I45" i="19"/>
  <c r="J45" i="19"/>
  <c r="K45" i="19"/>
  <c r="L45" i="19"/>
  <c r="M45" i="19"/>
  <c r="N45" i="19"/>
  <c r="O45" i="19"/>
  <c r="P45" i="19"/>
  <c r="Q45" i="19"/>
  <c r="R45" i="19"/>
  <c r="S45" i="19"/>
  <c r="T45" i="19"/>
  <c r="U45" i="19"/>
  <c r="V45" i="19"/>
  <c r="W45" i="19"/>
  <c r="X45" i="19"/>
  <c r="Y45" i="19"/>
  <c r="Z45" i="19"/>
  <c r="AA45" i="19"/>
  <c r="AB45" i="19"/>
  <c r="AC45" i="19"/>
  <c r="AD45" i="19"/>
  <c r="AE45" i="19"/>
  <c r="AF45" i="19"/>
  <c r="AG45" i="19"/>
  <c r="AH45" i="19"/>
  <c r="AI45" i="19"/>
  <c r="AJ45" i="19"/>
  <c r="AK45" i="19"/>
  <c r="AL45" i="19"/>
  <c r="B46" i="19"/>
  <c r="E46" i="19"/>
  <c r="I46" i="19"/>
  <c r="J46" i="19"/>
  <c r="K46" i="19"/>
  <c r="B47" i="19"/>
  <c r="C47" i="19"/>
  <c r="D47" i="19"/>
  <c r="E47" i="19"/>
  <c r="F47" i="19"/>
  <c r="G47" i="19"/>
  <c r="H47" i="19"/>
  <c r="I47" i="19"/>
  <c r="J47" i="19"/>
  <c r="K47" i="19"/>
  <c r="L47" i="19"/>
  <c r="M47" i="19"/>
  <c r="N47" i="19"/>
  <c r="O47" i="19"/>
  <c r="P47" i="19"/>
  <c r="Q47" i="19"/>
  <c r="R47" i="19"/>
  <c r="S47" i="19"/>
  <c r="T47" i="19"/>
  <c r="U47" i="19"/>
  <c r="V47" i="19"/>
  <c r="W47" i="19"/>
  <c r="X47" i="19"/>
  <c r="Y47" i="19"/>
  <c r="Z47" i="19"/>
  <c r="AA47" i="19"/>
  <c r="AB47" i="19"/>
  <c r="AC47" i="19"/>
  <c r="AD47" i="19"/>
  <c r="AE47" i="19"/>
  <c r="AF47" i="19"/>
  <c r="AG47" i="19"/>
  <c r="AH47" i="19"/>
  <c r="AI47" i="19"/>
  <c r="AJ47" i="19"/>
  <c r="AK47" i="19"/>
  <c r="AL47" i="19"/>
  <c r="B48" i="19"/>
  <c r="C48" i="19"/>
  <c r="D48" i="19"/>
  <c r="E48" i="19"/>
  <c r="F48" i="19"/>
  <c r="G48" i="19"/>
  <c r="H48" i="19"/>
  <c r="I48" i="19"/>
  <c r="J48" i="19"/>
  <c r="K48" i="19"/>
  <c r="M48" i="19"/>
  <c r="N48" i="19"/>
  <c r="P48" i="19"/>
  <c r="Q48" i="19"/>
  <c r="S48" i="19"/>
  <c r="T48" i="19"/>
  <c r="V48" i="19"/>
  <c r="W48" i="19"/>
  <c r="Y48" i="19"/>
  <c r="Z48" i="19"/>
  <c r="AA48" i="19"/>
  <c r="AB48" i="19"/>
  <c r="AC48" i="19"/>
  <c r="AD48" i="19"/>
  <c r="AE48" i="19"/>
  <c r="AF48" i="19"/>
  <c r="AG48" i="19"/>
  <c r="AH48" i="19"/>
  <c r="AI48" i="19"/>
  <c r="AJ48" i="19"/>
  <c r="AK48" i="19"/>
  <c r="AL48" i="19"/>
  <c r="B49" i="19"/>
  <c r="C49" i="19"/>
  <c r="D49" i="19"/>
  <c r="E49" i="19"/>
  <c r="F49" i="19"/>
  <c r="G49" i="19"/>
  <c r="H49" i="19"/>
  <c r="I49" i="19"/>
  <c r="J49" i="19"/>
  <c r="K49" i="19"/>
  <c r="L49" i="19"/>
  <c r="M49" i="19"/>
  <c r="N49" i="19"/>
  <c r="O49" i="19"/>
  <c r="P49" i="19"/>
  <c r="Q49" i="19"/>
  <c r="R49" i="19"/>
  <c r="S49" i="19"/>
  <c r="T49" i="19"/>
  <c r="U49" i="19"/>
  <c r="V49" i="19"/>
  <c r="W49" i="19"/>
  <c r="X49" i="19"/>
  <c r="Y49" i="19"/>
  <c r="Z49" i="19"/>
  <c r="AA49" i="19"/>
  <c r="AB49" i="19"/>
  <c r="AC49" i="19"/>
  <c r="AD49" i="19"/>
  <c r="AE49" i="19"/>
  <c r="AF49" i="19"/>
  <c r="AG49" i="19"/>
  <c r="AH49" i="19"/>
  <c r="AI49" i="19"/>
  <c r="AJ49" i="19"/>
  <c r="AK49" i="19"/>
  <c r="AL49" i="19"/>
  <c r="AL50" i="19"/>
  <c r="F51" i="19"/>
  <c r="A52" i="19"/>
  <c r="B52" i="19"/>
  <c r="B53" i="19"/>
  <c r="E53" i="19"/>
  <c r="B54" i="19"/>
  <c r="C54" i="19"/>
  <c r="D54" i="19"/>
  <c r="E54" i="19"/>
  <c r="V54" i="19"/>
  <c r="W54" i="19"/>
  <c r="X54" i="19"/>
  <c r="Y54" i="19"/>
  <c r="Z54" i="19"/>
  <c r="AA54" i="19"/>
  <c r="AB54" i="19"/>
  <c r="AC54" i="19"/>
  <c r="AD54" i="19"/>
  <c r="AE54" i="19"/>
  <c r="AF54" i="19"/>
  <c r="AG54" i="19"/>
  <c r="AH54" i="19"/>
  <c r="AI54" i="19"/>
  <c r="AJ54" i="19"/>
  <c r="AK54" i="19"/>
  <c r="AL54" i="19"/>
  <c r="AM54" i="19"/>
  <c r="AN54" i="19"/>
  <c r="AO54" i="19"/>
  <c r="AP54" i="19"/>
  <c r="AQ54" i="19"/>
  <c r="AR54" i="19"/>
  <c r="AS54" i="19"/>
  <c r="AT54" i="19"/>
  <c r="AU54" i="19"/>
  <c r="AV54" i="19"/>
  <c r="AW54" i="19"/>
  <c r="AX54" i="19"/>
  <c r="B55" i="19"/>
  <c r="C55" i="19"/>
  <c r="D55" i="19"/>
  <c r="E55" i="19"/>
  <c r="F55" i="19"/>
  <c r="G55" i="19"/>
  <c r="H55" i="19"/>
  <c r="I55" i="19"/>
  <c r="W55" i="19"/>
  <c r="X55" i="19"/>
  <c r="Z55" i="19"/>
  <c r="AA55" i="19"/>
  <c r="AC55" i="19"/>
  <c r="AD55" i="19"/>
  <c r="AF55" i="19"/>
  <c r="AG55" i="19"/>
  <c r="AI55" i="19"/>
  <c r="AJ55" i="19"/>
  <c r="AK55" i="19"/>
  <c r="AL55" i="19"/>
  <c r="AM55" i="19"/>
  <c r="AN55" i="19"/>
  <c r="AO55" i="19"/>
  <c r="AP55" i="19"/>
  <c r="AQ55" i="19"/>
  <c r="AR55" i="19"/>
  <c r="AS55" i="19"/>
  <c r="AT55" i="19"/>
  <c r="AU55" i="19"/>
  <c r="AV55" i="19"/>
  <c r="AW55" i="19"/>
  <c r="AX55" i="19"/>
  <c r="B56" i="19"/>
  <c r="C56" i="19"/>
  <c r="D56" i="19"/>
  <c r="E56" i="19"/>
  <c r="F56" i="19"/>
  <c r="G56" i="19"/>
  <c r="H56" i="19"/>
  <c r="I56" i="19"/>
  <c r="J56" i="19"/>
  <c r="K56" i="19"/>
  <c r="L56" i="19"/>
  <c r="M56" i="19"/>
  <c r="N56" i="19"/>
  <c r="O56" i="19"/>
  <c r="P56" i="19"/>
  <c r="Q56" i="19"/>
  <c r="R56" i="19"/>
  <c r="S56" i="19"/>
  <c r="T56" i="19"/>
  <c r="U56" i="19"/>
  <c r="V56" i="19"/>
  <c r="W56" i="19"/>
  <c r="X56" i="19"/>
  <c r="Y56" i="19"/>
  <c r="Z56" i="19"/>
  <c r="AA56" i="19"/>
  <c r="AB56" i="19"/>
  <c r="AC56" i="19"/>
  <c r="AD56" i="19"/>
  <c r="AE56" i="19"/>
  <c r="AF56" i="19"/>
  <c r="AG56" i="19"/>
  <c r="AH56" i="19"/>
  <c r="AI56" i="19"/>
  <c r="AJ56" i="19"/>
  <c r="AK56" i="19"/>
  <c r="AL56" i="19"/>
  <c r="B57" i="19"/>
  <c r="E57" i="19"/>
  <c r="B58" i="19"/>
  <c r="C58" i="19"/>
  <c r="D58" i="19"/>
  <c r="E58" i="19"/>
  <c r="B59" i="19"/>
  <c r="C59" i="19"/>
  <c r="D59" i="19"/>
  <c r="E59" i="19"/>
  <c r="F59" i="19"/>
  <c r="G59" i="19"/>
  <c r="H59" i="19"/>
  <c r="I59" i="19"/>
  <c r="J59" i="19"/>
  <c r="K59" i="19"/>
  <c r="L59" i="19"/>
  <c r="M59" i="19"/>
  <c r="N59" i="19"/>
  <c r="B61" i="19"/>
  <c r="E61" i="19"/>
  <c r="B62" i="19"/>
  <c r="C62" i="19"/>
  <c r="D62" i="19"/>
  <c r="E62" i="19"/>
  <c r="B63" i="19"/>
  <c r="E63" i="19"/>
  <c r="B64" i="19"/>
  <c r="C64" i="19"/>
  <c r="D64" i="19"/>
  <c r="E64" i="19"/>
  <c r="F64" i="19"/>
  <c r="G64" i="19"/>
  <c r="H64" i="19"/>
  <c r="I64" i="19"/>
  <c r="J64" i="19"/>
  <c r="K64" i="19"/>
  <c r="L64" i="19"/>
  <c r="M64" i="19"/>
  <c r="N64" i="19"/>
  <c r="O64" i="19"/>
  <c r="P64" i="19"/>
  <c r="Q64" i="19"/>
  <c r="R64" i="19"/>
  <c r="S64" i="19"/>
  <c r="T64" i="19"/>
  <c r="U64" i="19"/>
  <c r="B65" i="19"/>
  <c r="C65" i="19"/>
  <c r="D65" i="19"/>
  <c r="E65" i="19"/>
  <c r="F65" i="19"/>
  <c r="G65" i="19"/>
  <c r="H65" i="19"/>
  <c r="I65" i="19"/>
  <c r="J65" i="19"/>
  <c r="K65" i="19"/>
  <c r="L65" i="19"/>
  <c r="M65" i="19"/>
  <c r="N65" i="19"/>
  <c r="O65" i="19"/>
  <c r="P65" i="19"/>
  <c r="Q65" i="19"/>
  <c r="R65" i="19"/>
  <c r="S65" i="19"/>
  <c r="T65" i="19"/>
  <c r="U65" i="19"/>
  <c r="V65" i="19"/>
  <c r="W65" i="19"/>
  <c r="X65" i="19"/>
  <c r="Y65" i="19"/>
  <c r="Z65" i="19"/>
  <c r="AA65" i="19"/>
  <c r="AB65" i="19"/>
  <c r="AC65" i="19"/>
  <c r="AD65" i="19"/>
  <c r="AE65" i="19"/>
  <c r="AF65" i="19"/>
  <c r="AG65" i="19"/>
  <c r="AH65" i="19"/>
  <c r="AI65" i="19"/>
  <c r="AJ65" i="19"/>
  <c r="AK65" i="19"/>
  <c r="AL65" i="19"/>
  <c r="G4" i="18"/>
  <c r="J7" i="18" s="1"/>
  <c r="J40" i="18" s="1"/>
  <c r="G9" i="18"/>
  <c r="G42" i="18" s="1"/>
  <c r="H43" i="18" s="1"/>
  <c r="F18" i="18"/>
  <c r="I25" i="18" s="1"/>
  <c r="I58" i="18" s="1"/>
  <c r="D60" i="18" s="1"/>
  <c r="D22" i="18"/>
  <c r="D55" i="18" s="1"/>
  <c r="G56" i="18" s="1"/>
  <c r="D34" i="18"/>
  <c r="AG34" i="18"/>
  <c r="AI34" i="18"/>
  <c r="Q35" i="18"/>
  <c r="U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Q36" i="18"/>
  <c r="R36" i="18"/>
  <c r="S36" i="18"/>
  <c r="T36" i="18"/>
  <c r="U36" i="18"/>
  <c r="V36" i="18"/>
  <c r="W36" i="18"/>
  <c r="X36" i="18"/>
  <c r="Y36" i="18"/>
  <c r="Z36" i="18"/>
  <c r="AA36" i="18"/>
  <c r="AB36" i="18"/>
  <c r="AC36" i="18"/>
  <c r="AD36" i="18"/>
  <c r="AE36" i="18"/>
  <c r="AF36" i="18"/>
  <c r="AG36" i="18"/>
  <c r="AH36" i="18"/>
  <c r="AI36" i="18"/>
  <c r="AJ36" i="18"/>
  <c r="AK36" i="18"/>
  <c r="A37" i="18"/>
  <c r="G37" i="18"/>
  <c r="A38" i="18"/>
  <c r="D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U39" i="18"/>
  <c r="V39" i="18"/>
  <c r="W39" i="18"/>
  <c r="X39" i="18"/>
  <c r="Y39" i="18"/>
  <c r="Z39" i="18"/>
  <c r="AA39" i="18"/>
  <c r="AB39" i="18"/>
  <c r="AC39" i="18"/>
  <c r="AD39" i="18"/>
  <c r="AE39" i="18"/>
  <c r="AF39" i="18"/>
  <c r="AG39" i="18"/>
  <c r="AH39" i="18"/>
  <c r="AI39" i="18"/>
  <c r="AJ39" i="18"/>
  <c r="AK39" i="18"/>
  <c r="A40" i="18"/>
  <c r="B40" i="18"/>
  <c r="C40" i="18"/>
  <c r="D40" i="18"/>
  <c r="E40" i="18"/>
  <c r="F40" i="18"/>
  <c r="G40" i="18"/>
  <c r="H40" i="18"/>
  <c r="I40" i="18"/>
  <c r="K40" i="18"/>
  <c r="L40" i="18"/>
  <c r="N40" i="18"/>
  <c r="O40" i="18"/>
  <c r="Q40" i="18"/>
  <c r="R40" i="18"/>
  <c r="T40" i="18"/>
  <c r="U40" i="18"/>
  <c r="W40" i="18"/>
  <c r="X40" i="18"/>
  <c r="Y40" i="18"/>
  <c r="Z40" i="18"/>
  <c r="AA40" i="18"/>
  <c r="AB40" i="18"/>
  <c r="AC40" i="18"/>
  <c r="AD40" i="18"/>
  <c r="AE40" i="18"/>
  <c r="AF40" i="18"/>
  <c r="AG40" i="18"/>
  <c r="AH40" i="18"/>
  <c r="AI40" i="18"/>
  <c r="AJ40" i="18"/>
  <c r="AK40" i="18"/>
  <c r="A41" i="18"/>
  <c r="B41" i="18"/>
  <c r="C41" i="18"/>
  <c r="D41" i="18"/>
  <c r="E41" i="18"/>
  <c r="F41" i="18"/>
  <c r="G41" i="18"/>
  <c r="H41" i="18"/>
  <c r="I41" i="18"/>
  <c r="J41" i="18"/>
  <c r="K41" i="18"/>
  <c r="L41" i="18"/>
  <c r="M41" i="18"/>
  <c r="N41" i="18"/>
  <c r="O41" i="18"/>
  <c r="P41" i="18"/>
  <c r="Q41" i="18"/>
  <c r="R41" i="18"/>
  <c r="S41" i="18"/>
  <c r="T41" i="18"/>
  <c r="U41" i="18"/>
  <c r="V41" i="18"/>
  <c r="W41" i="18"/>
  <c r="X41" i="18"/>
  <c r="Y41" i="18"/>
  <c r="Z41" i="18"/>
  <c r="AA41" i="18"/>
  <c r="AB41" i="18"/>
  <c r="AC41" i="18"/>
  <c r="AD41" i="18"/>
  <c r="AE41" i="18"/>
  <c r="AF41" i="18"/>
  <c r="AG41" i="18"/>
  <c r="AH41" i="18"/>
  <c r="AI41" i="18"/>
  <c r="AJ41" i="18"/>
  <c r="AK41" i="18"/>
  <c r="A42" i="18"/>
  <c r="D42" i="18"/>
  <c r="H42" i="18"/>
  <c r="A43" i="18"/>
  <c r="B43" i="18"/>
  <c r="C43" i="18"/>
  <c r="D43" i="18"/>
  <c r="M43" i="18"/>
  <c r="N43" i="18"/>
  <c r="O43" i="18"/>
  <c r="A44" i="18"/>
  <c r="D44" i="18"/>
  <c r="H44" i="18"/>
  <c r="I44" i="18"/>
  <c r="A45" i="18"/>
  <c r="B45" i="18"/>
  <c r="C45" i="18"/>
  <c r="D45" i="18"/>
  <c r="N45" i="18"/>
  <c r="O45" i="18"/>
  <c r="A46" i="18"/>
  <c r="D46" i="18"/>
  <c r="A47" i="18"/>
  <c r="B47" i="18"/>
  <c r="C47" i="18"/>
  <c r="D47" i="18"/>
  <c r="A48" i="18"/>
  <c r="B48" i="18"/>
  <c r="C48" i="18"/>
  <c r="D48" i="18"/>
  <c r="E48" i="18"/>
  <c r="F48" i="18"/>
  <c r="G48" i="18"/>
  <c r="H48" i="18"/>
  <c r="I48" i="18"/>
  <c r="J48" i="18"/>
  <c r="K48" i="18"/>
  <c r="L48" i="18"/>
  <c r="M48" i="18"/>
  <c r="N48" i="18"/>
  <c r="O48" i="18"/>
  <c r="P48" i="18"/>
  <c r="Q48" i="18"/>
  <c r="R48" i="18"/>
  <c r="S48" i="18"/>
  <c r="T48" i="18"/>
  <c r="U48" i="18"/>
  <c r="V48" i="18"/>
  <c r="W48" i="18"/>
  <c r="X48" i="18"/>
  <c r="Y48" i="18"/>
  <c r="Z48" i="18"/>
  <c r="AA48" i="18"/>
  <c r="AB48" i="18"/>
  <c r="AC48" i="18"/>
  <c r="AD48" i="18"/>
  <c r="AE48" i="18"/>
  <c r="AF48" i="18"/>
  <c r="AG48" i="18"/>
  <c r="AH48" i="18"/>
  <c r="AI48" i="18"/>
  <c r="AJ48" i="18"/>
  <c r="AK48" i="18"/>
  <c r="A49" i="18"/>
  <c r="C49" i="18"/>
  <c r="A50" i="18"/>
  <c r="D50" i="18"/>
  <c r="A51" i="18"/>
  <c r="B51" i="18"/>
  <c r="C51" i="18"/>
  <c r="G51" i="18"/>
  <c r="A52" i="18"/>
  <c r="B52" i="18"/>
  <c r="C52" i="18"/>
  <c r="A53" i="18"/>
  <c r="B53" i="18"/>
  <c r="C53" i="18"/>
  <c r="A54" i="18"/>
  <c r="B54" i="18"/>
  <c r="C54" i="18"/>
  <c r="D54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U54" i="18"/>
  <c r="V54" i="18"/>
  <c r="W54" i="18"/>
  <c r="X54" i="18"/>
  <c r="Y54" i="18"/>
  <c r="Z54" i="18"/>
  <c r="AA54" i="18"/>
  <c r="AB54" i="18"/>
  <c r="AC54" i="18"/>
  <c r="AD54" i="18"/>
  <c r="AE54" i="18"/>
  <c r="AF54" i="18"/>
  <c r="AG54" i="18"/>
  <c r="AH54" i="18"/>
  <c r="AI54" i="18"/>
  <c r="AJ54" i="18"/>
  <c r="AK54" i="18"/>
  <c r="A55" i="18"/>
  <c r="E55" i="18"/>
  <c r="A56" i="18"/>
  <c r="B56" i="18"/>
  <c r="C56" i="18"/>
  <c r="L56" i="18"/>
  <c r="M56" i="18"/>
  <c r="N56" i="18"/>
  <c r="U56" i="18"/>
  <c r="V56" i="18"/>
  <c r="W56" i="18"/>
  <c r="X56" i="18"/>
  <c r="Y56" i="18"/>
  <c r="Z56" i="18"/>
  <c r="AA56" i="18"/>
  <c r="AB56" i="18"/>
  <c r="AC56" i="18"/>
  <c r="AD56" i="18"/>
  <c r="AE56" i="18"/>
  <c r="AF56" i="18"/>
  <c r="AG56" i="18"/>
  <c r="AH56" i="18"/>
  <c r="AI56" i="18"/>
  <c r="AJ56" i="18"/>
  <c r="AK56" i="18"/>
  <c r="A57" i="18"/>
  <c r="B57" i="18"/>
  <c r="C57" i="18"/>
  <c r="D57" i="18"/>
  <c r="E57" i="18"/>
  <c r="F57" i="18"/>
  <c r="G57" i="18"/>
  <c r="H57" i="18"/>
  <c r="I57" i="18"/>
  <c r="J57" i="18"/>
  <c r="K57" i="18"/>
  <c r="L57" i="18"/>
  <c r="M57" i="18"/>
  <c r="N57" i="18"/>
  <c r="O57" i="18"/>
  <c r="P57" i="18"/>
  <c r="Q57" i="18"/>
  <c r="R57" i="18"/>
  <c r="S57" i="18"/>
  <c r="T57" i="18"/>
  <c r="U57" i="18"/>
  <c r="V57" i="18"/>
  <c r="W57" i="18"/>
  <c r="X57" i="18"/>
  <c r="Y57" i="18"/>
  <c r="Z57" i="18"/>
  <c r="AA57" i="18"/>
  <c r="AB57" i="18"/>
  <c r="AC57" i="18"/>
  <c r="AD57" i="18"/>
  <c r="AE57" i="18"/>
  <c r="AF57" i="18"/>
  <c r="AG57" i="18"/>
  <c r="AH57" i="18"/>
  <c r="AI57" i="18"/>
  <c r="AJ57" i="18"/>
  <c r="AK57" i="18"/>
  <c r="A58" i="18"/>
  <c r="D58" i="18"/>
  <c r="J58" i="18"/>
  <c r="K58" i="18"/>
  <c r="A59" i="18"/>
  <c r="B59" i="18"/>
  <c r="C59" i="18"/>
  <c r="A60" i="18"/>
  <c r="B60" i="18"/>
  <c r="C60" i="18"/>
  <c r="L60" i="18"/>
  <c r="M60" i="18"/>
  <c r="N60" i="18"/>
  <c r="A61" i="18"/>
  <c r="B61" i="18"/>
  <c r="C61" i="18"/>
  <c r="D61" i="18"/>
  <c r="E61" i="18"/>
  <c r="F61" i="18"/>
  <c r="G61" i="18"/>
  <c r="H61" i="18"/>
  <c r="I61" i="18"/>
  <c r="J61" i="18"/>
  <c r="K61" i="18"/>
  <c r="L61" i="18"/>
  <c r="M61" i="18"/>
  <c r="N61" i="18"/>
  <c r="O61" i="18"/>
  <c r="P61" i="18"/>
  <c r="Q61" i="18"/>
  <c r="R61" i="18"/>
  <c r="S61" i="18"/>
  <c r="T61" i="18"/>
  <c r="U61" i="18"/>
  <c r="V61" i="18"/>
  <c r="W61" i="18"/>
  <c r="X61" i="18"/>
  <c r="Y61" i="18"/>
  <c r="Z61" i="18"/>
  <c r="AA61" i="18"/>
  <c r="AB61" i="18"/>
  <c r="AC61" i="18"/>
  <c r="AD61" i="18"/>
  <c r="AE61" i="18"/>
  <c r="AF61" i="18"/>
  <c r="AG61" i="18"/>
  <c r="AH61" i="18"/>
  <c r="AI61" i="18"/>
  <c r="AJ61" i="18"/>
  <c r="AK61" i="18"/>
  <c r="A62" i="18"/>
  <c r="C62" i="18"/>
  <c r="D62" i="18"/>
  <c r="W62" i="18"/>
  <c r="X62" i="18"/>
  <c r="Y62" i="18"/>
  <c r="Z62" i="18"/>
  <c r="AA62" i="18"/>
  <c r="AB62" i="18"/>
  <c r="AC62" i="18"/>
  <c r="AD62" i="18"/>
  <c r="AE62" i="18"/>
  <c r="AF62" i="18"/>
  <c r="AG62" i="18"/>
  <c r="AH62" i="18"/>
  <c r="AI62" i="18"/>
  <c r="AJ62" i="18"/>
  <c r="AK62" i="18"/>
  <c r="A63" i="18"/>
  <c r="B63" i="18"/>
  <c r="C63" i="18"/>
  <c r="D63" i="18"/>
  <c r="W63" i="18"/>
  <c r="X63" i="18"/>
  <c r="Y63" i="18"/>
  <c r="Z63" i="18"/>
  <c r="AA63" i="18"/>
  <c r="AB63" i="18"/>
  <c r="AC63" i="18"/>
  <c r="AD63" i="18"/>
  <c r="AE63" i="18"/>
  <c r="AF63" i="18"/>
  <c r="AG63" i="18"/>
  <c r="AH63" i="18"/>
  <c r="AI63" i="18"/>
  <c r="AJ63" i="18"/>
  <c r="AK63" i="18"/>
  <c r="A64" i="18"/>
  <c r="B64" i="18"/>
  <c r="C64" i="18"/>
  <c r="D64" i="18"/>
  <c r="W64" i="18"/>
  <c r="X64" i="18"/>
  <c r="Y64" i="18"/>
  <c r="Z64" i="18"/>
  <c r="AA64" i="18"/>
  <c r="AB64" i="18"/>
  <c r="AC64" i="18"/>
  <c r="AD64" i="18"/>
  <c r="AE64" i="18"/>
  <c r="AF64" i="18"/>
  <c r="AG64" i="18"/>
  <c r="AH64" i="18"/>
  <c r="AI64" i="18"/>
  <c r="AJ64" i="18"/>
  <c r="AK64" i="18"/>
  <c r="A65" i="18"/>
  <c r="B65" i="18"/>
  <c r="C65" i="18"/>
  <c r="D65" i="18"/>
  <c r="S65" i="18"/>
  <c r="T65" i="18"/>
  <c r="U65" i="18"/>
  <c r="V65" i="18"/>
  <c r="W65" i="18"/>
  <c r="X65" i="18"/>
  <c r="Y65" i="18"/>
  <c r="Z65" i="18"/>
  <c r="AA65" i="18"/>
  <c r="AB65" i="18"/>
  <c r="AC65" i="18"/>
  <c r="AD65" i="18"/>
  <c r="AE65" i="18"/>
  <c r="AF65" i="18"/>
  <c r="AG65" i="18"/>
  <c r="AH65" i="18"/>
  <c r="AI65" i="18"/>
  <c r="AJ65" i="18"/>
  <c r="AK65" i="18"/>
  <c r="D7" i="17"/>
  <c r="H9" i="17"/>
  <c r="L11" i="17" s="1"/>
  <c r="L43" i="17" s="1"/>
  <c r="H13" i="17"/>
  <c r="L15" i="17" s="1"/>
  <c r="L47" i="17" s="1"/>
  <c r="O18" i="17"/>
  <c r="V22" i="17" s="1"/>
  <c r="V54" i="17" s="1"/>
  <c r="D33" i="17"/>
  <c r="AG33" i="17"/>
  <c r="AI33" i="17"/>
  <c r="Q34" i="17"/>
  <c r="U34" i="17"/>
  <c r="A35" i="17"/>
  <c r="B35" i="17"/>
  <c r="C35" i="17"/>
  <c r="D35" i="17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S35" i="17"/>
  <c r="T35" i="17"/>
  <c r="U35" i="17"/>
  <c r="V35" i="17"/>
  <c r="W35" i="17"/>
  <c r="X35" i="17"/>
  <c r="Y35" i="17"/>
  <c r="Z35" i="17"/>
  <c r="AA35" i="17"/>
  <c r="AB35" i="17"/>
  <c r="AC35" i="17"/>
  <c r="AD35" i="17"/>
  <c r="AE35" i="17"/>
  <c r="AF35" i="17"/>
  <c r="AG35" i="17"/>
  <c r="AH35" i="17"/>
  <c r="AI35" i="17"/>
  <c r="AJ35" i="17"/>
  <c r="AK35" i="17"/>
  <c r="A36" i="17"/>
  <c r="C36" i="17"/>
  <c r="B37" i="17"/>
  <c r="E37" i="17"/>
  <c r="B38" i="17"/>
  <c r="C38" i="17"/>
  <c r="D38" i="17"/>
  <c r="E38" i="17"/>
  <c r="F38" i="17"/>
  <c r="G38" i="17"/>
  <c r="H38" i="17"/>
  <c r="I38" i="17"/>
  <c r="J38" i="17"/>
  <c r="K38" i="17"/>
  <c r="L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AE38" i="17"/>
  <c r="AF38" i="17"/>
  <c r="AG38" i="17"/>
  <c r="AH38" i="17"/>
  <c r="AI38" i="17"/>
  <c r="AJ38" i="17"/>
  <c r="AK38" i="17"/>
  <c r="AL38" i="17"/>
  <c r="B39" i="17"/>
  <c r="C39" i="17"/>
  <c r="E39" i="17"/>
  <c r="F39" i="17"/>
  <c r="G39" i="17"/>
  <c r="H39" i="17"/>
  <c r="I39" i="17"/>
  <c r="K39" i="17"/>
  <c r="L39" i="17"/>
  <c r="N39" i="17"/>
  <c r="O39" i="17"/>
  <c r="Q39" i="17"/>
  <c r="R39" i="17"/>
  <c r="T39" i="17"/>
  <c r="U39" i="17"/>
  <c r="W39" i="17"/>
  <c r="X39" i="17"/>
  <c r="Y39" i="17"/>
  <c r="Z39" i="17"/>
  <c r="AA39" i="17"/>
  <c r="AB39" i="17"/>
  <c r="AC39" i="17"/>
  <c r="AD39" i="17"/>
  <c r="AE39" i="17"/>
  <c r="AF39" i="17"/>
  <c r="AG39" i="17"/>
  <c r="AH39" i="17"/>
  <c r="AI39" i="17"/>
  <c r="AJ39" i="17"/>
  <c r="AK39" i="17"/>
  <c r="AL39" i="17"/>
  <c r="B40" i="17"/>
  <c r="C40" i="17"/>
  <c r="D40" i="17"/>
  <c r="E40" i="17"/>
  <c r="F40" i="17"/>
  <c r="G40" i="17"/>
  <c r="H40" i="17"/>
  <c r="I40" i="17"/>
  <c r="J40" i="17"/>
  <c r="K40" i="17"/>
  <c r="L40" i="17"/>
  <c r="M40" i="17"/>
  <c r="N40" i="17"/>
  <c r="O40" i="17"/>
  <c r="P40" i="17"/>
  <c r="Q40" i="17"/>
  <c r="R40" i="17"/>
  <c r="S40" i="17"/>
  <c r="T40" i="17"/>
  <c r="U40" i="17"/>
  <c r="V40" i="17"/>
  <c r="W40" i="17"/>
  <c r="X40" i="17"/>
  <c r="Y40" i="17"/>
  <c r="Z40" i="17"/>
  <c r="AA40" i="17"/>
  <c r="AB40" i="17"/>
  <c r="AC40" i="17"/>
  <c r="AD40" i="17"/>
  <c r="AE40" i="17"/>
  <c r="AF40" i="17"/>
  <c r="AG40" i="17"/>
  <c r="AH40" i="17"/>
  <c r="AI40" i="17"/>
  <c r="AJ40" i="17"/>
  <c r="AK40" i="17"/>
  <c r="AL40" i="17"/>
  <c r="B41" i="17"/>
  <c r="E41" i="17"/>
  <c r="I41" i="17"/>
  <c r="J41" i="17"/>
  <c r="B42" i="17"/>
  <c r="C42" i="17"/>
  <c r="D42" i="17"/>
  <c r="E42" i="17"/>
  <c r="F42" i="17"/>
  <c r="G42" i="17"/>
  <c r="H42" i="17"/>
  <c r="I42" i="17"/>
  <c r="J42" i="17"/>
  <c r="K42" i="17"/>
  <c r="L42" i="17"/>
  <c r="M42" i="17"/>
  <c r="N42" i="17"/>
  <c r="O42" i="17"/>
  <c r="P42" i="17"/>
  <c r="Q42" i="17"/>
  <c r="R42" i="17"/>
  <c r="S42" i="17"/>
  <c r="T42" i="17"/>
  <c r="U42" i="17"/>
  <c r="V42" i="17"/>
  <c r="W42" i="17"/>
  <c r="X42" i="17"/>
  <c r="Y42" i="17"/>
  <c r="Z42" i="17"/>
  <c r="AA42" i="17"/>
  <c r="AB42" i="17"/>
  <c r="AC42" i="17"/>
  <c r="AD42" i="17"/>
  <c r="AE42" i="17"/>
  <c r="AF42" i="17"/>
  <c r="AG42" i="17"/>
  <c r="AH42" i="17"/>
  <c r="AI42" i="17"/>
  <c r="AJ42" i="17"/>
  <c r="AK42" i="17"/>
  <c r="AL42" i="17"/>
  <c r="B43" i="17"/>
  <c r="C43" i="17"/>
  <c r="D43" i="17"/>
  <c r="E43" i="17"/>
  <c r="F43" i="17"/>
  <c r="G43" i="17"/>
  <c r="H43" i="17"/>
  <c r="I43" i="17"/>
  <c r="J43" i="17"/>
  <c r="K43" i="17"/>
  <c r="M43" i="17"/>
  <c r="N43" i="17"/>
  <c r="P43" i="17"/>
  <c r="Q43" i="17"/>
  <c r="S43" i="17"/>
  <c r="T43" i="17"/>
  <c r="V43" i="17"/>
  <c r="W43" i="17"/>
  <c r="Y43" i="17"/>
  <c r="Z43" i="17"/>
  <c r="AA43" i="17"/>
  <c r="AB43" i="17"/>
  <c r="AC43" i="17"/>
  <c r="AD43" i="17"/>
  <c r="AE43" i="17"/>
  <c r="AF43" i="17"/>
  <c r="AG43" i="17"/>
  <c r="AH43" i="17"/>
  <c r="AI43" i="17"/>
  <c r="AJ43" i="17"/>
  <c r="AK43" i="17"/>
  <c r="AL43" i="17"/>
  <c r="B44" i="17"/>
  <c r="C44" i="17"/>
  <c r="D44" i="17"/>
  <c r="E44" i="17"/>
  <c r="F44" i="17"/>
  <c r="G44" i="17"/>
  <c r="H44" i="17"/>
  <c r="I44" i="17"/>
  <c r="J44" i="17"/>
  <c r="K44" i="17"/>
  <c r="L44" i="17"/>
  <c r="M44" i="17"/>
  <c r="N44" i="17"/>
  <c r="O44" i="17"/>
  <c r="P44" i="17"/>
  <c r="Q44" i="17"/>
  <c r="R44" i="17"/>
  <c r="S44" i="17"/>
  <c r="T44" i="17"/>
  <c r="U44" i="17"/>
  <c r="V44" i="17"/>
  <c r="W44" i="17"/>
  <c r="X44" i="17"/>
  <c r="Y44" i="17"/>
  <c r="Z44" i="17"/>
  <c r="AA44" i="17"/>
  <c r="AB44" i="17"/>
  <c r="AC44" i="17"/>
  <c r="AD44" i="17"/>
  <c r="AE44" i="17"/>
  <c r="AF44" i="17"/>
  <c r="AG44" i="17"/>
  <c r="AH44" i="17"/>
  <c r="AI44" i="17"/>
  <c r="AJ44" i="17"/>
  <c r="AK44" i="17"/>
  <c r="AL44" i="17"/>
  <c r="B45" i="17"/>
  <c r="E45" i="17"/>
  <c r="I45" i="17"/>
  <c r="J45" i="17"/>
  <c r="K45" i="17"/>
  <c r="B46" i="17"/>
  <c r="C46" i="17"/>
  <c r="D46" i="17"/>
  <c r="E46" i="17"/>
  <c r="F46" i="17"/>
  <c r="G46" i="17"/>
  <c r="H46" i="17"/>
  <c r="I46" i="17"/>
  <c r="J46" i="17"/>
  <c r="K46" i="17"/>
  <c r="L46" i="17"/>
  <c r="M46" i="17"/>
  <c r="N46" i="17"/>
  <c r="O46" i="17"/>
  <c r="P46" i="17"/>
  <c r="Q46" i="17"/>
  <c r="R46" i="17"/>
  <c r="S46" i="17"/>
  <c r="T46" i="17"/>
  <c r="U46" i="17"/>
  <c r="V46" i="17"/>
  <c r="W46" i="17"/>
  <c r="X46" i="17"/>
  <c r="Y46" i="17"/>
  <c r="Z46" i="17"/>
  <c r="AA46" i="17"/>
  <c r="AB46" i="17"/>
  <c r="AC46" i="17"/>
  <c r="AD46" i="17"/>
  <c r="AE46" i="17"/>
  <c r="AF46" i="17"/>
  <c r="AG46" i="17"/>
  <c r="AH46" i="17"/>
  <c r="AI46" i="17"/>
  <c r="AJ46" i="17"/>
  <c r="AK46" i="17"/>
  <c r="AL46" i="17"/>
  <c r="B47" i="17"/>
  <c r="C47" i="17"/>
  <c r="D47" i="17"/>
  <c r="E47" i="17"/>
  <c r="F47" i="17"/>
  <c r="G47" i="17"/>
  <c r="H47" i="17"/>
  <c r="I47" i="17"/>
  <c r="J47" i="17"/>
  <c r="K47" i="17"/>
  <c r="M47" i="17"/>
  <c r="N47" i="17"/>
  <c r="P47" i="17"/>
  <c r="Q47" i="17"/>
  <c r="S47" i="17"/>
  <c r="T47" i="17"/>
  <c r="V47" i="17"/>
  <c r="W47" i="17"/>
  <c r="Y47" i="17"/>
  <c r="Z47" i="17"/>
  <c r="AA47" i="17"/>
  <c r="AB47" i="17"/>
  <c r="AC47" i="17"/>
  <c r="AD47" i="17"/>
  <c r="AE47" i="17"/>
  <c r="AF47" i="17"/>
  <c r="AG47" i="17"/>
  <c r="AH47" i="17"/>
  <c r="AI47" i="17"/>
  <c r="AJ47" i="17"/>
  <c r="AK47" i="17"/>
  <c r="AL47" i="17"/>
  <c r="B48" i="17"/>
  <c r="C48" i="17"/>
  <c r="D48" i="17"/>
  <c r="E48" i="17"/>
  <c r="F48" i="17"/>
  <c r="G48" i="17"/>
  <c r="H48" i="17"/>
  <c r="I48" i="17"/>
  <c r="J48" i="17"/>
  <c r="K48" i="17"/>
  <c r="L48" i="17"/>
  <c r="M48" i="17"/>
  <c r="N48" i="17"/>
  <c r="O48" i="17"/>
  <c r="P48" i="17"/>
  <c r="Q48" i="17"/>
  <c r="R48" i="17"/>
  <c r="S48" i="17"/>
  <c r="T48" i="17"/>
  <c r="U48" i="17"/>
  <c r="V48" i="17"/>
  <c r="W48" i="17"/>
  <c r="X48" i="17"/>
  <c r="Y48" i="17"/>
  <c r="Z48" i="17"/>
  <c r="AA48" i="17"/>
  <c r="AB48" i="17"/>
  <c r="AC48" i="17"/>
  <c r="AD48" i="17"/>
  <c r="AE48" i="17"/>
  <c r="AF48" i="17"/>
  <c r="AG48" i="17"/>
  <c r="AH48" i="17"/>
  <c r="AI48" i="17"/>
  <c r="AJ48" i="17"/>
  <c r="AK48" i="17"/>
  <c r="AL48" i="17"/>
  <c r="A49" i="17"/>
  <c r="B49" i="17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V49" i="17"/>
  <c r="W49" i="17"/>
  <c r="X49" i="17"/>
  <c r="Y49" i="17"/>
  <c r="Z49" i="17"/>
  <c r="AA49" i="17"/>
  <c r="AB49" i="17"/>
  <c r="AC49" i="17"/>
  <c r="AD49" i="17"/>
  <c r="AE49" i="17"/>
  <c r="AF49" i="17"/>
  <c r="AG49" i="17"/>
  <c r="AH49" i="17"/>
  <c r="AI49" i="17"/>
  <c r="AJ49" i="17"/>
  <c r="AK49" i="17"/>
  <c r="AL49" i="17"/>
  <c r="A50" i="17"/>
  <c r="C50" i="17"/>
  <c r="O50" i="17"/>
  <c r="P50" i="17"/>
  <c r="Q50" i="17"/>
  <c r="B51" i="17"/>
  <c r="C51" i="17"/>
  <c r="B52" i="17"/>
  <c r="E52" i="17"/>
  <c r="B53" i="17"/>
  <c r="C53" i="17"/>
  <c r="D53" i="17"/>
  <c r="E53" i="17"/>
  <c r="F53" i="17"/>
  <c r="G53" i="17"/>
  <c r="H53" i="17"/>
  <c r="I53" i="17"/>
  <c r="J53" i="17"/>
  <c r="K53" i="17"/>
  <c r="L53" i="17"/>
  <c r="M53" i="17"/>
  <c r="N53" i="17"/>
  <c r="O53" i="17"/>
  <c r="P53" i="17"/>
  <c r="Q53" i="17"/>
  <c r="R53" i="17"/>
  <c r="S53" i="17"/>
  <c r="T53" i="17"/>
  <c r="U53" i="17"/>
  <c r="V53" i="17"/>
  <c r="W53" i="17"/>
  <c r="X53" i="17"/>
  <c r="Y53" i="17"/>
  <c r="Z53" i="17"/>
  <c r="AA53" i="17"/>
  <c r="AB53" i="17"/>
  <c r="AC53" i="17"/>
  <c r="AD53" i="17"/>
  <c r="AE53" i="17"/>
  <c r="AF53" i="17"/>
  <c r="AG53" i="17"/>
  <c r="AH53" i="17"/>
  <c r="AI53" i="17"/>
  <c r="AJ53" i="17"/>
  <c r="AK53" i="17"/>
  <c r="AL53" i="17"/>
  <c r="B54" i="17"/>
  <c r="C54" i="17"/>
  <c r="D54" i="17"/>
  <c r="E54" i="17"/>
  <c r="F54" i="17"/>
  <c r="G54" i="17"/>
  <c r="H54" i="17"/>
  <c r="I54" i="17"/>
  <c r="K54" i="17"/>
  <c r="L54" i="17"/>
  <c r="N54" i="17"/>
  <c r="O54" i="17"/>
  <c r="Q54" i="17"/>
  <c r="R54" i="17"/>
  <c r="T54" i="17"/>
  <c r="U54" i="17"/>
  <c r="W54" i="17"/>
  <c r="X54" i="17"/>
  <c r="Y54" i="17"/>
  <c r="Z54" i="17"/>
  <c r="AA54" i="17"/>
  <c r="AB54" i="17"/>
  <c r="AC54" i="17"/>
  <c r="AD54" i="17"/>
  <c r="AE54" i="17"/>
  <c r="AF54" i="17"/>
  <c r="AG54" i="17"/>
  <c r="AH54" i="17"/>
  <c r="AI54" i="17"/>
  <c r="AJ54" i="17"/>
  <c r="AK54" i="17"/>
  <c r="AL54" i="17"/>
  <c r="B55" i="17"/>
  <c r="C55" i="17"/>
  <c r="D55" i="17"/>
  <c r="E55" i="17"/>
  <c r="F55" i="17"/>
  <c r="G55" i="17"/>
  <c r="H55" i="17"/>
  <c r="I55" i="17"/>
  <c r="J55" i="17"/>
  <c r="K55" i="17"/>
  <c r="L55" i="17"/>
  <c r="M55" i="17"/>
  <c r="N55" i="17"/>
  <c r="O55" i="17"/>
  <c r="P55" i="17"/>
  <c r="Q55" i="17"/>
  <c r="R55" i="17"/>
  <c r="S55" i="17"/>
  <c r="T55" i="17"/>
  <c r="U55" i="17"/>
  <c r="V55" i="17"/>
  <c r="W55" i="17"/>
  <c r="X55" i="17"/>
  <c r="Y55" i="17"/>
  <c r="Z55" i="17"/>
  <c r="AA55" i="17"/>
  <c r="AB55" i="17"/>
  <c r="AC55" i="17"/>
  <c r="AD55" i="17"/>
  <c r="AE55" i="17"/>
  <c r="AF55" i="17"/>
  <c r="AG55" i="17"/>
  <c r="AH55" i="17"/>
  <c r="AI55" i="17"/>
  <c r="AJ55" i="17"/>
  <c r="AK55" i="17"/>
  <c r="AL55" i="17"/>
  <c r="B56" i="17"/>
  <c r="E56" i="17"/>
  <c r="B57" i="17"/>
  <c r="C57" i="17"/>
  <c r="D57" i="17"/>
  <c r="E57" i="17"/>
  <c r="B58" i="17"/>
  <c r="C58" i="17"/>
  <c r="D58" i="17"/>
  <c r="E58" i="17"/>
  <c r="F58" i="17"/>
  <c r="G58" i="17"/>
  <c r="H58" i="17"/>
  <c r="I58" i="17"/>
  <c r="J58" i="17"/>
  <c r="K58" i="17"/>
  <c r="L58" i="17"/>
  <c r="M58" i="17"/>
  <c r="N58" i="17"/>
  <c r="O58" i="17"/>
  <c r="P58" i="17"/>
  <c r="Q58" i="17"/>
  <c r="R58" i="17"/>
  <c r="S58" i="17"/>
  <c r="T58" i="17"/>
  <c r="U58" i="17"/>
  <c r="B59" i="17"/>
  <c r="E59" i="17"/>
  <c r="B60" i="17"/>
  <c r="C60" i="17"/>
  <c r="D60" i="17"/>
  <c r="E60" i="17"/>
  <c r="B61" i="17"/>
  <c r="C61" i="17"/>
  <c r="D61" i="17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B62" i="17"/>
  <c r="E62" i="17"/>
  <c r="B63" i="17"/>
  <c r="C63" i="17"/>
  <c r="D63" i="17"/>
  <c r="E63" i="17"/>
  <c r="B64" i="17"/>
  <c r="C64" i="17"/>
  <c r="D64" i="17"/>
  <c r="E64" i="17"/>
  <c r="F64" i="17"/>
  <c r="G64" i="17"/>
  <c r="H64" i="17"/>
  <c r="I64" i="17"/>
  <c r="J64" i="17"/>
  <c r="K64" i="17"/>
  <c r="L64" i="17"/>
  <c r="M64" i="17"/>
  <c r="N64" i="17"/>
  <c r="O64" i="17"/>
  <c r="P64" i="17"/>
  <c r="Q64" i="17"/>
  <c r="R64" i="17"/>
  <c r="S64" i="17"/>
  <c r="T64" i="17"/>
  <c r="U64" i="17"/>
  <c r="V64" i="17"/>
  <c r="W64" i="17"/>
  <c r="X64" i="17"/>
  <c r="Y64" i="17"/>
  <c r="Z64" i="17"/>
  <c r="AA64" i="17"/>
  <c r="AB64" i="17"/>
  <c r="AC64" i="17"/>
  <c r="AD64" i="17"/>
  <c r="AE64" i="17"/>
  <c r="AF64" i="17"/>
  <c r="AG64" i="17"/>
  <c r="AH64" i="17"/>
  <c r="AI64" i="17"/>
  <c r="AJ64" i="17"/>
  <c r="AK64" i="17"/>
  <c r="AL64" i="17"/>
  <c r="C10" i="6"/>
  <c r="C35" i="6" s="1"/>
  <c r="N35" i="6" s="1"/>
  <c r="U28" i="7"/>
  <c r="L25" i="7"/>
  <c r="L51" i="7" s="1"/>
  <c r="X51" i="7" s="1"/>
  <c r="J23" i="7"/>
  <c r="J49" i="7" s="1"/>
  <c r="V49" i="7" s="1"/>
  <c r="J21" i="7"/>
  <c r="C21" i="7" s="1"/>
  <c r="C47" i="7" s="1"/>
  <c r="J19" i="7"/>
  <c r="C19" i="7" s="1"/>
  <c r="C45" i="7" s="1"/>
  <c r="J17" i="7"/>
  <c r="J15" i="7"/>
  <c r="C15" i="7" s="1"/>
  <c r="C41" i="7" s="1"/>
  <c r="I13" i="7"/>
  <c r="I39" i="7" s="1"/>
  <c r="S39" i="7" s="1"/>
  <c r="I11" i="7"/>
  <c r="I9" i="7"/>
  <c r="C9" i="7" s="1"/>
  <c r="C35" i="7" s="1"/>
  <c r="I7" i="7"/>
  <c r="C7" i="7" s="1"/>
  <c r="C33" i="7" s="1"/>
  <c r="AK46" i="7"/>
  <c r="Q42" i="7"/>
  <c r="H43" i="7"/>
  <c r="M41" i="7"/>
  <c r="AK52" i="7"/>
  <c r="AJ52" i="7"/>
  <c r="AI52" i="7"/>
  <c r="AG52" i="7"/>
  <c r="AF52" i="7"/>
  <c r="AE52" i="7"/>
  <c r="AD52" i="7"/>
  <c r="AC52" i="7"/>
  <c r="AB52" i="7"/>
  <c r="AA52" i="7"/>
  <c r="Z52" i="7"/>
  <c r="Y52" i="7"/>
  <c r="X52" i="7"/>
  <c r="W52" i="7"/>
  <c r="V52" i="7"/>
  <c r="Q52" i="7"/>
  <c r="L52" i="7"/>
  <c r="K52" i="7"/>
  <c r="J52" i="7"/>
  <c r="I52" i="7"/>
  <c r="H52" i="7"/>
  <c r="G52" i="7"/>
  <c r="F52" i="7"/>
  <c r="E52" i="7"/>
  <c r="D52" i="7"/>
  <c r="C52" i="7"/>
  <c r="B52" i="7"/>
  <c r="A52" i="7"/>
  <c r="AK51" i="7"/>
  <c r="AJ51" i="7"/>
  <c r="AI51" i="7"/>
  <c r="AG51" i="7"/>
  <c r="AE51" i="7"/>
  <c r="P51" i="7"/>
  <c r="A51" i="7"/>
  <c r="AK50" i="7"/>
  <c r="AJ50" i="7"/>
  <c r="AI50" i="7"/>
  <c r="AG50" i="7"/>
  <c r="AE50" i="7"/>
  <c r="AD50" i="7"/>
  <c r="AB50" i="7"/>
  <c r="AA50" i="7"/>
  <c r="Z50" i="7"/>
  <c r="Y50" i="7"/>
  <c r="X50" i="7"/>
  <c r="W50" i="7"/>
  <c r="V50" i="7"/>
  <c r="Q50" i="7"/>
  <c r="L50" i="7"/>
  <c r="K50" i="7"/>
  <c r="J50" i="7"/>
  <c r="I50" i="7"/>
  <c r="H50" i="7"/>
  <c r="G50" i="7"/>
  <c r="F50" i="7"/>
  <c r="E50" i="7"/>
  <c r="D50" i="7"/>
  <c r="C50" i="7"/>
  <c r="B50" i="7"/>
  <c r="A50" i="7"/>
  <c r="AK49" i="7"/>
  <c r="AJ49" i="7"/>
  <c r="AH49" i="7"/>
  <c r="AE49" i="7"/>
  <c r="AD49" i="7"/>
  <c r="H49" i="7"/>
  <c r="A49" i="7"/>
  <c r="AK48" i="7"/>
  <c r="AJ48" i="7"/>
  <c r="AH48" i="7"/>
  <c r="AG48" i="7"/>
  <c r="AE48" i="7"/>
  <c r="AD48" i="7"/>
  <c r="AC48" i="7"/>
  <c r="AB48" i="7"/>
  <c r="AA48" i="7"/>
  <c r="Z48" i="7"/>
  <c r="Y48" i="7"/>
  <c r="X48" i="7"/>
  <c r="W48" i="7"/>
  <c r="V48" i="7"/>
  <c r="Q48" i="7"/>
  <c r="L48" i="7"/>
  <c r="K48" i="7"/>
  <c r="J48" i="7"/>
  <c r="I48" i="7"/>
  <c r="H48" i="7"/>
  <c r="G48" i="7"/>
  <c r="F48" i="7"/>
  <c r="E48" i="7"/>
  <c r="D48" i="7"/>
  <c r="C48" i="7"/>
  <c r="B48" i="7"/>
  <c r="A48" i="7"/>
  <c r="AK47" i="7"/>
  <c r="AJ47" i="7"/>
  <c r="AH47" i="7"/>
  <c r="AG47" i="7"/>
  <c r="AE47" i="7"/>
  <c r="AD47" i="7"/>
  <c r="M47" i="7"/>
  <c r="H47" i="7"/>
  <c r="A47" i="7"/>
  <c r="AJ46" i="7"/>
  <c r="AH46" i="7"/>
  <c r="AE46" i="7"/>
  <c r="AD46" i="7"/>
  <c r="AC46" i="7"/>
  <c r="AB46" i="7"/>
  <c r="AA46" i="7"/>
  <c r="Z46" i="7"/>
  <c r="Y46" i="7"/>
  <c r="X46" i="7"/>
  <c r="W46" i="7"/>
  <c r="V46" i="7"/>
  <c r="Q46" i="7"/>
  <c r="L46" i="7"/>
  <c r="K46" i="7"/>
  <c r="J46" i="7"/>
  <c r="I46" i="7"/>
  <c r="H46" i="7"/>
  <c r="G46" i="7"/>
  <c r="F46" i="7"/>
  <c r="E46" i="7"/>
  <c r="D46" i="7"/>
  <c r="C46" i="7"/>
  <c r="B46" i="7"/>
  <c r="A46" i="7"/>
  <c r="AJ45" i="7"/>
  <c r="AH45" i="7"/>
  <c r="AE45" i="7"/>
  <c r="AD45" i="7"/>
  <c r="M45" i="7"/>
  <c r="H45" i="7"/>
  <c r="A45" i="7"/>
  <c r="AH44" i="7"/>
  <c r="AE44" i="7"/>
  <c r="AD44" i="7"/>
  <c r="AC44" i="7"/>
  <c r="AB44" i="7"/>
  <c r="AA44" i="7"/>
  <c r="Z44" i="7"/>
  <c r="Y44" i="7"/>
  <c r="X44" i="7"/>
  <c r="W44" i="7"/>
  <c r="V44" i="7"/>
  <c r="Q44" i="7"/>
  <c r="L44" i="7"/>
  <c r="K44" i="7"/>
  <c r="J44" i="7"/>
  <c r="I44" i="7"/>
  <c r="H44" i="7"/>
  <c r="G44" i="7"/>
  <c r="F44" i="7"/>
  <c r="E44" i="7"/>
  <c r="D44" i="7"/>
  <c r="C44" i="7"/>
  <c r="B44" i="7"/>
  <c r="A44" i="7"/>
  <c r="AH43" i="7"/>
  <c r="AE43" i="7"/>
  <c r="AD43" i="7"/>
  <c r="M43" i="7"/>
  <c r="A43" i="7"/>
  <c r="AI42" i="7"/>
  <c r="AH42" i="7"/>
  <c r="AF42" i="7"/>
  <c r="AE42" i="7"/>
  <c r="AD42" i="7"/>
  <c r="AC42" i="7"/>
  <c r="AB42" i="7"/>
  <c r="AA42" i="7"/>
  <c r="Z42" i="7"/>
  <c r="Y42" i="7"/>
  <c r="X42" i="7"/>
  <c r="W42" i="7"/>
  <c r="V42" i="7"/>
  <c r="L42" i="7"/>
  <c r="K42" i="7"/>
  <c r="J42" i="7"/>
  <c r="I42" i="7"/>
  <c r="H42" i="7"/>
  <c r="G42" i="7"/>
  <c r="F42" i="7"/>
  <c r="E42" i="7"/>
  <c r="D42" i="7"/>
  <c r="C42" i="7"/>
  <c r="B42" i="7"/>
  <c r="A42" i="7"/>
  <c r="AK41" i="7"/>
  <c r="AF41" i="7"/>
  <c r="AE41" i="7"/>
  <c r="AD41" i="7"/>
  <c r="H41" i="7"/>
  <c r="A41" i="7"/>
  <c r="AK40" i="7"/>
  <c r="AJ40" i="7"/>
  <c r="AI40" i="7"/>
  <c r="AH40" i="7"/>
  <c r="AF40" i="7"/>
  <c r="AE40" i="7"/>
  <c r="AD40" i="7"/>
  <c r="AC40" i="7"/>
  <c r="AB40" i="7"/>
  <c r="AA40" i="7"/>
  <c r="Z40" i="7"/>
  <c r="Y40" i="7"/>
  <c r="X40" i="7"/>
  <c r="W40" i="7"/>
  <c r="V40" i="7"/>
  <c r="Q40" i="7"/>
  <c r="L40" i="7"/>
  <c r="K40" i="7"/>
  <c r="J40" i="7"/>
  <c r="I40" i="7"/>
  <c r="H40" i="7"/>
  <c r="G40" i="7"/>
  <c r="F40" i="7"/>
  <c r="E40" i="7"/>
  <c r="D40" i="7"/>
  <c r="C40" i="7"/>
  <c r="B40" i="7"/>
  <c r="A40" i="7"/>
  <c r="AK39" i="7"/>
  <c r="AJ39" i="7"/>
  <c r="AI39" i="7"/>
  <c r="AH39" i="7"/>
  <c r="AF39" i="7"/>
  <c r="AE39" i="7"/>
  <c r="AD39" i="7"/>
  <c r="AC39" i="7"/>
  <c r="AB39" i="7"/>
  <c r="AA39" i="7"/>
  <c r="K39" i="7"/>
  <c r="G39" i="7"/>
  <c r="A39" i="7"/>
  <c r="AK38" i="7"/>
  <c r="AJ38" i="7"/>
  <c r="AI38" i="7"/>
  <c r="AH38" i="7"/>
  <c r="AF38" i="7"/>
  <c r="AE38" i="7"/>
  <c r="AD38" i="7"/>
  <c r="AC38" i="7"/>
  <c r="AB38" i="7"/>
  <c r="AA38" i="7"/>
  <c r="Z38" i="7"/>
  <c r="Y38" i="7"/>
  <c r="X38" i="7"/>
  <c r="W38" i="7"/>
  <c r="V38" i="7"/>
  <c r="Q38" i="7"/>
  <c r="L38" i="7"/>
  <c r="K38" i="7"/>
  <c r="I38" i="7"/>
  <c r="H38" i="7"/>
  <c r="G38" i="7"/>
  <c r="F38" i="7"/>
  <c r="E38" i="7"/>
  <c r="D38" i="7"/>
  <c r="C38" i="7"/>
  <c r="B38" i="7"/>
  <c r="A38" i="7"/>
  <c r="AK37" i="7"/>
  <c r="AJ37" i="7"/>
  <c r="AI37" i="7"/>
  <c r="AH37" i="7"/>
  <c r="AF37" i="7"/>
  <c r="AE37" i="7"/>
  <c r="AD37" i="7"/>
  <c r="AC37" i="7"/>
  <c r="AB37" i="7"/>
  <c r="AA37" i="7"/>
  <c r="K37" i="7"/>
  <c r="G37" i="7"/>
  <c r="A37" i="7"/>
  <c r="AK36" i="7"/>
  <c r="AJ36" i="7"/>
  <c r="AI36" i="7"/>
  <c r="AH36" i="7"/>
  <c r="AF36" i="7"/>
  <c r="AE36" i="7"/>
  <c r="AD36" i="7"/>
  <c r="AC36" i="7"/>
  <c r="AB36" i="7"/>
  <c r="AA36" i="7"/>
  <c r="Z36" i="7"/>
  <c r="Y36" i="7"/>
  <c r="X36" i="7"/>
  <c r="W36" i="7"/>
  <c r="V36" i="7"/>
  <c r="Q36" i="7"/>
  <c r="L36" i="7"/>
  <c r="K36" i="7"/>
  <c r="J36" i="7"/>
  <c r="I36" i="7"/>
  <c r="H36" i="7"/>
  <c r="G36" i="7"/>
  <c r="F36" i="7"/>
  <c r="E36" i="7"/>
  <c r="D36" i="7"/>
  <c r="C36" i="7"/>
  <c r="B36" i="7"/>
  <c r="A36" i="7"/>
  <c r="AK35" i="7"/>
  <c r="AJ35" i="7"/>
  <c r="AI35" i="7"/>
  <c r="AH35" i="7"/>
  <c r="AE35" i="7"/>
  <c r="AD35" i="7"/>
  <c r="AC35" i="7"/>
  <c r="AB35" i="7"/>
  <c r="G35" i="7"/>
  <c r="A35" i="7"/>
  <c r="AK34" i="7"/>
  <c r="AJ34" i="7"/>
  <c r="AI34" i="7"/>
  <c r="AH34" i="7"/>
  <c r="AE34" i="7"/>
  <c r="AD34" i="7"/>
  <c r="AC34" i="7"/>
  <c r="AB34" i="7"/>
  <c r="AA34" i="7"/>
  <c r="Z34" i="7"/>
  <c r="Y34" i="7"/>
  <c r="X34" i="7"/>
  <c r="W34" i="7"/>
  <c r="V34" i="7"/>
  <c r="Q34" i="7"/>
  <c r="L34" i="7"/>
  <c r="K34" i="7"/>
  <c r="J34" i="7"/>
  <c r="I34" i="7"/>
  <c r="H34" i="7"/>
  <c r="G34" i="7"/>
  <c r="F34" i="7"/>
  <c r="E34" i="7"/>
  <c r="D34" i="7"/>
  <c r="C34" i="7"/>
  <c r="B34" i="7"/>
  <c r="A34" i="7"/>
  <c r="AK33" i="7"/>
  <c r="AJ33" i="7"/>
  <c r="AI33" i="7"/>
  <c r="AG33" i="7"/>
  <c r="AE33" i="7"/>
  <c r="AD33" i="7"/>
  <c r="AC33" i="7"/>
  <c r="AB33" i="7"/>
  <c r="AA33" i="7"/>
  <c r="K33" i="7"/>
  <c r="G33" i="7"/>
  <c r="A33" i="7"/>
  <c r="AK32" i="7"/>
  <c r="AJ32" i="7"/>
  <c r="AI32" i="7"/>
  <c r="AH32" i="7"/>
  <c r="AG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32" i="7"/>
  <c r="A30" i="7"/>
  <c r="Q28" i="7"/>
  <c r="AI27" i="7"/>
  <c r="AG27" i="7"/>
  <c r="D27" i="7"/>
  <c r="U27" i="6"/>
  <c r="A30" i="6"/>
  <c r="H10" i="6"/>
  <c r="H35" i="6" s="1"/>
  <c r="S35" i="6" s="1"/>
  <c r="C8" i="6"/>
  <c r="C33" i="6" s="1"/>
  <c r="I8" i="6"/>
  <c r="I33" i="6" s="1"/>
  <c r="U33" i="6" s="1"/>
  <c r="D24" i="6"/>
  <c r="D49" i="6" s="1"/>
  <c r="I24" i="6"/>
  <c r="I49" i="6" s="1"/>
  <c r="U49" i="6" s="1"/>
  <c r="C22" i="6"/>
  <c r="C47" i="6" s="1"/>
  <c r="J22" i="6"/>
  <c r="J47" i="6" s="1"/>
  <c r="U47" i="6" s="1"/>
  <c r="C20" i="6"/>
  <c r="C45" i="6" s="1"/>
  <c r="O45" i="6" s="1"/>
  <c r="I20" i="6"/>
  <c r="I45" i="6" s="1"/>
  <c r="V45" i="6" s="1"/>
  <c r="C18" i="6"/>
  <c r="C43" i="6" s="1"/>
  <c r="I18" i="6"/>
  <c r="I43" i="6" s="1"/>
  <c r="V43" i="6" s="1"/>
  <c r="C16" i="6"/>
  <c r="C41" i="6" s="1"/>
  <c r="H16" i="6"/>
  <c r="H41" i="6" s="1"/>
  <c r="T41" i="6" s="1"/>
  <c r="C14" i="6"/>
  <c r="C39" i="6" s="1"/>
  <c r="I14" i="6"/>
  <c r="I39" i="6" s="1"/>
  <c r="U39" i="6" s="1"/>
  <c r="C12" i="6"/>
  <c r="C37" i="6" s="1"/>
  <c r="H12" i="6"/>
  <c r="H37" i="6" s="1"/>
  <c r="R37" i="6" s="1"/>
  <c r="C6" i="6"/>
  <c r="C31" i="6" s="1"/>
  <c r="M31" i="6" s="1"/>
  <c r="H6" i="6"/>
  <c r="H31" i="6" s="1"/>
  <c r="R31" i="6" s="1"/>
  <c r="AK50" i="6"/>
  <c r="AJ50" i="6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Q50" i="6"/>
  <c r="L50" i="6"/>
  <c r="K50" i="6"/>
  <c r="J50" i="6"/>
  <c r="I50" i="6"/>
  <c r="H50" i="6"/>
  <c r="G50" i="6"/>
  <c r="F50" i="6"/>
  <c r="E50" i="6"/>
  <c r="D50" i="6"/>
  <c r="C50" i="6"/>
  <c r="B50" i="6"/>
  <c r="A50" i="6"/>
  <c r="AK49" i="6"/>
  <c r="AJ49" i="6"/>
  <c r="AI49" i="6"/>
  <c r="AH49" i="6"/>
  <c r="G49" i="6"/>
  <c r="A49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Q48" i="6"/>
  <c r="L48" i="6"/>
  <c r="K48" i="6"/>
  <c r="J48" i="6"/>
  <c r="I48" i="6"/>
  <c r="H48" i="6"/>
  <c r="G48" i="6"/>
  <c r="F48" i="6"/>
  <c r="E48" i="6"/>
  <c r="D48" i="6"/>
  <c r="C48" i="6"/>
  <c r="B48" i="6"/>
  <c r="A48" i="6"/>
  <c r="AK47" i="6"/>
  <c r="AJ47" i="6"/>
  <c r="AI47" i="6"/>
  <c r="AH47" i="6"/>
  <c r="AG47" i="6"/>
  <c r="AF47" i="6"/>
  <c r="AE47" i="6"/>
  <c r="H47" i="6"/>
  <c r="A47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Q46" i="6"/>
  <c r="L46" i="6"/>
  <c r="K46" i="6"/>
  <c r="J46" i="6"/>
  <c r="I46" i="6"/>
  <c r="H46" i="6"/>
  <c r="G46" i="6"/>
  <c r="F46" i="6"/>
  <c r="E46" i="6"/>
  <c r="D46" i="6"/>
  <c r="C46" i="6"/>
  <c r="B46" i="6"/>
  <c r="A46" i="6"/>
  <c r="AK45" i="6"/>
  <c r="AJ45" i="6"/>
  <c r="AI45" i="6"/>
  <c r="AH45" i="6"/>
  <c r="AG45" i="6"/>
  <c r="AF45" i="6"/>
  <c r="G45" i="6"/>
  <c r="A45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Q44" i="6"/>
  <c r="L44" i="6"/>
  <c r="K44" i="6"/>
  <c r="J44" i="6"/>
  <c r="I44" i="6"/>
  <c r="H44" i="6"/>
  <c r="G44" i="6"/>
  <c r="F44" i="6"/>
  <c r="E44" i="6"/>
  <c r="D44" i="6"/>
  <c r="C44" i="6"/>
  <c r="B44" i="6"/>
  <c r="A44" i="6"/>
  <c r="AK43" i="6"/>
  <c r="AJ43" i="6"/>
  <c r="G43" i="6"/>
  <c r="A43" i="6"/>
  <c r="AK42" i="6"/>
  <c r="AJ42" i="6"/>
  <c r="AI42" i="6"/>
  <c r="AH42" i="6"/>
  <c r="AG42" i="6"/>
  <c r="AF42" i="6"/>
  <c r="AE42" i="6"/>
  <c r="AD42" i="6"/>
  <c r="AC42" i="6"/>
  <c r="AB42" i="6"/>
  <c r="AA42" i="6"/>
  <c r="Z42" i="6"/>
  <c r="Q42" i="6"/>
  <c r="L42" i="6"/>
  <c r="K42" i="6"/>
  <c r="J42" i="6"/>
  <c r="I42" i="6"/>
  <c r="H42" i="6"/>
  <c r="G42" i="6"/>
  <c r="F42" i="6"/>
  <c r="E42" i="6"/>
  <c r="D42" i="6"/>
  <c r="C42" i="6"/>
  <c r="B42" i="6"/>
  <c r="A42" i="6"/>
  <c r="AK41" i="6"/>
  <c r="AJ41" i="6"/>
  <c r="AI41" i="6"/>
  <c r="F41" i="6"/>
  <c r="A41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Q40" i="6"/>
  <c r="L40" i="6"/>
  <c r="K40" i="6"/>
  <c r="J40" i="6"/>
  <c r="I40" i="6"/>
  <c r="H40" i="6"/>
  <c r="G40" i="6"/>
  <c r="F40" i="6"/>
  <c r="E40" i="6"/>
  <c r="D40" i="6"/>
  <c r="C40" i="6"/>
  <c r="B40" i="6"/>
  <c r="A40" i="6"/>
  <c r="AK39" i="6"/>
  <c r="AJ39" i="6"/>
  <c r="AI39" i="6"/>
  <c r="AH39" i="6"/>
  <c r="AG39" i="6"/>
  <c r="G39" i="6"/>
  <c r="A39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Q38" i="6"/>
  <c r="L38" i="6"/>
  <c r="K38" i="6"/>
  <c r="J38" i="6"/>
  <c r="I38" i="6"/>
  <c r="H38" i="6"/>
  <c r="G38" i="6"/>
  <c r="F38" i="6"/>
  <c r="E38" i="6"/>
  <c r="D38" i="6"/>
  <c r="C38" i="6"/>
  <c r="B38" i="6"/>
  <c r="A38" i="6"/>
  <c r="AK37" i="6"/>
  <c r="AJ37" i="6"/>
  <c r="AI37" i="6"/>
  <c r="AH37" i="6"/>
  <c r="AG37" i="6"/>
  <c r="AF37" i="6"/>
  <c r="AE37" i="6"/>
  <c r="F37" i="6"/>
  <c r="A37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Q36" i="6"/>
  <c r="L36" i="6"/>
  <c r="K36" i="6"/>
  <c r="J36" i="6"/>
  <c r="I36" i="6"/>
  <c r="H36" i="6"/>
  <c r="G36" i="6"/>
  <c r="F36" i="6"/>
  <c r="E36" i="6"/>
  <c r="D36" i="6"/>
  <c r="C36" i="6"/>
  <c r="B36" i="6"/>
  <c r="A36" i="6"/>
  <c r="AK35" i="6"/>
  <c r="AJ35" i="6"/>
  <c r="AI35" i="6"/>
  <c r="AH35" i="6"/>
  <c r="AG35" i="6"/>
  <c r="AF35" i="6"/>
  <c r="F35" i="6"/>
  <c r="A35" i="6"/>
  <c r="AK34" i="6"/>
  <c r="AJ34" i="6"/>
  <c r="AI34" i="6"/>
  <c r="AH34" i="6"/>
  <c r="AG34" i="6"/>
  <c r="AF34" i="6"/>
  <c r="AE34" i="6"/>
  <c r="AD34" i="6"/>
  <c r="AC34" i="6"/>
  <c r="AB34" i="6"/>
  <c r="Q34" i="6"/>
  <c r="L34" i="6"/>
  <c r="K34" i="6"/>
  <c r="J34" i="6"/>
  <c r="I34" i="6"/>
  <c r="H34" i="6"/>
  <c r="G34" i="6"/>
  <c r="F34" i="6"/>
  <c r="E34" i="6"/>
  <c r="D34" i="6"/>
  <c r="C34" i="6"/>
  <c r="B34" i="6"/>
  <c r="A34" i="6"/>
  <c r="AK33" i="6"/>
  <c r="AJ33" i="6"/>
  <c r="AI33" i="6"/>
  <c r="AH33" i="6"/>
  <c r="AG33" i="6"/>
  <c r="G33" i="6"/>
  <c r="A33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Q32" i="6"/>
  <c r="L32" i="6"/>
  <c r="K32" i="6"/>
  <c r="J32" i="6"/>
  <c r="I32" i="6"/>
  <c r="H32" i="6"/>
  <c r="G32" i="6"/>
  <c r="F32" i="6"/>
  <c r="E32" i="6"/>
  <c r="D32" i="6"/>
  <c r="C32" i="6"/>
  <c r="B32" i="6"/>
  <c r="A32" i="6"/>
  <c r="AK31" i="6"/>
  <c r="AJ31" i="6"/>
  <c r="AI31" i="6"/>
  <c r="AH31" i="6"/>
  <c r="AG31" i="6"/>
  <c r="AF31" i="6"/>
  <c r="AE31" i="6"/>
  <c r="AD31" i="6"/>
  <c r="AC31" i="6"/>
  <c r="F31" i="6"/>
  <c r="A31" i="6"/>
  <c r="A29" i="6"/>
  <c r="Q27" i="6"/>
  <c r="AI26" i="6"/>
  <c r="AG26" i="6"/>
  <c r="D26" i="6"/>
  <c r="V7" i="18" l="1"/>
  <c r="V40" i="18" s="1"/>
  <c r="C37" i="22"/>
  <c r="I33" i="7"/>
  <c r="S33" i="7" s="1"/>
  <c r="J45" i="7"/>
  <c r="V45" i="7" s="1"/>
  <c r="G10" i="20"/>
  <c r="H43" i="20" s="1"/>
  <c r="I44" i="20" s="1"/>
  <c r="J22" i="17"/>
  <c r="J54" i="17" s="1"/>
  <c r="AM41" i="21"/>
  <c r="Q41" i="21" s="1"/>
  <c r="C13" i="7"/>
  <c r="C39" i="7" s="1"/>
  <c r="R40" i="7" s="1"/>
  <c r="P7" i="19"/>
  <c r="P40" i="19" s="1"/>
  <c r="M22" i="17"/>
  <c r="M54" i="17" s="1"/>
  <c r="O11" i="17"/>
  <c r="O43" i="17" s="1"/>
  <c r="X15" i="17"/>
  <c r="X47" i="17" s="1"/>
  <c r="M6" i="20"/>
  <c r="N39" i="20" s="1"/>
  <c r="G36" i="20"/>
  <c r="U46" i="20" s="1"/>
  <c r="I35" i="7"/>
  <c r="T35" i="7" s="1"/>
  <c r="J41" i="7"/>
  <c r="U41" i="7" s="1"/>
  <c r="K5" i="22"/>
  <c r="K31" i="22" s="1"/>
  <c r="J6" i="20"/>
  <c r="K39" i="20" s="1"/>
  <c r="E44" i="20" s="1"/>
  <c r="S6" i="20"/>
  <c r="T39" i="20" s="1"/>
  <c r="H45" i="17"/>
  <c r="P6" i="20"/>
  <c r="Q39" i="20" s="1"/>
  <c r="D31" i="22"/>
  <c r="U15" i="17"/>
  <c r="U47" i="17" s="1"/>
  <c r="F37" i="18"/>
  <c r="T47" i="18" s="1"/>
  <c r="M7" i="18"/>
  <c r="M40" i="18" s="1"/>
  <c r="D27" i="21"/>
  <c r="D55" i="21" s="1"/>
  <c r="AN55" i="21" s="1"/>
  <c r="P7" i="18"/>
  <c r="P40" i="18" s="1"/>
  <c r="L15" i="19"/>
  <c r="L48" i="19" s="1"/>
  <c r="Y22" i="19"/>
  <c r="Y55" i="19" s="1"/>
  <c r="S7" i="18"/>
  <c r="S40" i="18" s="1"/>
  <c r="AH22" i="19"/>
  <c r="AH55" i="19" s="1"/>
  <c r="U15" i="19"/>
  <c r="U48" i="19" s="1"/>
  <c r="P22" i="17"/>
  <c r="P54" i="17" s="1"/>
  <c r="R34" i="6"/>
  <c r="J47" i="7"/>
  <c r="V47" i="7" s="1"/>
  <c r="AM34" i="21"/>
  <c r="S22" i="17"/>
  <c r="S54" i="17" s="1"/>
  <c r="G8" i="21"/>
  <c r="G36" i="21" s="1"/>
  <c r="AN37" i="21" s="1"/>
  <c r="AM37" i="21" s="1"/>
  <c r="O36" i="21" s="1"/>
  <c r="D38" i="21"/>
  <c r="AN38" i="21" s="1"/>
  <c r="AM38" i="21" s="1"/>
  <c r="O45" i="7"/>
  <c r="X31" i="6"/>
  <c r="R32" i="6"/>
  <c r="R38" i="6"/>
  <c r="M37" i="6"/>
  <c r="X37" i="6" s="1"/>
  <c r="AD49" i="22"/>
  <c r="Y35" i="6"/>
  <c r="AM45" i="21"/>
  <c r="L11" i="19"/>
  <c r="L44" i="19" s="1"/>
  <c r="AD52" i="22"/>
  <c r="I12" i="22"/>
  <c r="I38" i="22" s="1"/>
  <c r="X11" i="17"/>
  <c r="X43" i="17" s="1"/>
  <c r="N53" i="20"/>
  <c r="N54" i="20" s="1"/>
  <c r="U11" i="17"/>
  <c r="U43" i="17" s="1"/>
  <c r="G11" i="18"/>
  <c r="G44" i="18" s="1"/>
  <c r="E45" i="18" s="1"/>
  <c r="R11" i="19"/>
  <c r="R44" i="19" s="1"/>
  <c r="R11" i="17"/>
  <c r="R43" i="17" s="1"/>
  <c r="M7" i="19"/>
  <c r="M40" i="19" s="1"/>
  <c r="R46" i="6"/>
  <c r="AM35" i="21"/>
  <c r="H41" i="17"/>
  <c r="N50" i="17"/>
  <c r="I38" i="19"/>
  <c r="C39" i="22"/>
  <c r="E42" i="19"/>
  <c r="X11" i="19"/>
  <c r="X44" i="19" s="1"/>
  <c r="U11" i="19"/>
  <c r="U44" i="19" s="1"/>
  <c r="R36" i="6"/>
  <c r="AM49" i="21"/>
  <c r="Q49" i="21" s="1"/>
  <c r="N33" i="6"/>
  <c r="Z33" i="6" s="1"/>
  <c r="I14" i="22"/>
  <c r="I40" i="22" s="1"/>
  <c r="Y7" i="19"/>
  <c r="Y40" i="19" s="1"/>
  <c r="R42" i="6"/>
  <c r="N41" i="6"/>
  <c r="AA41" i="6" s="1"/>
  <c r="O43" i="6"/>
  <c r="AC43" i="6" s="1"/>
  <c r="R44" i="6"/>
  <c r="R40" i="6"/>
  <c r="N39" i="6"/>
  <c r="Z39" i="6" s="1"/>
  <c r="C17" i="7"/>
  <c r="C43" i="7" s="1"/>
  <c r="J43" i="7"/>
  <c r="V43" i="7" s="1"/>
  <c r="AE22" i="19"/>
  <c r="AE55" i="19" s="1"/>
  <c r="V22" i="19"/>
  <c r="V55" i="19" s="1"/>
  <c r="C51" i="19"/>
  <c r="R63" i="19" s="1"/>
  <c r="D19" i="21"/>
  <c r="D47" i="21" s="1"/>
  <c r="AN47" i="21" s="1"/>
  <c r="H19" i="21"/>
  <c r="H47" i="21" s="1"/>
  <c r="AN48" i="21" s="1"/>
  <c r="AM40" i="21"/>
  <c r="O49" i="6"/>
  <c r="AB49" i="6" s="1"/>
  <c r="R50" i="6"/>
  <c r="M7" i="17"/>
  <c r="M39" i="17" s="1"/>
  <c r="J7" i="17"/>
  <c r="J39" i="17" s="1"/>
  <c r="D39" i="17"/>
  <c r="P7" i="17"/>
  <c r="P39" i="17" s="1"/>
  <c r="S7" i="17"/>
  <c r="S39" i="17" s="1"/>
  <c r="V7" i="17"/>
  <c r="V39" i="17" s="1"/>
  <c r="Q50" i="21"/>
  <c r="O49" i="21"/>
  <c r="AB45" i="6"/>
  <c r="N35" i="7"/>
  <c r="H64" i="20"/>
  <c r="E58" i="20"/>
  <c r="N58" i="20" s="1"/>
  <c r="N59" i="20" s="1"/>
  <c r="G27" i="21"/>
  <c r="G55" i="21" s="1"/>
  <c r="AN54" i="21" s="1"/>
  <c r="AM44" i="21"/>
  <c r="F51" i="18"/>
  <c r="C11" i="7"/>
  <c r="C37" i="7" s="1"/>
  <c r="I37" i="7"/>
  <c r="S37" i="7" s="1"/>
  <c r="AD47" i="22"/>
  <c r="M33" i="7"/>
  <c r="O47" i="6"/>
  <c r="AA47" i="6" s="1"/>
  <c r="R48" i="6"/>
  <c r="O47" i="7"/>
  <c r="D24" i="21"/>
  <c r="D52" i="21" s="1"/>
  <c r="AN52" i="21" s="1"/>
  <c r="D23" i="21"/>
  <c r="D51" i="21" s="1"/>
  <c r="AN51" i="21" s="1"/>
  <c r="N41" i="7"/>
  <c r="C23" i="7"/>
  <c r="C49" i="7" s="1"/>
  <c r="G14" i="21"/>
  <c r="G42" i="21" s="1"/>
  <c r="AN43" i="21" s="1"/>
  <c r="AM43" i="21" s="1"/>
  <c r="E17" i="22"/>
  <c r="E43" i="22" s="1"/>
  <c r="AN42" i="22" s="1"/>
  <c r="E16" i="22"/>
  <c r="E42" i="22" s="1"/>
  <c r="AM42" i="22" s="1"/>
  <c r="D25" i="7"/>
  <c r="D51" i="7" s="1"/>
  <c r="X15" i="19"/>
  <c r="X48" i="19" s="1"/>
  <c r="E10" i="22"/>
  <c r="E36" i="22" s="1"/>
  <c r="N36" i="22" s="1"/>
  <c r="V7" i="19"/>
  <c r="V40" i="19" s="1"/>
  <c r="O15" i="19"/>
  <c r="O48" i="19" s="1"/>
  <c r="E14" i="22"/>
  <c r="E40" i="22" s="1"/>
  <c r="G7" i="22"/>
  <c r="G33" i="22" s="1"/>
  <c r="R15" i="17"/>
  <c r="R47" i="17" s="1"/>
  <c r="O15" i="17"/>
  <c r="O47" i="17" s="1"/>
  <c r="K7" i="22"/>
  <c r="K33" i="22" s="1"/>
  <c r="R15" i="19"/>
  <c r="R48" i="19" s="1"/>
  <c r="M39" i="7" l="1"/>
  <c r="W39" i="7" s="1"/>
  <c r="O40" i="21"/>
  <c r="M44" i="20"/>
  <c r="R44" i="20" s="1"/>
  <c r="AA45" i="7"/>
  <c r="AM51" i="21"/>
  <c r="W33" i="7"/>
  <c r="R34" i="7"/>
  <c r="Q34" i="21"/>
  <c r="AM39" i="21"/>
  <c r="Q39" i="21" s="1"/>
  <c r="R46" i="7"/>
  <c r="P31" i="22"/>
  <c r="Q40" i="21"/>
  <c r="Y35" i="7"/>
  <c r="R48" i="7"/>
  <c r="R42" i="7"/>
  <c r="AA47" i="7"/>
  <c r="R36" i="7"/>
  <c r="Z41" i="7"/>
  <c r="Q37" i="21"/>
  <c r="E42" i="20"/>
  <c r="M42" i="20" s="1"/>
  <c r="R42" i="20" s="1"/>
  <c r="E43" i="18"/>
  <c r="K43" i="18" s="1"/>
  <c r="P43" i="18" s="1"/>
  <c r="I45" i="18"/>
  <c r="L45" i="18" s="1"/>
  <c r="P45" i="18" s="1"/>
  <c r="AM47" i="21"/>
  <c r="AM36" i="21"/>
  <c r="Q36" i="21" s="1"/>
  <c r="Q44" i="21"/>
  <c r="Q42" i="22"/>
  <c r="Q35" i="21"/>
  <c r="N40" i="22"/>
  <c r="V63" i="17"/>
  <c r="V58" i="17"/>
  <c r="AM42" i="21"/>
  <c r="Q42" i="21" s="1"/>
  <c r="O34" i="21"/>
  <c r="N38" i="22"/>
  <c r="R38" i="22"/>
  <c r="Q36" i="22"/>
  <c r="Q45" i="21"/>
  <c r="O44" i="21"/>
  <c r="AM54" i="21"/>
  <c r="AM55" i="21"/>
  <c r="R44" i="7"/>
  <c r="O43" i="7"/>
  <c r="AA43" i="7" s="1"/>
  <c r="R40" i="22"/>
  <c r="R51" i="7"/>
  <c r="AC51" i="7" s="1"/>
  <c r="R52" i="7"/>
  <c r="P33" i="22"/>
  <c r="N42" i="22"/>
  <c r="AM48" i="21"/>
  <c r="R38" i="7"/>
  <c r="M37" i="7"/>
  <c r="W37" i="7" s="1"/>
  <c r="AM52" i="21"/>
  <c r="Q43" i="21"/>
  <c r="H65" i="18"/>
  <c r="D56" i="18"/>
  <c r="J56" i="18" s="1"/>
  <c r="O56" i="18" s="1"/>
  <c r="H60" i="18"/>
  <c r="K60" i="18" s="1"/>
  <c r="O60" i="18" s="1"/>
  <c r="O49" i="7"/>
  <c r="AA49" i="7" s="1"/>
  <c r="R50" i="7"/>
  <c r="Q38" i="21" l="1"/>
  <c r="O42" i="21"/>
  <c r="O38" i="21"/>
  <c r="Q48" i="21"/>
  <c r="O47" i="21"/>
  <c r="Q47" i="21"/>
  <c r="O54" i="21"/>
  <c r="Q54" i="21"/>
  <c r="Q55" i="21"/>
  <c r="Q51" i="21"/>
  <c r="Q52" i="21"/>
  <c r="O51" i="21"/>
</calcChain>
</file>

<file path=xl/sharedStrings.xml><?xml version="1.0" encoding="utf-8"?>
<sst xmlns="http://schemas.openxmlformats.org/spreadsheetml/2006/main" count="387" uniqueCount="174">
  <si>
    <t>№</t>
    <phoneticPr fontId="1"/>
  </si>
  <si>
    <t>名前</t>
    <rPh sb="0" eb="2">
      <t>ナマエ</t>
    </rPh>
    <phoneticPr fontId="1"/>
  </si>
  <si>
    <t>答え</t>
    <rPh sb="0" eb="1">
      <t>コタ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</si>
  <si>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</si>
  <si>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</si>
  <si>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</si>
  <si>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</si>
  <si>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</si>
  <si>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</si>
  <si>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</si>
  <si>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</si>
  <si>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</si>
  <si>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＝</t>
    <phoneticPr fontId="1"/>
  </si>
  <si>
    <t>(10)</t>
    <phoneticPr fontId="1"/>
  </si>
  <si>
    <t>×</t>
    <phoneticPr fontId="1"/>
  </si>
  <si>
    <t>×</t>
    <phoneticPr fontId="1"/>
  </si>
  <si>
    <t>＝</t>
    <phoneticPr fontId="1"/>
  </si>
  <si>
    <t>÷</t>
    <phoneticPr fontId="1"/>
  </si>
  <si>
    <t>（確）</t>
    <rPh sb="1" eb="2">
      <t>タシ</t>
    </rPh>
    <phoneticPr fontId="1"/>
  </si>
  <si>
    <t>　電卓で確かめましょう。</t>
    <rPh sb="1" eb="3">
      <t>デンタク</t>
    </rPh>
    <rPh sb="4" eb="5">
      <t>タシ</t>
    </rPh>
    <phoneticPr fontId="1"/>
  </si>
  <si>
    <t>◎わられる数を上から２けた，わる数を上から１けたの概数にして，商を見積もり，電卓で確かめましょう。</t>
    <rPh sb="5" eb="6">
      <t>カズ</t>
    </rPh>
    <rPh sb="7" eb="8">
      <t>ウエ</t>
    </rPh>
    <rPh sb="16" eb="17">
      <t>カズ</t>
    </rPh>
    <rPh sb="18" eb="19">
      <t>ウエ</t>
    </rPh>
    <rPh sb="25" eb="27">
      <t>ガイスウ</t>
    </rPh>
    <rPh sb="31" eb="32">
      <t>ショウ</t>
    </rPh>
    <rPh sb="33" eb="35">
      <t>ミツ</t>
    </rPh>
    <rPh sb="38" eb="40">
      <t>デンタク</t>
    </rPh>
    <rPh sb="41" eb="42">
      <t>タシ</t>
    </rPh>
    <phoneticPr fontId="1"/>
  </si>
  <si>
    <t>計算の見積もり</t>
    <rPh sb="0" eb="2">
      <t>ケイサン</t>
    </rPh>
    <rPh sb="3" eb="5">
      <t>ミツ</t>
    </rPh>
    <phoneticPr fontId="1"/>
  </si>
  <si>
    <t>◎上から１けたの概数にして，積を見積り，</t>
    <rPh sb="1" eb="2">
      <t>ウエ</t>
    </rPh>
    <rPh sb="8" eb="10">
      <t>ガイスウ</t>
    </rPh>
    <rPh sb="14" eb="15">
      <t>セキ</t>
    </rPh>
    <rPh sb="16" eb="18">
      <t>ミツ</t>
    </rPh>
    <phoneticPr fontId="1"/>
  </si>
  <si>
    <t>ｘ</t>
    <phoneticPr fontId="1"/>
  </si>
  <si>
    <t>ｙ</t>
    <phoneticPr fontId="1"/>
  </si>
  <si>
    <t>２倍，３倍，…になっている</t>
    <rPh sb="1" eb="2">
      <t>バイ</t>
    </rPh>
    <rPh sb="4" eb="5">
      <t>バイ</t>
    </rPh>
    <phoneticPr fontId="1"/>
  </si>
  <si>
    <t>倍になっている</t>
    <rPh sb="0" eb="1">
      <t>バイ</t>
    </rPh>
    <phoneticPr fontId="1"/>
  </si>
  <si>
    <t>式に表しましょう。</t>
  </si>
  <si>
    <t>鉄の棒の長さをｘｍ，その重さをｙ㎏として，ｘとｙの関係を</t>
    <rPh sb="0" eb="1">
      <t>テツ</t>
    </rPh>
    <rPh sb="2" eb="3">
      <t>ボウ</t>
    </rPh>
    <rPh sb="4" eb="5">
      <t>ナガ</t>
    </rPh>
    <rPh sb="12" eb="13">
      <t>オモ</t>
    </rPh>
    <rPh sb="25" eb="27">
      <t>カンケイ</t>
    </rPh>
    <phoneticPr fontId="1"/>
  </si>
  <si>
    <t>(4)</t>
    <phoneticPr fontId="1"/>
  </si>
  <si>
    <t>になっているでしょう。</t>
    <phoneticPr fontId="1"/>
  </si>
  <si>
    <t>鉄の棒の長さが２倍，３倍，…になると，その重さはどのよう</t>
    <rPh sb="0" eb="1">
      <t>テツ</t>
    </rPh>
    <rPh sb="2" eb="3">
      <t>ボウ</t>
    </rPh>
    <rPh sb="4" eb="5">
      <t>ナガ</t>
    </rPh>
    <rPh sb="8" eb="9">
      <t>バイ</t>
    </rPh>
    <rPh sb="11" eb="12">
      <t>バイ</t>
    </rPh>
    <rPh sb="21" eb="22">
      <t>オモ</t>
    </rPh>
    <phoneticPr fontId="1"/>
  </si>
  <si>
    <t>いるでしょう。</t>
    <phoneticPr fontId="1"/>
  </si>
  <si>
    <t>鉄の棒の重さの値は，それに対応する長さの値の何倍になって</t>
    <rPh sb="0" eb="1">
      <t>テツ</t>
    </rPh>
    <rPh sb="2" eb="3">
      <t>ボウ</t>
    </rPh>
    <rPh sb="4" eb="5">
      <t>オモ</t>
    </rPh>
    <rPh sb="7" eb="8">
      <t>アタイ</t>
    </rPh>
    <rPh sb="13" eb="15">
      <t>タイオウ</t>
    </rPh>
    <rPh sb="17" eb="18">
      <t>ナガ</t>
    </rPh>
    <rPh sb="20" eb="21">
      <t>アタイ</t>
    </rPh>
    <rPh sb="22" eb="24">
      <t>ナンバイ</t>
    </rPh>
    <phoneticPr fontId="1"/>
  </si>
  <si>
    <t>重さ(㎏)</t>
    <rPh sb="0" eb="1">
      <t>オモ</t>
    </rPh>
    <phoneticPr fontId="1"/>
  </si>
  <si>
    <t>長さ(ｍ)</t>
    <rPh sb="0" eb="1">
      <t>ナガ</t>
    </rPh>
    <phoneticPr fontId="1"/>
  </si>
  <si>
    <t>下の表の空らんをうめましょう。</t>
    <rPh sb="0" eb="1">
      <t>シタ</t>
    </rPh>
    <rPh sb="2" eb="3">
      <t>ヒョウ</t>
    </rPh>
    <rPh sb="4" eb="5">
      <t>ソラ</t>
    </rPh>
    <phoneticPr fontId="1"/>
  </si>
  <si>
    <t xml:space="preserve"> 次の問いに答えましょう。</t>
    <rPh sb="1" eb="2">
      <t>ツギ</t>
    </rPh>
    <rPh sb="3" eb="4">
      <t>ト</t>
    </rPh>
    <rPh sb="6" eb="7">
      <t>コタ</t>
    </rPh>
    <phoneticPr fontId="1"/>
  </si>
  <si>
    <t>㎏の鉄の棒があります。</t>
    <rPh sb="2" eb="3">
      <t>テツ</t>
    </rPh>
    <rPh sb="4" eb="5">
      <t>ボウ</t>
    </rPh>
    <phoneticPr fontId="1"/>
  </si>
  <si>
    <t>１ｍあたりの重さが</t>
    <rPh sb="6" eb="7">
      <t>オモ</t>
    </rPh>
    <phoneticPr fontId="1"/>
  </si>
  <si>
    <t>２</t>
    <phoneticPr fontId="1"/>
  </si>
  <si>
    <t>道のり(㎞)</t>
    <rPh sb="0" eb="1">
      <t>ミチ</t>
    </rPh>
    <phoneticPr fontId="1"/>
  </si>
  <si>
    <t>時間(分)</t>
    <rPh sb="0" eb="2">
      <t>ジカン</t>
    </rPh>
    <rPh sb="3" eb="4">
      <t>フン</t>
    </rPh>
    <phoneticPr fontId="1"/>
  </si>
  <si>
    <t>㎞で走る電車の走った時間と道のり</t>
    <rPh sb="2" eb="3">
      <t>ハシ</t>
    </rPh>
    <rPh sb="4" eb="6">
      <t>デンシャ</t>
    </rPh>
    <rPh sb="7" eb="8">
      <t>ハシ</t>
    </rPh>
    <rPh sb="10" eb="12">
      <t>ジカン</t>
    </rPh>
    <rPh sb="13" eb="14">
      <t>ミチ</t>
    </rPh>
    <phoneticPr fontId="1"/>
  </si>
  <si>
    <t>分速</t>
    <rPh sb="0" eb="2">
      <t>フンソク</t>
    </rPh>
    <phoneticPr fontId="1"/>
  </si>
  <si>
    <t>代　金(円)</t>
    <rPh sb="0" eb="1">
      <t>ダイ</t>
    </rPh>
    <rPh sb="2" eb="3">
      <t>キン</t>
    </rPh>
    <rPh sb="4" eb="5">
      <t>エン</t>
    </rPh>
    <phoneticPr fontId="1"/>
  </si>
  <si>
    <t>えん筆(本)</t>
    <rPh sb="2" eb="3">
      <t>ピツ</t>
    </rPh>
    <rPh sb="4" eb="5">
      <t>ホン</t>
    </rPh>
    <phoneticPr fontId="1"/>
  </si>
  <si>
    <t>円のえん筆の本数と代金</t>
    <rPh sb="0" eb="1">
      <t>エン</t>
    </rPh>
    <rPh sb="4" eb="5">
      <t>ピツ</t>
    </rPh>
    <rPh sb="6" eb="8">
      <t>ホンスウ</t>
    </rPh>
    <rPh sb="9" eb="11">
      <t>ダイキン</t>
    </rPh>
    <phoneticPr fontId="1"/>
  </si>
  <si>
    <t>１本</t>
    <rPh sb="1" eb="2">
      <t>ホン</t>
    </rPh>
    <phoneticPr fontId="1"/>
  </si>
  <si>
    <t>深さ(㎝)</t>
    <rPh sb="0" eb="1">
      <t>フカ</t>
    </rPh>
    <phoneticPr fontId="1"/>
  </si>
  <si>
    <t>水そうに水を入れたときの，時間と水の深さ</t>
    <rPh sb="0" eb="1">
      <t>スイ</t>
    </rPh>
    <rPh sb="4" eb="5">
      <t>ミズ</t>
    </rPh>
    <rPh sb="6" eb="7">
      <t>イ</t>
    </rPh>
    <rPh sb="13" eb="15">
      <t>ジカン</t>
    </rPh>
    <rPh sb="16" eb="17">
      <t>ミズ</t>
    </rPh>
    <rPh sb="18" eb="19">
      <t>フカ</t>
    </rPh>
    <phoneticPr fontId="1"/>
  </si>
  <si>
    <t>次の表の空らんをうめましょう。</t>
    <rPh sb="0" eb="1">
      <t>ツギ</t>
    </rPh>
    <rPh sb="2" eb="3">
      <t>ヒョウ</t>
    </rPh>
    <rPh sb="4" eb="5">
      <t>クウ</t>
    </rPh>
    <phoneticPr fontId="1"/>
  </si>
  <si>
    <t>１</t>
    <phoneticPr fontId="1"/>
  </si>
  <si>
    <t>№</t>
    <phoneticPr fontId="1"/>
  </si>
  <si>
    <t>比例</t>
    <rPh sb="0" eb="2">
      <t>ヒレイ</t>
    </rPh>
    <phoneticPr fontId="1"/>
  </si>
  <si>
    <t>ｘ</t>
    <phoneticPr fontId="1"/>
  </si>
  <si>
    <t>×</t>
    <phoneticPr fontId="1"/>
  </si>
  <si>
    <t>ｙ＝</t>
    <phoneticPr fontId="1"/>
  </si>
  <si>
    <t>分</t>
    <rPh sb="0" eb="1">
      <t>フン</t>
    </rPh>
    <phoneticPr fontId="1"/>
  </si>
  <si>
    <t>＝</t>
    <phoneticPr fontId="1"/>
  </si>
  <si>
    <t>÷</t>
    <phoneticPr fontId="1"/>
  </si>
  <si>
    <t>㎝</t>
    <phoneticPr fontId="1"/>
  </si>
  <si>
    <t>×</t>
    <phoneticPr fontId="1"/>
  </si>
  <si>
    <t>ｘ</t>
    <phoneticPr fontId="1"/>
  </si>
  <si>
    <t>ｙ</t>
    <phoneticPr fontId="1"/>
  </si>
  <si>
    <t>㎠</t>
    <phoneticPr fontId="1"/>
  </si>
  <si>
    <t>式に表しましょう。</t>
    <rPh sb="0" eb="1">
      <t>シキ</t>
    </rPh>
    <rPh sb="2" eb="3">
      <t>アラワ</t>
    </rPh>
    <phoneticPr fontId="1"/>
  </si>
  <si>
    <t>ｙ㎝として，ｘ，ｙの関係を</t>
    <rPh sb="10" eb="12">
      <t>カンケイ</t>
    </rPh>
    <phoneticPr fontId="1"/>
  </si>
  <si>
    <t>水を入れ始めてｘ分後の深さを</t>
    <rPh sb="0" eb="1">
      <t>ミズ</t>
    </rPh>
    <rPh sb="2" eb="3">
      <t>イ</t>
    </rPh>
    <rPh sb="4" eb="5">
      <t>ハジ</t>
    </rPh>
    <rPh sb="8" eb="10">
      <t>フンゴ</t>
    </rPh>
    <rPh sb="11" eb="12">
      <t>フカ</t>
    </rPh>
    <phoneticPr fontId="1"/>
  </si>
  <si>
    <t>(4)</t>
    <phoneticPr fontId="1"/>
  </si>
  <si>
    <t>かかるでしょう。</t>
    <phoneticPr fontId="1"/>
  </si>
  <si>
    <t>㎝にするには，何分</t>
    <rPh sb="7" eb="8">
      <t>ナン</t>
    </rPh>
    <rPh sb="8" eb="9">
      <t>フン</t>
    </rPh>
    <phoneticPr fontId="1"/>
  </si>
  <si>
    <t xml:space="preserve"> 深さを</t>
    <rPh sb="1" eb="2">
      <t>フカ</t>
    </rPh>
    <phoneticPr fontId="1"/>
  </si>
  <si>
    <t>(3)</t>
    <phoneticPr fontId="1"/>
  </si>
  <si>
    <t>分間で何㎝たまるでしょう。</t>
    <rPh sb="0" eb="2">
      <t>フンカン</t>
    </rPh>
    <rPh sb="3" eb="4">
      <t>ナン</t>
    </rPh>
    <phoneticPr fontId="1"/>
  </si>
  <si>
    <t>(2)</t>
    <phoneticPr fontId="1"/>
  </si>
  <si>
    <t>にかきましょう。</t>
    <phoneticPr fontId="1"/>
  </si>
  <si>
    <t>れた時間と深さの関係を右のグラフ</t>
    <rPh sb="2" eb="4">
      <t>ジカン</t>
    </rPh>
    <rPh sb="5" eb="6">
      <t>フカ</t>
    </rPh>
    <rPh sb="8" eb="10">
      <t>カンケイ</t>
    </rPh>
    <rPh sb="11" eb="12">
      <t>ミギ</t>
    </rPh>
    <phoneticPr fontId="1"/>
  </si>
  <si>
    <t>㎝ずつたまります。水を入</t>
    <rPh sb="9" eb="10">
      <t>ミズ</t>
    </rPh>
    <rPh sb="11" eb="12">
      <t>イ</t>
    </rPh>
    <phoneticPr fontId="1"/>
  </si>
  <si>
    <t>間に</t>
    <rPh sb="0" eb="1">
      <t>カン</t>
    </rPh>
    <phoneticPr fontId="1"/>
  </si>
  <si>
    <t xml:space="preserve"> ある水そうに水を入れると，１分</t>
    <rPh sb="3" eb="4">
      <t>スイ</t>
    </rPh>
    <rPh sb="7" eb="8">
      <t>ミズ</t>
    </rPh>
    <rPh sb="9" eb="10">
      <t>イ</t>
    </rPh>
    <rPh sb="15" eb="16">
      <t>フン</t>
    </rPh>
    <phoneticPr fontId="1"/>
  </si>
  <si>
    <t>(1)</t>
    <phoneticPr fontId="1"/>
  </si>
  <si>
    <t>次の問いに答えましょう。</t>
    <rPh sb="0" eb="1">
      <t>ツギ</t>
    </rPh>
    <rPh sb="2" eb="3">
      <t>ト</t>
    </rPh>
    <rPh sb="5" eb="6">
      <t>コタ</t>
    </rPh>
    <phoneticPr fontId="1"/>
  </si>
  <si>
    <t>２</t>
    <phoneticPr fontId="1"/>
  </si>
  <si>
    <t>式に表しましょう。</t>
    <phoneticPr fontId="1"/>
  </si>
  <si>
    <t>平行四辺形の高さをｘ㎝，面積をｙ㎡として，ｘ，ｙの関係を</t>
    <rPh sb="0" eb="5">
      <t>ヘイコウシヘンケイ</t>
    </rPh>
    <rPh sb="6" eb="7">
      <t>タカ</t>
    </rPh>
    <rPh sb="12" eb="14">
      <t>メンセキ</t>
    </rPh>
    <rPh sb="25" eb="27">
      <t>カンケイ</t>
    </rPh>
    <phoneticPr fontId="1"/>
  </si>
  <si>
    <t>(4)</t>
    <phoneticPr fontId="1"/>
  </si>
  <si>
    <t>㎠の平行四辺形の高さは何㎝でしょう。</t>
    <rPh sb="2" eb="7">
      <t>ヘイコウシヘンケイ</t>
    </rPh>
    <rPh sb="8" eb="9">
      <t>タカ</t>
    </rPh>
    <rPh sb="11" eb="12">
      <t>ナン</t>
    </rPh>
    <phoneticPr fontId="1"/>
  </si>
  <si>
    <t>面積</t>
    <rPh sb="0" eb="2">
      <t>メンセキ</t>
    </rPh>
    <phoneticPr fontId="1"/>
  </si>
  <si>
    <t>(3)</t>
    <phoneticPr fontId="1"/>
  </si>
  <si>
    <t>㎝の平行四辺形の面積は何㎠でしょう。</t>
    <rPh sb="2" eb="7">
      <t>ヘイコウシヘンケイ</t>
    </rPh>
    <rPh sb="8" eb="10">
      <t>メンセキ</t>
    </rPh>
    <rPh sb="11" eb="12">
      <t>ナン</t>
    </rPh>
    <phoneticPr fontId="1"/>
  </si>
  <si>
    <t>高さ</t>
    <rPh sb="0" eb="1">
      <t>タカ</t>
    </rPh>
    <phoneticPr fontId="1"/>
  </si>
  <si>
    <t>面積(㎠)</t>
    <rPh sb="0" eb="2">
      <t>メンセキ</t>
    </rPh>
    <phoneticPr fontId="1"/>
  </si>
  <si>
    <t>高さ(㎝）</t>
    <rPh sb="0" eb="1">
      <t>タカ</t>
    </rPh>
    <phoneticPr fontId="1"/>
  </si>
  <si>
    <t>下の表の空らんをうめましょう。</t>
    <rPh sb="0" eb="1">
      <t>シタ</t>
    </rPh>
    <rPh sb="2" eb="3">
      <t>ヒョウ</t>
    </rPh>
    <rPh sb="4" eb="5">
      <t>クウ</t>
    </rPh>
    <phoneticPr fontId="1"/>
  </si>
  <si>
    <t>㎝の平行四辺形の高さと面積の関係を調べましょう。</t>
    <rPh sb="2" eb="7">
      <t>ヘイコウシヘンケイ</t>
    </rPh>
    <rPh sb="8" eb="9">
      <t>タカ</t>
    </rPh>
    <rPh sb="11" eb="13">
      <t>メンセキ</t>
    </rPh>
    <rPh sb="14" eb="16">
      <t>カンケイ</t>
    </rPh>
    <rPh sb="17" eb="18">
      <t>シラ</t>
    </rPh>
    <phoneticPr fontId="1"/>
  </si>
  <si>
    <t>底辺が</t>
    <rPh sb="0" eb="2">
      <t>テイヘン</t>
    </rPh>
    <phoneticPr fontId="1"/>
  </si>
  <si>
    <t>１</t>
    <phoneticPr fontId="1"/>
  </si>
  <si>
    <t>比例のグラフ</t>
    <rPh sb="0" eb="2">
      <t>ヒレイ</t>
    </rPh>
    <phoneticPr fontId="1"/>
  </si>
  <si>
    <t>ｘ</t>
    <phoneticPr fontId="1"/>
  </si>
  <si>
    <t>÷</t>
    <phoneticPr fontId="1"/>
  </si>
  <si>
    <t>ｙ＝</t>
    <phoneticPr fontId="1"/>
  </si>
  <si>
    <t>になっている</t>
    <phoneticPr fontId="1"/>
  </si>
  <si>
    <t>…</t>
    <phoneticPr fontId="1"/>
  </si>
  <si>
    <t>，</t>
    <phoneticPr fontId="1"/>
  </si>
  <si>
    <t>，</t>
    <phoneticPr fontId="1"/>
  </si>
  <si>
    <t>ｘとｙの関係を式に表しましょう。</t>
    <rPh sb="4" eb="6">
      <t>カンケイ</t>
    </rPh>
    <rPh sb="7" eb="8">
      <t>シキ</t>
    </rPh>
    <rPh sb="9" eb="10">
      <t>アラワ</t>
    </rPh>
    <phoneticPr fontId="1"/>
  </si>
  <si>
    <t>１時間にはいる水の量をｘ㎥，かかる時間をｙ時間として，</t>
    <rPh sb="17" eb="19">
      <t>ジカン</t>
    </rPh>
    <rPh sb="21" eb="23">
      <t>ジカン</t>
    </rPh>
    <phoneticPr fontId="1"/>
  </si>
  <si>
    <t>かかる時間はどのようになっているでしょう。</t>
    <rPh sb="3" eb="5">
      <t>ジカン</t>
    </rPh>
    <phoneticPr fontId="1"/>
  </si>
  <si>
    <t>１時間にはいる水の量が２倍，３倍，…になると，</t>
    <rPh sb="1" eb="3">
      <t>ジカン</t>
    </rPh>
    <rPh sb="7" eb="8">
      <t>ミズ</t>
    </rPh>
    <rPh sb="9" eb="10">
      <t>リョウ</t>
    </rPh>
    <rPh sb="12" eb="13">
      <t>バイ</t>
    </rPh>
    <rPh sb="15" eb="16">
      <t>バイ</t>
    </rPh>
    <phoneticPr fontId="1"/>
  </si>
  <si>
    <t>かかる時間(時間)</t>
    <rPh sb="3" eb="5">
      <t>ジカン</t>
    </rPh>
    <rPh sb="6" eb="8">
      <t>ジカン</t>
    </rPh>
    <phoneticPr fontId="1"/>
  </si>
  <si>
    <t>１時間にはいる水の量（㎥）</t>
    <rPh sb="1" eb="3">
      <t>ジカン</t>
    </rPh>
    <rPh sb="7" eb="8">
      <t>ミズ</t>
    </rPh>
    <rPh sb="9" eb="10">
      <t>リョウ</t>
    </rPh>
    <phoneticPr fontId="1"/>
  </si>
  <si>
    <t>㎥まではいるプールに水を入れます。</t>
    <rPh sb="10" eb="11">
      <t>ミズ</t>
    </rPh>
    <rPh sb="12" eb="13">
      <t>イ</t>
    </rPh>
    <phoneticPr fontId="1"/>
  </si>
  <si>
    <t>個数(個)</t>
    <rPh sb="0" eb="2">
      <t>コスウ</t>
    </rPh>
    <rPh sb="3" eb="4">
      <t>コ</t>
    </rPh>
    <phoneticPr fontId="1"/>
  </si>
  <si>
    <t>値段(円)</t>
    <rPh sb="0" eb="2">
      <t>ネダン</t>
    </rPh>
    <rPh sb="3" eb="4">
      <t>エン</t>
    </rPh>
    <phoneticPr fontId="1"/>
  </si>
  <si>
    <t>円のアメの１個の値段と入っている個数</t>
    <rPh sb="0" eb="1">
      <t>エン</t>
    </rPh>
    <rPh sb="6" eb="7">
      <t>コ</t>
    </rPh>
    <rPh sb="8" eb="10">
      <t>ネダン</t>
    </rPh>
    <rPh sb="11" eb="12">
      <t>ハイ</t>
    </rPh>
    <rPh sb="16" eb="18">
      <t>コスウ</t>
    </rPh>
    <phoneticPr fontId="1"/>
  </si>
  <si>
    <t>１箱</t>
    <rPh sb="1" eb="2">
      <t>ハコ</t>
    </rPh>
    <phoneticPr fontId="1"/>
  </si>
  <si>
    <t>時間(時)</t>
    <rPh sb="0" eb="2">
      <t>ジカン</t>
    </rPh>
    <rPh sb="3" eb="4">
      <t>ジ</t>
    </rPh>
    <phoneticPr fontId="1"/>
  </si>
  <si>
    <t>時速(㎞)</t>
    <rPh sb="0" eb="2">
      <t>ジソク</t>
    </rPh>
    <phoneticPr fontId="1"/>
  </si>
  <si>
    <t>㎞の道のりを行くときの時速と時間</t>
    <rPh sb="2" eb="3">
      <t>ミチ</t>
    </rPh>
    <rPh sb="6" eb="7">
      <t>イ</t>
    </rPh>
    <rPh sb="11" eb="13">
      <t>ジソク</t>
    </rPh>
    <rPh sb="14" eb="16">
      <t>ジカン</t>
    </rPh>
    <phoneticPr fontId="1"/>
  </si>
  <si>
    <t>横の長さ(㎝)</t>
    <rPh sb="0" eb="1">
      <t>ヨコ</t>
    </rPh>
    <rPh sb="2" eb="3">
      <t>ナガ</t>
    </rPh>
    <phoneticPr fontId="1"/>
  </si>
  <si>
    <t>縦の長さ(㎝)</t>
    <rPh sb="0" eb="1">
      <t>タテ</t>
    </rPh>
    <rPh sb="2" eb="3">
      <t>ナガ</t>
    </rPh>
    <phoneticPr fontId="1"/>
  </si>
  <si>
    <t>㎠の長方形の縦と横の長さ</t>
    <rPh sb="2" eb="5">
      <t>チョウホウケイ</t>
    </rPh>
    <rPh sb="6" eb="7">
      <t>タテ</t>
    </rPh>
    <rPh sb="8" eb="9">
      <t>ヨコ</t>
    </rPh>
    <rPh sb="10" eb="11">
      <t>ナガ</t>
    </rPh>
    <phoneticPr fontId="1"/>
  </si>
  <si>
    <t>面積が</t>
    <rPh sb="0" eb="2">
      <t>メンセキ</t>
    </rPh>
    <phoneticPr fontId="1"/>
  </si>
  <si>
    <t>反比例</t>
    <rPh sb="0" eb="1">
      <t>ハン</t>
    </rPh>
    <rPh sb="1" eb="3">
      <t>ヒレイ</t>
    </rPh>
    <phoneticPr fontId="1"/>
  </si>
  <si>
    <t>㎞</t>
    <phoneticPr fontId="1"/>
  </si>
  <si>
    <t>時速</t>
    <rPh sb="0" eb="2">
      <t>ジソク</t>
    </rPh>
    <phoneticPr fontId="1"/>
  </si>
  <si>
    <t>＝</t>
    <phoneticPr fontId="1"/>
  </si>
  <si>
    <t>÷</t>
    <phoneticPr fontId="1"/>
  </si>
  <si>
    <t>時間</t>
    <rPh sb="0" eb="2">
      <t>ジカン</t>
    </rPh>
    <phoneticPr fontId="1"/>
  </si>
  <si>
    <t>ｘ</t>
    <phoneticPr fontId="1"/>
  </si>
  <si>
    <t>ｙ</t>
    <phoneticPr fontId="1"/>
  </si>
  <si>
    <t>㎝</t>
    <phoneticPr fontId="1"/>
  </si>
  <si>
    <t>グラフをかきましょう。</t>
    <phoneticPr fontId="1"/>
  </si>
  <si>
    <t>(4)</t>
    <phoneticPr fontId="1"/>
  </si>
  <si>
    <t>関係を式に表しましょう。</t>
    <rPh sb="0" eb="2">
      <t>カンケイ</t>
    </rPh>
    <rPh sb="3" eb="4">
      <t>シキ</t>
    </rPh>
    <rPh sb="5" eb="6">
      <t>アラワ</t>
    </rPh>
    <phoneticPr fontId="1"/>
  </si>
  <si>
    <t>時間をｙ時間として，ｘとｙの</t>
    <rPh sb="0" eb="2">
      <t>ジカン</t>
    </rPh>
    <rPh sb="4" eb="6">
      <t>ジカン</t>
    </rPh>
    <phoneticPr fontId="1"/>
  </si>
  <si>
    <t>時速ｘ㎞で移動するときにかかる</t>
    <rPh sb="0" eb="2">
      <t>ジソク</t>
    </rPh>
    <rPh sb="5" eb="7">
      <t>イドウ</t>
    </rPh>
    <phoneticPr fontId="1"/>
  </si>
  <si>
    <t>(3)</t>
    <phoneticPr fontId="1"/>
  </si>
  <si>
    <t>よいでしょうか。</t>
  </si>
  <si>
    <t>時速何㎞で移動すれば</t>
    <rPh sb="5" eb="7">
      <t>イドウ</t>
    </rPh>
    <phoneticPr fontId="1"/>
  </si>
  <si>
    <t>時間で移動するには</t>
    <rPh sb="0" eb="2">
      <t>ジカン</t>
    </rPh>
    <rPh sb="3" eb="5">
      <t>イドウ</t>
    </rPh>
    <phoneticPr fontId="1"/>
  </si>
  <si>
    <t>の時間</t>
  </si>
  <si>
    <t>㎞で移動したとき</t>
    <rPh sb="2" eb="4">
      <t>イドウ</t>
    </rPh>
    <phoneticPr fontId="1"/>
  </si>
  <si>
    <t>(1)</t>
    <phoneticPr fontId="1"/>
  </si>
  <si>
    <t>反比例しています。</t>
  </si>
  <si>
    <t>㎞の道のりを移動するときの時速と時間は</t>
    <rPh sb="2" eb="3">
      <t>ミチ</t>
    </rPh>
    <rPh sb="6" eb="8">
      <t>イドウ</t>
    </rPh>
    <phoneticPr fontId="1"/>
  </si>
  <si>
    <t>２</t>
    <phoneticPr fontId="1"/>
  </si>
  <si>
    <t>式に表しましょう。</t>
    <phoneticPr fontId="1"/>
  </si>
  <si>
    <t>三角形の底辺をｘ㎝，高さをｙ㎝として，ｘ，ｙの関係を</t>
    <rPh sb="0" eb="3">
      <t>サンカクケイ</t>
    </rPh>
    <rPh sb="4" eb="6">
      <t>テイヘン</t>
    </rPh>
    <rPh sb="10" eb="11">
      <t>タカ</t>
    </rPh>
    <rPh sb="23" eb="25">
      <t>カンケイ</t>
    </rPh>
    <phoneticPr fontId="1"/>
  </si>
  <si>
    <t>㎝の三角形の底辺は何㎝でしょう。</t>
    <rPh sb="2" eb="5">
      <t>サンカッケイ</t>
    </rPh>
    <rPh sb="6" eb="8">
      <t>テイヘン</t>
    </rPh>
    <rPh sb="9" eb="10">
      <t>ナン</t>
    </rPh>
    <phoneticPr fontId="1"/>
  </si>
  <si>
    <t>㎝の三角形の高さは何㎝でしょう。</t>
    <rPh sb="2" eb="5">
      <t>サンカッケイ</t>
    </rPh>
    <rPh sb="6" eb="7">
      <t>タカ</t>
    </rPh>
    <rPh sb="9" eb="10">
      <t>ナン</t>
    </rPh>
    <phoneticPr fontId="1"/>
  </si>
  <si>
    <t>底辺</t>
    <rPh sb="0" eb="2">
      <t>テイヘン</t>
    </rPh>
    <phoneticPr fontId="1"/>
  </si>
  <si>
    <t>高さ(㎝)</t>
    <rPh sb="0" eb="1">
      <t>タカ</t>
    </rPh>
    <phoneticPr fontId="1"/>
  </si>
  <si>
    <t>底辺(㎝)</t>
    <rPh sb="0" eb="2">
      <t>テイヘン</t>
    </rPh>
    <phoneticPr fontId="1"/>
  </si>
  <si>
    <t>㎠の三角形の底辺と高さについて調べました。</t>
    <rPh sb="2" eb="5">
      <t>サンカクケイ</t>
    </rPh>
    <rPh sb="6" eb="8">
      <t>テイヘン</t>
    </rPh>
    <rPh sb="9" eb="10">
      <t>タカ</t>
    </rPh>
    <rPh sb="15" eb="16">
      <t>シラ</t>
    </rPh>
    <phoneticPr fontId="1"/>
  </si>
  <si>
    <t>反比例のグラフ</t>
    <rPh sb="0" eb="1">
      <t>ハン</t>
    </rPh>
    <rPh sb="1" eb="3">
      <t>ヒレイ</t>
    </rPh>
    <phoneticPr fontId="1"/>
  </si>
  <si>
    <t>:</t>
    <phoneticPr fontId="1"/>
  </si>
  <si>
    <t>次の比の値を求めましょう。</t>
    <rPh sb="0" eb="1">
      <t>ツギ</t>
    </rPh>
    <rPh sb="2" eb="3">
      <t>ヒ</t>
    </rPh>
    <rPh sb="4" eb="5">
      <t>アタイ</t>
    </rPh>
    <rPh sb="6" eb="7">
      <t>モト</t>
    </rPh>
    <phoneticPr fontId="1"/>
  </si>
  <si>
    <t>◎</t>
    <phoneticPr fontId="1"/>
  </si>
  <si>
    <t>比とその利用</t>
    <rPh sb="0" eb="1">
      <t>ヒ</t>
    </rPh>
    <rPh sb="4" eb="6">
      <t>リヨウ</t>
    </rPh>
    <phoneticPr fontId="1"/>
  </si>
  <si>
    <t>g</t>
    <phoneticPr fontId="1"/>
  </si>
  <si>
    <t>：</t>
    <phoneticPr fontId="1"/>
  </si>
  <si>
    <t>ｇにすると，食塩は何gいるでしょう。</t>
    <rPh sb="6" eb="8">
      <t>ショクエン</t>
    </rPh>
    <rPh sb="9" eb="10">
      <t>ナン</t>
    </rPh>
    <phoneticPr fontId="1"/>
  </si>
  <si>
    <t>水を</t>
    <rPh sb="0" eb="1">
      <t>ミズ</t>
    </rPh>
    <phoneticPr fontId="1"/>
  </si>
  <si>
    <t>gにすると，水は何gいるでしょう。</t>
    <rPh sb="6" eb="7">
      <t>ミズ</t>
    </rPh>
    <rPh sb="8" eb="9">
      <t>ナン</t>
    </rPh>
    <phoneticPr fontId="1"/>
  </si>
  <si>
    <t>食塩を</t>
    <rPh sb="0" eb="2">
      <t>ショクエン</t>
    </rPh>
    <phoneticPr fontId="1"/>
  </si>
  <si>
    <t>の重さの比にまぜて食塩水を作ります。</t>
    <rPh sb="1" eb="2">
      <t>オモ</t>
    </rPh>
    <rPh sb="4" eb="5">
      <t>ヒ</t>
    </rPh>
    <rPh sb="9" eb="11">
      <t>ショクエン</t>
    </rPh>
    <rPh sb="11" eb="12">
      <t>スイ</t>
    </rPh>
    <rPh sb="13" eb="14">
      <t>ツク</t>
    </rPh>
    <phoneticPr fontId="1"/>
  </si>
  <si>
    <t>食塩と水を，</t>
    <rPh sb="1" eb="3">
      <t>ショクエン</t>
    </rPh>
    <rPh sb="4" eb="5">
      <t>ミズ</t>
    </rPh>
    <phoneticPr fontId="1"/>
  </si>
  <si>
    <t>３</t>
    <phoneticPr fontId="1"/>
  </si>
  <si>
    <t>次の比を簡単にしましょう</t>
    <rPh sb="0" eb="1">
      <t>ツギ</t>
    </rPh>
    <rPh sb="2" eb="3">
      <t>ヒ</t>
    </rPh>
    <rPh sb="4" eb="6">
      <t>カンタン</t>
    </rPh>
    <phoneticPr fontId="1"/>
  </si>
  <si>
    <t>にあてはまる数を求めましょう。</t>
    <rPh sb="6" eb="7">
      <t>カズ</t>
    </rPh>
    <rPh sb="8" eb="9">
      <t>モト</t>
    </rPh>
    <phoneticPr fontId="1"/>
  </si>
  <si>
    <t>（略）</t>
    <rPh sb="1" eb="2">
      <t>リャク</t>
    </rPh>
    <phoneticPr fontId="1"/>
  </si>
  <si>
    <t>（略）</t>
    <rPh sb="0" eb="1">
      <t>リャク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</si>
</sst>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9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4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quotePrefix="1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quotePrefix="1" applyFont="1">
      <alignment vertical="center"/>
    </xf>
    <xf numFmtId="0" fontId="6" fillId="0" borderId="3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vertical="center" wrapText="1"/>
    </xf>
    <xf numFmtId="0" fontId="6" fillId="0" borderId="2" xfId="0" applyFont="1" applyBorder="1">
      <alignment vertical="center"/>
    </xf>
    <xf numFmtId="0" fontId="8" fillId="0" borderId="8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0" fillId="0" borderId="5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quotePrefix="1" applyFont="1" applyAlignment="1">
      <alignment vertical="center" wrapText="1"/>
    </xf>
    <xf numFmtId="0" fontId="0" fillId="0" borderId="0" xfId="0" quotePrefix="1" applyAlignment="1">
      <alignment horizontal="center" vertical="center" wrapText="1"/>
    </xf>
    <xf numFmtId="0" fontId="0" fillId="0" borderId="0" xfId="0" quotePrefix="1" applyAlignment="1">
      <alignment vertical="center" wrapText="1"/>
    </xf>
    <xf numFmtId="0" fontId="5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8" fillId="0" borderId="0" xfId="0" quotePrefix="1" applyFont="1">
      <alignment vertical="center"/>
    </xf>
  </cellXfs>
  <cellStyles count="1">
    <cellStyle name="標準" xfId="0" builtinId="0"/>
  </cellStyles>
  <dxfs count="10"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95250</xdr:colOff>
      <xdr:row>15</xdr:row>
      <xdr:rowOff>76200</xdr:rowOff>
    </xdr:from>
    <xdr:to>
      <xdr:col>36</xdr:col>
      <xdr:colOff>9525</xdr:colOff>
      <xdr:row>31</xdr:row>
      <xdr:rowOff>285750</xdr:rowOff>
    </xdr:to>
    <xdr:grpSp>
      <xdr:nvGrpSpPr>
        <xdr:cNvPr id="5409" name="Group 193">
          <a:extLst>
            <a:ext uri="{FF2B5EF4-FFF2-40B4-BE49-F238E27FC236}">
              <a16:creationId xmlns:a16="http://schemas.microsoft.com/office/drawing/2014/main" id="{FC2CD639-B2E3-43F3-B675-9E1E97688519}"/>
            </a:ext>
          </a:extLst>
        </xdr:cNvPr>
        <xdr:cNvGrpSpPr>
          <a:grpSpLocks/>
        </xdr:cNvGrpSpPr>
      </xdr:nvGrpSpPr>
      <xdr:grpSpPr bwMode="auto">
        <a:xfrm>
          <a:off x="3295650" y="4673600"/>
          <a:ext cx="2200275" cy="5086350"/>
          <a:chOff x="57" y="57"/>
          <a:chExt cx="1467" cy="3215"/>
        </a:xfrm>
      </xdr:grpSpPr>
      <xdr:sp macro="" textlink="">
        <xdr:nvSpPr>
          <xdr:cNvPr id="5458" name="Line 194">
            <a:extLst>
              <a:ext uri="{FF2B5EF4-FFF2-40B4-BE49-F238E27FC236}">
                <a16:creationId xmlns:a16="http://schemas.microsoft.com/office/drawing/2014/main" id="{71E23B17-DA81-4537-B210-AE5793B16FD6}"/>
              </a:ext>
            </a:extLst>
          </xdr:cNvPr>
          <xdr:cNvSpPr>
            <a:spLocks noChangeShapeType="1"/>
          </xdr:cNvSpPr>
        </xdr:nvSpPr>
        <xdr:spPr bwMode="auto">
          <a:xfrm>
            <a:off x="162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59" name="Line 195">
            <a:extLst>
              <a:ext uri="{FF2B5EF4-FFF2-40B4-BE49-F238E27FC236}">
                <a16:creationId xmlns:a16="http://schemas.microsoft.com/office/drawing/2014/main" id="{08D0B9A0-2C53-4794-A2FA-52B47FBC8D0E}"/>
              </a:ext>
            </a:extLst>
          </xdr:cNvPr>
          <xdr:cNvSpPr>
            <a:spLocks noChangeShapeType="1"/>
          </xdr:cNvSpPr>
        </xdr:nvSpPr>
        <xdr:spPr bwMode="auto">
          <a:xfrm>
            <a:off x="303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0" name="Line 196">
            <a:extLst>
              <a:ext uri="{FF2B5EF4-FFF2-40B4-BE49-F238E27FC236}">
                <a16:creationId xmlns:a16="http://schemas.microsoft.com/office/drawing/2014/main" id="{64506F56-B00C-449A-AC6A-3089C9469924}"/>
              </a:ext>
            </a:extLst>
          </xdr:cNvPr>
          <xdr:cNvSpPr>
            <a:spLocks noChangeShapeType="1"/>
          </xdr:cNvSpPr>
        </xdr:nvSpPr>
        <xdr:spPr bwMode="auto">
          <a:xfrm>
            <a:off x="448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1" name="Line 197">
            <a:extLst>
              <a:ext uri="{FF2B5EF4-FFF2-40B4-BE49-F238E27FC236}">
                <a16:creationId xmlns:a16="http://schemas.microsoft.com/office/drawing/2014/main" id="{1DFBB939-18DE-48AB-88EB-498C6F52549F}"/>
              </a:ext>
            </a:extLst>
          </xdr:cNvPr>
          <xdr:cNvSpPr>
            <a:spLocks noChangeShapeType="1"/>
          </xdr:cNvSpPr>
        </xdr:nvSpPr>
        <xdr:spPr bwMode="auto">
          <a:xfrm>
            <a:off x="588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2" name="Line 198">
            <a:extLst>
              <a:ext uri="{FF2B5EF4-FFF2-40B4-BE49-F238E27FC236}">
                <a16:creationId xmlns:a16="http://schemas.microsoft.com/office/drawing/2014/main" id="{C66BF5FB-175B-4424-BE6B-C829929149D6}"/>
              </a:ext>
            </a:extLst>
          </xdr:cNvPr>
          <xdr:cNvSpPr>
            <a:spLocks noChangeShapeType="1"/>
          </xdr:cNvSpPr>
        </xdr:nvSpPr>
        <xdr:spPr bwMode="auto">
          <a:xfrm>
            <a:off x="722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3" name="Line 199">
            <a:extLst>
              <a:ext uri="{FF2B5EF4-FFF2-40B4-BE49-F238E27FC236}">
                <a16:creationId xmlns:a16="http://schemas.microsoft.com/office/drawing/2014/main" id="{48CD167B-0244-4A69-A293-48ECD93DEB5A}"/>
              </a:ext>
            </a:extLst>
          </xdr:cNvPr>
          <xdr:cNvSpPr>
            <a:spLocks noChangeShapeType="1"/>
          </xdr:cNvSpPr>
        </xdr:nvSpPr>
        <xdr:spPr bwMode="auto">
          <a:xfrm>
            <a:off x="861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4" name="Line 200">
            <a:extLst>
              <a:ext uri="{FF2B5EF4-FFF2-40B4-BE49-F238E27FC236}">
                <a16:creationId xmlns:a16="http://schemas.microsoft.com/office/drawing/2014/main" id="{ADF41912-4A9E-4935-9CB6-06A412FA7054}"/>
              </a:ext>
            </a:extLst>
          </xdr:cNvPr>
          <xdr:cNvSpPr>
            <a:spLocks noChangeShapeType="1"/>
          </xdr:cNvSpPr>
        </xdr:nvSpPr>
        <xdr:spPr bwMode="auto">
          <a:xfrm>
            <a:off x="1001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5" name="Line 201">
            <a:extLst>
              <a:ext uri="{FF2B5EF4-FFF2-40B4-BE49-F238E27FC236}">
                <a16:creationId xmlns:a16="http://schemas.microsoft.com/office/drawing/2014/main" id="{BD7874B7-671B-4C13-80AA-9555A87B774A}"/>
              </a:ext>
            </a:extLst>
          </xdr:cNvPr>
          <xdr:cNvSpPr>
            <a:spLocks noChangeShapeType="1"/>
          </xdr:cNvSpPr>
        </xdr:nvSpPr>
        <xdr:spPr bwMode="auto">
          <a:xfrm>
            <a:off x="1134" y="144"/>
            <a:ext cx="4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6" name="Line 202">
            <a:extLst>
              <a:ext uri="{FF2B5EF4-FFF2-40B4-BE49-F238E27FC236}">
                <a16:creationId xmlns:a16="http://schemas.microsoft.com/office/drawing/2014/main" id="{37248972-CCB6-4C8F-A33C-7696997E8FCC}"/>
              </a:ext>
            </a:extLst>
          </xdr:cNvPr>
          <xdr:cNvSpPr>
            <a:spLocks noChangeShapeType="1"/>
          </xdr:cNvSpPr>
        </xdr:nvSpPr>
        <xdr:spPr bwMode="auto">
          <a:xfrm>
            <a:off x="1268" y="144"/>
            <a:ext cx="4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7" name="Line 203">
            <a:extLst>
              <a:ext uri="{FF2B5EF4-FFF2-40B4-BE49-F238E27FC236}">
                <a16:creationId xmlns:a16="http://schemas.microsoft.com/office/drawing/2014/main" id="{F6D19D27-4B8B-42C3-A8B1-3D4534C19D0D}"/>
              </a:ext>
            </a:extLst>
          </xdr:cNvPr>
          <xdr:cNvSpPr>
            <a:spLocks noChangeShapeType="1"/>
          </xdr:cNvSpPr>
        </xdr:nvSpPr>
        <xdr:spPr bwMode="auto">
          <a:xfrm>
            <a:off x="1414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8" name="Line 204">
            <a:extLst>
              <a:ext uri="{FF2B5EF4-FFF2-40B4-BE49-F238E27FC236}">
                <a16:creationId xmlns:a16="http://schemas.microsoft.com/office/drawing/2014/main" id="{B5F8D6DE-7207-4302-84DE-D20BC66D67F6}"/>
              </a:ext>
            </a:extLst>
          </xdr:cNvPr>
          <xdr:cNvSpPr>
            <a:spLocks noChangeShapeType="1"/>
          </xdr:cNvSpPr>
        </xdr:nvSpPr>
        <xdr:spPr bwMode="auto">
          <a:xfrm>
            <a:off x="162" y="144"/>
            <a:ext cx="125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69" name="Line 205">
            <a:extLst>
              <a:ext uri="{FF2B5EF4-FFF2-40B4-BE49-F238E27FC236}">
                <a16:creationId xmlns:a16="http://schemas.microsoft.com/office/drawing/2014/main" id="{D65D624C-09DE-402B-B44C-D53C73F203B6}"/>
              </a:ext>
            </a:extLst>
          </xdr:cNvPr>
          <xdr:cNvSpPr>
            <a:spLocks noChangeShapeType="1"/>
          </xdr:cNvSpPr>
        </xdr:nvSpPr>
        <xdr:spPr bwMode="auto">
          <a:xfrm>
            <a:off x="165" y="282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0" name="Line 206">
            <a:extLst>
              <a:ext uri="{FF2B5EF4-FFF2-40B4-BE49-F238E27FC236}">
                <a16:creationId xmlns:a16="http://schemas.microsoft.com/office/drawing/2014/main" id="{630DEE53-0B8F-4954-823B-1781DA4D29A6}"/>
              </a:ext>
            </a:extLst>
          </xdr:cNvPr>
          <xdr:cNvSpPr>
            <a:spLocks noChangeShapeType="1"/>
          </xdr:cNvSpPr>
        </xdr:nvSpPr>
        <xdr:spPr bwMode="auto">
          <a:xfrm>
            <a:off x="165" y="421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1" name="Line 207">
            <a:extLst>
              <a:ext uri="{FF2B5EF4-FFF2-40B4-BE49-F238E27FC236}">
                <a16:creationId xmlns:a16="http://schemas.microsoft.com/office/drawing/2014/main" id="{B75DA5DE-01D2-41FF-8D82-546CECA9F061}"/>
              </a:ext>
            </a:extLst>
          </xdr:cNvPr>
          <xdr:cNvSpPr>
            <a:spLocks noChangeShapeType="1"/>
          </xdr:cNvSpPr>
        </xdr:nvSpPr>
        <xdr:spPr bwMode="auto">
          <a:xfrm>
            <a:off x="165" y="560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2" name="Line 208">
            <a:extLst>
              <a:ext uri="{FF2B5EF4-FFF2-40B4-BE49-F238E27FC236}">
                <a16:creationId xmlns:a16="http://schemas.microsoft.com/office/drawing/2014/main" id="{33FB512B-A3DB-41FE-93D0-A04F6BF83325}"/>
              </a:ext>
            </a:extLst>
          </xdr:cNvPr>
          <xdr:cNvSpPr>
            <a:spLocks noChangeShapeType="1"/>
          </xdr:cNvSpPr>
        </xdr:nvSpPr>
        <xdr:spPr bwMode="auto">
          <a:xfrm>
            <a:off x="165" y="698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3" name="Line 209">
            <a:extLst>
              <a:ext uri="{FF2B5EF4-FFF2-40B4-BE49-F238E27FC236}">
                <a16:creationId xmlns:a16="http://schemas.microsoft.com/office/drawing/2014/main" id="{D120D312-B892-4482-90F3-A22DB6943349}"/>
              </a:ext>
            </a:extLst>
          </xdr:cNvPr>
          <xdr:cNvSpPr>
            <a:spLocks noChangeShapeType="1"/>
          </xdr:cNvSpPr>
        </xdr:nvSpPr>
        <xdr:spPr bwMode="auto">
          <a:xfrm>
            <a:off x="165" y="837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4" name="Line 210">
            <a:extLst>
              <a:ext uri="{FF2B5EF4-FFF2-40B4-BE49-F238E27FC236}">
                <a16:creationId xmlns:a16="http://schemas.microsoft.com/office/drawing/2014/main" id="{86E549A7-D3F9-4017-94A8-411DD9B7FCB4}"/>
              </a:ext>
            </a:extLst>
          </xdr:cNvPr>
          <xdr:cNvSpPr>
            <a:spLocks noChangeShapeType="1"/>
          </xdr:cNvSpPr>
        </xdr:nvSpPr>
        <xdr:spPr bwMode="auto">
          <a:xfrm>
            <a:off x="165" y="975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5" name="Line 211">
            <a:extLst>
              <a:ext uri="{FF2B5EF4-FFF2-40B4-BE49-F238E27FC236}">
                <a16:creationId xmlns:a16="http://schemas.microsoft.com/office/drawing/2014/main" id="{85340255-DEE5-473F-BAD9-3344B63943B3}"/>
              </a:ext>
            </a:extLst>
          </xdr:cNvPr>
          <xdr:cNvSpPr>
            <a:spLocks noChangeShapeType="1"/>
          </xdr:cNvSpPr>
        </xdr:nvSpPr>
        <xdr:spPr bwMode="auto">
          <a:xfrm>
            <a:off x="165" y="1113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6" name="Line 212">
            <a:extLst>
              <a:ext uri="{FF2B5EF4-FFF2-40B4-BE49-F238E27FC236}">
                <a16:creationId xmlns:a16="http://schemas.microsoft.com/office/drawing/2014/main" id="{E4E4570D-C62A-4FCD-BB33-40CCB6EF5A52}"/>
              </a:ext>
            </a:extLst>
          </xdr:cNvPr>
          <xdr:cNvSpPr>
            <a:spLocks noChangeShapeType="1"/>
          </xdr:cNvSpPr>
        </xdr:nvSpPr>
        <xdr:spPr bwMode="auto">
          <a:xfrm>
            <a:off x="165" y="1252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7" name="Line 213">
            <a:extLst>
              <a:ext uri="{FF2B5EF4-FFF2-40B4-BE49-F238E27FC236}">
                <a16:creationId xmlns:a16="http://schemas.microsoft.com/office/drawing/2014/main" id="{FF8306D5-B4FA-4094-A191-9590DA7E8A63}"/>
              </a:ext>
            </a:extLst>
          </xdr:cNvPr>
          <xdr:cNvSpPr>
            <a:spLocks noChangeShapeType="1"/>
          </xdr:cNvSpPr>
        </xdr:nvSpPr>
        <xdr:spPr bwMode="auto">
          <a:xfrm>
            <a:off x="165" y="1391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8" name="Line 214">
            <a:extLst>
              <a:ext uri="{FF2B5EF4-FFF2-40B4-BE49-F238E27FC236}">
                <a16:creationId xmlns:a16="http://schemas.microsoft.com/office/drawing/2014/main" id="{E31C4728-D351-4C56-9882-28DA65224896}"/>
              </a:ext>
            </a:extLst>
          </xdr:cNvPr>
          <xdr:cNvSpPr>
            <a:spLocks noChangeShapeType="1"/>
          </xdr:cNvSpPr>
        </xdr:nvSpPr>
        <xdr:spPr bwMode="auto">
          <a:xfrm>
            <a:off x="163" y="1529"/>
            <a:ext cx="125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79" name="Line 215">
            <a:extLst>
              <a:ext uri="{FF2B5EF4-FFF2-40B4-BE49-F238E27FC236}">
                <a16:creationId xmlns:a16="http://schemas.microsoft.com/office/drawing/2014/main" id="{408EBB0C-301E-4F23-8B09-C807CEDFF310}"/>
              </a:ext>
            </a:extLst>
          </xdr:cNvPr>
          <xdr:cNvSpPr>
            <a:spLocks noChangeShapeType="1"/>
          </xdr:cNvSpPr>
        </xdr:nvSpPr>
        <xdr:spPr bwMode="auto">
          <a:xfrm>
            <a:off x="165" y="1668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0" name="Line 216">
            <a:extLst>
              <a:ext uri="{FF2B5EF4-FFF2-40B4-BE49-F238E27FC236}">
                <a16:creationId xmlns:a16="http://schemas.microsoft.com/office/drawing/2014/main" id="{EE51E528-82A7-4EC0-94F4-D4D81F9230D4}"/>
              </a:ext>
            </a:extLst>
          </xdr:cNvPr>
          <xdr:cNvSpPr>
            <a:spLocks noChangeShapeType="1"/>
          </xdr:cNvSpPr>
        </xdr:nvSpPr>
        <xdr:spPr bwMode="auto">
          <a:xfrm>
            <a:off x="165" y="1806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1" name="Line 217">
            <a:extLst>
              <a:ext uri="{FF2B5EF4-FFF2-40B4-BE49-F238E27FC236}">
                <a16:creationId xmlns:a16="http://schemas.microsoft.com/office/drawing/2014/main" id="{03CC4F84-AA9E-4D9C-8CF0-8F429AF770D8}"/>
              </a:ext>
            </a:extLst>
          </xdr:cNvPr>
          <xdr:cNvSpPr>
            <a:spLocks noChangeShapeType="1"/>
          </xdr:cNvSpPr>
        </xdr:nvSpPr>
        <xdr:spPr bwMode="auto">
          <a:xfrm>
            <a:off x="165" y="1945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2" name="Line 218">
            <a:extLst>
              <a:ext uri="{FF2B5EF4-FFF2-40B4-BE49-F238E27FC236}">
                <a16:creationId xmlns:a16="http://schemas.microsoft.com/office/drawing/2014/main" id="{B565CBF3-9C09-4591-B602-2C3D03ACC12E}"/>
              </a:ext>
            </a:extLst>
          </xdr:cNvPr>
          <xdr:cNvSpPr>
            <a:spLocks noChangeShapeType="1"/>
          </xdr:cNvSpPr>
        </xdr:nvSpPr>
        <xdr:spPr bwMode="auto">
          <a:xfrm>
            <a:off x="165" y="2083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3" name="Line 219">
            <a:extLst>
              <a:ext uri="{FF2B5EF4-FFF2-40B4-BE49-F238E27FC236}">
                <a16:creationId xmlns:a16="http://schemas.microsoft.com/office/drawing/2014/main" id="{ECA86BA8-16A9-4785-A2E8-0D53D91451C1}"/>
              </a:ext>
            </a:extLst>
          </xdr:cNvPr>
          <xdr:cNvSpPr>
            <a:spLocks noChangeShapeType="1"/>
          </xdr:cNvSpPr>
        </xdr:nvSpPr>
        <xdr:spPr bwMode="auto">
          <a:xfrm>
            <a:off x="165" y="2222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4" name="Line 220">
            <a:extLst>
              <a:ext uri="{FF2B5EF4-FFF2-40B4-BE49-F238E27FC236}">
                <a16:creationId xmlns:a16="http://schemas.microsoft.com/office/drawing/2014/main" id="{14503547-28D7-4D98-B96D-49F62A4ADA9D}"/>
              </a:ext>
            </a:extLst>
          </xdr:cNvPr>
          <xdr:cNvSpPr>
            <a:spLocks noChangeShapeType="1"/>
          </xdr:cNvSpPr>
        </xdr:nvSpPr>
        <xdr:spPr bwMode="auto">
          <a:xfrm>
            <a:off x="165" y="2360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5" name="Line 221">
            <a:extLst>
              <a:ext uri="{FF2B5EF4-FFF2-40B4-BE49-F238E27FC236}">
                <a16:creationId xmlns:a16="http://schemas.microsoft.com/office/drawing/2014/main" id="{B2BD369F-0ADC-4FC7-A80D-B9BE489E9A94}"/>
              </a:ext>
            </a:extLst>
          </xdr:cNvPr>
          <xdr:cNvSpPr>
            <a:spLocks noChangeShapeType="1"/>
          </xdr:cNvSpPr>
        </xdr:nvSpPr>
        <xdr:spPr bwMode="auto">
          <a:xfrm>
            <a:off x="165" y="2499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6" name="Line 222">
            <a:extLst>
              <a:ext uri="{FF2B5EF4-FFF2-40B4-BE49-F238E27FC236}">
                <a16:creationId xmlns:a16="http://schemas.microsoft.com/office/drawing/2014/main" id="{27C2CF04-C968-40FB-82E2-C0D03CECC2FB}"/>
              </a:ext>
            </a:extLst>
          </xdr:cNvPr>
          <xdr:cNvSpPr>
            <a:spLocks noChangeShapeType="1"/>
          </xdr:cNvSpPr>
        </xdr:nvSpPr>
        <xdr:spPr bwMode="auto">
          <a:xfrm>
            <a:off x="165" y="2637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7" name="Line 223">
            <a:extLst>
              <a:ext uri="{FF2B5EF4-FFF2-40B4-BE49-F238E27FC236}">
                <a16:creationId xmlns:a16="http://schemas.microsoft.com/office/drawing/2014/main" id="{53E9B68B-29D1-432D-A20E-E5F113141D40}"/>
              </a:ext>
            </a:extLst>
          </xdr:cNvPr>
          <xdr:cNvSpPr>
            <a:spLocks noChangeShapeType="1"/>
          </xdr:cNvSpPr>
        </xdr:nvSpPr>
        <xdr:spPr bwMode="auto">
          <a:xfrm>
            <a:off x="165" y="2776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8" name="Line 224">
            <a:extLst>
              <a:ext uri="{FF2B5EF4-FFF2-40B4-BE49-F238E27FC236}">
                <a16:creationId xmlns:a16="http://schemas.microsoft.com/office/drawing/2014/main" id="{3C75628A-CFB7-44A2-B768-36C8349058F6}"/>
              </a:ext>
            </a:extLst>
          </xdr:cNvPr>
          <xdr:cNvSpPr>
            <a:spLocks noChangeShapeType="1"/>
          </xdr:cNvSpPr>
        </xdr:nvSpPr>
        <xdr:spPr bwMode="auto">
          <a:xfrm>
            <a:off x="165" y="2915"/>
            <a:ext cx="125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Text Box 225">
            <a:extLst>
              <a:ext uri="{FF2B5EF4-FFF2-40B4-BE49-F238E27FC236}">
                <a16:creationId xmlns:a16="http://schemas.microsoft.com/office/drawing/2014/main" id="{7D1F5F35-AA38-4A13-8DBE-AAF4E5ACD0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" y="2899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" name="Text Box 226">
            <a:extLst>
              <a:ext uri="{FF2B5EF4-FFF2-40B4-BE49-F238E27FC236}">
                <a16:creationId xmlns:a16="http://schemas.microsoft.com/office/drawing/2014/main" id="{CB05AD42-A925-4FB8-BFD0-F7575077F4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" y="2616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4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6" name="Text Box 227">
            <a:extLst>
              <a:ext uri="{FF2B5EF4-FFF2-40B4-BE49-F238E27FC236}">
                <a16:creationId xmlns:a16="http://schemas.microsoft.com/office/drawing/2014/main" id="{FCE333A9-5A6D-4730-A2A4-8914A4D786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2339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8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" name="Text Box 228">
            <a:extLst>
              <a:ext uri="{FF2B5EF4-FFF2-40B4-BE49-F238E27FC236}">
                <a16:creationId xmlns:a16="http://schemas.microsoft.com/office/drawing/2014/main" id="{04265ABC-FA1B-4C78-9D60-979FBE04DE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" y="2062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" name="Text Box 229">
            <a:extLst>
              <a:ext uri="{FF2B5EF4-FFF2-40B4-BE49-F238E27FC236}">
                <a16:creationId xmlns:a16="http://schemas.microsoft.com/office/drawing/2014/main" id="{3B1BFD24-D57B-42E0-BB18-4E44187596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1779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16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9" name="Text Box 230">
            <a:extLst>
              <a:ext uri="{FF2B5EF4-FFF2-40B4-BE49-F238E27FC236}">
                <a16:creationId xmlns:a16="http://schemas.microsoft.com/office/drawing/2014/main" id="{70F79F52-26E0-4A93-B493-5A933D82C3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1496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0" name="Text Box 231">
            <a:extLst>
              <a:ext uri="{FF2B5EF4-FFF2-40B4-BE49-F238E27FC236}">
                <a16:creationId xmlns:a16="http://schemas.microsoft.com/office/drawing/2014/main" id="{347D8787-D663-4FB5-AF17-D3B66E05A8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1213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" name="Text Box 232">
            <a:extLst>
              <a:ext uri="{FF2B5EF4-FFF2-40B4-BE49-F238E27FC236}">
                <a16:creationId xmlns:a16="http://schemas.microsoft.com/office/drawing/2014/main" id="{277BF712-AF66-48D1-9C3C-A17A727542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954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28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" name="Text Box 233">
            <a:extLst>
              <a:ext uri="{FF2B5EF4-FFF2-40B4-BE49-F238E27FC236}">
                <a16:creationId xmlns:a16="http://schemas.microsoft.com/office/drawing/2014/main" id="{5808B45A-D2BB-4C03-A1DB-DDC0570C14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665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32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3" name="Text Box 234">
            <a:extLst>
              <a:ext uri="{FF2B5EF4-FFF2-40B4-BE49-F238E27FC236}">
                <a16:creationId xmlns:a16="http://schemas.microsoft.com/office/drawing/2014/main" id="{BAC0AD48-B2E6-48E2-9EBB-49ABEB74D7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364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36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4" name="Text Box 235">
            <a:extLst>
              <a:ext uri="{FF2B5EF4-FFF2-40B4-BE49-F238E27FC236}">
                <a16:creationId xmlns:a16="http://schemas.microsoft.com/office/drawing/2014/main" id="{BCEB920E-C0E4-4CFE-8AA0-C698C94DD6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33" y="2911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5" name="Text Box 236">
            <a:extLst>
              <a:ext uri="{FF2B5EF4-FFF2-40B4-BE49-F238E27FC236}">
                <a16:creationId xmlns:a16="http://schemas.microsoft.com/office/drawing/2014/main" id="{A53718F2-5664-4440-99F0-EB1ACD979D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7" y="2905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6" name="Text Box 237">
            <a:extLst>
              <a:ext uri="{FF2B5EF4-FFF2-40B4-BE49-F238E27FC236}">
                <a16:creationId xmlns:a16="http://schemas.microsoft.com/office/drawing/2014/main" id="{1626126B-19F9-4344-BFBA-4C927418F9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7" y="2911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7" name="Text Box 238">
            <a:extLst>
              <a:ext uri="{FF2B5EF4-FFF2-40B4-BE49-F238E27FC236}">
                <a16:creationId xmlns:a16="http://schemas.microsoft.com/office/drawing/2014/main" id="{328118D5-291C-4FCC-B21B-302FDD6AE3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6" y="2905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4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8" name="Text Box 239">
            <a:extLst>
              <a:ext uri="{FF2B5EF4-FFF2-40B4-BE49-F238E27FC236}">
                <a16:creationId xmlns:a16="http://schemas.microsoft.com/office/drawing/2014/main" id="{B166DBE8-82CC-4FFD-BB98-B68F493B1F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57"/>
            <a:ext cx="340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en-US" altLang="ja-JP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㎝</a:t>
            </a: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r>
              <a:rPr lang="en-US" altLang="ja-JP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  <a:r>
              <a:rPr lang="ja-JP" altLang="en-US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深さ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9" name="Text Box 240">
            <a:extLst>
              <a:ext uri="{FF2B5EF4-FFF2-40B4-BE49-F238E27FC236}">
                <a16:creationId xmlns:a16="http://schemas.microsoft.com/office/drawing/2014/main" id="{0A5E6343-1599-42B4-9379-33CA5EC1EE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57" y="2923"/>
            <a:ext cx="167" cy="34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ja-JP" altLang="en-US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分</a:t>
            </a: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時間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22</xdr:col>
      <xdr:colOff>38100</xdr:colOff>
      <xdr:row>48</xdr:row>
      <xdr:rowOff>76200</xdr:rowOff>
    </xdr:from>
    <xdr:to>
      <xdr:col>36</xdr:col>
      <xdr:colOff>114300</xdr:colOff>
      <xdr:row>64</xdr:row>
      <xdr:rowOff>285750</xdr:rowOff>
    </xdr:to>
    <xdr:grpSp>
      <xdr:nvGrpSpPr>
        <xdr:cNvPr id="5410" name="Group 241">
          <a:extLst>
            <a:ext uri="{FF2B5EF4-FFF2-40B4-BE49-F238E27FC236}">
              <a16:creationId xmlns:a16="http://schemas.microsoft.com/office/drawing/2014/main" id="{42813839-D041-4B86-8891-5D50FE1E435C}"/>
            </a:ext>
          </a:extLst>
        </xdr:cNvPr>
        <xdr:cNvGrpSpPr>
          <a:grpSpLocks/>
        </xdr:cNvGrpSpPr>
      </xdr:nvGrpSpPr>
      <xdr:grpSpPr bwMode="auto">
        <a:xfrm>
          <a:off x="3390900" y="14757400"/>
          <a:ext cx="2209800" cy="5086350"/>
          <a:chOff x="57" y="57"/>
          <a:chExt cx="1467" cy="3215"/>
        </a:xfrm>
      </xdr:grpSpPr>
      <xdr:sp macro="" textlink="">
        <xdr:nvSpPr>
          <xdr:cNvPr id="5411" name="Line 242">
            <a:extLst>
              <a:ext uri="{FF2B5EF4-FFF2-40B4-BE49-F238E27FC236}">
                <a16:creationId xmlns:a16="http://schemas.microsoft.com/office/drawing/2014/main" id="{E68871CB-81FF-49A8-BB8A-C1015ADF84F1}"/>
              </a:ext>
            </a:extLst>
          </xdr:cNvPr>
          <xdr:cNvSpPr>
            <a:spLocks noChangeShapeType="1"/>
          </xdr:cNvSpPr>
        </xdr:nvSpPr>
        <xdr:spPr bwMode="auto">
          <a:xfrm>
            <a:off x="162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2" name="Line 243">
            <a:extLst>
              <a:ext uri="{FF2B5EF4-FFF2-40B4-BE49-F238E27FC236}">
                <a16:creationId xmlns:a16="http://schemas.microsoft.com/office/drawing/2014/main" id="{1AF46E6B-E517-4F80-BF5F-DC1D3BD6EFB7}"/>
              </a:ext>
            </a:extLst>
          </xdr:cNvPr>
          <xdr:cNvSpPr>
            <a:spLocks noChangeShapeType="1"/>
          </xdr:cNvSpPr>
        </xdr:nvSpPr>
        <xdr:spPr bwMode="auto">
          <a:xfrm>
            <a:off x="303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3" name="Line 244">
            <a:extLst>
              <a:ext uri="{FF2B5EF4-FFF2-40B4-BE49-F238E27FC236}">
                <a16:creationId xmlns:a16="http://schemas.microsoft.com/office/drawing/2014/main" id="{4D35A720-CA5B-4D7F-BE1C-343FD7FCCD25}"/>
              </a:ext>
            </a:extLst>
          </xdr:cNvPr>
          <xdr:cNvSpPr>
            <a:spLocks noChangeShapeType="1"/>
          </xdr:cNvSpPr>
        </xdr:nvSpPr>
        <xdr:spPr bwMode="auto">
          <a:xfrm>
            <a:off x="448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4" name="Line 245">
            <a:extLst>
              <a:ext uri="{FF2B5EF4-FFF2-40B4-BE49-F238E27FC236}">
                <a16:creationId xmlns:a16="http://schemas.microsoft.com/office/drawing/2014/main" id="{A6E3FD3A-0E90-4392-B1F2-C04542E375BC}"/>
              </a:ext>
            </a:extLst>
          </xdr:cNvPr>
          <xdr:cNvSpPr>
            <a:spLocks noChangeShapeType="1"/>
          </xdr:cNvSpPr>
        </xdr:nvSpPr>
        <xdr:spPr bwMode="auto">
          <a:xfrm>
            <a:off x="588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5" name="Line 246">
            <a:extLst>
              <a:ext uri="{FF2B5EF4-FFF2-40B4-BE49-F238E27FC236}">
                <a16:creationId xmlns:a16="http://schemas.microsoft.com/office/drawing/2014/main" id="{FE8D9589-15A2-4108-BF3F-691632D1517A}"/>
              </a:ext>
            </a:extLst>
          </xdr:cNvPr>
          <xdr:cNvSpPr>
            <a:spLocks noChangeShapeType="1"/>
          </xdr:cNvSpPr>
        </xdr:nvSpPr>
        <xdr:spPr bwMode="auto">
          <a:xfrm>
            <a:off x="722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6" name="Line 247">
            <a:extLst>
              <a:ext uri="{FF2B5EF4-FFF2-40B4-BE49-F238E27FC236}">
                <a16:creationId xmlns:a16="http://schemas.microsoft.com/office/drawing/2014/main" id="{5BDE116F-4967-420F-A805-BDECAF4975D8}"/>
              </a:ext>
            </a:extLst>
          </xdr:cNvPr>
          <xdr:cNvSpPr>
            <a:spLocks noChangeShapeType="1"/>
          </xdr:cNvSpPr>
        </xdr:nvSpPr>
        <xdr:spPr bwMode="auto">
          <a:xfrm>
            <a:off x="861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7" name="Line 248">
            <a:extLst>
              <a:ext uri="{FF2B5EF4-FFF2-40B4-BE49-F238E27FC236}">
                <a16:creationId xmlns:a16="http://schemas.microsoft.com/office/drawing/2014/main" id="{0A1AE049-CDD6-44AF-8044-B419D5BED056}"/>
              </a:ext>
            </a:extLst>
          </xdr:cNvPr>
          <xdr:cNvSpPr>
            <a:spLocks noChangeShapeType="1"/>
          </xdr:cNvSpPr>
        </xdr:nvSpPr>
        <xdr:spPr bwMode="auto">
          <a:xfrm>
            <a:off x="1001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8" name="Line 249">
            <a:extLst>
              <a:ext uri="{FF2B5EF4-FFF2-40B4-BE49-F238E27FC236}">
                <a16:creationId xmlns:a16="http://schemas.microsoft.com/office/drawing/2014/main" id="{1A6EA9F2-5AF6-4B6E-93F6-C5A5CA605CCF}"/>
              </a:ext>
            </a:extLst>
          </xdr:cNvPr>
          <xdr:cNvSpPr>
            <a:spLocks noChangeShapeType="1"/>
          </xdr:cNvSpPr>
        </xdr:nvSpPr>
        <xdr:spPr bwMode="auto">
          <a:xfrm>
            <a:off x="1134" y="144"/>
            <a:ext cx="4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9" name="Line 250">
            <a:extLst>
              <a:ext uri="{FF2B5EF4-FFF2-40B4-BE49-F238E27FC236}">
                <a16:creationId xmlns:a16="http://schemas.microsoft.com/office/drawing/2014/main" id="{D17C6A21-91C2-4275-9AFF-37FD38909F16}"/>
              </a:ext>
            </a:extLst>
          </xdr:cNvPr>
          <xdr:cNvSpPr>
            <a:spLocks noChangeShapeType="1"/>
          </xdr:cNvSpPr>
        </xdr:nvSpPr>
        <xdr:spPr bwMode="auto">
          <a:xfrm>
            <a:off x="1268" y="144"/>
            <a:ext cx="4" cy="277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0" name="Line 251">
            <a:extLst>
              <a:ext uri="{FF2B5EF4-FFF2-40B4-BE49-F238E27FC236}">
                <a16:creationId xmlns:a16="http://schemas.microsoft.com/office/drawing/2014/main" id="{5C27D1D2-B90E-4EF0-8B80-FE38C7C77474}"/>
              </a:ext>
            </a:extLst>
          </xdr:cNvPr>
          <xdr:cNvSpPr>
            <a:spLocks noChangeShapeType="1"/>
          </xdr:cNvSpPr>
        </xdr:nvSpPr>
        <xdr:spPr bwMode="auto">
          <a:xfrm>
            <a:off x="1414" y="144"/>
            <a:ext cx="3" cy="277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1" name="Line 252">
            <a:extLst>
              <a:ext uri="{FF2B5EF4-FFF2-40B4-BE49-F238E27FC236}">
                <a16:creationId xmlns:a16="http://schemas.microsoft.com/office/drawing/2014/main" id="{69B3CDA4-7A93-4789-8C26-03B640A15C28}"/>
              </a:ext>
            </a:extLst>
          </xdr:cNvPr>
          <xdr:cNvSpPr>
            <a:spLocks noChangeShapeType="1"/>
          </xdr:cNvSpPr>
        </xdr:nvSpPr>
        <xdr:spPr bwMode="auto">
          <a:xfrm>
            <a:off x="162" y="144"/>
            <a:ext cx="125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2" name="Line 253">
            <a:extLst>
              <a:ext uri="{FF2B5EF4-FFF2-40B4-BE49-F238E27FC236}">
                <a16:creationId xmlns:a16="http://schemas.microsoft.com/office/drawing/2014/main" id="{C0393452-025B-43AF-87C9-AADBA9C1D07E}"/>
              </a:ext>
            </a:extLst>
          </xdr:cNvPr>
          <xdr:cNvSpPr>
            <a:spLocks noChangeShapeType="1"/>
          </xdr:cNvSpPr>
        </xdr:nvSpPr>
        <xdr:spPr bwMode="auto">
          <a:xfrm>
            <a:off x="165" y="282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3" name="Line 254">
            <a:extLst>
              <a:ext uri="{FF2B5EF4-FFF2-40B4-BE49-F238E27FC236}">
                <a16:creationId xmlns:a16="http://schemas.microsoft.com/office/drawing/2014/main" id="{6C659637-4707-4B73-952F-FA076987C20A}"/>
              </a:ext>
            </a:extLst>
          </xdr:cNvPr>
          <xdr:cNvSpPr>
            <a:spLocks noChangeShapeType="1"/>
          </xdr:cNvSpPr>
        </xdr:nvSpPr>
        <xdr:spPr bwMode="auto">
          <a:xfrm>
            <a:off x="165" y="421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4" name="Line 255">
            <a:extLst>
              <a:ext uri="{FF2B5EF4-FFF2-40B4-BE49-F238E27FC236}">
                <a16:creationId xmlns:a16="http://schemas.microsoft.com/office/drawing/2014/main" id="{E55F8EF3-9DE0-4A0F-B99C-A11631FFAE09}"/>
              </a:ext>
            </a:extLst>
          </xdr:cNvPr>
          <xdr:cNvSpPr>
            <a:spLocks noChangeShapeType="1"/>
          </xdr:cNvSpPr>
        </xdr:nvSpPr>
        <xdr:spPr bwMode="auto">
          <a:xfrm>
            <a:off x="165" y="560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5" name="Line 256">
            <a:extLst>
              <a:ext uri="{FF2B5EF4-FFF2-40B4-BE49-F238E27FC236}">
                <a16:creationId xmlns:a16="http://schemas.microsoft.com/office/drawing/2014/main" id="{3D518ADA-59F4-4984-9336-606D6B585AFB}"/>
              </a:ext>
            </a:extLst>
          </xdr:cNvPr>
          <xdr:cNvSpPr>
            <a:spLocks noChangeShapeType="1"/>
          </xdr:cNvSpPr>
        </xdr:nvSpPr>
        <xdr:spPr bwMode="auto">
          <a:xfrm>
            <a:off x="165" y="698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6" name="Line 257">
            <a:extLst>
              <a:ext uri="{FF2B5EF4-FFF2-40B4-BE49-F238E27FC236}">
                <a16:creationId xmlns:a16="http://schemas.microsoft.com/office/drawing/2014/main" id="{E8BDE367-1145-454D-B851-B6B0BECCF000}"/>
              </a:ext>
            </a:extLst>
          </xdr:cNvPr>
          <xdr:cNvSpPr>
            <a:spLocks noChangeShapeType="1"/>
          </xdr:cNvSpPr>
        </xdr:nvSpPr>
        <xdr:spPr bwMode="auto">
          <a:xfrm>
            <a:off x="165" y="837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7" name="Line 258">
            <a:extLst>
              <a:ext uri="{FF2B5EF4-FFF2-40B4-BE49-F238E27FC236}">
                <a16:creationId xmlns:a16="http://schemas.microsoft.com/office/drawing/2014/main" id="{36A5C5C9-ACEE-40C2-96F4-4EA4A8310FFB}"/>
              </a:ext>
            </a:extLst>
          </xdr:cNvPr>
          <xdr:cNvSpPr>
            <a:spLocks noChangeShapeType="1"/>
          </xdr:cNvSpPr>
        </xdr:nvSpPr>
        <xdr:spPr bwMode="auto">
          <a:xfrm>
            <a:off x="165" y="975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8" name="Line 259">
            <a:extLst>
              <a:ext uri="{FF2B5EF4-FFF2-40B4-BE49-F238E27FC236}">
                <a16:creationId xmlns:a16="http://schemas.microsoft.com/office/drawing/2014/main" id="{37E3BC41-86B9-4977-A110-D1BF717AFE69}"/>
              </a:ext>
            </a:extLst>
          </xdr:cNvPr>
          <xdr:cNvSpPr>
            <a:spLocks noChangeShapeType="1"/>
          </xdr:cNvSpPr>
        </xdr:nvSpPr>
        <xdr:spPr bwMode="auto">
          <a:xfrm>
            <a:off x="165" y="1113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9" name="Line 260">
            <a:extLst>
              <a:ext uri="{FF2B5EF4-FFF2-40B4-BE49-F238E27FC236}">
                <a16:creationId xmlns:a16="http://schemas.microsoft.com/office/drawing/2014/main" id="{A4A0EB7B-C433-48AC-A0DE-5333E1EB0850}"/>
              </a:ext>
            </a:extLst>
          </xdr:cNvPr>
          <xdr:cNvSpPr>
            <a:spLocks noChangeShapeType="1"/>
          </xdr:cNvSpPr>
        </xdr:nvSpPr>
        <xdr:spPr bwMode="auto">
          <a:xfrm>
            <a:off x="165" y="1252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0" name="Line 261">
            <a:extLst>
              <a:ext uri="{FF2B5EF4-FFF2-40B4-BE49-F238E27FC236}">
                <a16:creationId xmlns:a16="http://schemas.microsoft.com/office/drawing/2014/main" id="{5414895E-B205-4A14-9A37-9D1DC8F045A1}"/>
              </a:ext>
            </a:extLst>
          </xdr:cNvPr>
          <xdr:cNvSpPr>
            <a:spLocks noChangeShapeType="1"/>
          </xdr:cNvSpPr>
        </xdr:nvSpPr>
        <xdr:spPr bwMode="auto">
          <a:xfrm>
            <a:off x="165" y="1391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1" name="Line 262">
            <a:extLst>
              <a:ext uri="{FF2B5EF4-FFF2-40B4-BE49-F238E27FC236}">
                <a16:creationId xmlns:a16="http://schemas.microsoft.com/office/drawing/2014/main" id="{90356DEA-80DC-44FE-9CDA-30ECE2EEF24B}"/>
              </a:ext>
            </a:extLst>
          </xdr:cNvPr>
          <xdr:cNvSpPr>
            <a:spLocks noChangeShapeType="1"/>
          </xdr:cNvSpPr>
        </xdr:nvSpPr>
        <xdr:spPr bwMode="auto">
          <a:xfrm>
            <a:off x="163" y="1529"/>
            <a:ext cx="125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2" name="Line 263">
            <a:extLst>
              <a:ext uri="{FF2B5EF4-FFF2-40B4-BE49-F238E27FC236}">
                <a16:creationId xmlns:a16="http://schemas.microsoft.com/office/drawing/2014/main" id="{055F8E93-DD11-4F2A-B591-5E867746E944}"/>
              </a:ext>
            </a:extLst>
          </xdr:cNvPr>
          <xdr:cNvSpPr>
            <a:spLocks noChangeShapeType="1"/>
          </xdr:cNvSpPr>
        </xdr:nvSpPr>
        <xdr:spPr bwMode="auto">
          <a:xfrm>
            <a:off x="165" y="1668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3" name="Line 264">
            <a:extLst>
              <a:ext uri="{FF2B5EF4-FFF2-40B4-BE49-F238E27FC236}">
                <a16:creationId xmlns:a16="http://schemas.microsoft.com/office/drawing/2014/main" id="{3A2E1EE1-A479-4537-A8C3-DD376DADFB5D}"/>
              </a:ext>
            </a:extLst>
          </xdr:cNvPr>
          <xdr:cNvSpPr>
            <a:spLocks noChangeShapeType="1"/>
          </xdr:cNvSpPr>
        </xdr:nvSpPr>
        <xdr:spPr bwMode="auto">
          <a:xfrm>
            <a:off x="165" y="1806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4" name="Line 265">
            <a:extLst>
              <a:ext uri="{FF2B5EF4-FFF2-40B4-BE49-F238E27FC236}">
                <a16:creationId xmlns:a16="http://schemas.microsoft.com/office/drawing/2014/main" id="{9E26A1A5-E7A3-4F71-9E2F-13B5E74D98C5}"/>
              </a:ext>
            </a:extLst>
          </xdr:cNvPr>
          <xdr:cNvSpPr>
            <a:spLocks noChangeShapeType="1"/>
          </xdr:cNvSpPr>
        </xdr:nvSpPr>
        <xdr:spPr bwMode="auto">
          <a:xfrm>
            <a:off x="165" y="1945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5" name="Line 266">
            <a:extLst>
              <a:ext uri="{FF2B5EF4-FFF2-40B4-BE49-F238E27FC236}">
                <a16:creationId xmlns:a16="http://schemas.microsoft.com/office/drawing/2014/main" id="{4907E028-B258-4BB5-9F06-2BF5CB760E37}"/>
              </a:ext>
            </a:extLst>
          </xdr:cNvPr>
          <xdr:cNvSpPr>
            <a:spLocks noChangeShapeType="1"/>
          </xdr:cNvSpPr>
        </xdr:nvSpPr>
        <xdr:spPr bwMode="auto">
          <a:xfrm>
            <a:off x="165" y="2083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6" name="Line 267">
            <a:extLst>
              <a:ext uri="{FF2B5EF4-FFF2-40B4-BE49-F238E27FC236}">
                <a16:creationId xmlns:a16="http://schemas.microsoft.com/office/drawing/2014/main" id="{8C15E7A6-AEEE-4C14-9C30-E1D4801026E6}"/>
              </a:ext>
            </a:extLst>
          </xdr:cNvPr>
          <xdr:cNvSpPr>
            <a:spLocks noChangeShapeType="1"/>
          </xdr:cNvSpPr>
        </xdr:nvSpPr>
        <xdr:spPr bwMode="auto">
          <a:xfrm>
            <a:off x="165" y="2222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7" name="Line 268">
            <a:extLst>
              <a:ext uri="{FF2B5EF4-FFF2-40B4-BE49-F238E27FC236}">
                <a16:creationId xmlns:a16="http://schemas.microsoft.com/office/drawing/2014/main" id="{D2BB6200-FAC3-40F1-BD7C-A1F62018C1CE}"/>
              </a:ext>
            </a:extLst>
          </xdr:cNvPr>
          <xdr:cNvSpPr>
            <a:spLocks noChangeShapeType="1"/>
          </xdr:cNvSpPr>
        </xdr:nvSpPr>
        <xdr:spPr bwMode="auto">
          <a:xfrm>
            <a:off x="165" y="2360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8" name="Line 269">
            <a:extLst>
              <a:ext uri="{FF2B5EF4-FFF2-40B4-BE49-F238E27FC236}">
                <a16:creationId xmlns:a16="http://schemas.microsoft.com/office/drawing/2014/main" id="{9B5D7395-85AB-43CA-AE11-B7D91EE8756F}"/>
              </a:ext>
            </a:extLst>
          </xdr:cNvPr>
          <xdr:cNvSpPr>
            <a:spLocks noChangeShapeType="1"/>
          </xdr:cNvSpPr>
        </xdr:nvSpPr>
        <xdr:spPr bwMode="auto">
          <a:xfrm>
            <a:off x="165" y="2499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9" name="Line 270">
            <a:extLst>
              <a:ext uri="{FF2B5EF4-FFF2-40B4-BE49-F238E27FC236}">
                <a16:creationId xmlns:a16="http://schemas.microsoft.com/office/drawing/2014/main" id="{364ED258-EF89-4475-B8FF-4BE5FA498707}"/>
              </a:ext>
            </a:extLst>
          </xdr:cNvPr>
          <xdr:cNvSpPr>
            <a:spLocks noChangeShapeType="1"/>
          </xdr:cNvSpPr>
        </xdr:nvSpPr>
        <xdr:spPr bwMode="auto">
          <a:xfrm>
            <a:off x="165" y="2637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40" name="Line 271">
            <a:extLst>
              <a:ext uri="{FF2B5EF4-FFF2-40B4-BE49-F238E27FC236}">
                <a16:creationId xmlns:a16="http://schemas.microsoft.com/office/drawing/2014/main" id="{F2C64247-E63E-4E2C-831B-3E9FE53DFEF8}"/>
              </a:ext>
            </a:extLst>
          </xdr:cNvPr>
          <xdr:cNvSpPr>
            <a:spLocks noChangeShapeType="1"/>
          </xdr:cNvSpPr>
        </xdr:nvSpPr>
        <xdr:spPr bwMode="auto">
          <a:xfrm>
            <a:off x="165" y="2776"/>
            <a:ext cx="124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41" name="Line 272">
            <a:extLst>
              <a:ext uri="{FF2B5EF4-FFF2-40B4-BE49-F238E27FC236}">
                <a16:creationId xmlns:a16="http://schemas.microsoft.com/office/drawing/2014/main" id="{4FEDE181-9C8E-46CE-B12F-5ECEAEC162C5}"/>
              </a:ext>
            </a:extLst>
          </xdr:cNvPr>
          <xdr:cNvSpPr>
            <a:spLocks noChangeShapeType="1"/>
          </xdr:cNvSpPr>
        </xdr:nvSpPr>
        <xdr:spPr bwMode="auto">
          <a:xfrm>
            <a:off x="165" y="2915"/>
            <a:ext cx="125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" name="Text Box 273">
            <a:extLst>
              <a:ext uri="{FF2B5EF4-FFF2-40B4-BE49-F238E27FC236}">
                <a16:creationId xmlns:a16="http://schemas.microsoft.com/office/drawing/2014/main" id="{696591B8-83AE-4AF1-AF09-CB277BC9A1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" y="2899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3" name="Text Box 274">
            <a:extLst>
              <a:ext uri="{FF2B5EF4-FFF2-40B4-BE49-F238E27FC236}">
                <a16:creationId xmlns:a16="http://schemas.microsoft.com/office/drawing/2014/main" id="{3D05808C-7F33-42E3-B7E8-FAC065F656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" y="2616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4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4" name="Text Box 275">
            <a:extLst>
              <a:ext uri="{FF2B5EF4-FFF2-40B4-BE49-F238E27FC236}">
                <a16:creationId xmlns:a16="http://schemas.microsoft.com/office/drawing/2014/main" id="{54EA75E9-4458-4CD5-B19D-7E6BA44D6B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2339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8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5" name="Text Box 276">
            <a:extLst>
              <a:ext uri="{FF2B5EF4-FFF2-40B4-BE49-F238E27FC236}">
                <a16:creationId xmlns:a16="http://schemas.microsoft.com/office/drawing/2014/main" id="{68FFD86B-2F29-43B0-8562-941DE920E5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" y="2062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6" name="Text Box 277">
            <a:extLst>
              <a:ext uri="{FF2B5EF4-FFF2-40B4-BE49-F238E27FC236}">
                <a16:creationId xmlns:a16="http://schemas.microsoft.com/office/drawing/2014/main" id="{562FFF05-C37D-4CF1-8C93-A199034AB4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1779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16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7" name="Text Box 278">
            <a:extLst>
              <a:ext uri="{FF2B5EF4-FFF2-40B4-BE49-F238E27FC236}">
                <a16:creationId xmlns:a16="http://schemas.microsoft.com/office/drawing/2014/main" id="{9B07BA3C-82FC-47AE-B673-316B5FDDEA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1496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8" name="Text Box 279">
            <a:extLst>
              <a:ext uri="{FF2B5EF4-FFF2-40B4-BE49-F238E27FC236}">
                <a16:creationId xmlns:a16="http://schemas.microsoft.com/office/drawing/2014/main" id="{5527A6F3-ADAF-41F4-A2C6-673C145345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1213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9" name="Text Box 280">
            <a:extLst>
              <a:ext uri="{FF2B5EF4-FFF2-40B4-BE49-F238E27FC236}">
                <a16:creationId xmlns:a16="http://schemas.microsoft.com/office/drawing/2014/main" id="{7F8F8F65-2744-4597-BA42-B35666815F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954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28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0" name="Text Box 281">
            <a:extLst>
              <a:ext uri="{FF2B5EF4-FFF2-40B4-BE49-F238E27FC236}">
                <a16:creationId xmlns:a16="http://schemas.microsoft.com/office/drawing/2014/main" id="{AFC30F3F-3BF9-4127-847E-A858C39439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" y="665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32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1" name="Text Box 282">
            <a:extLst>
              <a:ext uri="{FF2B5EF4-FFF2-40B4-BE49-F238E27FC236}">
                <a16:creationId xmlns:a16="http://schemas.microsoft.com/office/drawing/2014/main" id="{9594CA09-6DCB-4846-9240-234120C5CD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364"/>
            <a:ext cx="72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36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2" name="Text Box 283">
            <a:extLst>
              <a:ext uri="{FF2B5EF4-FFF2-40B4-BE49-F238E27FC236}">
                <a16:creationId xmlns:a16="http://schemas.microsoft.com/office/drawing/2014/main" id="{A5FF09B0-5870-4C5B-AE36-14C8671E71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33" y="2911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3" name="Text Box 284">
            <a:extLst>
              <a:ext uri="{FF2B5EF4-FFF2-40B4-BE49-F238E27FC236}">
                <a16:creationId xmlns:a16="http://schemas.microsoft.com/office/drawing/2014/main" id="{C7CC755B-9847-4DD5-BF5C-DAECC1E219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7" y="2905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4" name="Text Box 285">
            <a:extLst>
              <a:ext uri="{FF2B5EF4-FFF2-40B4-BE49-F238E27FC236}">
                <a16:creationId xmlns:a16="http://schemas.microsoft.com/office/drawing/2014/main" id="{1E4CD9D3-40EE-40A8-9621-16FC8393E2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7" y="2911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5" name="Text Box 286">
            <a:extLst>
              <a:ext uri="{FF2B5EF4-FFF2-40B4-BE49-F238E27FC236}">
                <a16:creationId xmlns:a16="http://schemas.microsoft.com/office/drawing/2014/main" id="{33047DB8-2A09-40BA-ADE6-F1C9D4AE0F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6" y="2905"/>
            <a:ext cx="36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4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6" name="Text Box 287">
            <a:extLst>
              <a:ext uri="{FF2B5EF4-FFF2-40B4-BE49-F238E27FC236}">
                <a16:creationId xmlns:a16="http://schemas.microsoft.com/office/drawing/2014/main" id="{1F47C2AB-2B32-4C5D-8B5A-3DBE479DF2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57"/>
            <a:ext cx="340" cy="2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en-US" altLang="ja-JP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㎝</a:t>
            </a: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r>
              <a:rPr lang="en-US" altLang="ja-JP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  <a:r>
              <a:rPr lang="ja-JP" altLang="en-US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深さ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7" name="Text Box 288">
            <a:extLst>
              <a:ext uri="{FF2B5EF4-FFF2-40B4-BE49-F238E27FC236}">
                <a16:creationId xmlns:a16="http://schemas.microsoft.com/office/drawing/2014/main" id="{538346E7-D83B-4513-B15C-A1947EA9E7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57" y="2923"/>
            <a:ext cx="167" cy="34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ja-JP" altLang="en-US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分</a:t>
            </a:r>
            <a:r>
              <a:rPr lang="en-US" altLang="ja-JP" sz="95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endParaRPr lang="en-US" altLang="ja-JP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95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時間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17</xdr:row>
      <xdr:rowOff>171450</xdr:rowOff>
    </xdr:from>
    <xdr:to>
      <xdr:col>35</xdr:col>
      <xdr:colOff>152400</xdr:colOff>
      <xdr:row>26</xdr:row>
      <xdr:rowOff>200025</xdr:rowOff>
    </xdr:to>
    <xdr:grpSp>
      <xdr:nvGrpSpPr>
        <xdr:cNvPr id="6367" name="Group 97">
          <a:extLst>
            <a:ext uri="{FF2B5EF4-FFF2-40B4-BE49-F238E27FC236}">
              <a16:creationId xmlns:a16="http://schemas.microsoft.com/office/drawing/2014/main" id="{DAE7B005-7CD6-446C-8748-4982D608FF89}"/>
            </a:ext>
          </a:extLst>
        </xdr:cNvPr>
        <xdr:cNvGrpSpPr>
          <a:grpSpLocks/>
        </xdr:cNvGrpSpPr>
      </xdr:nvGrpSpPr>
      <xdr:grpSpPr bwMode="auto">
        <a:xfrm>
          <a:off x="2914650" y="5378450"/>
          <a:ext cx="2571750" cy="2771775"/>
          <a:chOff x="57" y="57"/>
          <a:chExt cx="1707" cy="1753"/>
        </a:xfrm>
      </xdr:grpSpPr>
      <xdr:sp macro="" textlink="">
        <xdr:nvSpPr>
          <xdr:cNvPr id="6405" name="Line 98">
            <a:extLst>
              <a:ext uri="{FF2B5EF4-FFF2-40B4-BE49-F238E27FC236}">
                <a16:creationId xmlns:a16="http://schemas.microsoft.com/office/drawing/2014/main" id="{49042A58-4402-4FDE-958B-2D3D929F72E1}"/>
              </a:ext>
            </a:extLst>
          </xdr:cNvPr>
          <xdr:cNvSpPr>
            <a:spLocks noChangeShapeType="1"/>
          </xdr:cNvSpPr>
        </xdr:nvSpPr>
        <xdr:spPr bwMode="auto">
          <a:xfrm>
            <a:off x="162" y="20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06" name="Line 99">
            <a:extLst>
              <a:ext uri="{FF2B5EF4-FFF2-40B4-BE49-F238E27FC236}">
                <a16:creationId xmlns:a16="http://schemas.microsoft.com/office/drawing/2014/main" id="{DB7CB278-FA15-468F-AA2E-CB7FDE87E3A0}"/>
              </a:ext>
            </a:extLst>
          </xdr:cNvPr>
          <xdr:cNvSpPr>
            <a:spLocks noChangeShapeType="1"/>
          </xdr:cNvSpPr>
        </xdr:nvSpPr>
        <xdr:spPr bwMode="auto">
          <a:xfrm>
            <a:off x="162" y="42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07" name="Line 100">
            <a:extLst>
              <a:ext uri="{FF2B5EF4-FFF2-40B4-BE49-F238E27FC236}">
                <a16:creationId xmlns:a16="http://schemas.microsoft.com/office/drawing/2014/main" id="{56738C6F-9829-492B-8CB2-C1B91A51AA64}"/>
              </a:ext>
            </a:extLst>
          </xdr:cNvPr>
          <xdr:cNvSpPr>
            <a:spLocks noChangeShapeType="1"/>
          </xdr:cNvSpPr>
        </xdr:nvSpPr>
        <xdr:spPr bwMode="auto">
          <a:xfrm>
            <a:off x="162" y="54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08" name="Line 101">
            <a:extLst>
              <a:ext uri="{FF2B5EF4-FFF2-40B4-BE49-F238E27FC236}">
                <a16:creationId xmlns:a16="http://schemas.microsoft.com/office/drawing/2014/main" id="{E3BA873A-3952-4A22-983D-7892395FBB46}"/>
              </a:ext>
            </a:extLst>
          </xdr:cNvPr>
          <xdr:cNvSpPr>
            <a:spLocks noChangeShapeType="1"/>
          </xdr:cNvSpPr>
        </xdr:nvSpPr>
        <xdr:spPr bwMode="auto">
          <a:xfrm>
            <a:off x="162" y="654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09" name="Line 102">
            <a:extLst>
              <a:ext uri="{FF2B5EF4-FFF2-40B4-BE49-F238E27FC236}">
                <a16:creationId xmlns:a16="http://schemas.microsoft.com/office/drawing/2014/main" id="{0CDC921D-9040-46F9-9089-B09D1EB9015D}"/>
              </a:ext>
            </a:extLst>
          </xdr:cNvPr>
          <xdr:cNvSpPr>
            <a:spLocks noChangeShapeType="1"/>
          </xdr:cNvSpPr>
        </xdr:nvSpPr>
        <xdr:spPr bwMode="auto">
          <a:xfrm>
            <a:off x="162" y="768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0" name="Line 103">
            <a:extLst>
              <a:ext uri="{FF2B5EF4-FFF2-40B4-BE49-F238E27FC236}">
                <a16:creationId xmlns:a16="http://schemas.microsoft.com/office/drawing/2014/main" id="{4E25F8B6-1D36-4325-895B-6266FA7568F2}"/>
              </a:ext>
            </a:extLst>
          </xdr:cNvPr>
          <xdr:cNvSpPr>
            <a:spLocks noChangeShapeType="1"/>
          </xdr:cNvSpPr>
        </xdr:nvSpPr>
        <xdr:spPr bwMode="auto">
          <a:xfrm>
            <a:off x="162" y="994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1" name="Line 104">
            <a:extLst>
              <a:ext uri="{FF2B5EF4-FFF2-40B4-BE49-F238E27FC236}">
                <a16:creationId xmlns:a16="http://schemas.microsoft.com/office/drawing/2014/main" id="{C58747C8-953D-49FC-AC1C-DCF3419A691E}"/>
              </a:ext>
            </a:extLst>
          </xdr:cNvPr>
          <xdr:cNvSpPr>
            <a:spLocks noChangeShapeType="1"/>
          </xdr:cNvSpPr>
        </xdr:nvSpPr>
        <xdr:spPr bwMode="auto">
          <a:xfrm>
            <a:off x="162" y="1108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2" name="Line 105">
            <a:extLst>
              <a:ext uri="{FF2B5EF4-FFF2-40B4-BE49-F238E27FC236}">
                <a16:creationId xmlns:a16="http://schemas.microsoft.com/office/drawing/2014/main" id="{D36F1CD2-A947-47CB-ABA9-A1CE1A82ADC4}"/>
              </a:ext>
            </a:extLst>
          </xdr:cNvPr>
          <xdr:cNvSpPr>
            <a:spLocks noChangeShapeType="1"/>
          </xdr:cNvSpPr>
        </xdr:nvSpPr>
        <xdr:spPr bwMode="auto">
          <a:xfrm>
            <a:off x="162" y="122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3" name="Line 106">
            <a:extLst>
              <a:ext uri="{FF2B5EF4-FFF2-40B4-BE49-F238E27FC236}">
                <a16:creationId xmlns:a16="http://schemas.microsoft.com/office/drawing/2014/main" id="{454A49EE-6409-48F9-BAF0-DC4FDA0CC058}"/>
              </a:ext>
            </a:extLst>
          </xdr:cNvPr>
          <xdr:cNvSpPr>
            <a:spLocks noChangeShapeType="1"/>
          </xdr:cNvSpPr>
        </xdr:nvSpPr>
        <xdr:spPr bwMode="auto">
          <a:xfrm>
            <a:off x="162" y="1335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4" name="Line 107">
            <a:extLst>
              <a:ext uri="{FF2B5EF4-FFF2-40B4-BE49-F238E27FC236}">
                <a16:creationId xmlns:a16="http://schemas.microsoft.com/office/drawing/2014/main" id="{C829E82D-B221-4BB8-BD91-63752FB248F9}"/>
              </a:ext>
            </a:extLst>
          </xdr:cNvPr>
          <xdr:cNvSpPr>
            <a:spLocks noChangeShapeType="1"/>
          </xdr:cNvSpPr>
        </xdr:nvSpPr>
        <xdr:spPr bwMode="auto">
          <a:xfrm>
            <a:off x="162" y="156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5" name="Line 108">
            <a:extLst>
              <a:ext uri="{FF2B5EF4-FFF2-40B4-BE49-F238E27FC236}">
                <a16:creationId xmlns:a16="http://schemas.microsoft.com/office/drawing/2014/main" id="{2A5AFFAD-352E-47EF-A4C2-82466D1DB1DC}"/>
              </a:ext>
            </a:extLst>
          </xdr:cNvPr>
          <xdr:cNvSpPr>
            <a:spLocks noChangeShapeType="1"/>
          </xdr:cNvSpPr>
        </xdr:nvSpPr>
        <xdr:spPr bwMode="auto">
          <a:xfrm>
            <a:off x="1523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6" name="Line 109">
            <a:extLst>
              <a:ext uri="{FF2B5EF4-FFF2-40B4-BE49-F238E27FC236}">
                <a16:creationId xmlns:a16="http://schemas.microsoft.com/office/drawing/2014/main" id="{5BB3DCE6-0943-455E-94DF-F0ADF1AC6C52}"/>
              </a:ext>
            </a:extLst>
          </xdr:cNvPr>
          <xdr:cNvSpPr>
            <a:spLocks noChangeShapeType="1"/>
          </xdr:cNvSpPr>
        </xdr:nvSpPr>
        <xdr:spPr bwMode="auto">
          <a:xfrm>
            <a:off x="1296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7" name="Line 110">
            <a:extLst>
              <a:ext uri="{FF2B5EF4-FFF2-40B4-BE49-F238E27FC236}">
                <a16:creationId xmlns:a16="http://schemas.microsoft.com/office/drawing/2014/main" id="{FDE607C6-D203-4F31-B363-6E3DC9FD9FA2}"/>
              </a:ext>
            </a:extLst>
          </xdr:cNvPr>
          <xdr:cNvSpPr>
            <a:spLocks noChangeShapeType="1"/>
          </xdr:cNvSpPr>
        </xdr:nvSpPr>
        <xdr:spPr bwMode="auto">
          <a:xfrm>
            <a:off x="1183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8" name="Line 111">
            <a:extLst>
              <a:ext uri="{FF2B5EF4-FFF2-40B4-BE49-F238E27FC236}">
                <a16:creationId xmlns:a16="http://schemas.microsoft.com/office/drawing/2014/main" id="{40A612BE-0449-49E8-B5A8-2C92AA47E1C9}"/>
              </a:ext>
            </a:extLst>
          </xdr:cNvPr>
          <xdr:cNvSpPr>
            <a:spLocks noChangeShapeType="1"/>
          </xdr:cNvSpPr>
        </xdr:nvSpPr>
        <xdr:spPr bwMode="auto">
          <a:xfrm>
            <a:off x="1069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19" name="Line 112">
            <a:extLst>
              <a:ext uri="{FF2B5EF4-FFF2-40B4-BE49-F238E27FC236}">
                <a16:creationId xmlns:a16="http://schemas.microsoft.com/office/drawing/2014/main" id="{E73669F7-18E4-404C-A6F7-64DC898B9B22}"/>
              </a:ext>
            </a:extLst>
          </xdr:cNvPr>
          <xdr:cNvSpPr>
            <a:spLocks noChangeShapeType="1"/>
          </xdr:cNvSpPr>
        </xdr:nvSpPr>
        <xdr:spPr bwMode="auto">
          <a:xfrm>
            <a:off x="956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0" name="Line 113">
            <a:extLst>
              <a:ext uri="{FF2B5EF4-FFF2-40B4-BE49-F238E27FC236}">
                <a16:creationId xmlns:a16="http://schemas.microsoft.com/office/drawing/2014/main" id="{63720AA7-BAC8-47A2-8E9E-814F3585D982}"/>
              </a:ext>
            </a:extLst>
          </xdr:cNvPr>
          <xdr:cNvSpPr>
            <a:spLocks noChangeShapeType="1"/>
          </xdr:cNvSpPr>
        </xdr:nvSpPr>
        <xdr:spPr bwMode="auto">
          <a:xfrm>
            <a:off x="729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1" name="Line 114">
            <a:extLst>
              <a:ext uri="{FF2B5EF4-FFF2-40B4-BE49-F238E27FC236}">
                <a16:creationId xmlns:a16="http://schemas.microsoft.com/office/drawing/2014/main" id="{2CF66B10-5159-4B25-9645-4C01EB75DC7F}"/>
              </a:ext>
            </a:extLst>
          </xdr:cNvPr>
          <xdr:cNvSpPr>
            <a:spLocks noChangeShapeType="1"/>
          </xdr:cNvSpPr>
        </xdr:nvSpPr>
        <xdr:spPr bwMode="auto">
          <a:xfrm>
            <a:off x="616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2" name="Line 115">
            <a:extLst>
              <a:ext uri="{FF2B5EF4-FFF2-40B4-BE49-F238E27FC236}">
                <a16:creationId xmlns:a16="http://schemas.microsoft.com/office/drawing/2014/main" id="{DBFC7D09-AE55-49F6-A983-F87D55C47D68}"/>
              </a:ext>
            </a:extLst>
          </xdr:cNvPr>
          <xdr:cNvSpPr>
            <a:spLocks noChangeShapeType="1"/>
          </xdr:cNvSpPr>
        </xdr:nvSpPr>
        <xdr:spPr bwMode="auto">
          <a:xfrm>
            <a:off x="502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3" name="Line 116">
            <a:extLst>
              <a:ext uri="{FF2B5EF4-FFF2-40B4-BE49-F238E27FC236}">
                <a16:creationId xmlns:a16="http://schemas.microsoft.com/office/drawing/2014/main" id="{FCDD3571-00EC-478A-874E-C88851FC363C}"/>
              </a:ext>
            </a:extLst>
          </xdr:cNvPr>
          <xdr:cNvSpPr>
            <a:spLocks noChangeShapeType="1"/>
          </xdr:cNvSpPr>
        </xdr:nvSpPr>
        <xdr:spPr bwMode="auto">
          <a:xfrm>
            <a:off x="389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4" name="Line 117">
            <a:extLst>
              <a:ext uri="{FF2B5EF4-FFF2-40B4-BE49-F238E27FC236}">
                <a16:creationId xmlns:a16="http://schemas.microsoft.com/office/drawing/2014/main" id="{99E6D374-02A5-46E8-9ED5-8DF7455AC1BC}"/>
              </a:ext>
            </a:extLst>
          </xdr:cNvPr>
          <xdr:cNvSpPr>
            <a:spLocks noChangeShapeType="1"/>
          </xdr:cNvSpPr>
        </xdr:nvSpPr>
        <xdr:spPr bwMode="auto">
          <a:xfrm>
            <a:off x="162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5" name="Line 118">
            <a:extLst>
              <a:ext uri="{FF2B5EF4-FFF2-40B4-BE49-F238E27FC236}">
                <a16:creationId xmlns:a16="http://schemas.microsoft.com/office/drawing/2014/main" id="{8D4C8488-98B7-4AB2-98C3-F6CCA9C4767C}"/>
              </a:ext>
            </a:extLst>
          </xdr:cNvPr>
          <xdr:cNvSpPr>
            <a:spLocks noChangeShapeType="1"/>
          </xdr:cNvSpPr>
        </xdr:nvSpPr>
        <xdr:spPr bwMode="auto">
          <a:xfrm>
            <a:off x="162" y="88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6" name="Line 119">
            <a:extLst>
              <a:ext uri="{FF2B5EF4-FFF2-40B4-BE49-F238E27FC236}">
                <a16:creationId xmlns:a16="http://schemas.microsoft.com/office/drawing/2014/main" id="{47E4EA70-C0D4-4D57-A786-040E9E5931E7}"/>
              </a:ext>
            </a:extLst>
          </xdr:cNvPr>
          <xdr:cNvSpPr>
            <a:spLocks noChangeShapeType="1"/>
          </xdr:cNvSpPr>
        </xdr:nvSpPr>
        <xdr:spPr bwMode="auto">
          <a:xfrm>
            <a:off x="842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7" name="Line 120">
            <a:extLst>
              <a:ext uri="{FF2B5EF4-FFF2-40B4-BE49-F238E27FC236}">
                <a16:creationId xmlns:a16="http://schemas.microsoft.com/office/drawing/2014/main" id="{6284A4B4-FBA0-44E4-96EA-9BD7F02C89D7}"/>
              </a:ext>
            </a:extLst>
          </xdr:cNvPr>
          <xdr:cNvSpPr>
            <a:spLocks noChangeShapeType="1"/>
          </xdr:cNvSpPr>
        </xdr:nvSpPr>
        <xdr:spPr bwMode="auto">
          <a:xfrm>
            <a:off x="167" y="311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8" name="Line 121">
            <a:extLst>
              <a:ext uri="{FF2B5EF4-FFF2-40B4-BE49-F238E27FC236}">
                <a16:creationId xmlns:a16="http://schemas.microsoft.com/office/drawing/2014/main" id="{D1A62B27-5DF8-4D04-A9CF-C655266F7AF3}"/>
              </a:ext>
            </a:extLst>
          </xdr:cNvPr>
          <xdr:cNvSpPr>
            <a:spLocks noChangeShapeType="1"/>
          </xdr:cNvSpPr>
        </xdr:nvSpPr>
        <xdr:spPr bwMode="auto">
          <a:xfrm>
            <a:off x="167" y="1445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29" name="Line 122">
            <a:extLst>
              <a:ext uri="{FF2B5EF4-FFF2-40B4-BE49-F238E27FC236}">
                <a16:creationId xmlns:a16="http://schemas.microsoft.com/office/drawing/2014/main" id="{046ECCA3-B501-40C3-9E15-1FC9EBF2A34F}"/>
              </a:ext>
            </a:extLst>
          </xdr:cNvPr>
          <xdr:cNvSpPr>
            <a:spLocks noChangeShapeType="1"/>
          </xdr:cNvSpPr>
        </xdr:nvSpPr>
        <xdr:spPr bwMode="auto">
          <a:xfrm>
            <a:off x="1414" y="198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30" name="Line 123">
            <a:extLst>
              <a:ext uri="{FF2B5EF4-FFF2-40B4-BE49-F238E27FC236}">
                <a16:creationId xmlns:a16="http://schemas.microsoft.com/office/drawing/2014/main" id="{9BE03D50-45AF-4EE8-B607-B6C531CCEABA}"/>
              </a:ext>
            </a:extLst>
          </xdr:cNvPr>
          <xdr:cNvSpPr>
            <a:spLocks noChangeShapeType="1"/>
          </xdr:cNvSpPr>
        </xdr:nvSpPr>
        <xdr:spPr bwMode="auto">
          <a:xfrm>
            <a:off x="280" y="198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Text Box 124">
            <a:extLst>
              <a:ext uri="{FF2B5EF4-FFF2-40B4-BE49-F238E27FC236}">
                <a16:creationId xmlns:a16="http://schemas.microsoft.com/office/drawing/2014/main" id="{C3A67B83-6F30-4B84-999E-0EA6F7EA8D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467"/>
            <a:ext cx="84" cy="22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０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" name="Text Box 125">
            <a:extLst>
              <a:ext uri="{FF2B5EF4-FFF2-40B4-BE49-F238E27FC236}">
                <a16:creationId xmlns:a16="http://schemas.microsoft.com/office/drawing/2014/main" id="{292C4AD1-04F5-4A76-9B48-396EACE9D7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7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50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" name="Text Box 126">
            <a:extLst>
              <a:ext uri="{FF2B5EF4-FFF2-40B4-BE49-F238E27FC236}">
                <a16:creationId xmlns:a16="http://schemas.microsoft.com/office/drawing/2014/main" id="{9B5CC923-1379-471C-9836-2D4F783745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25" y="1443"/>
            <a:ext cx="239" cy="35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㎞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/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" name="Text Box 127">
            <a:extLst>
              <a:ext uri="{FF2B5EF4-FFF2-40B4-BE49-F238E27FC236}">
                <a16:creationId xmlns:a16="http://schemas.microsoft.com/office/drawing/2014/main" id="{A0C2E0FC-14E0-4E47-8E16-0DF306517F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" y="57"/>
            <a:ext cx="298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時間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3" name="Text Box 128">
            <a:extLst>
              <a:ext uri="{FF2B5EF4-FFF2-40B4-BE49-F238E27FC236}">
                <a16:creationId xmlns:a16="http://schemas.microsoft.com/office/drawing/2014/main" id="{0754B763-2F88-48A4-ACF2-3178880D62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55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" name="Text Box 129">
            <a:extLst>
              <a:ext uri="{FF2B5EF4-FFF2-40B4-BE49-F238E27FC236}">
                <a16:creationId xmlns:a16="http://schemas.microsoft.com/office/drawing/2014/main" id="{DA24EBC7-A2B0-4509-A20F-BC20A0D2D0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2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" name="Text Box 130">
            <a:extLst>
              <a:ext uri="{FF2B5EF4-FFF2-40B4-BE49-F238E27FC236}">
                <a16:creationId xmlns:a16="http://schemas.microsoft.com/office/drawing/2014/main" id="{D05E7C32-F2E7-47AA-9B1C-53CFA27DA9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9" y="1569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6" name="Text Box 131">
            <a:extLst>
              <a:ext uri="{FF2B5EF4-FFF2-40B4-BE49-F238E27FC236}">
                <a16:creationId xmlns:a16="http://schemas.microsoft.com/office/drawing/2014/main" id="{E9069C9C-F683-4C33-A270-4D17712DF7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48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" name="Text Box 132">
            <a:extLst>
              <a:ext uri="{FF2B5EF4-FFF2-40B4-BE49-F238E27FC236}">
                <a16:creationId xmlns:a16="http://schemas.microsoft.com/office/drawing/2014/main" id="{36869774-9BCE-4F93-91FA-32DA98D398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912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" name="Text Box 133">
            <a:extLst>
              <a:ext uri="{FF2B5EF4-FFF2-40B4-BE49-F238E27FC236}">
                <a16:creationId xmlns:a16="http://schemas.microsoft.com/office/drawing/2014/main" id="{ADA78B4E-79A4-4744-9022-57248C21E0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364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19</xdr:col>
      <xdr:colOff>38100</xdr:colOff>
      <xdr:row>50</xdr:row>
      <xdr:rowOff>142875</xdr:rowOff>
    </xdr:from>
    <xdr:to>
      <xdr:col>36</xdr:col>
      <xdr:colOff>9525</xdr:colOff>
      <xdr:row>59</xdr:row>
      <xdr:rowOff>171450</xdr:rowOff>
    </xdr:to>
    <xdr:grpSp>
      <xdr:nvGrpSpPr>
        <xdr:cNvPr id="6368" name="Group 97">
          <a:extLst>
            <a:ext uri="{FF2B5EF4-FFF2-40B4-BE49-F238E27FC236}">
              <a16:creationId xmlns:a16="http://schemas.microsoft.com/office/drawing/2014/main" id="{59EDBFCE-787D-491F-80A8-EEF02BD0B57F}"/>
            </a:ext>
          </a:extLst>
        </xdr:cNvPr>
        <xdr:cNvGrpSpPr>
          <a:grpSpLocks/>
        </xdr:cNvGrpSpPr>
      </xdr:nvGrpSpPr>
      <xdr:grpSpPr bwMode="auto">
        <a:xfrm>
          <a:off x="2933700" y="15433675"/>
          <a:ext cx="2562225" cy="2771775"/>
          <a:chOff x="57" y="57"/>
          <a:chExt cx="1707" cy="1753"/>
        </a:xfrm>
      </xdr:grpSpPr>
      <xdr:sp macro="" textlink="">
        <xdr:nvSpPr>
          <xdr:cNvPr id="6369" name="Line 98">
            <a:extLst>
              <a:ext uri="{FF2B5EF4-FFF2-40B4-BE49-F238E27FC236}">
                <a16:creationId xmlns:a16="http://schemas.microsoft.com/office/drawing/2014/main" id="{38182303-43E9-45C1-8FF9-F65C9321B73A}"/>
              </a:ext>
            </a:extLst>
          </xdr:cNvPr>
          <xdr:cNvSpPr>
            <a:spLocks noChangeShapeType="1"/>
          </xdr:cNvSpPr>
        </xdr:nvSpPr>
        <xdr:spPr bwMode="auto">
          <a:xfrm>
            <a:off x="162" y="20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0" name="Line 99">
            <a:extLst>
              <a:ext uri="{FF2B5EF4-FFF2-40B4-BE49-F238E27FC236}">
                <a16:creationId xmlns:a16="http://schemas.microsoft.com/office/drawing/2014/main" id="{D5119987-D8E4-4512-9E38-5B7565EE118E}"/>
              </a:ext>
            </a:extLst>
          </xdr:cNvPr>
          <xdr:cNvSpPr>
            <a:spLocks noChangeShapeType="1"/>
          </xdr:cNvSpPr>
        </xdr:nvSpPr>
        <xdr:spPr bwMode="auto">
          <a:xfrm>
            <a:off x="162" y="42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1" name="Line 100">
            <a:extLst>
              <a:ext uri="{FF2B5EF4-FFF2-40B4-BE49-F238E27FC236}">
                <a16:creationId xmlns:a16="http://schemas.microsoft.com/office/drawing/2014/main" id="{C3A93D5E-B503-419C-964A-2E7A78B7EFB0}"/>
              </a:ext>
            </a:extLst>
          </xdr:cNvPr>
          <xdr:cNvSpPr>
            <a:spLocks noChangeShapeType="1"/>
          </xdr:cNvSpPr>
        </xdr:nvSpPr>
        <xdr:spPr bwMode="auto">
          <a:xfrm>
            <a:off x="162" y="54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2" name="Line 101">
            <a:extLst>
              <a:ext uri="{FF2B5EF4-FFF2-40B4-BE49-F238E27FC236}">
                <a16:creationId xmlns:a16="http://schemas.microsoft.com/office/drawing/2014/main" id="{AFFB5583-FDC6-4D00-BFC2-4C29A4C863E2}"/>
              </a:ext>
            </a:extLst>
          </xdr:cNvPr>
          <xdr:cNvSpPr>
            <a:spLocks noChangeShapeType="1"/>
          </xdr:cNvSpPr>
        </xdr:nvSpPr>
        <xdr:spPr bwMode="auto">
          <a:xfrm>
            <a:off x="162" y="654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3" name="Line 102">
            <a:extLst>
              <a:ext uri="{FF2B5EF4-FFF2-40B4-BE49-F238E27FC236}">
                <a16:creationId xmlns:a16="http://schemas.microsoft.com/office/drawing/2014/main" id="{DBA2533A-3B4E-46D0-ACE0-F8D306496A35}"/>
              </a:ext>
            </a:extLst>
          </xdr:cNvPr>
          <xdr:cNvSpPr>
            <a:spLocks noChangeShapeType="1"/>
          </xdr:cNvSpPr>
        </xdr:nvSpPr>
        <xdr:spPr bwMode="auto">
          <a:xfrm>
            <a:off x="162" y="768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4" name="Line 103">
            <a:extLst>
              <a:ext uri="{FF2B5EF4-FFF2-40B4-BE49-F238E27FC236}">
                <a16:creationId xmlns:a16="http://schemas.microsoft.com/office/drawing/2014/main" id="{DB0FB035-3E6D-4738-B641-0CFFA5A50C60}"/>
              </a:ext>
            </a:extLst>
          </xdr:cNvPr>
          <xdr:cNvSpPr>
            <a:spLocks noChangeShapeType="1"/>
          </xdr:cNvSpPr>
        </xdr:nvSpPr>
        <xdr:spPr bwMode="auto">
          <a:xfrm>
            <a:off x="162" y="994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5" name="Line 104">
            <a:extLst>
              <a:ext uri="{FF2B5EF4-FFF2-40B4-BE49-F238E27FC236}">
                <a16:creationId xmlns:a16="http://schemas.microsoft.com/office/drawing/2014/main" id="{39680606-E7F1-4499-875F-45335CF7328C}"/>
              </a:ext>
            </a:extLst>
          </xdr:cNvPr>
          <xdr:cNvSpPr>
            <a:spLocks noChangeShapeType="1"/>
          </xdr:cNvSpPr>
        </xdr:nvSpPr>
        <xdr:spPr bwMode="auto">
          <a:xfrm>
            <a:off x="162" y="1108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6" name="Line 105">
            <a:extLst>
              <a:ext uri="{FF2B5EF4-FFF2-40B4-BE49-F238E27FC236}">
                <a16:creationId xmlns:a16="http://schemas.microsoft.com/office/drawing/2014/main" id="{8E278583-D2CD-43AB-B735-81C7CE669167}"/>
              </a:ext>
            </a:extLst>
          </xdr:cNvPr>
          <xdr:cNvSpPr>
            <a:spLocks noChangeShapeType="1"/>
          </xdr:cNvSpPr>
        </xdr:nvSpPr>
        <xdr:spPr bwMode="auto">
          <a:xfrm>
            <a:off x="162" y="122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7" name="Line 106">
            <a:extLst>
              <a:ext uri="{FF2B5EF4-FFF2-40B4-BE49-F238E27FC236}">
                <a16:creationId xmlns:a16="http://schemas.microsoft.com/office/drawing/2014/main" id="{44BE1A51-B0D1-4DA9-A69B-49FCF8656EE6}"/>
              </a:ext>
            </a:extLst>
          </xdr:cNvPr>
          <xdr:cNvSpPr>
            <a:spLocks noChangeShapeType="1"/>
          </xdr:cNvSpPr>
        </xdr:nvSpPr>
        <xdr:spPr bwMode="auto">
          <a:xfrm>
            <a:off x="162" y="1335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8" name="Line 107">
            <a:extLst>
              <a:ext uri="{FF2B5EF4-FFF2-40B4-BE49-F238E27FC236}">
                <a16:creationId xmlns:a16="http://schemas.microsoft.com/office/drawing/2014/main" id="{237A9CD5-A0BB-489D-9811-B6F0C2499C65}"/>
              </a:ext>
            </a:extLst>
          </xdr:cNvPr>
          <xdr:cNvSpPr>
            <a:spLocks noChangeShapeType="1"/>
          </xdr:cNvSpPr>
        </xdr:nvSpPr>
        <xdr:spPr bwMode="auto">
          <a:xfrm>
            <a:off x="162" y="156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79" name="Line 108">
            <a:extLst>
              <a:ext uri="{FF2B5EF4-FFF2-40B4-BE49-F238E27FC236}">
                <a16:creationId xmlns:a16="http://schemas.microsoft.com/office/drawing/2014/main" id="{F94A8BDB-A918-4B59-9569-D2F638459B48}"/>
              </a:ext>
            </a:extLst>
          </xdr:cNvPr>
          <xdr:cNvSpPr>
            <a:spLocks noChangeShapeType="1"/>
          </xdr:cNvSpPr>
        </xdr:nvSpPr>
        <xdr:spPr bwMode="auto">
          <a:xfrm>
            <a:off x="1523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0" name="Line 109">
            <a:extLst>
              <a:ext uri="{FF2B5EF4-FFF2-40B4-BE49-F238E27FC236}">
                <a16:creationId xmlns:a16="http://schemas.microsoft.com/office/drawing/2014/main" id="{63E0BF4D-9C23-4773-81EF-FBE38AF812E5}"/>
              </a:ext>
            </a:extLst>
          </xdr:cNvPr>
          <xdr:cNvSpPr>
            <a:spLocks noChangeShapeType="1"/>
          </xdr:cNvSpPr>
        </xdr:nvSpPr>
        <xdr:spPr bwMode="auto">
          <a:xfrm>
            <a:off x="1296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1" name="Line 110">
            <a:extLst>
              <a:ext uri="{FF2B5EF4-FFF2-40B4-BE49-F238E27FC236}">
                <a16:creationId xmlns:a16="http://schemas.microsoft.com/office/drawing/2014/main" id="{D962D7E3-BC4F-456C-A445-A5E6D6A6C40F}"/>
              </a:ext>
            </a:extLst>
          </xdr:cNvPr>
          <xdr:cNvSpPr>
            <a:spLocks noChangeShapeType="1"/>
          </xdr:cNvSpPr>
        </xdr:nvSpPr>
        <xdr:spPr bwMode="auto">
          <a:xfrm>
            <a:off x="1183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2" name="Line 111">
            <a:extLst>
              <a:ext uri="{FF2B5EF4-FFF2-40B4-BE49-F238E27FC236}">
                <a16:creationId xmlns:a16="http://schemas.microsoft.com/office/drawing/2014/main" id="{F5430F75-1755-4BCE-9971-1B787A8FDD1D}"/>
              </a:ext>
            </a:extLst>
          </xdr:cNvPr>
          <xdr:cNvSpPr>
            <a:spLocks noChangeShapeType="1"/>
          </xdr:cNvSpPr>
        </xdr:nvSpPr>
        <xdr:spPr bwMode="auto">
          <a:xfrm>
            <a:off x="1069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3" name="Line 112">
            <a:extLst>
              <a:ext uri="{FF2B5EF4-FFF2-40B4-BE49-F238E27FC236}">
                <a16:creationId xmlns:a16="http://schemas.microsoft.com/office/drawing/2014/main" id="{EEA1C4EF-44B3-48F1-AF4F-B75DDB5F9F70}"/>
              </a:ext>
            </a:extLst>
          </xdr:cNvPr>
          <xdr:cNvSpPr>
            <a:spLocks noChangeShapeType="1"/>
          </xdr:cNvSpPr>
        </xdr:nvSpPr>
        <xdr:spPr bwMode="auto">
          <a:xfrm>
            <a:off x="956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4" name="Line 113">
            <a:extLst>
              <a:ext uri="{FF2B5EF4-FFF2-40B4-BE49-F238E27FC236}">
                <a16:creationId xmlns:a16="http://schemas.microsoft.com/office/drawing/2014/main" id="{72A055D1-6E91-4AFC-99D8-34332BBD10AA}"/>
              </a:ext>
            </a:extLst>
          </xdr:cNvPr>
          <xdr:cNvSpPr>
            <a:spLocks noChangeShapeType="1"/>
          </xdr:cNvSpPr>
        </xdr:nvSpPr>
        <xdr:spPr bwMode="auto">
          <a:xfrm>
            <a:off x="729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5" name="Line 114">
            <a:extLst>
              <a:ext uri="{FF2B5EF4-FFF2-40B4-BE49-F238E27FC236}">
                <a16:creationId xmlns:a16="http://schemas.microsoft.com/office/drawing/2014/main" id="{9A600FFE-94F3-4A88-BA92-C223908296B2}"/>
              </a:ext>
            </a:extLst>
          </xdr:cNvPr>
          <xdr:cNvSpPr>
            <a:spLocks noChangeShapeType="1"/>
          </xdr:cNvSpPr>
        </xdr:nvSpPr>
        <xdr:spPr bwMode="auto">
          <a:xfrm>
            <a:off x="616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6" name="Line 115">
            <a:extLst>
              <a:ext uri="{FF2B5EF4-FFF2-40B4-BE49-F238E27FC236}">
                <a16:creationId xmlns:a16="http://schemas.microsoft.com/office/drawing/2014/main" id="{76CFB5B7-E733-423A-B52A-E5AB052E2A86}"/>
              </a:ext>
            </a:extLst>
          </xdr:cNvPr>
          <xdr:cNvSpPr>
            <a:spLocks noChangeShapeType="1"/>
          </xdr:cNvSpPr>
        </xdr:nvSpPr>
        <xdr:spPr bwMode="auto">
          <a:xfrm>
            <a:off x="502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7" name="Line 116">
            <a:extLst>
              <a:ext uri="{FF2B5EF4-FFF2-40B4-BE49-F238E27FC236}">
                <a16:creationId xmlns:a16="http://schemas.microsoft.com/office/drawing/2014/main" id="{E7747203-7DD4-4A34-8CDC-BE92A249BDA6}"/>
              </a:ext>
            </a:extLst>
          </xdr:cNvPr>
          <xdr:cNvSpPr>
            <a:spLocks noChangeShapeType="1"/>
          </xdr:cNvSpPr>
        </xdr:nvSpPr>
        <xdr:spPr bwMode="auto">
          <a:xfrm>
            <a:off x="389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8" name="Line 117">
            <a:extLst>
              <a:ext uri="{FF2B5EF4-FFF2-40B4-BE49-F238E27FC236}">
                <a16:creationId xmlns:a16="http://schemas.microsoft.com/office/drawing/2014/main" id="{F12C89F7-076A-44D9-9F77-969E44CE6E0A}"/>
              </a:ext>
            </a:extLst>
          </xdr:cNvPr>
          <xdr:cNvSpPr>
            <a:spLocks noChangeShapeType="1"/>
          </xdr:cNvSpPr>
        </xdr:nvSpPr>
        <xdr:spPr bwMode="auto">
          <a:xfrm>
            <a:off x="162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89" name="Line 118">
            <a:extLst>
              <a:ext uri="{FF2B5EF4-FFF2-40B4-BE49-F238E27FC236}">
                <a16:creationId xmlns:a16="http://schemas.microsoft.com/office/drawing/2014/main" id="{C3E45E57-862A-4F17-AA3C-FDFB22F9D613}"/>
              </a:ext>
            </a:extLst>
          </xdr:cNvPr>
          <xdr:cNvSpPr>
            <a:spLocks noChangeShapeType="1"/>
          </xdr:cNvSpPr>
        </xdr:nvSpPr>
        <xdr:spPr bwMode="auto">
          <a:xfrm>
            <a:off x="162" y="881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90" name="Line 119">
            <a:extLst>
              <a:ext uri="{FF2B5EF4-FFF2-40B4-BE49-F238E27FC236}">
                <a16:creationId xmlns:a16="http://schemas.microsoft.com/office/drawing/2014/main" id="{99B08E70-E7BC-44A2-A164-6B93A2E1A2A2}"/>
              </a:ext>
            </a:extLst>
          </xdr:cNvPr>
          <xdr:cNvSpPr>
            <a:spLocks noChangeShapeType="1"/>
          </xdr:cNvSpPr>
        </xdr:nvSpPr>
        <xdr:spPr bwMode="auto">
          <a:xfrm>
            <a:off x="842" y="201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91" name="Line 120">
            <a:extLst>
              <a:ext uri="{FF2B5EF4-FFF2-40B4-BE49-F238E27FC236}">
                <a16:creationId xmlns:a16="http://schemas.microsoft.com/office/drawing/2014/main" id="{F60997E3-365E-473E-AEA3-0EAE30FCBAEE}"/>
              </a:ext>
            </a:extLst>
          </xdr:cNvPr>
          <xdr:cNvSpPr>
            <a:spLocks noChangeShapeType="1"/>
          </xdr:cNvSpPr>
        </xdr:nvSpPr>
        <xdr:spPr bwMode="auto">
          <a:xfrm>
            <a:off x="167" y="311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92" name="Line 121">
            <a:extLst>
              <a:ext uri="{FF2B5EF4-FFF2-40B4-BE49-F238E27FC236}">
                <a16:creationId xmlns:a16="http://schemas.microsoft.com/office/drawing/2014/main" id="{7770C44F-2C42-469B-9B8C-F4F249F050C8}"/>
              </a:ext>
            </a:extLst>
          </xdr:cNvPr>
          <xdr:cNvSpPr>
            <a:spLocks noChangeShapeType="1"/>
          </xdr:cNvSpPr>
        </xdr:nvSpPr>
        <xdr:spPr bwMode="auto">
          <a:xfrm>
            <a:off x="167" y="1445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93" name="Line 122">
            <a:extLst>
              <a:ext uri="{FF2B5EF4-FFF2-40B4-BE49-F238E27FC236}">
                <a16:creationId xmlns:a16="http://schemas.microsoft.com/office/drawing/2014/main" id="{755C9F6D-AFB4-44C6-BA35-0CD9512BCBC6}"/>
              </a:ext>
            </a:extLst>
          </xdr:cNvPr>
          <xdr:cNvSpPr>
            <a:spLocks noChangeShapeType="1"/>
          </xdr:cNvSpPr>
        </xdr:nvSpPr>
        <xdr:spPr bwMode="auto">
          <a:xfrm>
            <a:off x="1414" y="198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94" name="Line 123">
            <a:extLst>
              <a:ext uri="{FF2B5EF4-FFF2-40B4-BE49-F238E27FC236}">
                <a16:creationId xmlns:a16="http://schemas.microsoft.com/office/drawing/2014/main" id="{D69A479A-F70F-4073-9A33-5FD2EA184979}"/>
              </a:ext>
            </a:extLst>
          </xdr:cNvPr>
          <xdr:cNvSpPr>
            <a:spLocks noChangeShapeType="1"/>
          </xdr:cNvSpPr>
        </xdr:nvSpPr>
        <xdr:spPr bwMode="auto">
          <a:xfrm>
            <a:off x="280" y="198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Text Box 124">
            <a:extLst>
              <a:ext uri="{FF2B5EF4-FFF2-40B4-BE49-F238E27FC236}">
                <a16:creationId xmlns:a16="http://schemas.microsoft.com/office/drawing/2014/main" id="{5759AB15-DE9C-4ECB-9684-B9949E9F27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467"/>
            <a:ext cx="84" cy="22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０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7" name="Text Box 125">
            <a:extLst>
              <a:ext uri="{FF2B5EF4-FFF2-40B4-BE49-F238E27FC236}">
                <a16:creationId xmlns:a16="http://schemas.microsoft.com/office/drawing/2014/main" id="{3603FFB2-A142-4B45-AF91-0653615CA7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7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50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8" name="Text Box 126">
            <a:extLst>
              <a:ext uri="{FF2B5EF4-FFF2-40B4-BE49-F238E27FC236}">
                <a16:creationId xmlns:a16="http://schemas.microsoft.com/office/drawing/2014/main" id="{4A7DACA3-D154-45CA-BB4E-705A720975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25" y="1443"/>
            <a:ext cx="239" cy="35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㎞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/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9" name="Text Box 127">
            <a:extLst>
              <a:ext uri="{FF2B5EF4-FFF2-40B4-BE49-F238E27FC236}">
                <a16:creationId xmlns:a16="http://schemas.microsoft.com/office/drawing/2014/main" id="{6C779FEF-763F-47BC-8304-B37FB9CA1C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" y="57"/>
            <a:ext cx="298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(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時間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0" name="Text Box 128">
            <a:extLst>
              <a:ext uri="{FF2B5EF4-FFF2-40B4-BE49-F238E27FC236}">
                <a16:creationId xmlns:a16="http://schemas.microsoft.com/office/drawing/2014/main" id="{A20C5944-1D39-4ECF-B40A-53AF8AA102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55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1" name="Text Box 129">
            <a:extLst>
              <a:ext uri="{FF2B5EF4-FFF2-40B4-BE49-F238E27FC236}">
                <a16:creationId xmlns:a16="http://schemas.microsoft.com/office/drawing/2014/main" id="{94CDC3BB-E305-4AC5-9E21-EF64625F94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2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2" name="Text Box 130">
            <a:extLst>
              <a:ext uri="{FF2B5EF4-FFF2-40B4-BE49-F238E27FC236}">
                <a16:creationId xmlns:a16="http://schemas.microsoft.com/office/drawing/2014/main" id="{C9A8BCD0-3ADE-4C1A-ABF7-607A0CEEB7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9" y="1569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" name="Text Box 131">
            <a:extLst>
              <a:ext uri="{FF2B5EF4-FFF2-40B4-BE49-F238E27FC236}">
                <a16:creationId xmlns:a16="http://schemas.microsoft.com/office/drawing/2014/main" id="{DCBFCFD5-1CD9-4689-BE55-83237D02F7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48" y="1563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4" name="Text Box 132">
            <a:extLst>
              <a:ext uri="{FF2B5EF4-FFF2-40B4-BE49-F238E27FC236}">
                <a16:creationId xmlns:a16="http://schemas.microsoft.com/office/drawing/2014/main" id="{8E43690A-9F73-4CB7-A895-7AD0CCAFA6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912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5" name="Text Box 133">
            <a:extLst>
              <a:ext uri="{FF2B5EF4-FFF2-40B4-BE49-F238E27FC236}">
                <a16:creationId xmlns:a16="http://schemas.microsoft.com/office/drawing/2014/main" id="{2876F076-A3DC-4D87-8C8B-85D8025391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364"/>
            <a:ext cx="72" cy="241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59"/>
  <sheetViews>
    <sheetView tabSelected="1" workbookViewId="0"/>
  </sheetViews>
  <sheetFormatPr defaultRowHeight="25" customHeight="1" x14ac:dyDescent="0.25"/>
  <cols>
    <col min="1" max="37" width="1.7109375" customWidth="1"/>
    <col min="39" max="40" width="8.78515625" style="24"/>
  </cols>
  <sheetData>
    <row r="1" spans="1:36" ht="25" customHeight="1" x14ac:dyDescent="0.25">
      <c r="D1" s="3" t="s">
        <v>160</v>
      </c>
      <c r="AG1" s="2" t="s">
        <v>0</v>
      </c>
      <c r="AH1" s="2"/>
      <c r="AI1" s="30"/>
      <c r="AJ1" s="30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8"/>
    </row>
    <row r="4" spans="1:36" ht="25" customHeight="1" x14ac:dyDescent="0.25">
      <c r="A4" t="s">
        <v>159</v>
      </c>
      <c r="C4" t="s">
        <v>158</v>
      </c>
    </row>
    <row r="5" spans="1:36" ht="25" customHeight="1" x14ac:dyDescent="0.25">
      <c r="A5" s="1"/>
    </row>
    <row r="6" spans="1:36" ht="29.15" customHeight="1" x14ac:dyDescent="0.25">
      <c r="A6" s="1" t="s">
        <v>3</v>
      </c>
      <c r="D6" s="29">
        <f ca="1">INT(RAND()*3+2)</f>
        <v>3</v>
      </c>
      <c r="E6" s="29"/>
      <c r="F6" t="s">
        <v>157</v>
      </c>
      <c r="G6" s="29">
        <f ca="1">INT(RAND()*5+5)</f>
        <v>7</v>
      </c>
      <c r="H6" s="29"/>
    </row>
    <row r="7" spans="1:36" ht="29.15" customHeight="1" x14ac:dyDescent="0.25"/>
    <row r="8" spans="1:36" ht="29.15" customHeight="1" x14ac:dyDescent="0.25">
      <c r="A8" s="1" t="s">
        <v>4</v>
      </c>
      <c r="D8" s="29">
        <f ca="1">INT(RAND()*3+2)</f>
        <v>3</v>
      </c>
      <c r="E8" s="29"/>
      <c r="F8" t="s">
        <v>157</v>
      </c>
      <c r="G8" s="29">
        <f ca="1">INT(RAND()*8+2)*D8</f>
        <v>9</v>
      </c>
      <c r="H8" s="29"/>
    </row>
    <row r="9" spans="1:36" ht="29.15" customHeight="1" x14ac:dyDescent="0.25"/>
    <row r="10" spans="1:36" ht="29.15" customHeight="1" x14ac:dyDescent="0.25">
      <c r="A10" s="1" t="s">
        <v>5</v>
      </c>
      <c r="D10" s="29">
        <f ca="1">INT(RAND()*4+5)</f>
        <v>7</v>
      </c>
      <c r="E10" s="29"/>
      <c r="F10" t="s">
        <v>157</v>
      </c>
      <c r="G10" s="29">
        <f ca="1">INT(RAND()*8+2)*D10</f>
        <v>28</v>
      </c>
      <c r="H10" s="29"/>
    </row>
    <row r="11" spans="1:36" ht="29.15" customHeight="1" x14ac:dyDescent="0.25"/>
    <row r="12" spans="1:36" ht="29.15" customHeight="1" x14ac:dyDescent="0.25">
      <c r="A12" s="1" t="s">
        <v>6</v>
      </c>
      <c r="D12" s="29">
        <f ca="1">INT(RAND()*4+5)/10</f>
        <v>0.6</v>
      </c>
      <c r="E12" s="29"/>
      <c r="F12" s="29"/>
      <c r="G12" t="s">
        <v>157</v>
      </c>
      <c r="H12" s="29">
        <f ca="1">INT(RAND()*8+2)</f>
        <v>7</v>
      </c>
      <c r="I12" s="29"/>
    </row>
    <row r="13" spans="1:36" ht="29.15" customHeight="1" x14ac:dyDescent="0.25"/>
    <row r="14" spans="1:36" ht="29.15" customHeight="1" x14ac:dyDescent="0.25">
      <c r="A14" s="1" t="s">
        <v>7</v>
      </c>
      <c r="D14" s="29">
        <f ca="1">INT(RAND()*4+5)</f>
        <v>7</v>
      </c>
      <c r="E14" s="29"/>
      <c r="F14" t="s">
        <v>157</v>
      </c>
      <c r="G14" s="29">
        <f ca="1">INT(RAND()*8+2)*D14/10</f>
        <v>4.2</v>
      </c>
      <c r="H14" s="29"/>
      <c r="I14" s="29"/>
    </row>
    <row r="15" spans="1:36" ht="29.15" customHeight="1" x14ac:dyDescent="0.25"/>
    <row r="16" spans="1:36" ht="29.15" customHeight="1" x14ac:dyDescent="0.25">
      <c r="A16" s="1" t="s">
        <v>8</v>
      </c>
      <c r="D16" s="30">
        <v>1</v>
      </c>
      <c r="E16" s="30"/>
      <c r="F16" s="29" t="s">
        <v>157</v>
      </c>
      <c r="G16" s="30">
        <v>1</v>
      </c>
      <c r="H16" s="30"/>
    </row>
    <row r="17" spans="1:40" ht="29.15" customHeight="1" x14ac:dyDescent="0.25">
      <c r="D17" s="31">
        <f ca="1">INT(RAND()*3+2)</f>
        <v>3</v>
      </c>
      <c r="E17" s="31"/>
      <c r="F17" s="29"/>
      <c r="G17" s="31">
        <f ca="1">INT(RAND()*5+5)</f>
        <v>8</v>
      </c>
      <c r="H17" s="31"/>
    </row>
    <row r="18" spans="1:40" ht="29.15" customHeight="1" x14ac:dyDescent="0.25">
      <c r="A18" s="1"/>
    </row>
    <row r="19" spans="1:40" ht="29.15" customHeight="1" x14ac:dyDescent="0.25">
      <c r="A19" s="1" t="s">
        <v>9</v>
      </c>
      <c r="D19" s="29">
        <f ca="1">INT(RAND()*8+2)*B20/10</f>
        <v>2</v>
      </c>
      <c r="E19" s="29"/>
      <c r="F19" s="29"/>
      <c r="G19" t="s">
        <v>157</v>
      </c>
      <c r="H19" s="29">
        <f ca="1">INT(RAND()*8+2)*B20/10</f>
        <v>1.5</v>
      </c>
      <c r="I19" s="29"/>
      <c r="J19" s="29"/>
    </row>
    <row r="20" spans="1:40" ht="29.15" customHeight="1" x14ac:dyDescent="0.25">
      <c r="B20">
        <f ca="1">INT(RAND()*8+2)</f>
        <v>5</v>
      </c>
    </row>
    <row r="21" spans="1:40" ht="29.15" customHeight="1" x14ac:dyDescent="0.25">
      <c r="A21" s="1" t="s">
        <v>10</v>
      </c>
      <c r="D21" s="29">
        <f ca="1">INT(RAND()*8+2)*H21/10</f>
        <v>1</v>
      </c>
      <c r="E21" s="29"/>
      <c r="F21" s="29"/>
      <c r="G21" t="s">
        <v>157</v>
      </c>
      <c r="H21" s="29">
        <v>5</v>
      </c>
      <c r="I21" s="29"/>
    </row>
    <row r="22" spans="1:40" ht="29.15" customHeight="1" x14ac:dyDescent="0.25">
      <c r="A22" s="1"/>
      <c r="G22" s="10"/>
      <c r="H22" s="10"/>
    </row>
    <row r="23" spans="1:40" ht="29.15" customHeight="1" x14ac:dyDescent="0.25">
      <c r="A23" s="1" t="s">
        <v>11</v>
      </c>
      <c r="D23" s="30">
        <f ca="1">AM23/GCD(AM23,AM24)</f>
        <v>1</v>
      </c>
      <c r="E23" s="30"/>
      <c r="F23" s="29" t="s">
        <v>157</v>
      </c>
      <c r="G23" s="29">
        <f ca="1">INT(RAND()*3+1)</f>
        <v>2</v>
      </c>
      <c r="H23" s="29"/>
      <c r="AM23" s="24">
        <f ca="1">INT(RAND()*(AM24-1)+1)</f>
        <v>1</v>
      </c>
    </row>
    <row r="24" spans="1:40" ht="29.15" customHeight="1" x14ac:dyDescent="0.25">
      <c r="A24" s="1"/>
      <c r="D24" s="29">
        <f ca="1">AM24/GCD(AM24,AM23)</f>
        <v>7</v>
      </c>
      <c r="E24" s="29"/>
      <c r="F24" s="29"/>
      <c r="G24" s="29"/>
      <c r="H24" s="29"/>
      <c r="AM24" s="24">
        <f ca="1">INT(RAND()*8+2)</f>
        <v>7</v>
      </c>
    </row>
    <row r="25" spans="1:40" ht="29.15" customHeight="1" x14ac:dyDescent="0.25">
      <c r="A25" s="1"/>
      <c r="D25" s="11"/>
      <c r="E25" s="11"/>
      <c r="F25" s="11"/>
      <c r="G25" s="11"/>
      <c r="H25" s="11"/>
    </row>
    <row r="26" spans="1:40" ht="29.15" customHeight="1" x14ac:dyDescent="0.25">
      <c r="A26" s="1" t="s">
        <v>13</v>
      </c>
      <c r="D26" s="30">
        <f ca="1">AM26/GCD(AM26,AM27)</f>
        <v>1</v>
      </c>
      <c r="E26" s="30"/>
      <c r="F26" s="29" t="s">
        <v>157</v>
      </c>
      <c r="G26" s="30">
        <f ca="1">AN26/GCD(AN26,AN27)</f>
        <v>1</v>
      </c>
      <c r="H26" s="30"/>
      <c r="AM26" s="24">
        <f ca="1">INT(RAND()*(AM27-1)+1)</f>
        <v>1</v>
      </c>
      <c r="AN26" s="24">
        <f ca="1">INT(RAND()*(AN27-1)+1)</f>
        <v>1</v>
      </c>
    </row>
    <row r="27" spans="1:40" ht="29.15" customHeight="1" x14ac:dyDescent="0.25">
      <c r="A27" s="1"/>
      <c r="D27" s="29">
        <f ca="1">AM27/GCD(AM27,AM26)</f>
        <v>4</v>
      </c>
      <c r="E27" s="29"/>
      <c r="F27" s="29"/>
      <c r="G27" s="29">
        <f ca="1">AN27/GCD(AN27,AN26)</f>
        <v>6</v>
      </c>
      <c r="H27" s="29"/>
      <c r="I27" s="10"/>
      <c r="AM27" s="24">
        <f ca="1">INT(RAND()*3+2)</f>
        <v>4</v>
      </c>
      <c r="AN27" s="24">
        <f ca="1">INT(RAND()*5+5)</f>
        <v>6</v>
      </c>
    </row>
    <row r="28" spans="1:40" ht="29.15" customHeight="1" x14ac:dyDescent="0.25">
      <c r="A28" s="1"/>
      <c r="D28" s="11"/>
      <c r="E28" s="11"/>
      <c r="F28" s="11"/>
      <c r="G28" s="11"/>
      <c r="H28" s="11"/>
      <c r="I28" s="10"/>
    </row>
    <row r="29" spans="1:40" ht="25" customHeight="1" x14ac:dyDescent="0.25">
      <c r="D29" s="3" t="str">
        <f>IF(D1="","",D1)</f>
        <v>比とその利用</v>
      </c>
      <c r="AG29" s="2" t="str">
        <f>IF(AG1="","",AG1)</f>
        <v>№</v>
      </c>
      <c r="AH29" s="2"/>
      <c r="AI29" s="30" t="str">
        <f>IF(AI1="","",AI1)</f>
        <v/>
      </c>
      <c r="AJ29" s="30"/>
    </row>
    <row r="30" spans="1:40" ht="25" customHeight="1" x14ac:dyDescent="0.25">
      <c r="E30" s="5" t="s">
        <v>2</v>
      </c>
      <c r="Q30" s="4" t="str">
        <f>IF(Q2="","",Q2)</f>
        <v>名前</v>
      </c>
      <c r="R30" s="2"/>
      <c r="S30" s="2"/>
      <c r="T30" s="2"/>
      <c r="U30" s="2" t="str">
        <f>IF(U2="","",U2)</f>
        <v/>
      </c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40" ht="25" customHeight="1" x14ac:dyDescent="0.25">
      <c r="E31" s="5"/>
      <c r="Q31" s="8"/>
    </row>
    <row r="32" spans="1:40" ht="25" customHeight="1" x14ac:dyDescent="0.25">
      <c r="A32" t="str">
        <f t="shared" ref="A32:A55" si="0">IF(A4="","",A4)</f>
        <v>◎</v>
      </c>
      <c r="C32" t="str">
        <f>IF(C4="","",C4)</f>
        <v>次の比の値を求めましょう。</v>
      </c>
    </row>
    <row r="33" spans="1:40" ht="25" customHeight="1" x14ac:dyDescent="0.25">
      <c r="A33" t="str">
        <f t="shared" si="0"/>
        <v/>
      </c>
      <c r="B33" t="str">
        <f>IF(B5="","",B5)</f>
        <v/>
      </c>
      <c r="C33" t="str">
        <f>IF(C5="","",C5)</f>
        <v/>
      </c>
      <c r="D33" t="str">
        <f t="shared" ref="D33:AK33" si="1">IF(D5="","",D5)</f>
        <v/>
      </c>
      <c r="E33" t="str">
        <f t="shared" si="1"/>
        <v/>
      </c>
      <c r="F33" t="str">
        <f t="shared" si="1"/>
        <v/>
      </c>
      <c r="G33" t="str">
        <f t="shared" si="1"/>
        <v/>
      </c>
      <c r="H33" t="str">
        <f t="shared" si="1"/>
        <v/>
      </c>
      <c r="I33" t="str">
        <f t="shared" si="1"/>
        <v/>
      </c>
      <c r="J33" t="str">
        <f t="shared" si="1"/>
        <v/>
      </c>
      <c r="K33" t="str">
        <f t="shared" si="1"/>
        <v/>
      </c>
      <c r="L33" t="str">
        <f t="shared" si="1"/>
        <v/>
      </c>
      <c r="M33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/>
      </c>
      <c r="U33" t="str">
        <f t="shared" si="1"/>
        <v/>
      </c>
      <c r="V33" t="str">
        <f t="shared" si="1"/>
        <v/>
      </c>
      <c r="W33" t="str">
        <f t="shared" si="1"/>
        <v/>
      </c>
      <c r="X33" t="str">
        <f t="shared" si="1"/>
        <v/>
      </c>
      <c r="Y33" t="str">
        <f t="shared" si="1"/>
        <v/>
      </c>
      <c r="Z33" t="str">
        <f t="shared" si="1"/>
        <v/>
      </c>
      <c r="AA33" t="str">
        <f t="shared" si="1"/>
        <v/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</row>
    <row r="34" spans="1:40" ht="29.15" customHeight="1" x14ac:dyDescent="0.25">
      <c r="A34" s="1" t="str">
        <f t="shared" si="0"/>
        <v>(1)</v>
      </c>
      <c r="D34" s="29">
        <f t="shared" ref="D34:J43" ca="1" si="2">IF(D6="","",D6)</f>
        <v>3</v>
      </c>
      <c r="E34" s="29" t="str">
        <f t="shared" si="2"/>
        <v/>
      </c>
      <c r="F34" t="str">
        <f t="shared" si="2"/>
        <v>:</v>
      </c>
      <c r="G34" s="29">
        <f t="shared" ca="1" si="2"/>
        <v>7</v>
      </c>
      <c r="H34" s="29" t="str">
        <f t="shared" si="2"/>
        <v/>
      </c>
      <c r="I34" t="str">
        <f t="shared" si="2"/>
        <v/>
      </c>
      <c r="J34" t="str">
        <f t="shared" si="2"/>
        <v/>
      </c>
      <c r="O34" s="27" t="str">
        <f ca="1">IF(AM35=1,AM34,"")</f>
        <v/>
      </c>
      <c r="P34" s="27"/>
      <c r="Q34" s="28">
        <f ca="1">IF(AM35=1,"",AM34)</f>
        <v>3</v>
      </c>
      <c r="R34" s="28"/>
      <c r="S34" t="str">
        <f t="shared" ref="S34:AK34" si="3">IF(S6="","",S6)</f>
        <v/>
      </c>
      <c r="T34" t="str">
        <f t="shared" si="3"/>
        <v/>
      </c>
      <c r="U34" t="str">
        <f t="shared" si="3"/>
        <v/>
      </c>
      <c r="V34" t="str">
        <f t="shared" si="3"/>
        <v/>
      </c>
      <c r="W34" t="str">
        <f t="shared" si="3"/>
        <v/>
      </c>
      <c r="X34" t="str">
        <f t="shared" si="3"/>
        <v/>
      </c>
      <c r="Y34" t="str">
        <f t="shared" si="3"/>
        <v/>
      </c>
      <c r="Z34" t="str">
        <f t="shared" si="3"/>
        <v/>
      </c>
      <c r="AA34" t="str">
        <f t="shared" si="3"/>
        <v/>
      </c>
      <c r="AB34" t="str">
        <f t="shared" si="3"/>
        <v/>
      </c>
      <c r="AC34" t="str">
        <f t="shared" si="3"/>
        <v/>
      </c>
      <c r="AD34" t="str">
        <f t="shared" si="3"/>
        <v/>
      </c>
      <c r="AE34" t="str">
        <f t="shared" si="3"/>
        <v/>
      </c>
      <c r="AF34" t="str">
        <f t="shared" si="3"/>
        <v/>
      </c>
      <c r="AG34" t="str">
        <f t="shared" si="3"/>
        <v/>
      </c>
      <c r="AH34" t="str">
        <f t="shared" si="3"/>
        <v/>
      </c>
      <c r="AI34" t="str">
        <f t="shared" si="3"/>
        <v/>
      </c>
      <c r="AJ34" t="str">
        <f t="shared" si="3"/>
        <v/>
      </c>
      <c r="AK34" t="str">
        <f t="shared" si="3"/>
        <v/>
      </c>
      <c r="AM34" s="24">
        <f ca="1">AN34/GCD(AN35,AN34)</f>
        <v>3</v>
      </c>
      <c r="AN34" s="24">
        <f ca="1">D34</f>
        <v>3</v>
      </c>
    </row>
    <row r="35" spans="1:40" ht="29.15" customHeight="1" x14ac:dyDescent="0.25">
      <c r="A35" t="str">
        <f t="shared" si="0"/>
        <v/>
      </c>
      <c r="D35" t="str">
        <f t="shared" si="2"/>
        <v/>
      </c>
      <c r="E35" t="str">
        <f t="shared" si="2"/>
        <v/>
      </c>
      <c r="F35" t="str">
        <f t="shared" si="2"/>
        <v/>
      </c>
      <c r="G35" t="str">
        <f t="shared" si="2"/>
        <v/>
      </c>
      <c r="H35" t="str">
        <f t="shared" si="2"/>
        <v/>
      </c>
      <c r="I35" t="str">
        <f t="shared" si="2"/>
        <v/>
      </c>
      <c r="J35" t="str">
        <f t="shared" si="2"/>
        <v/>
      </c>
      <c r="O35" s="27"/>
      <c r="P35" s="27"/>
      <c r="Q35" s="27">
        <f ca="1">IF(AM35=1,"",AM35)</f>
        <v>7</v>
      </c>
      <c r="R35" s="27"/>
      <c r="S35" t="str">
        <f t="shared" ref="S35:AK35" si="4">IF(S7="","",S7)</f>
        <v/>
      </c>
      <c r="T35" t="str">
        <f t="shared" si="4"/>
        <v/>
      </c>
      <c r="U35" t="str">
        <f t="shared" si="4"/>
        <v/>
      </c>
      <c r="V35" t="str">
        <f t="shared" si="4"/>
        <v/>
      </c>
      <c r="W35" t="str">
        <f t="shared" si="4"/>
        <v/>
      </c>
      <c r="X35" t="str">
        <f t="shared" si="4"/>
        <v/>
      </c>
      <c r="Y35" t="str">
        <f t="shared" si="4"/>
        <v/>
      </c>
      <c r="Z35" t="str">
        <f t="shared" si="4"/>
        <v/>
      </c>
      <c r="AA35" t="str">
        <f t="shared" si="4"/>
        <v/>
      </c>
      <c r="AB35" t="str">
        <f t="shared" si="4"/>
        <v/>
      </c>
      <c r="AC35" t="str">
        <f t="shared" si="4"/>
        <v/>
      </c>
      <c r="AD35" t="str">
        <f t="shared" si="4"/>
        <v/>
      </c>
      <c r="AE35" t="str">
        <f t="shared" si="4"/>
        <v/>
      </c>
      <c r="AF35" t="str">
        <f t="shared" si="4"/>
        <v/>
      </c>
      <c r="AG35" t="str">
        <f t="shared" si="4"/>
        <v/>
      </c>
      <c r="AH35" t="str">
        <f t="shared" si="4"/>
        <v/>
      </c>
      <c r="AI35" t="str">
        <f t="shared" si="4"/>
        <v/>
      </c>
      <c r="AJ35" t="str">
        <f t="shared" si="4"/>
        <v/>
      </c>
      <c r="AK35" t="str">
        <f t="shared" si="4"/>
        <v/>
      </c>
      <c r="AM35" s="24">
        <f ca="1">AN35/GCD(AN34,AN35)</f>
        <v>7</v>
      </c>
      <c r="AN35" s="24">
        <f ca="1">G34</f>
        <v>7</v>
      </c>
    </row>
    <row r="36" spans="1:40" ht="29.15" customHeight="1" x14ac:dyDescent="0.25">
      <c r="A36" s="1" t="str">
        <f t="shared" si="0"/>
        <v>(2)</v>
      </c>
      <c r="D36" s="29">
        <f t="shared" ca="1" si="2"/>
        <v>3</v>
      </c>
      <c r="E36" s="29" t="str">
        <f t="shared" si="2"/>
        <v/>
      </c>
      <c r="F36" t="str">
        <f t="shared" si="2"/>
        <v>:</v>
      </c>
      <c r="G36" s="29">
        <f t="shared" ca="1" si="2"/>
        <v>9</v>
      </c>
      <c r="H36" s="29" t="str">
        <f t="shared" si="2"/>
        <v/>
      </c>
      <c r="I36" t="str">
        <f t="shared" si="2"/>
        <v/>
      </c>
      <c r="J36" t="str">
        <f t="shared" si="2"/>
        <v/>
      </c>
      <c r="O36" s="27" t="str">
        <f ca="1">IF(AM37=1,AM36,"")</f>
        <v/>
      </c>
      <c r="P36" s="27"/>
      <c r="Q36" s="28">
        <f ca="1">IF(AM37=1,"",AM36)</f>
        <v>1</v>
      </c>
      <c r="R36" s="28"/>
      <c r="S36" t="str">
        <f t="shared" ref="S36:AK36" si="5">IF(S8="","",S8)</f>
        <v/>
      </c>
      <c r="T36" t="str">
        <f t="shared" si="5"/>
        <v/>
      </c>
      <c r="U36" t="str">
        <f t="shared" si="5"/>
        <v/>
      </c>
      <c r="V36" t="str">
        <f t="shared" si="5"/>
        <v/>
      </c>
      <c r="W36" t="str">
        <f t="shared" si="5"/>
        <v/>
      </c>
      <c r="X36" t="str">
        <f t="shared" si="5"/>
        <v/>
      </c>
      <c r="Y36" t="str">
        <f t="shared" si="5"/>
        <v/>
      </c>
      <c r="Z36" t="str">
        <f t="shared" si="5"/>
        <v/>
      </c>
      <c r="AA36" t="str">
        <f t="shared" si="5"/>
        <v/>
      </c>
      <c r="AB36" t="str">
        <f t="shared" si="5"/>
        <v/>
      </c>
      <c r="AC36" t="str">
        <f t="shared" si="5"/>
        <v/>
      </c>
      <c r="AD36" t="str">
        <f t="shared" si="5"/>
        <v/>
      </c>
      <c r="AE36" t="str">
        <f t="shared" si="5"/>
        <v/>
      </c>
      <c r="AF36" t="str">
        <f t="shared" si="5"/>
        <v/>
      </c>
      <c r="AG36" t="str">
        <f t="shared" si="5"/>
        <v/>
      </c>
      <c r="AH36" t="str">
        <f t="shared" si="5"/>
        <v/>
      </c>
      <c r="AI36" t="str">
        <f t="shared" si="5"/>
        <v/>
      </c>
      <c r="AJ36" t="str">
        <f t="shared" si="5"/>
        <v/>
      </c>
      <c r="AK36" t="str">
        <f t="shared" si="5"/>
        <v/>
      </c>
      <c r="AM36" s="24">
        <f ca="1">AN36/GCD(AN37,AN36)</f>
        <v>1</v>
      </c>
      <c r="AN36" s="24">
        <f ca="1">D36</f>
        <v>3</v>
      </c>
    </row>
    <row r="37" spans="1:40" ht="29.15" customHeight="1" x14ac:dyDescent="0.25">
      <c r="A37" t="str">
        <f t="shared" si="0"/>
        <v/>
      </c>
      <c r="D37" t="str">
        <f t="shared" si="2"/>
        <v/>
      </c>
      <c r="E37" t="str">
        <f t="shared" si="2"/>
        <v/>
      </c>
      <c r="F37" t="str">
        <f t="shared" si="2"/>
        <v/>
      </c>
      <c r="G37" t="str">
        <f t="shared" si="2"/>
        <v/>
      </c>
      <c r="H37" t="str">
        <f t="shared" si="2"/>
        <v/>
      </c>
      <c r="I37" t="str">
        <f t="shared" si="2"/>
        <v/>
      </c>
      <c r="J37" t="str">
        <f t="shared" si="2"/>
        <v/>
      </c>
      <c r="O37" s="27"/>
      <c r="P37" s="27"/>
      <c r="Q37" s="27">
        <f ca="1">IF(AM37=1,"",AM37)</f>
        <v>3</v>
      </c>
      <c r="R37" s="27"/>
      <c r="S37" t="str">
        <f t="shared" ref="S37:AK37" si="6">IF(S9="","",S9)</f>
        <v/>
      </c>
      <c r="T37" t="str">
        <f t="shared" si="6"/>
        <v/>
      </c>
      <c r="U37" t="str">
        <f t="shared" si="6"/>
        <v/>
      </c>
      <c r="V37" t="str">
        <f t="shared" si="6"/>
        <v/>
      </c>
      <c r="W37" t="str">
        <f t="shared" si="6"/>
        <v/>
      </c>
      <c r="X37" t="str">
        <f t="shared" si="6"/>
        <v/>
      </c>
      <c r="Y37" t="str">
        <f t="shared" si="6"/>
        <v/>
      </c>
      <c r="Z37" t="str">
        <f t="shared" si="6"/>
        <v/>
      </c>
      <c r="AA37" t="str">
        <f t="shared" si="6"/>
        <v/>
      </c>
      <c r="AB37" t="str">
        <f t="shared" si="6"/>
        <v/>
      </c>
      <c r="AC37" t="str">
        <f t="shared" si="6"/>
        <v/>
      </c>
      <c r="AD37" t="str">
        <f t="shared" si="6"/>
        <v/>
      </c>
      <c r="AE37" t="str">
        <f t="shared" si="6"/>
        <v/>
      </c>
      <c r="AF37" t="str">
        <f t="shared" si="6"/>
        <v/>
      </c>
      <c r="AG37" t="str">
        <f t="shared" si="6"/>
        <v/>
      </c>
      <c r="AH37" t="str">
        <f t="shared" si="6"/>
        <v/>
      </c>
      <c r="AI37" t="str">
        <f t="shared" si="6"/>
        <v/>
      </c>
      <c r="AJ37" t="str">
        <f t="shared" si="6"/>
        <v/>
      </c>
      <c r="AK37" t="str">
        <f t="shared" si="6"/>
        <v/>
      </c>
      <c r="AM37" s="24">
        <f ca="1">AN37/GCD(AN36,AN37)</f>
        <v>3</v>
      </c>
      <c r="AN37" s="24">
        <f ca="1">G36</f>
        <v>9</v>
      </c>
    </row>
    <row r="38" spans="1:40" ht="29.15" customHeight="1" x14ac:dyDescent="0.25">
      <c r="A38" s="1" t="str">
        <f t="shared" si="0"/>
        <v>(3)</v>
      </c>
      <c r="D38" s="29">
        <f t="shared" ca="1" si="2"/>
        <v>7</v>
      </c>
      <c r="E38" s="29" t="str">
        <f t="shared" si="2"/>
        <v/>
      </c>
      <c r="F38" t="str">
        <f t="shared" si="2"/>
        <v>:</v>
      </c>
      <c r="G38" s="29">
        <f t="shared" ca="1" si="2"/>
        <v>28</v>
      </c>
      <c r="H38" s="29" t="str">
        <f t="shared" si="2"/>
        <v/>
      </c>
      <c r="I38" t="str">
        <f t="shared" si="2"/>
        <v/>
      </c>
      <c r="J38" t="str">
        <f t="shared" si="2"/>
        <v/>
      </c>
      <c r="O38" s="27" t="str">
        <f ca="1">IF(AM39=1,AM38,"")</f>
        <v/>
      </c>
      <c r="P38" s="27"/>
      <c r="Q38" s="28">
        <f ca="1">IF(AM39=1,"",AM38)</f>
        <v>1</v>
      </c>
      <c r="R38" s="28"/>
      <c r="S38" t="str">
        <f t="shared" ref="S38:AK38" si="7">IF(S10="","",S10)</f>
        <v/>
      </c>
      <c r="T38" t="str">
        <f t="shared" si="7"/>
        <v/>
      </c>
      <c r="U38" t="str">
        <f t="shared" si="7"/>
        <v/>
      </c>
      <c r="V38" t="str">
        <f t="shared" si="7"/>
        <v/>
      </c>
      <c r="W38" t="str">
        <f t="shared" si="7"/>
        <v/>
      </c>
      <c r="X38" t="str">
        <f t="shared" si="7"/>
        <v/>
      </c>
      <c r="Y38" t="str">
        <f t="shared" si="7"/>
        <v/>
      </c>
      <c r="Z38" t="str">
        <f t="shared" si="7"/>
        <v/>
      </c>
      <c r="AA38" t="str">
        <f t="shared" si="7"/>
        <v/>
      </c>
      <c r="AB38" t="str">
        <f t="shared" si="7"/>
        <v/>
      </c>
      <c r="AC38" t="str">
        <f t="shared" si="7"/>
        <v/>
      </c>
      <c r="AD38" t="str">
        <f t="shared" si="7"/>
        <v/>
      </c>
      <c r="AE38" t="str">
        <f t="shared" si="7"/>
        <v/>
      </c>
      <c r="AF38" t="str">
        <f t="shared" si="7"/>
        <v/>
      </c>
      <c r="AG38" t="str">
        <f t="shared" si="7"/>
        <v/>
      </c>
      <c r="AH38" t="str">
        <f t="shared" si="7"/>
        <v/>
      </c>
      <c r="AI38" t="str">
        <f t="shared" si="7"/>
        <v/>
      </c>
      <c r="AJ38" t="str">
        <f t="shared" si="7"/>
        <v/>
      </c>
      <c r="AK38" t="str">
        <f t="shared" si="7"/>
        <v/>
      </c>
      <c r="AM38" s="24">
        <f ca="1">AN38/GCD(AN39,AN38)</f>
        <v>1</v>
      </c>
      <c r="AN38" s="24">
        <f ca="1">D38</f>
        <v>7</v>
      </c>
    </row>
    <row r="39" spans="1:40" ht="29.15" customHeight="1" x14ac:dyDescent="0.25">
      <c r="A39" t="str">
        <f t="shared" si="0"/>
        <v/>
      </c>
      <c r="D39" t="str">
        <f t="shared" si="2"/>
        <v/>
      </c>
      <c r="E39" t="str">
        <f t="shared" si="2"/>
        <v/>
      </c>
      <c r="F39" t="str">
        <f t="shared" si="2"/>
        <v/>
      </c>
      <c r="G39" t="str">
        <f t="shared" si="2"/>
        <v/>
      </c>
      <c r="H39" t="str">
        <f t="shared" si="2"/>
        <v/>
      </c>
      <c r="I39" t="str">
        <f t="shared" si="2"/>
        <v/>
      </c>
      <c r="J39" t="str">
        <f t="shared" si="2"/>
        <v/>
      </c>
      <c r="O39" s="27"/>
      <c r="P39" s="27"/>
      <c r="Q39" s="27">
        <f ca="1">IF(AM39=1,"",AM39)</f>
        <v>4</v>
      </c>
      <c r="R39" s="27"/>
      <c r="S39" t="str">
        <f t="shared" ref="S39:AK39" si="8">IF(S11="","",S11)</f>
        <v/>
      </c>
      <c r="T39" t="str">
        <f t="shared" si="8"/>
        <v/>
      </c>
      <c r="U39" t="str">
        <f t="shared" si="8"/>
        <v/>
      </c>
      <c r="V39" t="str">
        <f t="shared" si="8"/>
        <v/>
      </c>
      <c r="W39" t="str">
        <f t="shared" si="8"/>
        <v/>
      </c>
      <c r="X39" t="str">
        <f t="shared" si="8"/>
        <v/>
      </c>
      <c r="Y39" t="str">
        <f t="shared" si="8"/>
        <v/>
      </c>
      <c r="Z39" t="str">
        <f t="shared" si="8"/>
        <v/>
      </c>
      <c r="AA39" t="str">
        <f t="shared" si="8"/>
        <v/>
      </c>
      <c r="AB39" t="str">
        <f t="shared" si="8"/>
        <v/>
      </c>
      <c r="AC39" t="str">
        <f t="shared" si="8"/>
        <v/>
      </c>
      <c r="AD39" t="str">
        <f t="shared" si="8"/>
        <v/>
      </c>
      <c r="AE39" t="str">
        <f t="shared" si="8"/>
        <v/>
      </c>
      <c r="AF39" t="str">
        <f t="shared" si="8"/>
        <v/>
      </c>
      <c r="AG39" t="str">
        <f t="shared" si="8"/>
        <v/>
      </c>
      <c r="AH39" t="str">
        <f t="shared" si="8"/>
        <v/>
      </c>
      <c r="AI39" t="str">
        <f t="shared" si="8"/>
        <v/>
      </c>
      <c r="AJ39" t="str">
        <f t="shared" si="8"/>
        <v/>
      </c>
      <c r="AK39" t="str">
        <f t="shared" si="8"/>
        <v/>
      </c>
      <c r="AM39" s="24">
        <f ca="1">AN39/GCD(AN38,AN39)</f>
        <v>4</v>
      </c>
      <c r="AN39" s="24">
        <f ca="1">G38</f>
        <v>28</v>
      </c>
    </row>
    <row r="40" spans="1:40" ht="29.15" customHeight="1" x14ac:dyDescent="0.25">
      <c r="A40" s="1" t="str">
        <f t="shared" si="0"/>
        <v>(4)</v>
      </c>
      <c r="D40" s="29">
        <f t="shared" ca="1" si="2"/>
        <v>0.6</v>
      </c>
      <c r="E40" s="29" t="str">
        <f t="shared" si="2"/>
        <v/>
      </c>
      <c r="F40" s="29" t="str">
        <f t="shared" si="2"/>
        <v/>
      </c>
      <c r="G40" t="str">
        <f t="shared" si="2"/>
        <v>:</v>
      </c>
      <c r="H40" s="29">
        <f t="shared" ca="1" si="2"/>
        <v>7</v>
      </c>
      <c r="I40" s="29" t="str">
        <f t="shared" si="2"/>
        <v/>
      </c>
      <c r="J40" t="str">
        <f t="shared" si="2"/>
        <v/>
      </c>
      <c r="O40" s="27" t="str">
        <f ca="1">IF(AM41=1,AM40,"")</f>
        <v/>
      </c>
      <c r="P40" s="27"/>
      <c r="Q40" s="28">
        <f ca="1">IF(AM41=1,"",AM40)</f>
        <v>3</v>
      </c>
      <c r="R40" s="28"/>
      <c r="S40" t="str">
        <f t="shared" ref="S40:AK40" si="9">IF(S12="","",S12)</f>
        <v/>
      </c>
      <c r="T40" t="str">
        <f t="shared" si="9"/>
        <v/>
      </c>
      <c r="U40" t="str">
        <f t="shared" si="9"/>
        <v/>
      </c>
      <c r="V40" t="str">
        <f t="shared" si="9"/>
        <v/>
      </c>
      <c r="W40" t="str">
        <f t="shared" si="9"/>
        <v/>
      </c>
      <c r="X40" t="str">
        <f t="shared" si="9"/>
        <v/>
      </c>
      <c r="Y40" t="str">
        <f t="shared" si="9"/>
        <v/>
      </c>
      <c r="Z40" t="str">
        <f t="shared" si="9"/>
        <v/>
      </c>
      <c r="AA40" t="str">
        <f t="shared" si="9"/>
        <v/>
      </c>
      <c r="AB40" t="str">
        <f t="shared" si="9"/>
        <v/>
      </c>
      <c r="AC40" t="str">
        <f t="shared" si="9"/>
        <v/>
      </c>
      <c r="AD40" t="str">
        <f t="shared" si="9"/>
        <v/>
      </c>
      <c r="AE40" t="str">
        <f t="shared" si="9"/>
        <v/>
      </c>
      <c r="AF40" t="str">
        <f t="shared" si="9"/>
        <v/>
      </c>
      <c r="AG40" t="str">
        <f t="shared" si="9"/>
        <v/>
      </c>
      <c r="AH40" t="str">
        <f t="shared" si="9"/>
        <v/>
      </c>
      <c r="AI40" t="str">
        <f t="shared" si="9"/>
        <v/>
      </c>
      <c r="AJ40" t="str">
        <f t="shared" si="9"/>
        <v/>
      </c>
      <c r="AK40" t="str">
        <f t="shared" si="9"/>
        <v/>
      </c>
      <c r="AM40" s="24">
        <f ca="1">AN40/GCD(AN41,AN40)</f>
        <v>3</v>
      </c>
      <c r="AN40" s="24">
        <f ca="1">D40*10</f>
        <v>6</v>
      </c>
    </row>
    <row r="41" spans="1:40" ht="29.15" customHeight="1" x14ac:dyDescent="0.25">
      <c r="A41" t="str">
        <f t="shared" si="0"/>
        <v/>
      </c>
      <c r="D41" t="str">
        <f t="shared" si="2"/>
        <v/>
      </c>
      <c r="E41" t="str">
        <f t="shared" si="2"/>
        <v/>
      </c>
      <c r="F41" t="str">
        <f t="shared" si="2"/>
        <v/>
      </c>
      <c r="G41" t="str">
        <f t="shared" si="2"/>
        <v/>
      </c>
      <c r="H41" t="str">
        <f t="shared" si="2"/>
        <v/>
      </c>
      <c r="I41" t="str">
        <f t="shared" si="2"/>
        <v/>
      </c>
      <c r="J41" t="str">
        <f t="shared" si="2"/>
        <v/>
      </c>
      <c r="O41" s="27"/>
      <c r="P41" s="27"/>
      <c r="Q41" s="27">
        <f ca="1">IF(AM41=1,"",AM41)</f>
        <v>35</v>
      </c>
      <c r="R41" s="27"/>
      <c r="S41" t="str">
        <f t="shared" ref="S41:AK41" si="10">IF(S13="","",S13)</f>
        <v/>
      </c>
      <c r="T41" t="str">
        <f t="shared" si="10"/>
        <v/>
      </c>
      <c r="U41" t="str">
        <f t="shared" si="10"/>
        <v/>
      </c>
      <c r="V41" t="str">
        <f t="shared" si="10"/>
        <v/>
      </c>
      <c r="W41" t="str">
        <f t="shared" si="10"/>
        <v/>
      </c>
      <c r="X41" t="str">
        <f t="shared" si="10"/>
        <v/>
      </c>
      <c r="Y41" t="str">
        <f t="shared" si="10"/>
        <v/>
      </c>
      <c r="Z41" t="str">
        <f t="shared" si="10"/>
        <v/>
      </c>
      <c r="AA41" t="str">
        <f t="shared" si="10"/>
        <v/>
      </c>
      <c r="AB41" t="str">
        <f t="shared" si="10"/>
        <v/>
      </c>
      <c r="AC41" t="str">
        <f t="shared" si="10"/>
        <v/>
      </c>
      <c r="AD41" t="str">
        <f t="shared" si="10"/>
        <v/>
      </c>
      <c r="AE41" t="str">
        <f t="shared" si="10"/>
        <v/>
      </c>
      <c r="AF41" t="str">
        <f t="shared" si="10"/>
        <v/>
      </c>
      <c r="AG41" t="str">
        <f t="shared" si="10"/>
        <v/>
      </c>
      <c r="AH41" t="str">
        <f t="shared" si="10"/>
        <v/>
      </c>
      <c r="AI41" t="str">
        <f t="shared" si="10"/>
        <v/>
      </c>
      <c r="AJ41" t="str">
        <f t="shared" si="10"/>
        <v/>
      </c>
      <c r="AK41" t="str">
        <f t="shared" si="10"/>
        <v/>
      </c>
      <c r="AM41" s="24">
        <f ca="1">AN41/GCD(AN40,AN41)</f>
        <v>35</v>
      </c>
      <c r="AN41" s="24">
        <f ca="1">H40*10</f>
        <v>70</v>
      </c>
    </row>
    <row r="42" spans="1:40" ht="29.15" customHeight="1" x14ac:dyDescent="0.25">
      <c r="A42" s="1" t="str">
        <f t="shared" si="0"/>
        <v>(5)</v>
      </c>
      <c r="D42" s="29">
        <f t="shared" ca="1" si="2"/>
        <v>7</v>
      </c>
      <c r="E42" s="29" t="str">
        <f t="shared" si="2"/>
        <v/>
      </c>
      <c r="F42" t="str">
        <f t="shared" si="2"/>
        <v>:</v>
      </c>
      <c r="G42" s="29">
        <f t="shared" ca="1" si="2"/>
        <v>4.2</v>
      </c>
      <c r="H42" s="29" t="str">
        <f t="shared" si="2"/>
        <v/>
      </c>
      <c r="I42" s="29" t="str">
        <f t="shared" si="2"/>
        <v/>
      </c>
      <c r="J42" t="str">
        <f t="shared" si="2"/>
        <v/>
      </c>
      <c r="O42" s="27" t="str">
        <f ca="1">IF(AM43=1,AM42,"")</f>
        <v/>
      </c>
      <c r="P42" s="27"/>
      <c r="Q42" s="28">
        <f ca="1">IF(AM43=1,"",AM42)</f>
        <v>5</v>
      </c>
      <c r="R42" s="28"/>
      <c r="S42" t="str">
        <f t="shared" ref="S42:AK42" si="11">IF(S14="","",S14)</f>
        <v/>
      </c>
      <c r="T42" t="str">
        <f t="shared" si="11"/>
        <v/>
      </c>
      <c r="U42" t="str">
        <f t="shared" si="11"/>
        <v/>
      </c>
      <c r="V42" t="str">
        <f t="shared" si="11"/>
        <v/>
      </c>
      <c r="W42" t="str">
        <f t="shared" si="11"/>
        <v/>
      </c>
      <c r="X42" t="str">
        <f t="shared" si="11"/>
        <v/>
      </c>
      <c r="Y42" t="str">
        <f t="shared" si="11"/>
        <v/>
      </c>
      <c r="Z42" t="str">
        <f t="shared" si="11"/>
        <v/>
      </c>
      <c r="AA42" t="str">
        <f t="shared" si="11"/>
        <v/>
      </c>
      <c r="AB42" t="str">
        <f t="shared" si="11"/>
        <v/>
      </c>
      <c r="AC42" t="str">
        <f t="shared" si="11"/>
        <v/>
      </c>
      <c r="AD42" t="str">
        <f t="shared" si="11"/>
        <v/>
      </c>
      <c r="AE42" t="str">
        <f t="shared" si="11"/>
        <v/>
      </c>
      <c r="AF42" t="str">
        <f t="shared" si="11"/>
        <v/>
      </c>
      <c r="AG42" t="str">
        <f t="shared" si="11"/>
        <v/>
      </c>
      <c r="AH42" t="str">
        <f t="shared" si="11"/>
        <v/>
      </c>
      <c r="AI42" t="str">
        <f t="shared" si="11"/>
        <v/>
      </c>
      <c r="AJ42" t="str">
        <f t="shared" si="11"/>
        <v/>
      </c>
      <c r="AK42" t="str">
        <f t="shared" si="11"/>
        <v/>
      </c>
      <c r="AM42" s="24">
        <f ca="1">AN42/GCD(AN43,AN42)</f>
        <v>5</v>
      </c>
      <c r="AN42" s="24">
        <f ca="1">D42*10</f>
        <v>70</v>
      </c>
    </row>
    <row r="43" spans="1:40" ht="29.15" customHeight="1" x14ac:dyDescent="0.25">
      <c r="A43" t="str">
        <f t="shared" si="0"/>
        <v/>
      </c>
      <c r="D43" t="str">
        <f t="shared" si="2"/>
        <v/>
      </c>
      <c r="E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O43" s="27"/>
      <c r="P43" s="27"/>
      <c r="Q43" s="27">
        <f ca="1">IF(AM43=1,"",AM43)</f>
        <v>3</v>
      </c>
      <c r="R43" s="27"/>
      <c r="S43" t="str">
        <f t="shared" ref="S43:AK43" si="12">IF(S15="","",S15)</f>
        <v/>
      </c>
      <c r="T43" t="str">
        <f t="shared" si="12"/>
        <v/>
      </c>
      <c r="U43" t="str">
        <f t="shared" si="12"/>
        <v/>
      </c>
      <c r="V43" t="str">
        <f t="shared" si="12"/>
        <v/>
      </c>
      <c r="W43" t="str">
        <f t="shared" si="12"/>
        <v/>
      </c>
      <c r="X43" t="str">
        <f t="shared" si="12"/>
        <v/>
      </c>
      <c r="Y43" t="str">
        <f t="shared" si="12"/>
        <v/>
      </c>
      <c r="Z43" t="str">
        <f t="shared" si="12"/>
        <v/>
      </c>
      <c r="AA43" t="str">
        <f t="shared" si="12"/>
        <v/>
      </c>
      <c r="AB43" t="str">
        <f t="shared" si="12"/>
        <v/>
      </c>
      <c r="AC43" t="str">
        <f t="shared" si="12"/>
        <v/>
      </c>
      <c r="AD43" t="str">
        <f t="shared" si="12"/>
        <v/>
      </c>
      <c r="AE43" t="str">
        <f t="shared" si="12"/>
        <v/>
      </c>
      <c r="AF43" t="str">
        <f t="shared" si="12"/>
        <v/>
      </c>
      <c r="AG43" t="str">
        <f t="shared" si="12"/>
        <v/>
      </c>
      <c r="AH43" t="str">
        <f t="shared" si="12"/>
        <v/>
      </c>
      <c r="AI43" t="str">
        <f t="shared" si="12"/>
        <v/>
      </c>
      <c r="AJ43" t="str">
        <f t="shared" si="12"/>
        <v/>
      </c>
      <c r="AK43" t="str">
        <f t="shared" si="12"/>
        <v/>
      </c>
      <c r="AM43" s="24">
        <f ca="1">AN43/GCD(AN42,AN43)</f>
        <v>3</v>
      </c>
      <c r="AN43" s="24">
        <f ca="1">G42*10</f>
        <v>42</v>
      </c>
    </row>
    <row r="44" spans="1:40" ht="29.15" customHeight="1" x14ac:dyDescent="0.25">
      <c r="A44" s="1" t="str">
        <f t="shared" si="0"/>
        <v>(6)</v>
      </c>
      <c r="D44" s="30">
        <f t="shared" ref="D44:J53" si="13">IF(D16="","",D16)</f>
        <v>1</v>
      </c>
      <c r="E44" s="30" t="str">
        <f t="shared" si="13"/>
        <v/>
      </c>
      <c r="F44" s="29" t="str">
        <f t="shared" si="13"/>
        <v>:</v>
      </c>
      <c r="G44" s="30">
        <f t="shared" si="13"/>
        <v>1</v>
      </c>
      <c r="H44" s="30" t="str">
        <f t="shared" si="13"/>
        <v/>
      </c>
      <c r="I44" t="str">
        <f t="shared" si="13"/>
        <v/>
      </c>
      <c r="J44" t="str">
        <f t="shared" si="13"/>
        <v/>
      </c>
      <c r="K44" t="str">
        <f t="shared" ref="K44:N55" si="14">IF(K16="","",K16)</f>
        <v/>
      </c>
      <c r="L44" t="str">
        <f t="shared" si="14"/>
        <v/>
      </c>
      <c r="M44" t="str">
        <f t="shared" si="14"/>
        <v/>
      </c>
      <c r="N44" t="str">
        <f t="shared" si="14"/>
        <v/>
      </c>
      <c r="O44" s="27" t="str">
        <f ca="1">IF(AM45=1,AM44,"")</f>
        <v/>
      </c>
      <c r="P44" s="27"/>
      <c r="Q44" s="28">
        <f ca="1">IF(AM45=1,"",AM44)</f>
        <v>8</v>
      </c>
      <c r="R44" s="28"/>
      <c r="S44" t="str">
        <f t="shared" ref="S44:AK44" si="15">IF(S16="","",S16)</f>
        <v/>
      </c>
      <c r="T44" t="str">
        <f t="shared" si="15"/>
        <v/>
      </c>
      <c r="U44" t="str">
        <f t="shared" si="15"/>
        <v/>
      </c>
      <c r="V44" t="str">
        <f t="shared" si="15"/>
        <v/>
      </c>
      <c r="W44" t="str">
        <f t="shared" si="15"/>
        <v/>
      </c>
      <c r="X44" t="str">
        <f t="shared" si="15"/>
        <v/>
      </c>
      <c r="Y44" t="str">
        <f t="shared" si="15"/>
        <v/>
      </c>
      <c r="Z44" t="str">
        <f t="shared" si="15"/>
        <v/>
      </c>
      <c r="AA44" t="str">
        <f t="shared" si="15"/>
        <v/>
      </c>
      <c r="AB44" t="str">
        <f t="shared" si="15"/>
        <v/>
      </c>
      <c r="AC44" t="str">
        <f t="shared" si="15"/>
        <v/>
      </c>
      <c r="AD44" t="str">
        <f t="shared" si="15"/>
        <v/>
      </c>
      <c r="AE44" t="str">
        <f t="shared" si="15"/>
        <v/>
      </c>
      <c r="AF44" t="str">
        <f t="shared" si="15"/>
        <v/>
      </c>
      <c r="AG44" t="str">
        <f t="shared" si="15"/>
        <v/>
      </c>
      <c r="AH44" t="str">
        <f t="shared" si="15"/>
        <v/>
      </c>
      <c r="AI44" t="str">
        <f t="shared" si="15"/>
        <v/>
      </c>
      <c r="AJ44" t="str">
        <f t="shared" si="15"/>
        <v/>
      </c>
      <c r="AK44" t="str">
        <f t="shared" si="15"/>
        <v/>
      </c>
      <c r="AM44" s="24">
        <f ca="1">AN44/GCD(AN45,AN44)</f>
        <v>8</v>
      </c>
      <c r="AN44" s="24">
        <f ca="1">D44*G45</f>
        <v>8</v>
      </c>
    </row>
    <row r="45" spans="1:40" ht="29.15" customHeight="1" x14ac:dyDescent="0.25">
      <c r="A45" t="str">
        <f t="shared" si="0"/>
        <v/>
      </c>
      <c r="D45" s="31">
        <f t="shared" ca="1" si="13"/>
        <v>3</v>
      </c>
      <c r="E45" s="31" t="str">
        <f t="shared" si="13"/>
        <v/>
      </c>
      <c r="F45" s="29" t="str">
        <f t="shared" si="13"/>
        <v/>
      </c>
      <c r="G45" s="31">
        <f t="shared" ca="1" si="13"/>
        <v>8</v>
      </c>
      <c r="H45" s="31" t="str">
        <f t="shared" si="13"/>
        <v/>
      </c>
      <c r="I45" t="str">
        <f t="shared" si="13"/>
        <v/>
      </c>
      <c r="J45" t="str">
        <f t="shared" si="13"/>
        <v/>
      </c>
      <c r="K45" t="str">
        <f t="shared" si="14"/>
        <v/>
      </c>
      <c r="L45" t="str">
        <f t="shared" si="14"/>
        <v/>
      </c>
      <c r="M45" t="str">
        <f t="shared" si="14"/>
        <v/>
      </c>
      <c r="N45" t="str">
        <f t="shared" si="14"/>
        <v/>
      </c>
      <c r="O45" s="27"/>
      <c r="P45" s="27"/>
      <c r="Q45" s="27">
        <f ca="1">IF(AM45=1,"",AM45)</f>
        <v>3</v>
      </c>
      <c r="R45" s="27"/>
      <c r="S45" t="str">
        <f t="shared" ref="S45:AK45" si="16">IF(S17="","",S17)</f>
        <v/>
      </c>
      <c r="T45" t="str">
        <f t="shared" si="16"/>
        <v/>
      </c>
      <c r="U45" t="str">
        <f t="shared" si="16"/>
        <v/>
      </c>
      <c r="V45" t="str">
        <f t="shared" si="16"/>
        <v/>
      </c>
      <c r="W45" t="str">
        <f t="shared" si="16"/>
        <v/>
      </c>
      <c r="X45" t="str">
        <f t="shared" si="16"/>
        <v/>
      </c>
      <c r="Y45" t="str">
        <f t="shared" si="16"/>
        <v/>
      </c>
      <c r="Z45" t="str">
        <f t="shared" si="16"/>
        <v/>
      </c>
      <c r="AA45" t="str">
        <f t="shared" si="16"/>
        <v/>
      </c>
      <c r="AB45" t="str">
        <f t="shared" si="16"/>
        <v/>
      </c>
      <c r="AC45" t="str">
        <f t="shared" si="16"/>
        <v/>
      </c>
      <c r="AD45" t="str">
        <f t="shared" si="16"/>
        <v/>
      </c>
      <c r="AE45" t="str">
        <f t="shared" si="16"/>
        <v/>
      </c>
      <c r="AF45" t="str">
        <f t="shared" si="16"/>
        <v/>
      </c>
      <c r="AG45" t="str">
        <f t="shared" si="16"/>
        <v/>
      </c>
      <c r="AH45" t="str">
        <f t="shared" si="16"/>
        <v/>
      </c>
      <c r="AI45" t="str">
        <f t="shared" si="16"/>
        <v/>
      </c>
      <c r="AJ45" t="str">
        <f t="shared" si="16"/>
        <v/>
      </c>
      <c r="AK45" t="str">
        <f t="shared" si="16"/>
        <v/>
      </c>
      <c r="AM45" s="24">
        <f ca="1">AN45/GCD(AN44,AN45)</f>
        <v>3</v>
      </c>
      <c r="AN45" s="24">
        <f ca="1">D45*G44</f>
        <v>3</v>
      </c>
    </row>
    <row r="46" spans="1:40" ht="29.15" customHeight="1" x14ac:dyDescent="0.25">
      <c r="A46" s="1" t="str">
        <f t="shared" si="0"/>
        <v/>
      </c>
      <c r="D46" t="str">
        <f t="shared" si="13"/>
        <v/>
      </c>
      <c r="E46" t="str">
        <f t="shared" si="13"/>
        <v/>
      </c>
      <c r="F46" t="str">
        <f t="shared" si="13"/>
        <v/>
      </c>
      <c r="G46" t="str">
        <f t="shared" si="13"/>
        <v/>
      </c>
      <c r="H46" t="str">
        <f t="shared" si="13"/>
        <v/>
      </c>
      <c r="I46" t="str">
        <f t="shared" si="13"/>
        <v/>
      </c>
      <c r="J46" t="str">
        <f t="shared" si="13"/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N46" t="str">
        <f t="shared" si="14"/>
        <v/>
      </c>
      <c r="O46" t="str">
        <f>IF(O18="","",O18)</f>
        <v/>
      </c>
      <c r="P46" t="str">
        <f>IF(P18="","",P18)</f>
        <v/>
      </c>
      <c r="Q46" t="str">
        <f>IF(Q18="","",Q18)</f>
        <v/>
      </c>
      <c r="R46" t="str">
        <f>IF(R18="","",R18)</f>
        <v/>
      </c>
      <c r="S46" t="str">
        <f t="shared" ref="S46:AK46" si="17">IF(S18="","",S18)</f>
        <v/>
      </c>
      <c r="T46" t="str">
        <f t="shared" si="17"/>
        <v/>
      </c>
      <c r="U46" t="str">
        <f t="shared" si="17"/>
        <v/>
      </c>
      <c r="V46" t="str">
        <f t="shared" si="17"/>
        <v/>
      </c>
      <c r="W46" t="str">
        <f t="shared" si="17"/>
        <v/>
      </c>
      <c r="X46" t="str">
        <f t="shared" si="17"/>
        <v/>
      </c>
      <c r="Y46" t="str">
        <f t="shared" si="17"/>
        <v/>
      </c>
      <c r="Z46" t="str">
        <f t="shared" si="17"/>
        <v/>
      </c>
      <c r="AA46" t="str">
        <f t="shared" si="17"/>
        <v/>
      </c>
      <c r="AB46" t="str">
        <f t="shared" si="17"/>
        <v/>
      </c>
      <c r="AC46" t="str">
        <f t="shared" si="17"/>
        <v/>
      </c>
      <c r="AD46" t="str">
        <f t="shared" si="17"/>
        <v/>
      </c>
      <c r="AE46" t="str">
        <f t="shared" si="17"/>
        <v/>
      </c>
      <c r="AF46" t="str">
        <f t="shared" si="17"/>
        <v/>
      </c>
      <c r="AG46" t="str">
        <f t="shared" si="17"/>
        <v/>
      </c>
      <c r="AH46" t="str">
        <f t="shared" si="17"/>
        <v/>
      </c>
      <c r="AI46" t="str">
        <f t="shared" si="17"/>
        <v/>
      </c>
      <c r="AJ46" t="str">
        <f t="shared" si="17"/>
        <v/>
      </c>
      <c r="AK46" t="str">
        <f t="shared" si="17"/>
        <v/>
      </c>
    </row>
    <row r="47" spans="1:40" ht="29.15" customHeight="1" x14ac:dyDescent="0.25">
      <c r="A47" s="1" t="str">
        <f t="shared" si="0"/>
        <v>(7)</v>
      </c>
      <c r="D47" s="29">
        <f t="shared" ca="1" si="13"/>
        <v>2</v>
      </c>
      <c r="E47" s="29" t="str">
        <f t="shared" si="13"/>
        <v/>
      </c>
      <c r="F47" s="29" t="str">
        <f t="shared" si="13"/>
        <v/>
      </c>
      <c r="G47" t="str">
        <f t="shared" si="13"/>
        <v>:</v>
      </c>
      <c r="H47" s="29">
        <f t="shared" ca="1" si="13"/>
        <v>1.5</v>
      </c>
      <c r="I47" s="29" t="str">
        <f t="shared" si="13"/>
        <v/>
      </c>
      <c r="J47" s="29" t="str">
        <f t="shared" si="13"/>
        <v/>
      </c>
      <c r="K47" t="str">
        <f t="shared" si="14"/>
        <v/>
      </c>
      <c r="L47" t="str">
        <f t="shared" si="14"/>
        <v/>
      </c>
      <c r="M47" t="str">
        <f t="shared" si="14"/>
        <v/>
      </c>
      <c r="N47" t="str">
        <f t="shared" si="14"/>
        <v/>
      </c>
      <c r="O47" s="27" t="str">
        <f ca="1">IF(AM48=1,AM47,"")</f>
        <v/>
      </c>
      <c r="P47" s="27"/>
      <c r="Q47" s="28">
        <f ca="1">IF(AM48=1,"",AM47)</f>
        <v>4</v>
      </c>
      <c r="R47" s="28"/>
      <c r="S47" t="str">
        <f t="shared" ref="S47:AK47" si="18">IF(S19="","",S19)</f>
        <v/>
      </c>
      <c r="T47" t="str">
        <f t="shared" si="18"/>
        <v/>
      </c>
      <c r="U47" t="str">
        <f t="shared" si="18"/>
        <v/>
      </c>
      <c r="V47" t="str">
        <f t="shared" si="18"/>
        <v/>
      </c>
      <c r="W47" t="str">
        <f t="shared" si="18"/>
        <v/>
      </c>
      <c r="X47" t="str">
        <f t="shared" si="18"/>
        <v/>
      </c>
      <c r="Y47" t="str">
        <f t="shared" si="18"/>
        <v/>
      </c>
      <c r="Z47" t="str">
        <f t="shared" si="18"/>
        <v/>
      </c>
      <c r="AA47" t="str">
        <f t="shared" si="18"/>
        <v/>
      </c>
      <c r="AB47" t="str">
        <f t="shared" si="18"/>
        <v/>
      </c>
      <c r="AC47" t="str">
        <f t="shared" si="18"/>
        <v/>
      </c>
      <c r="AD47" t="str">
        <f t="shared" si="18"/>
        <v/>
      </c>
      <c r="AE47" t="str">
        <f t="shared" si="18"/>
        <v/>
      </c>
      <c r="AF47" t="str">
        <f t="shared" si="18"/>
        <v/>
      </c>
      <c r="AG47" t="str">
        <f t="shared" si="18"/>
        <v/>
      </c>
      <c r="AH47" t="str">
        <f t="shared" si="18"/>
        <v/>
      </c>
      <c r="AI47" t="str">
        <f t="shared" si="18"/>
        <v/>
      </c>
      <c r="AJ47" t="str">
        <f t="shared" si="18"/>
        <v/>
      </c>
      <c r="AK47" t="str">
        <f t="shared" si="18"/>
        <v/>
      </c>
      <c r="AM47" s="24">
        <f ca="1">AN47/GCD(AN48,AN47)</f>
        <v>4</v>
      </c>
      <c r="AN47" s="24">
        <f ca="1">D47*10</f>
        <v>20</v>
      </c>
    </row>
    <row r="48" spans="1:40" ht="29.15" customHeight="1" x14ac:dyDescent="0.25">
      <c r="A48" t="str">
        <f t="shared" si="0"/>
        <v/>
      </c>
      <c r="D48" t="str">
        <f t="shared" si="13"/>
        <v/>
      </c>
      <c r="E48" t="str">
        <f t="shared" si="13"/>
        <v/>
      </c>
      <c r="F48" t="str">
        <f t="shared" si="13"/>
        <v/>
      </c>
      <c r="G48" t="str">
        <f t="shared" si="13"/>
        <v/>
      </c>
      <c r="H48" t="str">
        <f t="shared" si="13"/>
        <v/>
      </c>
      <c r="I48" t="str">
        <f t="shared" si="13"/>
        <v/>
      </c>
      <c r="J48" t="str">
        <f t="shared" si="13"/>
        <v/>
      </c>
      <c r="K48" t="str">
        <f t="shared" si="14"/>
        <v/>
      </c>
      <c r="L48" t="str">
        <f t="shared" si="14"/>
        <v/>
      </c>
      <c r="M48" t="str">
        <f t="shared" si="14"/>
        <v/>
      </c>
      <c r="N48" t="str">
        <f t="shared" si="14"/>
        <v/>
      </c>
      <c r="O48" s="27"/>
      <c r="P48" s="27"/>
      <c r="Q48" s="27">
        <f ca="1">IF(AM48=1,"",AM48)</f>
        <v>3</v>
      </c>
      <c r="R48" s="27"/>
      <c r="S48" t="str">
        <f t="shared" ref="S48:AK48" si="19">IF(S20="","",S20)</f>
        <v/>
      </c>
      <c r="T48" t="str">
        <f t="shared" si="19"/>
        <v/>
      </c>
      <c r="U48" t="str">
        <f t="shared" si="19"/>
        <v/>
      </c>
      <c r="V48" t="str">
        <f t="shared" si="19"/>
        <v/>
      </c>
      <c r="W48" t="str">
        <f t="shared" si="19"/>
        <v/>
      </c>
      <c r="X48" t="str">
        <f t="shared" si="19"/>
        <v/>
      </c>
      <c r="Y48" t="str">
        <f t="shared" si="19"/>
        <v/>
      </c>
      <c r="Z48" t="str">
        <f t="shared" si="19"/>
        <v/>
      </c>
      <c r="AA48" t="str">
        <f t="shared" si="19"/>
        <v/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t="str">
        <f t="shared" si="19"/>
        <v/>
      </c>
      <c r="AF48" t="str">
        <f t="shared" si="19"/>
        <v/>
      </c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  <c r="AM48" s="24">
        <f ca="1">AN48/GCD(AN47,AN48)</f>
        <v>3</v>
      </c>
      <c r="AN48" s="24">
        <f ca="1">H47*10</f>
        <v>15</v>
      </c>
    </row>
    <row r="49" spans="1:40" ht="29.15" customHeight="1" x14ac:dyDescent="0.25">
      <c r="A49" s="1" t="str">
        <f t="shared" si="0"/>
        <v>(8)</v>
      </c>
      <c r="D49" s="29">
        <f t="shared" ca="1" si="13"/>
        <v>1</v>
      </c>
      <c r="E49" s="29" t="str">
        <f t="shared" si="13"/>
        <v/>
      </c>
      <c r="F49" s="29" t="str">
        <f t="shared" si="13"/>
        <v/>
      </c>
      <c r="G49" t="str">
        <f t="shared" si="13"/>
        <v>:</v>
      </c>
      <c r="H49" s="29">
        <f t="shared" si="13"/>
        <v>5</v>
      </c>
      <c r="I49" s="29" t="str">
        <f t="shared" si="13"/>
        <v/>
      </c>
      <c r="J49" t="str">
        <f t="shared" si="13"/>
        <v/>
      </c>
      <c r="K49" t="str">
        <f t="shared" si="14"/>
        <v/>
      </c>
      <c r="L49" t="str">
        <f t="shared" si="14"/>
        <v/>
      </c>
      <c r="M49" t="str">
        <f t="shared" si="14"/>
        <v/>
      </c>
      <c r="N49" t="str">
        <f t="shared" si="14"/>
        <v/>
      </c>
      <c r="O49" s="27" t="str">
        <f ca="1">IF(AM50=1,AM49,"")</f>
        <v/>
      </c>
      <c r="P49" s="27"/>
      <c r="Q49" s="28">
        <f ca="1">IF(AM50=1,"",AM49)</f>
        <v>1</v>
      </c>
      <c r="R49" s="28"/>
      <c r="S49" t="str">
        <f t="shared" ref="S49:AK49" si="20">IF(S21="","",S21)</f>
        <v/>
      </c>
      <c r="T49" t="str">
        <f t="shared" si="20"/>
        <v/>
      </c>
      <c r="U49" t="str">
        <f t="shared" si="20"/>
        <v/>
      </c>
      <c r="V49" t="str">
        <f t="shared" si="20"/>
        <v/>
      </c>
      <c r="W49" t="str">
        <f t="shared" si="20"/>
        <v/>
      </c>
      <c r="X49" t="str">
        <f t="shared" si="20"/>
        <v/>
      </c>
      <c r="Y49" t="str">
        <f t="shared" si="20"/>
        <v/>
      </c>
      <c r="Z49" t="str">
        <f t="shared" si="20"/>
        <v/>
      </c>
      <c r="AA49" t="str">
        <f t="shared" si="20"/>
        <v/>
      </c>
      <c r="AB49" t="str">
        <f t="shared" si="20"/>
        <v/>
      </c>
      <c r="AC49" t="str">
        <f t="shared" si="20"/>
        <v/>
      </c>
      <c r="AD49" t="str">
        <f t="shared" si="20"/>
        <v/>
      </c>
      <c r="AE49" t="str">
        <f t="shared" si="20"/>
        <v/>
      </c>
      <c r="AF49" t="str">
        <f t="shared" si="20"/>
        <v/>
      </c>
      <c r="AG49" t="str">
        <f t="shared" si="20"/>
        <v/>
      </c>
      <c r="AH49" t="str">
        <f t="shared" si="20"/>
        <v/>
      </c>
      <c r="AI49" t="str">
        <f t="shared" si="20"/>
        <v/>
      </c>
      <c r="AJ49" t="str">
        <f t="shared" si="20"/>
        <v/>
      </c>
      <c r="AK49" t="str">
        <f t="shared" si="20"/>
        <v/>
      </c>
      <c r="AM49" s="24">
        <f ca="1">AN49/GCD(AN50,AN49)</f>
        <v>1</v>
      </c>
      <c r="AN49" s="24">
        <f ca="1">D49*10</f>
        <v>10</v>
      </c>
    </row>
    <row r="50" spans="1:40" ht="29.15" customHeight="1" x14ac:dyDescent="0.25">
      <c r="A50" s="1" t="str">
        <f t="shared" si="0"/>
        <v/>
      </c>
      <c r="D50" t="str">
        <f t="shared" si="13"/>
        <v/>
      </c>
      <c r="E50" t="str">
        <f t="shared" si="13"/>
        <v/>
      </c>
      <c r="F50" t="str">
        <f t="shared" si="13"/>
        <v/>
      </c>
      <c r="G50" s="10" t="str">
        <f t="shared" si="13"/>
        <v/>
      </c>
      <c r="H50" s="10" t="str">
        <f t="shared" si="13"/>
        <v/>
      </c>
      <c r="I50" t="str">
        <f t="shared" si="13"/>
        <v/>
      </c>
      <c r="J50" t="str">
        <f t="shared" si="13"/>
        <v/>
      </c>
      <c r="K50" t="str">
        <f t="shared" si="14"/>
        <v/>
      </c>
      <c r="L50" t="str">
        <f t="shared" si="14"/>
        <v/>
      </c>
      <c r="M50" t="str">
        <f t="shared" si="14"/>
        <v/>
      </c>
      <c r="N50" t="str">
        <f t="shared" si="14"/>
        <v/>
      </c>
      <c r="O50" s="27"/>
      <c r="P50" s="27"/>
      <c r="Q50" s="27">
        <f ca="1">IF(AM50=1,"",AM50)</f>
        <v>5</v>
      </c>
      <c r="R50" s="27"/>
      <c r="S50" t="str">
        <f t="shared" ref="S50:AK50" si="21">IF(S22="","",S22)</f>
        <v/>
      </c>
      <c r="T50" t="str">
        <f t="shared" si="21"/>
        <v/>
      </c>
      <c r="U50" t="str">
        <f t="shared" si="21"/>
        <v/>
      </c>
      <c r="V50" t="str">
        <f t="shared" si="21"/>
        <v/>
      </c>
      <c r="W50" t="str">
        <f t="shared" si="21"/>
        <v/>
      </c>
      <c r="X50" t="str">
        <f t="shared" si="21"/>
        <v/>
      </c>
      <c r="Y50" t="str">
        <f t="shared" si="21"/>
        <v/>
      </c>
      <c r="Z50" t="str">
        <f t="shared" si="21"/>
        <v/>
      </c>
      <c r="AA50" t="str">
        <f t="shared" si="21"/>
        <v/>
      </c>
      <c r="AB50" t="str">
        <f t="shared" si="21"/>
        <v/>
      </c>
      <c r="AC50" t="str">
        <f t="shared" si="21"/>
        <v/>
      </c>
      <c r="AD50" t="str">
        <f t="shared" si="21"/>
        <v/>
      </c>
      <c r="AE50" t="str">
        <f t="shared" si="21"/>
        <v/>
      </c>
      <c r="AF50" t="str">
        <f t="shared" si="21"/>
        <v/>
      </c>
      <c r="AG50" t="str">
        <f t="shared" si="21"/>
        <v/>
      </c>
      <c r="AH50" t="str">
        <f t="shared" si="21"/>
        <v/>
      </c>
      <c r="AI50" t="str">
        <f t="shared" si="21"/>
        <v/>
      </c>
      <c r="AJ50" t="str">
        <f t="shared" si="21"/>
        <v/>
      </c>
      <c r="AK50" t="str">
        <f t="shared" si="21"/>
        <v/>
      </c>
      <c r="AM50" s="24">
        <f ca="1">AN50/GCD(AN49,AN50)</f>
        <v>5</v>
      </c>
      <c r="AN50" s="24">
        <f>H49*10</f>
        <v>50</v>
      </c>
    </row>
    <row r="51" spans="1:40" ht="29.15" customHeight="1" x14ac:dyDescent="0.25">
      <c r="A51" s="1" t="str">
        <f t="shared" si="0"/>
        <v>(9)</v>
      </c>
      <c r="D51" s="30">
        <f t="shared" ca="1" si="13"/>
        <v>1</v>
      </c>
      <c r="E51" s="30" t="str">
        <f t="shared" si="13"/>
        <v/>
      </c>
      <c r="F51" s="29" t="str">
        <f t="shared" si="13"/>
        <v>:</v>
      </c>
      <c r="G51" s="29">
        <f t="shared" ca="1" si="13"/>
        <v>2</v>
      </c>
      <c r="H51" s="29" t="str">
        <f t="shared" si="13"/>
        <v/>
      </c>
      <c r="I51" t="str">
        <f t="shared" si="13"/>
        <v/>
      </c>
      <c r="J51" t="str">
        <f t="shared" si="13"/>
        <v/>
      </c>
      <c r="K51" t="str">
        <f t="shared" si="14"/>
        <v/>
      </c>
      <c r="L51" t="str">
        <f t="shared" si="14"/>
        <v/>
      </c>
      <c r="M51" t="str">
        <f t="shared" si="14"/>
        <v/>
      </c>
      <c r="N51" t="str">
        <f t="shared" si="14"/>
        <v/>
      </c>
      <c r="O51" s="27" t="str">
        <f ca="1">IF(AM52=1,AM51,"")</f>
        <v/>
      </c>
      <c r="P51" s="27"/>
      <c r="Q51" s="28">
        <f ca="1">IF(AM52=1,"",AM51)</f>
        <v>1</v>
      </c>
      <c r="R51" s="28"/>
      <c r="S51" t="str">
        <f t="shared" ref="S51:AK51" si="22">IF(S23="","",S23)</f>
        <v/>
      </c>
      <c r="T51" t="str">
        <f t="shared" si="22"/>
        <v/>
      </c>
      <c r="U51" t="str">
        <f t="shared" si="22"/>
        <v/>
      </c>
      <c r="V51" t="str">
        <f t="shared" si="22"/>
        <v/>
      </c>
      <c r="W51" t="str">
        <f t="shared" si="22"/>
        <v/>
      </c>
      <c r="X51" t="str">
        <f t="shared" si="22"/>
        <v/>
      </c>
      <c r="Y51" t="str">
        <f t="shared" si="22"/>
        <v/>
      </c>
      <c r="Z51" t="str">
        <f t="shared" si="22"/>
        <v/>
      </c>
      <c r="AA51" t="str">
        <f t="shared" si="22"/>
        <v/>
      </c>
      <c r="AB51" t="str">
        <f t="shared" si="22"/>
        <v/>
      </c>
      <c r="AC51" t="str">
        <f t="shared" si="22"/>
        <v/>
      </c>
      <c r="AD51" t="str">
        <f t="shared" si="22"/>
        <v/>
      </c>
      <c r="AE51" t="str">
        <f t="shared" si="22"/>
        <v/>
      </c>
      <c r="AF51" t="str">
        <f t="shared" si="22"/>
        <v/>
      </c>
      <c r="AG51" t="str">
        <f t="shared" si="22"/>
        <v/>
      </c>
      <c r="AH51" t="str">
        <f t="shared" si="22"/>
        <v/>
      </c>
      <c r="AI51" t="str">
        <f t="shared" si="22"/>
        <v/>
      </c>
      <c r="AJ51" t="str">
        <f t="shared" si="22"/>
        <v/>
      </c>
      <c r="AK51" t="str">
        <f t="shared" si="22"/>
        <v/>
      </c>
      <c r="AM51" s="24">
        <f ca="1">AN51/GCD(AN52,AN51)</f>
        <v>1</v>
      </c>
      <c r="AN51" s="24">
        <f ca="1">D51</f>
        <v>1</v>
      </c>
    </row>
    <row r="52" spans="1:40" ht="29.15" customHeight="1" x14ac:dyDescent="0.25">
      <c r="A52" s="1" t="str">
        <f t="shared" si="0"/>
        <v/>
      </c>
      <c r="D52" s="29">
        <f t="shared" ca="1" si="13"/>
        <v>7</v>
      </c>
      <c r="E52" s="29" t="str">
        <f t="shared" si="13"/>
        <v/>
      </c>
      <c r="F52" s="29" t="str">
        <f t="shared" si="13"/>
        <v/>
      </c>
      <c r="G52" s="29" t="str">
        <f t="shared" si="13"/>
        <v/>
      </c>
      <c r="H52" s="29" t="str">
        <f t="shared" si="13"/>
        <v/>
      </c>
      <c r="I52" t="str">
        <f t="shared" si="13"/>
        <v/>
      </c>
      <c r="J52" t="str">
        <f t="shared" si="13"/>
        <v/>
      </c>
      <c r="K52" t="str">
        <f t="shared" si="14"/>
        <v/>
      </c>
      <c r="L52" t="str">
        <f t="shared" si="14"/>
        <v/>
      </c>
      <c r="M52" t="str">
        <f t="shared" si="14"/>
        <v/>
      </c>
      <c r="N52" t="str">
        <f t="shared" si="14"/>
        <v/>
      </c>
      <c r="O52" s="27"/>
      <c r="P52" s="27"/>
      <c r="Q52" s="27">
        <f ca="1">IF(AM52=1,"",AM52)</f>
        <v>14</v>
      </c>
      <c r="R52" s="27"/>
      <c r="S52" t="str">
        <f t="shared" ref="S52:AK52" si="23">IF(S24="","",S24)</f>
        <v/>
      </c>
      <c r="T52" t="str">
        <f t="shared" si="23"/>
        <v/>
      </c>
      <c r="U52" t="str">
        <f t="shared" si="23"/>
        <v/>
      </c>
      <c r="V52" t="str">
        <f t="shared" si="23"/>
        <v/>
      </c>
      <c r="W52" t="str">
        <f t="shared" si="23"/>
        <v/>
      </c>
      <c r="X52" t="str">
        <f t="shared" si="23"/>
        <v/>
      </c>
      <c r="Y52" t="str">
        <f t="shared" si="23"/>
        <v/>
      </c>
      <c r="Z52" t="str">
        <f t="shared" si="23"/>
        <v/>
      </c>
      <c r="AA52" t="str">
        <f t="shared" si="23"/>
        <v/>
      </c>
      <c r="AB52" t="str">
        <f t="shared" si="23"/>
        <v/>
      </c>
      <c r="AC52" t="str">
        <f t="shared" si="23"/>
        <v/>
      </c>
      <c r="AD52" t="str">
        <f t="shared" si="23"/>
        <v/>
      </c>
      <c r="AE52" t="str">
        <f t="shared" si="23"/>
        <v/>
      </c>
      <c r="AF52" t="str">
        <f t="shared" si="23"/>
        <v/>
      </c>
      <c r="AG52" t="str">
        <f t="shared" si="23"/>
        <v/>
      </c>
      <c r="AH52" t="str">
        <f t="shared" si="23"/>
        <v/>
      </c>
      <c r="AI52" t="str">
        <f t="shared" si="23"/>
        <v/>
      </c>
      <c r="AJ52" t="str">
        <f t="shared" si="23"/>
        <v/>
      </c>
      <c r="AK52" t="str">
        <f t="shared" si="23"/>
        <v/>
      </c>
      <c r="AM52" s="24">
        <f ca="1">AN52/GCD(AN51,AN52)</f>
        <v>14</v>
      </c>
      <c r="AN52" s="24">
        <f ca="1">D52*G51</f>
        <v>14</v>
      </c>
    </row>
    <row r="53" spans="1:40" ht="29.15" customHeight="1" x14ac:dyDescent="0.25">
      <c r="A53" s="1" t="str">
        <f t="shared" si="0"/>
        <v/>
      </c>
      <c r="D53" s="11" t="str">
        <f t="shared" si="13"/>
        <v/>
      </c>
      <c r="E53" s="11" t="str">
        <f t="shared" si="13"/>
        <v/>
      </c>
      <c r="F53" s="11" t="str">
        <f t="shared" si="13"/>
        <v/>
      </c>
      <c r="G53" s="11" t="str">
        <f t="shared" si="13"/>
        <v/>
      </c>
      <c r="H53" s="11" t="str">
        <f t="shared" si="13"/>
        <v/>
      </c>
      <c r="I53" t="str">
        <f t="shared" si="13"/>
        <v/>
      </c>
      <c r="J53" t="str">
        <f t="shared" si="13"/>
        <v/>
      </c>
      <c r="K53" t="str">
        <f t="shared" si="14"/>
        <v/>
      </c>
      <c r="L53" t="str">
        <f t="shared" si="14"/>
        <v/>
      </c>
      <c r="M53" t="str">
        <f t="shared" si="14"/>
        <v/>
      </c>
      <c r="N53" t="str">
        <f t="shared" si="14"/>
        <v/>
      </c>
      <c r="O53" t="str">
        <f>IF(O25="","",O25)</f>
        <v/>
      </c>
      <c r="P53" t="str">
        <f>IF(P25="","",P25)</f>
        <v/>
      </c>
      <c r="Q53" t="str">
        <f>IF(Q25="","",Q25)</f>
        <v/>
      </c>
      <c r="R53" t="str">
        <f>IF(R25="","",R25)</f>
        <v/>
      </c>
      <c r="S53" t="str">
        <f t="shared" ref="S53:AK53" si="24">IF(S25="","",S25)</f>
        <v/>
      </c>
      <c r="T53" t="str">
        <f t="shared" si="24"/>
        <v/>
      </c>
      <c r="U53" t="str">
        <f t="shared" si="24"/>
        <v/>
      </c>
      <c r="V53" t="str">
        <f t="shared" si="24"/>
        <v/>
      </c>
      <c r="W53" t="str">
        <f t="shared" si="24"/>
        <v/>
      </c>
      <c r="X53" t="str">
        <f t="shared" si="24"/>
        <v/>
      </c>
      <c r="Y53" t="str">
        <f t="shared" si="24"/>
        <v/>
      </c>
      <c r="Z53" t="str">
        <f t="shared" si="24"/>
        <v/>
      </c>
      <c r="AA53" t="str">
        <f t="shared" si="24"/>
        <v/>
      </c>
      <c r="AB53" t="str">
        <f t="shared" si="24"/>
        <v/>
      </c>
      <c r="AC53" t="str">
        <f t="shared" si="24"/>
        <v/>
      </c>
      <c r="AD53" t="str">
        <f t="shared" si="24"/>
        <v/>
      </c>
      <c r="AE53" t="str">
        <f t="shared" si="24"/>
        <v/>
      </c>
      <c r="AF53" t="str">
        <f t="shared" si="24"/>
        <v/>
      </c>
      <c r="AG53" t="str">
        <f t="shared" si="24"/>
        <v/>
      </c>
      <c r="AH53" t="str">
        <f t="shared" si="24"/>
        <v/>
      </c>
      <c r="AI53" t="str">
        <f t="shared" si="24"/>
        <v/>
      </c>
      <c r="AJ53" t="str">
        <f t="shared" si="24"/>
        <v/>
      </c>
      <c r="AK53" t="str">
        <f t="shared" si="24"/>
        <v/>
      </c>
    </row>
    <row r="54" spans="1:40" ht="29.15" customHeight="1" x14ac:dyDescent="0.25">
      <c r="A54" s="1" t="str">
        <f t="shared" si="0"/>
        <v>(10)</v>
      </c>
      <c r="D54" s="30">
        <f t="shared" ref="D54:J55" ca="1" si="25">IF(D26="","",D26)</f>
        <v>1</v>
      </c>
      <c r="E54" s="30" t="str">
        <f t="shared" si="25"/>
        <v/>
      </c>
      <c r="F54" s="29" t="str">
        <f t="shared" si="25"/>
        <v>:</v>
      </c>
      <c r="G54" s="30">
        <f t="shared" ca="1" si="25"/>
        <v>1</v>
      </c>
      <c r="H54" s="30" t="str">
        <f t="shared" si="25"/>
        <v/>
      </c>
      <c r="I54" t="str">
        <f t="shared" si="25"/>
        <v/>
      </c>
      <c r="J54" t="str">
        <f t="shared" si="25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s="27" t="str">
        <f ca="1">IF(AM55=1,AM54,"")</f>
        <v/>
      </c>
      <c r="P54" s="27"/>
      <c r="Q54" s="28">
        <f ca="1">IF(AM55=1,"",AM54)</f>
        <v>3</v>
      </c>
      <c r="R54" s="28"/>
      <c r="S54" t="str">
        <f t="shared" ref="S54:AK54" si="26">IF(S26="","",S26)</f>
        <v/>
      </c>
      <c r="T54" t="str">
        <f t="shared" si="26"/>
        <v/>
      </c>
      <c r="U54" t="str">
        <f t="shared" si="26"/>
        <v/>
      </c>
      <c r="V54" t="str">
        <f t="shared" si="26"/>
        <v/>
      </c>
      <c r="W54" t="str">
        <f t="shared" si="26"/>
        <v/>
      </c>
      <c r="X54" t="str">
        <f t="shared" si="26"/>
        <v/>
      </c>
      <c r="Y54" t="str">
        <f t="shared" si="26"/>
        <v/>
      </c>
      <c r="Z54" t="str">
        <f t="shared" si="26"/>
        <v/>
      </c>
      <c r="AA54" t="str">
        <f t="shared" si="26"/>
        <v/>
      </c>
      <c r="AB54" t="str">
        <f t="shared" si="26"/>
        <v/>
      </c>
      <c r="AC54" t="str">
        <f t="shared" si="26"/>
        <v/>
      </c>
      <c r="AD54" t="str">
        <f t="shared" si="26"/>
        <v/>
      </c>
      <c r="AE54" t="str">
        <f t="shared" si="26"/>
        <v/>
      </c>
      <c r="AF54" t="str">
        <f t="shared" si="26"/>
        <v/>
      </c>
      <c r="AG54" t="str">
        <f t="shared" si="26"/>
        <v/>
      </c>
      <c r="AH54" t="str">
        <f t="shared" si="26"/>
        <v/>
      </c>
      <c r="AI54" t="str">
        <f t="shared" si="26"/>
        <v/>
      </c>
      <c r="AJ54" t="str">
        <f t="shared" si="26"/>
        <v/>
      </c>
      <c r="AK54" t="str">
        <f t="shared" si="26"/>
        <v/>
      </c>
      <c r="AM54" s="24">
        <f ca="1">AN54/GCD(AN55,AN54)</f>
        <v>3</v>
      </c>
      <c r="AN54" s="24">
        <f ca="1">D54*G55</f>
        <v>6</v>
      </c>
    </row>
    <row r="55" spans="1:40" ht="29.15" customHeight="1" x14ac:dyDescent="0.25">
      <c r="A55" s="1" t="str">
        <f t="shared" si="0"/>
        <v/>
      </c>
      <c r="D55" s="29">
        <f t="shared" ca="1" si="25"/>
        <v>4</v>
      </c>
      <c r="E55" s="29" t="str">
        <f t="shared" si="25"/>
        <v/>
      </c>
      <c r="F55" s="29" t="str">
        <f t="shared" si="25"/>
        <v/>
      </c>
      <c r="G55" s="29">
        <f t="shared" ca="1" si="25"/>
        <v>6</v>
      </c>
      <c r="H55" s="29" t="str">
        <f t="shared" si="25"/>
        <v/>
      </c>
      <c r="I55" s="10" t="str">
        <f t="shared" si="25"/>
        <v/>
      </c>
      <c r="J55" t="str">
        <f t="shared" si="25"/>
        <v/>
      </c>
      <c r="K55" t="str">
        <f t="shared" si="14"/>
        <v/>
      </c>
      <c r="L55" t="str">
        <f t="shared" si="14"/>
        <v/>
      </c>
      <c r="M55" t="str">
        <f t="shared" si="14"/>
        <v/>
      </c>
      <c r="N55" t="str">
        <f t="shared" si="14"/>
        <v/>
      </c>
      <c r="O55" s="27"/>
      <c r="P55" s="27"/>
      <c r="Q55" s="27">
        <f ca="1">IF(AM55=1,"",AM55)</f>
        <v>2</v>
      </c>
      <c r="R55" s="27"/>
      <c r="S55" t="str">
        <f t="shared" ref="S55:AK55" si="27">IF(S27="","",S27)</f>
        <v/>
      </c>
      <c r="T55" t="str">
        <f t="shared" si="27"/>
        <v/>
      </c>
      <c r="U55" t="str">
        <f t="shared" si="27"/>
        <v/>
      </c>
      <c r="V55" t="str">
        <f t="shared" si="27"/>
        <v/>
      </c>
      <c r="W55" t="str">
        <f t="shared" si="27"/>
        <v/>
      </c>
      <c r="X55" t="str">
        <f t="shared" si="27"/>
        <v/>
      </c>
      <c r="Y55" t="str">
        <f t="shared" si="27"/>
        <v/>
      </c>
      <c r="Z55" t="str">
        <f t="shared" si="27"/>
        <v/>
      </c>
      <c r="AA55" t="str">
        <f t="shared" si="27"/>
        <v/>
      </c>
      <c r="AB55" t="str">
        <f t="shared" si="27"/>
        <v/>
      </c>
      <c r="AC55" t="str">
        <f t="shared" si="27"/>
        <v/>
      </c>
      <c r="AD55" t="str">
        <f t="shared" si="27"/>
        <v/>
      </c>
      <c r="AE55" t="str">
        <f t="shared" si="27"/>
        <v/>
      </c>
      <c r="AF55" t="str">
        <f t="shared" si="27"/>
        <v/>
      </c>
      <c r="AG55" t="str">
        <f t="shared" si="27"/>
        <v/>
      </c>
      <c r="AH55" t="str">
        <f t="shared" si="27"/>
        <v/>
      </c>
      <c r="AI55" t="str">
        <f t="shared" si="27"/>
        <v/>
      </c>
      <c r="AJ55" t="str">
        <f t="shared" si="27"/>
        <v/>
      </c>
      <c r="AK55" t="str">
        <f t="shared" si="27"/>
        <v/>
      </c>
      <c r="AM55" s="24">
        <f ca="1">AN55/GCD(AN54,AN55)</f>
        <v>2</v>
      </c>
      <c r="AN55" s="24">
        <f ca="1">D55*G54</f>
        <v>4</v>
      </c>
    </row>
    <row r="56" spans="1:40" ht="24" customHeight="1" x14ac:dyDescent="0.25">
      <c r="A56" s="1"/>
      <c r="D56" s="11"/>
      <c r="E56" s="11"/>
      <c r="F56" s="11"/>
      <c r="G56" s="11"/>
      <c r="H56" s="11"/>
      <c r="I56" s="10"/>
    </row>
    <row r="57" spans="1:40" ht="24" customHeight="1" x14ac:dyDescent="0.25"/>
    <row r="58" spans="1:40" ht="24" customHeight="1" x14ac:dyDescent="0.25"/>
    <row r="59" spans="1:40" ht="24" customHeight="1" x14ac:dyDescent="0.25"/>
  </sheetData>
  <mergeCells count="88">
    <mergeCell ref="D49:F49"/>
    <mergeCell ref="H49:I49"/>
    <mergeCell ref="D51:E51"/>
    <mergeCell ref="F51:F52"/>
    <mergeCell ref="D52:E52"/>
    <mergeCell ref="Q34:R34"/>
    <mergeCell ref="Q35:R35"/>
    <mergeCell ref="Q36:R36"/>
    <mergeCell ref="G44:H44"/>
    <mergeCell ref="D45:E45"/>
    <mergeCell ref="G45:H45"/>
    <mergeCell ref="D44:E44"/>
    <mergeCell ref="F44:F45"/>
    <mergeCell ref="D40:F40"/>
    <mergeCell ref="H40:I40"/>
    <mergeCell ref="D36:E36"/>
    <mergeCell ref="G36:H36"/>
    <mergeCell ref="D38:E38"/>
    <mergeCell ref="G38:H38"/>
    <mergeCell ref="D42:E42"/>
    <mergeCell ref="G42:I42"/>
    <mergeCell ref="D47:F47"/>
    <mergeCell ref="H47:J47"/>
    <mergeCell ref="AI1:AJ1"/>
    <mergeCell ref="D6:E6"/>
    <mergeCell ref="D24:E24"/>
    <mergeCell ref="F23:F24"/>
    <mergeCell ref="D14:E14"/>
    <mergeCell ref="G23:H24"/>
    <mergeCell ref="D26:E26"/>
    <mergeCell ref="D34:E34"/>
    <mergeCell ref="G34:H34"/>
    <mergeCell ref="AI29:AJ29"/>
    <mergeCell ref="F26:F27"/>
    <mergeCell ref="D27:E27"/>
    <mergeCell ref="G26:H26"/>
    <mergeCell ref="G27:H27"/>
    <mergeCell ref="D19:F19"/>
    <mergeCell ref="H19:J19"/>
    <mergeCell ref="D21:F21"/>
    <mergeCell ref="H21:I21"/>
    <mergeCell ref="D23:E23"/>
    <mergeCell ref="G6:H6"/>
    <mergeCell ref="D8:E8"/>
    <mergeCell ref="G8:H8"/>
    <mergeCell ref="D10:E10"/>
    <mergeCell ref="G10:H10"/>
    <mergeCell ref="H12:I12"/>
    <mergeCell ref="D12:F12"/>
    <mergeCell ref="G14:I14"/>
    <mergeCell ref="D16:E16"/>
    <mergeCell ref="D17:E17"/>
    <mergeCell ref="F16:F17"/>
    <mergeCell ref="G16:H16"/>
    <mergeCell ref="G17:H17"/>
    <mergeCell ref="D54:E54"/>
    <mergeCell ref="F54:F55"/>
    <mergeCell ref="G54:H54"/>
    <mergeCell ref="D55:E55"/>
    <mergeCell ref="G55:H55"/>
    <mergeCell ref="O34:P35"/>
    <mergeCell ref="O36:P37"/>
    <mergeCell ref="O42:P43"/>
    <mergeCell ref="O49:P50"/>
    <mergeCell ref="G51:H52"/>
    <mergeCell ref="O47:P48"/>
    <mergeCell ref="Q37:R37"/>
    <mergeCell ref="O38:P39"/>
    <mergeCell ref="Q38:R38"/>
    <mergeCell ref="Q39:R39"/>
    <mergeCell ref="O40:P41"/>
    <mergeCell ref="Q40:R40"/>
    <mergeCell ref="Q41:R41"/>
    <mergeCell ref="Q42:R42"/>
    <mergeCell ref="Q43:R43"/>
    <mergeCell ref="O44:P45"/>
    <mergeCell ref="Q44:R44"/>
    <mergeCell ref="Q45:R45"/>
    <mergeCell ref="O54:P55"/>
    <mergeCell ref="Q54:R54"/>
    <mergeCell ref="Q55:R55"/>
    <mergeCell ref="Q47:R47"/>
    <mergeCell ref="Q48:R48"/>
    <mergeCell ref="Q49:R49"/>
    <mergeCell ref="Q50:R50"/>
    <mergeCell ref="O51:P52"/>
    <mergeCell ref="Q51:R51"/>
    <mergeCell ref="Q52:R52"/>
  </mergeCells>
  <phoneticPr fontId="1"/>
  <conditionalFormatting sqref="Q34:R34">
    <cfRule type="expression" dxfId="9" priority="10" stopIfTrue="1">
      <formula>Q34=""</formula>
    </cfRule>
  </conditionalFormatting>
  <conditionalFormatting sqref="Q36:R36">
    <cfRule type="expression" dxfId="8" priority="9" stopIfTrue="1">
      <formula>Q36=""</formula>
    </cfRule>
  </conditionalFormatting>
  <conditionalFormatting sqref="Q38:R38">
    <cfRule type="expression" dxfId="7" priority="8" stopIfTrue="1">
      <formula>Q38=""</formula>
    </cfRule>
  </conditionalFormatting>
  <conditionalFormatting sqref="Q40:R40">
    <cfRule type="expression" dxfId="6" priority="7" stopIfTrue="1">
      <formula>Q40=""</formula>
    </cfRule>
  </conditionalFormatting>
  <conditionalFormatting sqref="Q42:R42">
    <cfRule type="expression" dxfId="5" priority="6" stopIfTrue="1">
      <formula>Q42=""</formula>
    </cfRule>
  </conditionalFormatting>
  <conditionalFormatting sqref="Q44:R44">
    <cfRule type="expression" dxfId="4" priority="5" stopIfTrue="1">
      <formula>Q44=""</formula>
    </cfRule>
  </conditionalFormatting>
  <conditionalFormatting sqref="Q47:R47">
    <cfRule type="expression" dxfId="3" priority="4" stopIfTrue="1">
      <formula>Q47=""</formula>
    </cfRule>
  </conditionalFormatting>
  <conditionalFormatting sqref="Q49:R49">
    <cfRule type="expression" dxfId="2" priority="3" stopIfTrue="1">
      <formula>Q49=""</formula>
    </cfRule>
  </conditionalFormatting>
  <conditionalFormatting sqref="Q51:R51">
    <cfRule type="expression" dxfId="1" priority="2" stopIfTrue="1">
      <formula>Q51=""</formula>
    </cfRule>
  </conditionalFormatting>
  <conditionalFormatting sqref="Q54:R54">
    <cfRule type="expression" dxfId="0" priority="1" stopIfTrue="1">
      <formula>Q54=""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56"/>
  <sheetViews>
    <sheetView topLeftCell="A32" workbookViewId="0"/>
  </sheetViews>
  <sheetFormatPr defaultRowHeight="25" customHeight="1" x14ac:dyDescent="0.25"/>
  <cols>
    <col min="1" max="37" width="1.7109375" customWidth="1"/>
    <col min="39" max="40" width="8.78515625" style="24"/>
  </cols>
  <sheetData>
    <row r="1" spans="1:39" ht="25" customHeight="1" x14ac:dyDescent="0.25">
      <c r="D1" s="3" t="s">
        <v>160</v>
      </c>
      <c r="AG1" s="2" t="s">
        <v>0</v>
      </c>
      <c r="AH1" s="2"/>
      <c r="AI1" s="30"/>
      <c r="AJ1" s="30"/>
    </row>
    <row r="2" spans="1:39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9" ht="25" customHeight="1" x14ac:dyDescent="0.25">
      <c r="Q3" s="8"/>
    </row>
    <row r="4" spans="1:39" ht="25" customHeight="1" x14ac:dyDescent="0.25">
      <c r="A4" s="1" t="s">
        <v>52</v>
      </c>
      <c r="C4" s="13"/>
      <c r="D4" s="26"/>
      <c r="E4" t="s">
        <v>171</v>
      </c>
    </row>
    <row r="5" spans="1:39" ht="29.15" customHeight="1" x14ac:dyDescent="0.25">
      <c r="B5" s="1" t="s">
        <v>3</v>
      </c>
      <c r="D5" s="33">
        <f ca="1">INT(RAND()*8+2)</f>
        <v>3</v>
      </c>
      <c r="E5" s="33"/>
      <c r="F5" t="s">
        <v>157</v>
      </c>
      <c r="G5" s="33">
        <f ca="1">D5+1</f>
        <v>4</v>
      </c>
      <c r="H5" s="33"/>
      <c r="I5" t="s">
        <v>12</v>
      </c>
      <c r="K5" s="33">
        <f ca="1">D5*INT(RAND()*3+2)</f>
        <v>9</v>
      </c>
      <c r="L5" s="33"/>
      <c r="M5" s="33"/>
      <c r="N5" t="s">
        <v>162</v>
      </c>
      <c r="P5" s="38"/>
      <c r="Q5" s="39"/>
      <c r="R5" s="40"/>
    </row>
    <row r="6" spans="1:39" ht="29.15" customHeight="1" x14ac:dyDescent="0.25"/>
    <row r="7" spans="1:39" ht="29.15" customHeight="1" x14ac:dyDescent="0.25">
      <c r="B7" s="1" t="s">
        <v>4</v>
      </c>
      <c r="D7" s="33">
        <f ca="1">INT(RAND()*12+2)</f>
        <v>6</v>
      </c>
      <c r="E7" s="33"/>
      <c r="F7" t="s">
        <v>157</v>
      </c>
      <c r="G7" s="33">
        <f ca="1">D7+1</f>
        <v>7</v>
      </c>
      <c r="H7" s="33"/>
      <c r="I7" t="s">
        <v>12</v>
      </c>
      <c r="K7" s="33">
        <f ca="1">D7*INT(RAND()*3+2)</f>
        <v>12</v>
      </c>
      <c r="L7" s="33"/>
      <c r="M7" s="33"/>
      <c r="N7" t="s">
        <v>162</v>
      </c>
      <c r="P7" s="38"/>
      <c r="Q7" s="39"/>
      <c r="R7" s="40"/>
    </row>
    <row r="8" spans="1:39" ht="29.15" customHeight="1" x14ac:dyDescent="0.25"/>
    <row r="9" spans="1:39" ht="29.15" customHeight="1" x14ac:dyDescent="0.25">
      <c r="A9" s="1" t="s">
        <v>40</v>
      </c>
      <c r="C9" t="s">
        <v>170</v>
      </c>
      <c r="D9" s="10"/>
      <c r="F9" s="10"/>
      <c r="G9" s="10"/>
      <c r="J9" s="10"/>
      <c r="K9" s="10"/>
      <c r="L9" s="10"/>
      <c r="O9" s="10"/>
      <c r="P9" s="10"/>
      <c r="Q9" s="10"/>
    </row>
    <row r="10" spans="1:39" ht="29.15" customHeight="1" x14ac:dyDescent="0.25">
      <c r="B10" s="1" t="s">
        <v>3</v>
      </c>
      <c r="E10" s="29">
        <f ca="1">INT(RAND()*8+2)*C11</f>
        <v>24</v>
      </c>
      <c r="F10" s="29"/>
      <c r="G10" s="11" t="s">
        <v>162</v>
      </c>
      <c r="H10" s="29">
        <f ca="1">INT(RAND()*8+2)*C11</f>
        <v>30</v>
      </c>
      <c r="I10" s="29"/>
    </row>
    <row r="11" spans="1:39" ht="29.15" customHeight="1" x14ac:dyDescent="0.25">
      <c r="A11" s="1"/>
      <c r="C11" s="25">
        <f ca="1">INT(RAND()*8+2)</f>
        <v>6</v>
      </c>
      <c r="D11" s="10"/>
      <c r="F11" s="10"/>
      <c r="G11" s="10"/>
      <c r="J11" s="10"/>
      <c r="K11" s="10"/>
      <c r="L11" s="10"/>
      <c r="O11" s="10"/>
      <c r="P11" s="10"/>
      <c r="Q11" s="10"/>
      <c r="R11" s="10"/>
    </row>
    <row r="12" spans="1:39" ht="29.15" customHeight="1" x14ac:dyDescent="0.25">
      <c r="B12" s="1" t="s">
        <v>4</v>
      </c>
      <c r="E12" s="29">
        <f ca="1">INT(RAND()*8+2)*C13</f>
        <v>420</v>
      </c>
      <c r="F12" s="29"/>
      <c r="G12" s="29"/>
      <c r="H12" t="s">
        <v>157</v>
      </c>
      <c r="I12" s="29">
        <f ca="1">INT(RAND()*8+2)*C13</f>
        <v>420</v>
      </c>
      <c r="J12" s="29"/>
      <c r="K12" s="29"/>
    </row>
    <row r="13" spans="1:39" ht="29.15" customHeight="1" x14ac:dyDescent="0.25">
      <c r="A13" s="1"/>
      <c r="C13" s="25">
        <f ca="1">INT(RAND()*8+2)*10</f>
        <v>70</v>
      </c>
      <c r="D13" s="10"/>
      <c r="F13" s="10"/>
      <c r="G13" s="10"/>
      <c r="J13" s="10"/>
      <c r="K13" s="10"/>
      <c r="L13" s="10"/>
      <c r="O13" s="10"/>
      <c r="P13" s="10"/>
      <c r="Q13" s="10"/>
      <c r="R13" s="10"/>
    </row>
    <row r="14" spans="1:39" ht="29.15" customHeight="1" x14ac:dyDescent="0.25">
      <c r="B14" s="1" t="s">
        <v>5</v>
      </c>
      <c r="E14" s="29">
        <f ca="1">INT(RAND()*8+2)*C15/10</f>
        <v>6.3</v>
      </c>
      <c r="F14" s="29"/>
      <c r="G14" s="29"/>
      <c r="H14" s="11" t="s">
        <v>162</v>
      </c>
      <c r="I14" s="29">
        <f ca="1">INT(RAND()*8+2)*C15/10</f>
        <v>7.2</v>
      </c>
      <c r="J14" s="29"/>
      <c r="K14" s="29"/>
    </row>
    <row r="15" spans="1:39" ht="29.15" customHeight="1" x14ac:dyDescent="0.25">
      <c r="A15" s="1"/>
      <c r="C15" s="25">
        <f ca="1">INT(RAND()*8+2)</f>
        <v>9</v>
      </c>
      <c r="D15" s="10"/>
      <c r="F15" s="10"/>
      <c r="G15" s="10"/>
      <c r="J15" s="10"/>
      <c r="K15" s="10"/>
      <c r="L15" s="10"/>
      <c r="O15" s="10"/>
      <c r="P15" s="10"/>
      <c r="Q15" s="10"/>
      <c r="R15" s="10"/>
    </row>
    <row r="16" spans="1:39" ht="29.15" customHeight="1" x14ac:dyDescent="0.25">
      <c r="B16" s="1" t="s">
        <v>6</v>
      </c>
      <c r="E16" s="30">
        <f ca="1">AM16/GCD(AM16,AM17)</f>
        <v>1</v>
      </c>
      <c r="F16" s="30"/>
      <c r="G16" s="29" t="s">
        <v>157</v>
      </c>
      <c r="H16" s="29">
        <f ca="1">INT(RAND()*2+1)</f>
        <v>2</v>
      </c>
      <c r="AM16" s="24">
        <f ca="1">INT(RAND()*(AM17-1)+1)</f>
        <v>1</v>
      </c>
    </row>
    <row r="17" spans="1:39" ht="29.15" customHeight="1" x14ac:dyDescent="0.25">
      <c r="A17" s="1"/>
      <c r="C17" s="10"/>
      <c r="D17" s="10"/>
      <c r="E17" s="31">
        <f ca="1">AM17/GCD(AM17,AM16)</f>
        <v>3</v>
      </c>
      <c r="F17" s="31"/>
      <c r="G17" s="29"/>
      <c r="H17" s="29"/>
      <c r="J17" s="10"/>
      <c r="K17" s="10"/>
      <c r="L17" s="10"/>
      <c r="O17" s="10"/>
      <c r="P17" s="10"/>
      <c r="Q17" s="10"/>
      <c r="R17" s="10"/>
      <c r="AM17" s="24">
        <f ca="1">INT(RAND()*8+2)</f>
        <v>3</v>
      </c>
    </row>
    <row r="18" spans="1:39" ht="29.15" customHeight="1" x14ac:dyDescent="0.25"/>
    <row r="19" spans="1:39" ht="29.15" customHeight="1" x14ac:dyDescent="0.25">
      <c r="A19" s="1" t="s">
        <v>169</v>
      </c>
      <c r="C19" s="1" t="s">
        <v>168</v>
      </c>
      <c r="J19">
        <v>1</v>
      </c>
      <c r="K19" t="s">
        <v>157</v>
      </c>
      <c r="L19">
        <f ca="1">INT(RAND()*4+2)</f>
        <v>3</v>
      </c>
      <c r="M19" t="s">
        <v>167</v>
      </c>
    </row>
    <row r="20" spans="1:39" ht="29.15" customHeight="1" x14ac:dyDescent="0.25"/>
    <row r="21" spans="1:39" ht="29.15" customHeight="1" x14ac:dyDescent="0.25">
      <c r="B21" s="1" t="s">
        <v>10</v>
      </c>
      <c r="D21" t="s">
        <v>166</v>
      </c>
      <c r="H21" s="33">
        <f ca="1">INT(RAND()*2+2)*10</f>
        <v>30</v>
      </c>
      <c r="I21" s="33"/>
      <c r="J21" t="s">
        <v>165</v>
      </c>
    </row>
    <row r="22" spans="1:39" ht="29.15" customHeight="1" x14ac:dyDescent="0.25"/>
    <row r="23" spans="1:39" ht="29.15" customHeight="1" x14ac:dyDescent="0.25">
      <c r="B23" s="1" t="s">
        <v>11</v>
      </c>
      <c r="D23" t="s">
        <v>166</v>
      </c>
      <c r="H23" s="33">
        <f ca="1">INT(RAND()*2+7)*10</f>
        <v>80</v>
      </c>
      <c r="I23" s="33"/>
      <c r="J23" t="s">
        <v>165</v>
      </c>
    </row>
    <row r="24" spans="1:39" ht="29.15" customHeight="1" x14ac:dyDescent="0.25"/>
    <row r="25" spans="1:39" ht="29.15" customHeight="1" x14ac:dyDescent="0.25">
      <c r="B25" s="1" t="s">
        <v>13</v>
      </c>
      <c r="E25" t="s">
        <v>164</v>
      </c>
      <c r="H25" s="37">
        <f ca="1">INT(RAND()*3+2)*100+INT(RAND()*8+2)*10</f>
        <v>480</v>
      </c>
      <c r="I25" s="37"/>
      <c r="J25" s="37"/>
      <c r="K25" t="s">
        <v>163</v>
      </c>
    </row>
    <row r="26" spans="1:39" ht="36" customHeight="1" x14ac:dyDescent="0.25"/>
    <row r="27" spans="1:39" ht="25" customHeight="1" x14ac:dyDescent="0.25">
      <c r="D27" s="3" t="str">
        <f>IF(D1="","",D1)</f>
        <v>比とその利用</v>
      </c>
      <c r="AG27" s="2" t="str">
        <f>IF(AG1="","",AG1)</f>
        <v>№</v>
      </c>
      <c r="AH27" s="2"/>
      <c r="AI27" s="30" t="str">
        <f>IF(AI1="","",AI1)</f>
        <v/>
      </c>
      <c r="AJ27" s="30"/>
    </row>
    <row r="28" spans="1:39" ht="25" customHeight="1" x14ac:dyDescent="0.25">
      <c r="E28" s="5" t="s">
        <v>2</v>
      </c>
      <c r="Q28" s="4" t="str">
        <f>IF(Q2="","",Q2)</f>
        <v>名前</v>
      </c>
      <c r="R28" s="2"/>
      <c r="S28" s="2"/>
      <c r="T28" s="2"/>
      <c r="U28" s="2" t="str">
        <f>IF(U2="","",U2)</f>
        <v/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9" ht="25" customHeight="1" x14ac:dyDescent="0.25">
      <c r="E29" s="5"/>
      <c r="Q29" s="8"/>
    </row>
    <row r="30" spans="1:39" ht="25" customHeight="1" x14ac:dyDescent="0.25">
      <c r="A30" t="str">
        <f>IF(A4="","",A4)</f>
        <v>１</v>
      </c>
      <c r="C30" s="13" t="str">
        <f>IF(C4="","",C4)</f>
        <v/>
      </c>
      <c r="D30" s="26" t="str">
        <f>IF(D4="","",D4)</f>
        <v/>
      </c>
      <c r="E30" t="str">
        <f>IF(E4="","",E4)</f>
        <v>にあてはまる数を求めましょう。</v>
      </c>
      <c r="W30" t="str">
        <f t="shared" ref="W30:AK30" si="0">IF(W4="","",W4)</f>
        <v/>
      </c>
      <c r="X30" t="str">
        <f t="shared" si="0"/>
        <v/>
      </c>
      <c r="Y30" t="str">
        <f t="shared" si="0"/>
        <v/>
      </c>
      <c r="Z30" t="str">
        <f t="shared" si="0"/>
        <v/>
      </c>
      <c r="AA30" t="str">
        <f t="shared" si="0"/>
        <v/>
      </c>
      <c r="AB30" t="str">
        <f t="shared" si="0"/>
        <v/>
      </c>
      <c r="AC30" t="str">
        <f t="shared" si="0"/>
        <v/>
      </c>
      <c r="AD30" t="str">
        <f t="shared" si="0"/>
        <v/>
      </c>
      <c r="AE30" t="str">
        <f t="shared" si="0"/>
        <v/>
      </c>
      <c r="AF30" t="str">
        <f t="shared" si="0"/>
        <v/>
      </c>
      <c r="AG30" t="str">
        <f t="shared" si="0"/>
        <v/>
      </c>
      <c r="AH30" t="str">
        <f t="shared" si="0"/>
        <v/>
      </c>
      <c r="AI30" t="str">
        <f t="shared" si="0"/>
        <v/>
      </c>
      <c r="AJ30" t="str">
        <f t="shared" si="0"/>
        <v/>
      </c>
      <c r="AK30" t="str">
        <f t="shared" si="0"/>
        <v/>
      </c>
    </row>
    <row r="31" spans="1:39" ht="29.15" customHeight="1" x14ac:dyDescent="0.25">
      <c r="B31" t="str">
        <f>IF(B5="","",B5)</f>
        <v>(1)</v>
      </c>
      <c r="D31" s="33">
        <f ca="1">IF(D5="","",D5)</f>
        <v>3</v>
      </c>
      <c r="E31" s="33"/>
      <c r="F31" t="str">
        <f t="shared" ref="F31:G33" si="1">IF(F5="","",F5)</f>
        <v>:</v>
      </c>
      <c r="G31" s="33">
        <f t="shared" ca="1" si="1"/>
        <v>4</v>
      </c>
      <c r="H31" s="33"/>
      <c r="I31" t="str">
        <f>IF(I5="","",I5)</f>
        <v>＝</v>
      </c>
      <c r="K31" s="33">
        <f ca="1">IF(K5="","",K5)</f>
        <v>9</v>
      </c>
      <c r="L31" s="33"/>
      <c r="M31" s="33"/>
      <c r="N31" t="str">
        <f>IF(N5="","",N5)</f>
        <v>：</v>
      </c>
      <c r="P31" s="34">
        <f ca="1">G31*K31/D31</f>
        <v>12</v>
      </c>
      <c r="Q31" s="35"/>
      <c r="R31" s="36"/>
      <c r="S31" t="str">
        <f t="shared" ref="S31:V33" si="2">IF(S5="","",S5)</f>
        <v/>
      </c>
      <c r="T31" t="str">
        <f t="shared" si="2"/>
        <v/>
      </c>
      <c r="U31" t="str">
        <f t="shared" si="2"/>
        <v/>
      </c>
      <c r="V31" t="str">
        <f t="shared" si="2"/>
        <v/>
      </c>
      <c r="W31" t="str">
        <f t="shared" ref="W31:AK31" si="3">IF(W5="","",W5)</f>
        <v/>
      </c>
      <c r="X31" t="str">
        <f t="shared" si="3"/>
        <v/>
      </c>
      <c r="Y31" t="str">
        <f t="shared" si="3"/>
        <v/>
      </c>
      <c r="Z31" t="str">
        <f t="shared" si="3"/>
        <v/>
      </c>
      <c r="AA31" t="str">
        <f t="shared" si="3"/>
        <v/>
      </c>
      <c r="AB31" t="str">
        <f t="shared" si="3"/>
        <v/>
      </c>
      <c r="AC31" t="str">
        <f t="shared" si="3"/>
        <v/>
      </c>
      <c r="AD31" t="str">
        <f t="shared" si="3"/>
        <v/>
      </c>
      <c r="AE31" t="str">
        <f t="shared" si="3"/>
        <v/>
      </c>
      <c r="AF31" t="str">
        <f t="shared" si="3"/>
        <v/>
      </c>
      <c r="AG31" t="str">
        <f t="shared" si="3"/>
        <v/>
      </c>
      <c r="AH31" t="str">
        <f t="shared" si="3"/>
        <v/>
      </c>
      <c r="AI31" t="str">
        <f t="shared" si="3"/>
        <v/>
      </c>
      <c r="AJ31" t="str">
        <f t="shared" si="3"/>
        <v/>
      </c>
      <c r="AK31" t="str">
        <f t="shared" si="3"/>
        <v/>
      </c>
      <c r="AL31" t="str">
        <f>IF(AL5="","",AL5)</f>
        <v/>
      </c>
    </row>
    <row r="32" spans="1:39" ht="29.15" customHeight="1" x14ac:dyDescent="0.25">
      <c r="B32" t="str">
        <f>IF(B6="","",B6)</f>
        <v/>
      </c>
      <c r="C32" t="str">
        <f>IF(C6="","",C6)</f>
        <v/>
      </c>
      <c r="D32" t="str">
        <f>IF(D6="","",D6)</f>
        <v/>
      </c>
      <c r="E32" t="str">
        <f>IF(E6="","",E6)</f>
        <v/>
      </c>
      <c r="F32" t="str">
        <f t="shared" si="1"/>
        <v/>
      </c>
      <c r="G32" t="str">
        <f t="shared" si="1"/>
        <v/>
      </c>
      <c r="H32" t="str">
        <f>IF(H6="","",H6)</f>
        <v/>
      </c>
      <c r="I32" t="str">
        <f>IF(I6="","",I6)</f>
        <v/>
      </c>
      <c r="J32" t="str">
        <f>IF(J6="","",J6)</f>
        <v/>
      </c>
      <c r="K32" t="str">
        <f>IF(K6="","",K6)</f>
        <v/>
      </c>
      <c r="L32" t="str">
        <f>IF(L6="","",L6)</f>
        <v/>
      </c>
      <c r="M32" t="str">
        <f>IF(M6="","",M6)</f>
        <v/>
      </c>
      <c r="N32" t="str">
        <f>IF(N6="","",N6)</f>
        <v/>
      </c>
      <c r="O32" t="str">
        <f>IF(O6="","",O6)</f>
        <v/>
      </c>
      <c r="P32" t="str">
        <f>IF(P6="","",P6)</f>
        <v/>
      </c>
      <c r="Q32" t="str">
        <f>IF(Q6="","",Q6)</f>
        <v/>
      </c>
      <c r="R32" t="str">
        <f>IF(R6="","",R6)</f>
        <v/>
      </c>
      <c r="S32" t="str">
        <f t="shared" si="2"/>
        <v/>
      </c>
      <c r="T32" t="str">
        <f t="shared" si="2"/>
        <v/>
      </c>
      <c r="U32" t="str">
        <f t="shared" si="2"/>
        <v/>
      </c>
      <c r="V32" t="str">
        <f t="shared" si="2"/>
        <v/>
      </c>
      <c r="W32" t="str">
        <f t="shared" ref="W32:AK32" si="4">IF(W6="","",W6)</f>
        <v/>
      </c>
      <c r="X32" t="str">
        <f t="shared" si="4"/>
        <v/>
      </c>
      <c r="Y32" t="str">
        <f t="shared" si="4"/>
        <v/>
      </c>
      <c r="Z32" t="str">
        <f t="shared" si="4"/>
        <v/>
      </c>
      <c r="AA32" t="str">
        <f t="shared" si="4"/>
        <v/>
      </c>
      <c r="AB32" t="str">
        <f t="shared" si="4"/>
        <v/>
      </c>
      <c r="AC32" t="str">
        <f t="shared" si="4"/>
        <v/>
      </c>
      <c r="AD32" t="str">
        <f t="shared" si="4"/>
        <v/>
      </c>
      <c r="AE32" t="str">
        <f t="shared" si="4"/>
        <v/>
      </c>
      <c r="AF32" t="str">
        <f t="shared" si="4"/>
        <v/>
      </c>
      <c r="AG32" t="str">
        <f t="shared" si="4"/>
        <v/>
      </c>
      <c r="AH32" t="str">
        <f t="shared" si="4"/>
        <v/>
      </c>
      <c r="AI32" t="str">
        <f t="shared" si="4"/>
        <v/>
      </c>
      <c r="AJ32" t="str">
        <f t="shared" si="4"/>
        <v/>
      </c>
      <c r="AK32" t="str">
        <f t="shared" si="4"/>
        <v/>
      </c>
      <c r="AL32" t="str">
        <f>IF(AL6="","",AL6)</f>
        <v/>
      </c>
    </row>
    <row r="33" spans="1:40" ht="29.15" customHeight="1" x14ac:dyDescent="0.25">
      <c r="B33" t="str">
        <f>IF(B7="","",B7)</f>
        <v>(2)</v>
      </c>
      <c r="D33" s="33">
        <f ca="1">IF(D7="","",D7)</f>
        <v>6</v>
      </c>
      <c r="E33" s="33"/>
      <c r="F33" t="str">
        <f t="shared" si="1"/>
        <v>:</v>
      </c>
      <c r="G33" s="33">
        <f t="shared" ca="1" si="1"/>
        <v>7</v>
      </c>
      <c r="H33" s="33"/>
      <c r="I33" t="str">
        <f>IF(I7="","",I7)</f>
        <v>＝</v>
      </c>
      <c r="K33" s="33">
        <f ca="1">IF(K7="","",K7)</f>
        <v>12</v>
      </c>
      <c r="L33" s="33"/>
      <c r="M33" s="33"/>
      <c r="N33" t="str">
        <f>IF(N7="","",N7)</f>
        <v>：</v>
      </c>
      <c r="P33" s="34">
        <f ca="1">G33*K33/D33</f>
        <v>14</v>
      </c>
      <c r="Q33" s="35"/>
      <c r="R33" s="36"/>
      <c r="S33" t="str">
        <f t="shared" si="2"/>
        <v/>
      </c>
      <c r="T33" t="str">
        <f t="shared" si="2"/>
        <v/>
      </c>
      <c r="U33" t="str">
        <f t="shared" si="2"/>
        <v/>
      </c>
      <c r="V33" t="str">
        <f t="shared" si="2"/>
        <v/>
      </c>
      <c r="W33" t="str">
        <f t="shared" ref="W33:AK33" si="5">IF(W7="","",W7)</f>
        <v/>
      </c>
      <c r="X33" t="str">
        <f t="shared" si="5"/>
        <v/>
      </c>
      <c r="Y33" t="str">
        <f t="shared" si="5"/>
        <v/>
      </c>
      <c r="Z33" t="str">
        <f t="shared" si="5"/>
        <v/>
      </c>
      <c r="AA33" t="str">
        <f t="shared" si="5"/>
        <v/>
      </c>
      <c r="AB33" t="str">
        <f t="shared" si="5"/>
        <v/>
      </c>
      <c r="AC33" t="str">
        <f t="shared" si="5"/>
        <v/>
      </c>
      <c r="AD33" t="str">
        <f t="shared" si="5"/>
        <v/>
      </c>
      <c r="AE33" t="str">
        <f t="shared" si="5"/>
        <v/>
      </c>
      <c r="AF33" t="str">
        <f t="shared" si="5"/>
        <v/>
      </c>
      <c r="AG33" t="str">
        <f t="shared" si="5"/>
        <v/>
      </c>
      <c r="AH33" t="str">
        <f t="shared" si="5"/>
        <v/>
      </c>
      <c r="AI33" t="str">
        <f t="shared" si="5"/>
        <v/>
      </c>
      <c r="AJ33" t="str">
        <f t="shared" si="5"/>
        <v/>
      </c>
      <c r="AK33" t="str">
        <f t="shared" si="5"/>
        <v/>
      </c>
      <c r="AL33" t="str">
        <f>IF(AL7="","",AL7)</f>
        <v/>
      </c>
    </row>
    <row r="34" spans="1:40" ht="29.15" customHeight="1" x14ac:dyDescent="0.25">
      <c r="AK34" t="str">
        <f>IF(AK8="","",AK8)</f>
        <v/>
      </c>
    </row>
    <row r="35" spans="1:40" ht="29.15" customHeight="1" x14ac:dyDescent="0.25">
      <c r="A35" t="str">
        <f t="shared" ref="A35:A45" si="6">IF(A9="","",A9)</f>
        <v>２</v>
      </c>
      <c r="C35" t="str">
        <f>IF(C9="","",C9)</f>
        <v>次の比を簡単にしましょう</v>
      </c>
    </row>
    <row r="36" spans="1:40" ht="29.15" customHeight="1" x14ac:dyDescent="0.25">
      <c r="A36" t="str">
        <f t="shared" si="6"/>
        <v/>
      </c>
      <c r="B36" s="1" t="str">
        <f t="shared" ref="B36:B44" si="7">IF(B10="","",B10)</f>
        <v>(1)</v>
      </c>
      <c r="E36" s="29">
        <f t="shared" ref="E36:K44" ca="1" si="8">IF(E10="","",E10)</f>
        <v>24</v>
      </c>
      <c r="F36" s="29" t="str">
        <f t="shared" si="8"/>
        <v/>
      </c>
      <c r="G36" s="11" t="str">
        <f t="shared" si="8"/>
        <v>：</v>
      </c>
      <c r="H36" s="29">
        <f t="shared" ca="1" si="8"/>
        <v>30</v>
      </c>
      <c r="I36" s="29" t="str">
        <f t="shared" si="8"/>
        <v/>
      </c>
      <c r="J36" t="str">
        <f t="shared" si="8"/>
        <v/>
      </c>
      <c r="K36" t="str">
        <f t="shared" si="8"/>
        <v/>
      </c>
      <c r="L36" s="27" t="s">
        <v>12</v>
      </c>
      <c r="M36" s="27"/>
      <c r="N36" s="27">
        <f ca="1">E36/GCD(E36,H36)</f>
        <v>4</v>
      </c>
      <c r="O36" s="27"/>
      <c r="P36" s="12" t="s">
        <v>162</v>
      </c>
      <c r="Q36" s="27">
        <f ca="1">H36/GCD(E36,H36)</f>
        <v>5</v>
      </c>
      <c r="R36" s="27"/>
      <c r="S36" t="str">
        <f t="shared" ref="S36:AK36" si="9">IF(S10="","",S10)</f>
        <v/>
      </c>
      <c r="T36" t="str">
        <f t="shared" si="9"/>
        <v/>
      </c>
      <c r="U36" t="str">
        <f t="shared" si="9"/>
        <v/>
      </c>
      <c r="V36" t="str">
        <f t="shared" si="9"/>
        <v/>
      </c>
      <c r="W36" t="str">
        <f t="shared" si="9"/>
        <v/>
      </c>
      <c r="X36" t="str">
        <f t="shared" si="9"/>
        <v/>
      </c>
      <c r="Y36" t="str">
        <f t="shared" si="9"/>
        <v/>
      </c>
      <c r="Z36" t="str">
        <f t="shared" si="9"/>
        <v/>
      </c>
      <c r="AA36" t="str">
        <f t="shared" si="9"/>
        <v/>
      </c>
      <c r="AB36" t="str">
        <f t="shared" si="9"/>
        <v/>
      </c>
      <c r="AC36" t="str">
        <f t="shared" si="9"/>
        <v/>
      </c>
      <c r="AD36" t="str">
        <f t="shared" si="9"/>
        <v/>
      </c>
      <c r="AE36" t="str">
        <f t="shared" si="9"/>
        <v/>
      </c>
      <c r="AF36" t="str">
        <f t="shared" si="9"/>
        <v/>
      </c>
      <c r="AG36" t="str">
        <f t="shared" si="9"/>
        <v/>
      </c>
      <c r="AH36" t="str">
        <f t="shared" si="9"/>
        <v/>
      </c>
      <c r="AI36" t="str">
        <f t="shared" si="9"/>
        <v/>
      </c>
      <c r="AJ36" t="str">
        <f t="shared" si="9"/>
        <v/>
      </c>
      <c r="AK36" t="str">
        <f t="shared" si="9"/>
        <v/>
      </c>
    </row>
    <row r="37" spans="1:40" ht="29.15" customHeight="1" x14ac:dyDescent="0.25">
      <c r="A37" s="1" t="str">
        <f t="shared" si="6"/>
        <v/>
      </c>
      <c r="B37" t="str">
        <f t="shared" si="7"/>
        <v/>
      </c>
      <c r="C37" s="25">
        <f ca="1">IF(C11="","",C11)</f>
        <v>6</v>
      </c>
      <c r="D37" s="10" t="str">
        <f>IF(D11="","",D11)</f>
        <v/>
      </c>
      <c r="E37" t="str">
        <f t="shared" si="8"/>
        <v/>
      </c>
      <c r="F37" s="10" t="str">
        <f t="shared" si="8"/>
        <v/>
      </c>
      <c r="G37" s="10" t="str">
        <f t="shared" si="8"/>
        <v/>
      </c>
      <c r="H37" t="str">
        <f t="shared" si="8"/>
        <v/>
      </c>
      <c r="I37" t="str">
        <f t="shared" si="8"/>
        <v/>
      </c>
      <c r="J37" s="10" t="str">
        <f t="shared" si="8"/>
        <v/>
      </c>
      <c r="K37" s="10" t="str">
        <f t="shared" si="8"/>
        <v/>
      </c>
      <c r="L37" s="10" t="str">
        <f t="shared" ref="L37:R37" si="10">IF(L11="","",L11)</f>
        <v/>
      </c>
      <c r="M37" t="str">
        <f t="shared" si="10"/>
        <v/>
      </c>
      <c r="N37" t="str">
        <f t="shared" si="10"/>
        <v/>
      </c>
      <c r="O37" s="10" t="str">
        <f t="shared" si="10"/>
        <v/>
      </c>
      <c r="P37" s="10" t="str">
        <f t="shared" si="10"/>
        <v/>
      </c>
      <c r="Q37" s="10" t="str">
        <f t="shared" si="10"/>
        <v/>
      </c>
      <c r="R37" s="10" t="str">
        <f t="shared" si="10"/>
        <v/>
      </c>
      <c r="S37" t="str">
        <f t="shared" ref="S37:AK37" si="11">IF(S11="","",S11)</f>
        <v/>
      </c>
      <c r="T37" t="str">
        <f t="shared" si="11"/>
        <v/>
      </c>
      <c r="U37" t="str">
        <f t="shared" si="11"/>
        <v/>
      </c>
      <c r="V37" t="str">
        <f t="shared" si="11"/>
        <v/>
      </c>
      <c r="W37" t="str">
        <f t="shared" si="11"/>
        <v/>
      </c>
      <c r="X37" t="str">
        <f t="shared" si="11"/>
        <v/>
      </c>
      <c r="Y37" t="str">
        <f t="shared" si="11"/>
        <v/>
      </c>
      <c r="Z37" t="str">
        <f t="shared" si="11"/>
        <v/>
      </c>
      <c r="AA37" t="str">
        <f t="shared" si="11"/>
        <v/>
      </c>
      <c r="AB37" t="str">
        <f t="shared" si="11"/>
        <v/>
      </c>
      <c r="AC37" t="str">
        <f t="shared" si="11"/>
        <v/>
      </c>
      <c r="AD37" t="str">
        <f t="shared" si="11"/>
        <v/>
      </c>
      <c r="AE37" t="str">
        <f t="shared" si="11"/>
        <v/>
      </c>
      <c r="AF37" t="str">
        <f t="shared" si="11"/>
        <v/>
      </c>
      <c r="AG37" t="str">
        <f t="shared" si="11"/>
        <v/>
      </c>
      <c r="AH37" t="str">
        <f t="shared" si="11"/>
        <v/>
      </c>
      <c r="AI37" t="str">
        <f t="shared" si="11"/>
        <v/>
      </c>
      <c r="AJ37" t="str">
        <f t="shared" si="11"/>
        <v/>
      </c>
      <c r="AK37" t="str">
        <f t="shared" si="11"/>
        <v/>
      </c>
    </row>
    <row r="38" spans="1:40" ht="29.15" customHeight="1" x14ac:dyDescent="0.25">
      <c r="A38" t="str">
        <f t="shared" si="6"/>
        <v/>
      </c>
      <c r="B38" s="1" t="str">
        <f t="shared" si="7"/>
        <v>(2)</v>
      </c>
      <c r="E38" s="29">
        <f t="shared" ca="1" si="8"/>
        <v>420</v>
      </c>
      <c r="F38" s="29" t="str">
        <f t="shared" si="8"/>
        <v/>
      </c>
      <c r="G38" s="29" t="str">
        <f t="shared" si="8"/>
        <v/>
      </c>
      <c r="H38" t="str">
        <f t="shared" si="8"/>
        <v>:</v>
      </c>
      <c r="I38" s="29">
        <f t="shared" ca="1" si="8"/>
        <v>420</v>
      </c>
      <c r="J38" s="29" t="str">
        <f t="shared" si="8"/>
        <v/>
      </c>
      <c r="K38" s="29" t="str">
        <f t="shared" si="8"/>
        <v/>
      </c>
      <c r="L38" s="27" t="s">
        <v>12</v>
      </c>
      <c r="M38" s="27"/>
      <c r="N38" s="27">
        <f ca="1">E38/GCD(E38,I38)</f>
        <v>1</v>
      </c>
      <c r="O38" s="27"/>
      <c r="P38" s="27"/>
      <c r="Q38" s="12" t="s">
        <v>162</v>
      </c>
      <c r="R38" s="27">
        <f ca="1">I38/GCD(E38,I38)</f>
        <v>1</v>
      </c>
      <c r="S38" s="27"/>
      <c r="T38" s="27"/>
      <c r="AL38" t="str">
        <f>IF(AK12="","",AK12)</f>
        <v/>
      </c>
    </row>
    <row r="39" spans="1:40" ht="29.15" customHeight="1" x14ac:dyDescent="0.25">
      <c r="A39" s="1" t="str">
        <f t="shared" si="6"/>
        <v/>
      </c>
      <c r="B39" t="str">
        <f t="shared" si="7"/>
        <v/>
      </c>
      <c r="C39" s="25">
        <f ca="1">IF(C13="","",C13)</f>
        <v>70</v>
      </c>
      <c r="D39" s="10" t="str">
        <f>IF(D13="","",D13)</f>
        <v/>
      </c>
      <c r="E39" t="str">
        <f t="shared" si="8"/>
        <v/>
      </c>
      <c r="F39" s="10" t="str">
        <f t="shared" si="8"/>
        <v/>
      </c>
      <c r="G39" s="10" t="str">
        <f t="shared" si="8"/>
        <v/>
      </c>
      <c r="H39" t="str">
        <f t="shared" si="8"/>
        <v/>
      </c>
      <c r="I39" t="str">
        <f t="shared" si="8"/>
        <v/>
      </c>
      <c r="J39" s="10" t="str">
        <f t="shared" si="8"/>
        <v/>
      </c>
      <c r="K39" s="10" t="str">
        <f t="shared" si="8"/>
        <v/>
      </c>
      <c r="L39" s="10" t="str">
        <f t="shared" ref="L39:AK39" si="12">IF(L13="","",L13)</f>
        <v/>
      </c>
      <c r="M39" t="str">
        <f t="shared" si="12"/>
        <v/>
      </c>
      <c r="N39" t="str">
        <f t="shared" si="12"/>
        <v/>
      </c>
      <c r="O39" s="10" t="str">
        <f t="shared" si="12"/>
        <v/>
      </c>
      <c r="P39" s="10" t="str">
        <f t="shared" si="12"/>
        <v/>
      </c>
      <c r="Q39" s="10" t="str">
        <f t="shared" si="12"/>
        <v/>
      </c>
      <c r="R39" s="10" t="str">
        <f t="shared" si="12"/>
        <v/>
      </c>
      <c r="S39" t="str">
        <f t="shared" si="12"/>
        <v/>
      </c>
      <c r="T39" t="str">
        <f t="shared" si="12"/>
        <v/>
      </c>
      <c r="U39" t="str">
        <f t="shared" si="12"/>
        <v/>
      </c>
      <c r="V39" t="str">
        <f t="shared" si="12"/>
        <v/>
      </c>
      <c r="W39" t="str">
        <f t="shared" si="12"/>
        <v/>
      </c>
      <c r="X39" t="str">
        <f t="shared" si="12"/>
        <v/>
      </c>
      <c r="Y39" t="str">
        <f t="shared" si="12"/>
        <v/>
      </c>
      <c r="Z39" t="str">
        <f t="shared" si="12"/>
        <v/>
      </c>
      <c r="AA39" t="str">
        <f t="shared" si="12"/>
        <v/>
      </c>
      <c r="AB39" t="str">
        <f t="shared" si="12"/>
        <v/>
      </c>
      <c r="AC39" t="str">
        <f t="shared" si="12"/>
        <v/>
      </c>
      <c r="AD39" t="str">
        <f t="shared" si="12"/>
        <v/>
      </c>
      <c r="AE39" t="str">
        <f t="shared" si="12"/>
        <v/>
      </c>
      <c r="AF39" t="str">
        <f t="shared" si="12"/>
        <v/>
      </c>
      <c r="AG39" t="str">
        <f t="shared" si="12"/>
        <v/>
      </c>
      <c r="AH39" t="str">
        <f t="shared" si="12"/>
        <v/>
      </c>
      <c r="AI39" t="str">
        <f t="shared" si="12"/>
        <v/>
      </c>
      <c r="AJ39" t="str">
        <f t="shared" si="12"/>
        <v/>
      </c>
      <c r="AK39" t="str">
        <f t="shared" si="12"/>
        <v/>
      </c>
    </row>
    <row r="40" spans="1:40" ht="29.15" customHeight="1" x14ac:dyDescent="0.25">
      <c r="A40" t="str">
        <f t="shared" si="6"/>
        <v/>
      </c>
      <c r="B40" s="1" t="str">
        <f t="shared" si="7"/>
        <v>(3)</v>
      </c>
      <c r="E40" s="29">
        <f t="shared" ca="1" si="8"/>
        <v>6.3</v>
      </c>
      <c r="F40" s="29" t="str">
        <f t="shared" si="8"/>
        <v/>
      </c>
      <c r="G40" s="29" t="str">
        <f t="shared" si="8"/>
        <v/>
      </c>
      <c r="H40" s="11" t="str">
        <f t="shared" si="8"/>
        <v>：</v>
      </c>
      <c r="I40" s="29">
        <f t="shared" ca="1" si="8"/>
        <v>7.2</v>
      </c>
      <c r="J40" s="29" t="str">
        <f t="shared" si="8"/>
        <v/>
      </c>
      <c r="K40" s="29" t="str">
        <f t="shared" si="8"/>
        <v/>
      </c>
      <c r="L40" s="27" t="s">
        <v>12</v>
      </c>
      <c r="M40" s="27"/>
      <c r="N40" s="27">
        <f ca="1">E40*10/GCD(E40*10,I40*10)</f>
        <v>7</v>
      </c>
      <c r="O40" s="27"/>
      <c r="P40" s="27"/>
      <c r="Q40" s="12" t="s">
        <v>162</v>
      </c>
      <c r="R40" s="27">
        <f ca="1">I40*10/GCD(E40*10,I40*10)</f>
        <v>8</v>
      </c>
      <c r="S40" s="27"/>
      <c r="T40" s="27"/>
      <c r="U40" t="str">
        <f t="shared" ref="U40:AK40" si="13">IF(U14="","",U14)</f>
        <v/>
      </c>
      <c r="V40" t="str">
        <f t="shared" si="13"/>
        <v/>
      </c>
      <c r="W40" t="str">
        <f t="shared" si="13"/>
        <v/>
      </c>
      <c r="X40" t="str">
        <f t="shared" si="13"/>
        <v/>
      </c>
      <c r="Y40" t="str">
        <f t="shared" si="13"/>
        <v/>
      </c>
      <c r="Z40" t="str">
        <f t="shared" si="13"/>
        <v/>
      </c>
      <c r="AA40" t="str">
        <f t="shared" si="13"/>
        <v/>
      </c>
      <c r="AB40" t="str">
        <f t="shared" si="13"/>
        <v/>
      </c>
      <c r="AC40" t="str">
        <f t="shared" si="13"/>
        <v/>
      </c>
      <c r="AD40" t="str">
        <f t="shared" si="13"/>
        <v/>
      </c>
      <c r="AE40" t="str">
        <f t="shared" si="13"/>
        <v/>
      </c>
      <c r="AF40" t="str">
        <f t="shared" si="13"/>
        <v/>
      </c>
      <c r="AG40" t="str">
        <f t="shared" si="13"/>
        <v/>
      </c>
      <c r="AH40" t="str">
        <f t="shared" si="13"/>
        <v/>
      </c>
      <c r="AI40" t="str">
        <f t="shared" si="13"/>
        <v/>
      </c>
      <c r="AJ40" t="str">
        <f t="shared" si="13"/>
        <v/>
      </c>
      <c r="AK40" t="str">
        <f t="shared" si="13"/>
        <v/>
      </c>
    </row>
    <row r="41" spans="1:40" ht="29.15" customHeight="1" x14ac:dyDescent="0.25">
      <c r="A41" s="1" t="str">
        <f t="shared" si="6"/>
        <v/>
      </c>
      <c r="B41" t="str">
        <f t="shared" si="7"/>
        <v/>
      </c>
      <c r="C41" s="25">
        <f ca="1">IF(C15="","",C15)</f>
        <v>9</v>
      </c>
      <c r="D41" s="10" t="str">
        <f>IF(D15="","",D15)</f>
        <v/>
      </c>
      <c r="E41" t="str">
        <f t="shared" si="8"/>
        <v/>
      </c>
      <c r="F41" s="10" t="str">
        <f t="shared" si="8"/>
        <v/>
      </c>
      <c r="G41" s="10" t="str">
        <f t="shared" si="8"/>
        <v/>
      </c>
      <c r="H41" t="str">
        <f t="shared" si="8"/>
        <v/>
      </c>
      <c r="I41" t="str">
        <f t="shared" si="8"/>
        <v/>
      </c>
      <c r="J41" s="10" t="str">
        <f t="shared" si="8"/>
        <v/>
      </c>
      <c r="K41" s="10" t="str">
        <f t="shared" si="8"/>
        <v/>
      </c>
      <c r="L41" s="10" t="str">
        <f t="shared" ref="L41:T41" si="14">IF(L15="","",L15)</f>
        <v/>
      </c>
      <c r="M41" t="str">
        <f t="shared" si="14"/>
        <v/>
      </c>
      <c r="N41" t="str">
        <f t="shared" si="14"/>
        <v/>
      </c>
      <c r="O41" s="10" t="str">
        <f t="shared" si="14"/>
        <v/>
      </c>
      <c r="P41" s="10" t="str">
        <f t="shared" si="14"/>
        <v/>
      </c>
      <c r="Q41" s="10" t="str">
        <f t="shared" si="14"/>
        <v/>
      </c>
      <c r="R41" s="10" t="str">
        <f t="shared" si="14"/>
        <v/>
      </c>
      <c r="S41" t="str">
        <f t="shared" si="14"/>
        <v/>
      </c>
      <c r="T41" t="str">
        <f t="shared" si="14"/>
        <v/>
      </c>
      <c r="U41" t="str">
        <f t="shared" ref="U41:AK41" si="15">IF(U15="","",U15)</f>
        <v/>
      </c>
      <c r="V41" t="str">
        <f t="shared" si="15"/>
        <v/>
      </c>
      <c r="W41" t="str">
        <f t="shared" si="15"/>
        <v/>
      </c>
      <c r="X41" t="str">
        <f t="shared" si="15"/>
        <v/>
      </c>
      <c r="Y41" t="str">
        <f t="shared" si="15"/>
        <v/>
      </c>
      <c r="Z41" t="str">
        <f t="shared" si="15"/>
        <v/>
      </c>
      <c r="AA41" t="str">
        <f t="shared" si="15"/>
        <v/>
      </c>
      <c r="AB41" t="str">
        <f t="shared" si="15"/>
        <v/>
      </c>
      <c r="AC41" t="str">
        <f t="shared" si="15"/>
        <v/>
      </c>
      <c r="AD41" t="str">
        <f t="shared" si="15"/>
        <v/>
      </c>
      <c r="AE41" t="str">
        <f t="shared" si="15"/>
        <v/>
      </c>
      <c r="AF41" t="str">
        <f t="shared" si="15"/>
        <v/>
      </c>
      <c r="AG41" t="str">
        <f t="shared" si="15"/>
        <v/>
      </c>
      <c r="AH41" t="str">
        <f t="shared" si="15"/>
        <v/>
      </c>
      <c r="AI41" t="str">
        <f t="shared" si="15"/>
        <v/>
      </c>
      <c r="AJ41" t="str">
        <f t="shared" si="15"/>
        <v/>
      </c>
      <c r="AK41" t="str">
        <f t="shared" si="15"/>
        <v/>
      </c>
    </row>
    <row r="42" spans="1:40" ht="29.15" customHeight="1" x14ac:dyDescent="0.25">
      <c r="A42" t="str">
        <f t="shared" si="6"/>
        <v/>
      </c>
      <c r="B42" s="1" t="str">
        <f t="shared" si="7"/>
        <v>(4)</v>
      </c>
      <c r="E42" s="30">
        <f t="shared" ca="1" si="8"/>
        <v>1</v>
      </c>
      <c r="F42" s="30" t="str">
        <f t="shared" si="8"/>
        <v/>
      </c>
      <c r="G42" s="29" t="str">
        <f t="shared" si="8"/>
        <v>:</v>
      </c>
      <c r="H42" s="29">
        <f t="shared" ca="1" si="8"/>
        <v>2</v>
      </c>
      <c r="I42" t="str">
        <f t="shared" si="8"/>
        <v/>
      </c>
      <c r="J42" t="str">
        <f t="shared" si="8"/>
        <v/>
      </c>
      <c r="K42" t="str">
        <f t="shared" si="8"/>
        <v/>
      </c>
      <c r="L42" s="27" t="s">
        <v>12</v>
      </c>
      <c r="M42" s="27"/>
      <c r="N42" s="27">
        <f ca="1">AM42/GCD(AM42,AN42)</f>
        <v>1</v>
      </c>
      <c r="O42" s="27"/>
      <c r="P42" s="27" t="s">
        <v>162</v>
      </c>
      <c r="Q42" s="27">
        <f ca="1">AN42/GCD(AM42,AN42)</f>
        <v>6</v>
      </c>
      <c r="R42" s="27"/>
      <c r="S42" t="str">
        <f t="shared" ref="S42:T44" si="16">IF(S16="","",S16)</f>
        <v/>
      </c>
      <c r="T42" t="str">
        <f t="shared" si="16"/>
        <v/>
      </c>
      <c r="U42" t="str">
        <f t="shared" ref="U42:AK42" si="17">IF(U16="","",U16)</f>
        <v/>
      </c>
      <c r="V42" t="str">
        <f t="shared" si="17"/>
        <v/>
      </c>
      <c r="W42" t="str">
        <f t="shared" si="17"/>
        <v/>
      </c>
      <c r="X42" t="str">
        <f t="shared" si="17"/>
        <v/>
      </c>
      <c r="Y42" t="str">
        <f t="shared" si="17"/>
        <v/>
      </c>
      <c r="Z42" t="str">
        <f t="shared" si="17"/>
        <v/>
      </c>
      <c r="AA42" t="str">
        <f t="shared" si="17"/>
        <v/>
      </c>
      <c r="AB42" t="str">
        <f t="shared" si="17"/>
        <v/>
      </c>
      <c r="AC42" t="str">
        <f t="shared" si="17"/>
        <v/>
      </c>
      <c r="AD42" t="str">
        <f t="shared" si="17"/>
        <v/>
      </c>
      <c r="AE42" t="str">
        <f t="shared" si="17"/>
        <v/>
      </c>
      <c r="AF42" t="str">
        <f t="shared" si="17"/>
        <v/>
      </c>
      <c r="AG42" t="str">
        <f t="shared" si="17"/>
        <v/>
      </c>
      <c r="AH42" t="str">
        <f t="shared" si="17"/>
        <v/>
      </c>
      <c r="AI42" t="str">
        <f t="shared" si="17"/>
        <v/>
      </c>
      <c r="AJ42" t="str">
        <f t="shared" si="17"/>
        <v/>
      </c>
      <c r="AK42" t="str">
        <f t="shared" si="17"/>
        <v/>
      </c>
      <c r="AM42" s="24">
        <f ca="1">E42</f>
        <v>1</v>
      </c>
      <c r="AN42" s="24">
        <f ca="1">H42*E43</f>
        <v>6</v>
      </c>
    </row>
    <row r="43" spans="1:40" ht="29.15" customHeight="1" x14ac:dyDescent="0.25">
      <c r="A43" s="1" t="str">
        <f t="shared" si="6"/>
        <v/>
      </c>
      <c r="B43" t="str">
        <f t="shared" si="7"/>
        <v/>
      </c>
      <c r="C43" s="10" t="str">
        <f>IF(C17="","",C17)</f>
        <v/>
      </c>
      <c r="D43" s="10" t="str">
        <f>IF(D17="","",D17)</f>
        <v/>
      </c>
      <c r="E43" s="31">
        <f t="shared" ca="1" si="8"/>
        <v>3</v>
      </c>
      <c r="F43" s="31" t="str">
        <f t="shared" si="8"/>
        <v/>
      </c>
      <c r="G43" s="29" t="str">
        <f t="shared" si="8"/>
        <v/>
      </c>
      <c r="H43" s="29" t="str">
        <f t="shared" si="8"/>
        <v/>
      </c>
      <c r="I43" t="str">
        <f t="shared" si="8"/>
        <v/>
      </c>
      <c r="J43" s="10" t="str">
        <f t="shared" si="8"/>
        <v/>
      </c>
      <c r="K43" s="10" t="str">
        <f t="shared" si="8"/>
        <v/>
      </c>
      <c r="L43" s="27"/>
      <c r="M43" s="27"/>
      <c r="N43" s="27"/>
      <c r="O43" s="27"/>
      <c r="P43" s="27"/>
      <c r="Q43" s="27"/>
      <c r="R43" s="27"/>
      <c r="S43" t="str">
        <f t="shared" si="16"/>
        <v/>
      </c>
      <c r="T43" t="str">
        <f t="shared" si="16"/>
        <v/>
      </c>
      <c r="U43" t="str">
        <f t="shared" ref="U43:AK43" si="18">IF(U17="","",U17)</f>
        <v/>
      </c>
      <c r="V43" t="str">
        <f t="shared" si="18"/>
        <v/>
      </c>
      <c r="W43" t="str">
        <f t="shared" si="18"/>
        <v/>
      </c>
      <c r="X43" t="str">
        <f t="shared" si="18"/>
        <v/>
      </c>
      <c r="Y43" t="str">
        <f t="shared" si="18"/>
        <v/>
      </c>
      <c r="Z43" t="str">
        <f t="shared" si="18"/>
        <v/>
      </c>
      <c r="AA43" t="str">
        <f t="shared" si="18"/>
        <v/>
      </c>
      <c r="AB43" t="str">
        <f t="shared" si="18"/>
        <v/>
      </c>
      <c r="AC43" t="str">
        <f t="shared" si="18"/>
        <v/>
      </c>
      <c r="AD43" t="str">
        <f t="shared" si="18"/>
        <v/>
      </c>
      <c r="AE43" t="str">
        <f t="shared" si="18"/>
        <v/>
      </c>
      <c r="AF43" t="str">
        <f t="shared" si="18"/>
        <v/>
      </c>
      <c r="AG43" t="str">
        <f t="shared" si="18"/>
        <v/>
      </c>
      <c r="AH43" t="str">
        <f t="shared" si="18"/>
        <v/>
      </c>
      <c r="AI43" t="str">
        <f t="shared" si="18"/>
        <v/>
      </c>
      <c r="AJ43" t="str">
        <f t="shared" si="18"/>
        <v/>
      </c>
      <c r="AK43" t="str">
        <f t="shared" si="18"/>
        <v/>
      </c>
    </row>
    <row r="44" spans="1:40" ht="29.15" customHeight="1" x14ac:dyDescent="0.25">
      <c r="A44" t="str">
        <f t="shared" si="6"/>
        <v/>
      </c>
      <c r="B44" t="str">
        <f t="shared" si="7"/>
        <v/>
      </c>
      <c r="C44" t="str">
        <f>IF(C18="","",C18)</f>
        <v/>
      </c>
      <c r="D44" t="str">
        <f>IF(D18="","",D18)</f>
        <v/>
      </c>
      <c r="E44" t="str">
        <f t="shared" si="8"/>
        <v/>
      </c>
      <c r="F44" t="str">
        <f t="shared" si="8"/>
        <v/>
      </c>
      <c r="G44" t="str">
        <f t="shared" si="8"/>
        <v/>
      </c>
      <c r="H44" t="str">
        <f t="shared" si="8"/>
        <v/>
      </c>
      <c r="I44" t="str">
        <f t="shared" si="8"/>
        <v/>
      </c>
      <c r="J44" t="str">
        <f t="shared" si="8"/>
        <v/>
      </c>
      <c r="K44" t="str">
        <f t="shared" si="8"/>
        <v/>
      </c>
      <c r="L44" t="str">
        <f t="shared" ref="L44:R44" si="19">IF(L18="","",L18)</f>
        <v/>
      </c>
      <c r="M44" t="str">
        <f t="shared" si="19"/>
        <v/>
      </c>
      <c r="N44" t="str">
        <f t="shared" si="19"/>
        <v/>
      </c>
      <c r="O44" t="str">
        <f t="shared" si="19"/>
        <v/>
      </c>
      <c r="P44" t="str">
        <f t="shared" si="19"/>
        <v/>
      </c>
      <c r="Q44" t="str">
        <f t="shared" si="19"/>
        <v/>
      </c>
      <c r="R44" t="str">
        <f t="shared" si="19"/>
        <v/>
      </c>
      <c r="S44" t="str">
        <f t="shared" si="16"/>
        <v/>
      </c>
      <c r="T44" t="str">
        <f t="shared" si="16"/>
        <v/>
      </c>
      <c r="U44" t="str">
        <f t="shared" ref="U44:AK44" si="20">IF(U18="","",U18)</f>
        <v/>
      </c>
      <c r="V44" t="str">
        <f t="shared" si="20"/>
        <v/>
      </c>
      <c r="W44" t="str">
        <f t="shared" si="20"/>
        <v/>
      </c>
      <c r="X44" t="str">
        <f t="shared" si="20"/>
        <v/>
      </c>
      <c r="Y44" t="str">
        <f t="shared" si="20"/>
        <v/>
      </c>
      <c r="Z44" t="str">
        <f t="shared" si="20"/>
        <v/>
      </c>
      <c r="AA44" t="str">
        <f t="shared" si="20"/>
        <v/>
      </c>
      <c r="AB44" t="str">
        <f t="shared" si="20"/>
        <v/>
      </c>
      <c r="AC44" t="str">
        <f t="shared" si="20"/>
        <v/>
      </c>
      <c r="AD44" t="str">
        <f t="shared" si="20"/>
        <v/>
      </c>
      <c r="AE44" t="str">
        <f t="shared" si="20"/>
        <v/>
      </c>
      <c r="AF44" t="str">
        <f t="shared" si="20"/>
        <v/>
      </c>
      <c r="AG44" t="str">
        <f t="shared" si="20"/>
        <v/>
      </c>
      <c r="AH44" t="str">
        <f t="shared" si="20"/>
        <v/>
      </c>
      <c r="AI44" t="str">
        <f t="shared" si="20"/>
        <v/>
      </c>
      <c r="AJ44" t="str">
        <f t="shared" si="20"/>
        <v/>
      </c>
      <c r="AK44" t="str">
        <f t="shared" si="20"/>
        <v/>
      </c>
    </row>
    <row r="45" spans="1:40" ht="29.15" customHeight="1" x14ac:dyDescent="0.25">
      <c r="A45" t="str">
        <f t="shared" si="6"/>
        <v>３</v>
      </c>
      <c r="C45" t="str">
        <f>IF(C19="","",C19)</f>
        <v>食塩と水を，</v>
      </c>
      <c r="J45">
        <f>IF(J19="","",J19)</f>
        <v>1</v>
      </c>
      <c r="K45" t="str">
        <f>IF(K19="","",K19)</f>
        <v>:</v>
      </c>
      <c r="L45">
        <f ca="1">IF(L19="","",L19)</f>
        <v>3</v>
      </c>
      <c r="M45" t="str">
        <f>IF(M19="","",M19)</f>
        <v>の重さの比にまぜて食塩水を作ります。</v>
      </c>
      <c r="AH45" t="str">
        <f>IF(AH19="","",AH19)</f>
        <v/>
      </c>
      <c r="AI45" t="str">
        <f>IF(AI19="","",AI19)</f>
        <v/>
      </c>
      <c r="AJ45" t="str">
        <f>IF(AJ19="","",AJ19)</f>
        <v/>
      </c>
      <c r="AK45" t="str">
        <f>IF(AK19="","",AK19)</f>
        <v/>
      </c>
    </row>
    <row r="46" spans="1:40" ht="29.15" customHeight="1" x14ac:dyDescent="0.25"/>
    <row r="47" spans="1:40" ht="29.15" customHeight="1" x14ac:dyDescent="0.25">
      <c r="B47" t="str">
        <f>IF(B21="","",B21)</f>
        <v>(8)</v>
      </c>
      <c r="D47" t="str">
        <f>IF(D21="","",D21)</f>
        <v>食塩を</v>
      </c>
      <c r="H47" s="33">
        <f ca="1">IF(H21="","",H21)</f>
        <v>30</v>
      </c>
      <c r="I47" s="33"/>
      <c r="J47" t="str">
        <f>IF(J21="","",J21)</f>
        <v>gにすると，水は何gいるでしょう。</v>
      </c>
      <c r="AD47" s="32">
        <f ca="1">L45*H47/J45</f>
        <v>90</v>
      </c>
      <c r="AE47" s="32"/>
      <c r="AF47" s="32"/>
      <c r="AG47" s="32"/>
      <c r="AH47" s="6" t="s">
        <v>161</v>
      </c>
      <c r="AI47" t="str">
        <f t="shared" ref="AI47:AL51" si="21">IF(AI21="","",AI21)</f>
        <v/>
      </c>
      <c r="AJ47" t="str">
        <f t="shared" si="21"/>
        <v/>
      </c>
      <c r="AK47" t="str">
        <f t="shared" si="21"/>
        <v/>
      </c>
      <c r="AL47" t="str">
        <f t="shared" si="21"/>
        <v/>
      </c>
    </row>
    <row r="48" spans="1:40" ht="29.15" customHeight="1" x14ac:dyDescent="0.25">
      <c r="B48" t="str">
        <f>IF(B22="","",B22)</f>
        <v/>
      </c>
      <c r="C48" t="str">
        <f>IF(C22="","",C22)</f>
        <v/>
      </c>
      <c r="D48" t="str">
        <f>IF(D22="","",D22)</f>
        <v/>
      </c>
      <c r="E48" t="str">
        <f>IF(E22="","",E22)</f>
        <v/>
      </c>
      <c r="F48" t="str">
        <f>IF(F22="","",F22)</f>
        <v/>
      </c>
      <c r="G48" t="str">
        <f>IF(G22="","",G22)</f>
        <v/>
      </c>
      <c r="H48" t="str">
        <f>IF(H22="","",H22)</f>
        <v/>
      </c>
      <c r="I48" t="str">
        <f>IF(I22="","",I22)</f>
        <v/>
      </c>
      <c r="J48" t="str">
        <f>IF(J22="","",J22)</f>
        <v/>
      </c>
      <c r="K48" t="str">
        <f t="shared" ref="K48:AD48" si="22">IF(K22="","",K22)</f>
        <v/>
      </c>
      <c r="L48" t="str">
        <f t="shared" si="22"/>
        <v/>
      </c>
      <c r="M48" t="str">
        <f t="shared" si="22"/>
        <v/>
      </c>
      <c r="N48" t="str">
        <f t="shared" si="22"/>
        <v/>
      </c>
      <c r="O48" t="str">
        <f t="shared" si="22"/>
        <v/>
      </c>
      <c r="P48" t="str">
        <f t="shared" si="22"/>
        <v/>
      </c>
      <c r="Q48" t="str">
        <f t="shared" si="22"/>
        <v/>
      </c>
      <c r="R48" t="str">
        <f t="shared" si="22"/>
        <v/>
      </c>
      <c r="S48" t="str">
        <f t="shared" si="22"/>
        <v/>
      </c>
      <c r="T48" t="str">
        <f t="shared" si="22"/>
        <v/>
      </c>
      <c r="U48" t="str">
        <f t="shared" si="22"/>
        <v/>
      </c>
      <c r="V48" t="str">
        <f t="shared" si="22"/>
        <v/>
      </c>
      <c r="W48" t="str">
        <f t="shared" si="22"/>
        <v/>
      </c>
      <c r="X48" t="str">
        <f t="shared" si="22"/>
        <v/>
      </c>
      <c r="Y48" t="str">
        <f t="shared" si="22"/>
        <v/>
      </c>
      <c r="Z48" t="str">
        <f t="shared" si="22"/>
        <v/>
      </c>
      <c r="AA48" t="str">
        <f t="shared" si="22"/>
        <v/>
      </c>
      <c r="AB48" t="str">
        <f t="shared" si="22"/>
        <v/>
      </c>
      <c r="AC48" t="str">
        <f t="shared" si="22"/>
        <v/>
      </c>
      <c r="AD48" t="str">
        <f t="shared" si="22"/>
        <v/>
      </c>
      <c r="AG48" t="str">
        <f>IF(AG22="","",AG22)</f>
        <v/>
      </c>
      <c r="AH48" t="str">
        <f>IF(AH22="","",AH22)</f>
        <v/>
      </c>
      <c r="AI48" t="str">
        <f t="shared" si="21"/>
        <v/>
      </c>
      <c r="AJ48" t="str">
        <f t="shared" si="21"/>
        <v/>
      </c>
      <c r="AK48" t="str">
        <f t="shared" si="21"/>
        <v/>
      </c>
      <c r="AL48" t="str">
        <f t="shared" si="21"/>
        <v/>
      </c>
    </row>
    <row r="49" spans="2:38" ht="29.15" customHeight="1" x14ac:dyDescent="0.25">
      <c r="B49" t="str">
        <f>IF(B23="","",B23)</f>
        <v>(9)</v>
      </c>
      <c r="D49" t="str">
        <f>IF(D23="","",D23)</f>
        <v>食塩を</v>
      </c>
      <c r="H49" s="33">
        <f ca="1">IF(H23="","",H23)</f>
        <v>80</v>
      </c>
      <c r="I49" s="33"/>
      <c r="J49" t="str">
        <f>IF(J23="","",J23)</f>
        <v>gにすると，水は何gいるでしょう。</v>
      </c>
      <c r="AC49" t="str">
        <f>IF(AC23="","",AC23)</f>
        <v/>
      </c>
      <c r="AD49" s="32">
        <f ca="1">H49*L45/J45</f>
        <v>240</v>
      </c>
      <c r="AE49" s="32"/>
      <c r="AF49" s="32"/>
      <c r="AG49" s="32"/>
      <c r="AH49" s="6" t="s">
        <v>161</v>
      </c>
      <c r="AI49" t="str">
        <f t="shared" si="21"/>
        <v/>
      </c>
      <c r="AJ49" t="str">
        <f t="shared" si="21"/>
        <v/>
      </c>
      <c r="AK49" t="str">
        <f t="shared" si="21"/>
        <v/>
      </c>
      <c r="AL49" t="str">
        <f t="shared" si="21"/>
        <v/>
      </c>
    </row>
    <row r="50" spans="2:38" ht="29.15" customHeight="1" x14ac:dyDescent="0.25">
      <c r="B50" t="str">
        <f>IF(B24="","",B24)</f>
        <v/>
      </c>
      <c r="C50" t="str">
        <f>IF(C24="","",C24)</f>
        <v/>
      </c>
      <c r="D50" t="str">
        <f>IF(D24="","",D24)</f>
        <v/>
      </c>
      <c r="E50" t="str">
        <f>IF(E24="","",E24)</f>
        <v/>
      </c>
      <c r="F50" t="str">
        <f>IF(F24="","",F24)</f>
        <v/>
      </c>
      <c r="G50" t="str">
        <f>IF(G24="","",G24)</f>
        <v/>
      </c>
      <c r="H50" t="str">
        <f>IF(H24="","",H24)</f>
        <v/>
      </c>
      <c r="I50" t="str">
        <f>IF(I24="","",I24)</f>
        <v/>
      </c>
      <c r="J50" t="str">
        <f>IF(J24="","",J24)</f>
        <v/>
      </c>
      <c r="K50" t="str">
        <f t="shared" ref="K50:AB50" si="23">IF(K24="","",K24)</f>
        <v/>
      </c>
      <c r="L50" t="str">
        <f t="shared" si="23"/>
        <v/>
      </c>
      <c r="M50" t="str">
        <f t="shared" si="23"/>
        <v/>
      </c>
      <c r="N50" t="str">
        <f t="shared" si="23"/>
        <v/>
      </c>
      <c r="O50" t="str">
        <f t="shared" si="23"/>
        <v/>
      </c>
      <c r="P50" t="str">
        <f t="shared" si="23"/>
        <v/>
      </c>
      <c r="Q50" t="str">
        <f t="shared" si="23"/>
        <v/>
      </c>
      <c r="R50" t="str">
        <f t="shared" si="23"/>
        <v/>
      </c>
      <c r="S50" t="str">
        <f t="shared" si="23"/>
        <v/>
      </c>
      <c r="T50" t="str">
        <f t="shared" si="23"/>
        <v/>
      </c>
      <c r="U50" t="str">
        <f t="shared" si="23"/>
        <v/>
      </c>
      <c r="V50" t="str">
        <f t="shared" si="23"/>
        <v/>
      </c>
      <c r="W50" t="str">
        <f t="shared" si="23"/>
        <v/>
      </c>
      <c r="X50" t="str">
        <f t="shared" si="23"/>
        <v/>
      </c>
      <c r="Y50" t="str">
        <f t="shared" si="23"/>
        <v/>
      </c>
      <c r="Z50" t="str">
        <f t="shared" si="23"/>
        <v/>
      </c>
      <c r="AA50" t="str">
        <f t="shared" si="23"/>
        <v/>
      </c>
      <c r="AB50" t="str">
        <f t="shared" si="23"/>
        <v/>
      </c>
      <c r="AC50" t="str">
        <f>IF(AC24="","",AC24)</f>
        <v/>
      </c>
      <c r="AD50" t="str">
        <f>IF(AD24="","",AD24)</f>
        <v/>
      </c>
      <c r="AE50" t="str">
        <f>IF(AE24="","",AE24)</f>
        <v/>
      </c>
      <c r="AF50" t="str">
        <f>IF(AF24="","",AF24)</f>
        <v/>
      </c>
      <c r="AG50" t="str">
        <f>IF(AG24="","",AG24)</f>
        <v/>
      </c>
      <c r="AH50" t="str">
        <f>IF(AH24="","",AH24)</f>
        <v/>
      </c>
      <c r="AI50" t="str">
        <f t="shared" si="21"/>
        <v/>
      </c>
      <c r="AJ50" t="str">
        <f t="shared" si="21"/>
        <v/>
      </c>
      <c r="AK50" t="str">
        <f t="shared" si="21"/>
        <v/>
      </c>
      <c r="AL50" t="str">
        <f t="shared" si="21"/>
        <v/>
      </c>
    </row>
    <row r="51" spans="2:38" ht="29.15" customHeight="1" x14ac:dyDescent="0.25">
      <c r="B51" t="str">
        <f>IF(B25="","",B25)</f>
        <v>(10)</v>
      </c>
      <c r="E51" t="str">
        <f>IF(E25="","",E25)</f>
        <v>水を</v>
      </c>
      <c r="H51" s="33">
        <f ca="1">IF(H25="","",H25)</f>
        <v>480</v>
      </c>
      <c r="I51" s="33"/>
      <c r="J51" s="33"/>
      <c r="K51" t="str">
        <f>IF(K25="","",K25)</f>
        <v>ｇにすると，食塩は何gいるでしょう。</v>
      </c>
      <c r="AE51" t="str">
        <f>IF(AE25="","",AE25)</f>
        <v/>
      </c>
      <c r="AF51" t="str">
        <f>IF(AF25="","",AF25)</f>
        <v/>
      </c>
      <c r="AG51" t="str">
        <f>IF(AG25="","",AG25)</f>
        <v/>
      </c>
      <c r="AH51" t="str">
        <f>IF(AH25="","",AH25)</f>
        <v/>
      </c>
      <c r="AI51" t="str">
        <f t="shared" si="21"/>
        <v/>
      </c>
      <c r="AJ51" t="str">
        <f t="shared" si="21"/>
        <v/>
      </c>
      <c r="AK51" t="str">
        <f t="shared" si="21"/>
        <v/>
      </c>
      <c r="AL51" t="str">
        <f t="shared" si="21"/>
        <v/>
      </c>
    </row>
    <row r="52" spans="2:38" ht="29.15" customHeight="1" x14ac:dyDescent="0.25">
      <c r="B52" t="str">
        <f t="shared" ref="B52:AC52" si="24">IF(A26="","",A26)</f>
        <v/>
      </c>
      <c r="C52" t="str">
        <f t="shared" si="24"/>
        <v/>
      </c>
      <c r="D52" t="str">
        <f t="shared" si="24"/>
        <v/>
      </c>
      <c r="E52" t="str">
        <f t="shared" si="24"/>
        <v/>
      </c>
      <c r="F52" t="str">
        <f t="shared" si="24"/>
        <v/>
      </c>
      <c r="G52" t="str">
        <f t="shared" si="24"/>
        <v/>
      </c>
      <c r="H52" t="str">
        <f t="shared" si="24"/>
        <v/>
      </c>
      <c r="I52" t="str">
        <f t="shared" si="24"/>
        <v/>
      </c>
      <c r="J52" t="str">
        <f t="shared" si="24"/>
        <v/>
      </c>
      <c r="K52" t="str">
        <f t="shared" si="24"/>
        <v/>
      </c>
      <c r="L52" t="str">
        <f t="shared" si="24"/>
        <v/>
      </c>
      <c r="M52" t="str">
        <f t="shared" si="24"/>
        <v/>
      </c>
      <c r="N52" t="str">
        <f t="shared" si="24"/>
        <v/>
      </c>
      <c r="O52" t="str">
        <f t="shared" si="24"/>
        <v/>
      </c>
      <c r="P52" t="str">
        <f t="shared" si="24"/>
        <v/>
      </c>
      <c r="Q52" t="str">
        <f t="shared" si="24"/>
        <v/>
      </c>
      <c r="R52" t="str">
        <f t="shared" si="24"/>
        <v/>
      </c>
      <c r="S52" t="str">
        <f t="shared" si="24"/>
        <v/>
      </c>
      <c r="T52" t="str">
        <f t="shared" si="24"/>
        <v/>
      </c>
      <c r="U52" t="str">
        <f t="shared" si="24"/>
        <v/>
      </c>
      <c r="V52" t="str">
        <f t="shared" si="24"/>
        <v/>
      </c>
      <c r="W52" t="str">
        <f t="shared" si="24"/>
        <v/>
      </c>
      <c r="X52" t="str">
        <f t="shared" si="24"/>
        <v/>
      </c>
      <c r="Y52" t="str">
        <f t="shared" si="24"/>
        <v/>
      </c>
      <c r="Z52" t="str">
        <f t="shared" si="24"/>
        <v/>
      </c>
      <c r="AA52" t="str">
        <f t="shared" si="24"/>
        <v/>
      </c>
      <c r="AB52" t="str">
        <f t="shared" si="24"/>
        <v/>
      </c>
      <c r="AC52" t="str">
        <f t="shared" si="24"/>
        <v/>
      </c>
      <c r="AD52" s="32">
        <f ca="1">H51*J45/L45</f>
        <v>160</v>
      </c>
      <c r="AE52" s="32"/>
      <c r="AF52" s="32"/>
      <c r="AG52" s="32"/>
      <c r="AH52" s="6" t="s">
        <v>161</v>
      </c>
      <c r="AI52" t="str">
        <f>IF(AH26="","",AH26)</f>
        <v/>
      </c>
      <c r="AJ52" t="str">
        <f>IF(AI26="","",AI26)</f>
        <v/>
      </c>
      <c r="AK52" t="str">
        <f>IF(AJ26="","",AJ26)</f>
        <v/>
      </c>
      <c r="AL52" t="str">
        <f>IF(AK26="","",AK26)</f>
        <v/>
      </c>
    </row>
    <row r="53" spans="2:38" ht="24" customHeight="1" x14ac:dyDescent="0.25"/>
    <row r="54" spans="2:38" ht="24" customHeight="1" x14ac:dyDescent="0.25"/>
    <row r="55" spans="2:38" ht="24" customHeight="1" x14ac:dyDescent="0.25"/>
    <row r="56" spans="2:38" ht="24" customHeight="1" x14ac:dyDescent="0.25"/>
  </sheetData>
  <mergeCells count="60">
    <mergeCell ref="Q36:R36"/>
    <mergeCell ref="L38:M38"/>
    <mergeCell ref="N38:P38"/>
    <mergeCell ref="K33:M33"/>
    <mergeCell ref="G33:H33"/>
    <mergeCell ref="L36:M36"/>
    <mergeCell ref="E42:F42"/>
    <mergeCell ref="G42:G43"/>
    <mergeCell ref="H42:H43"/>
    <mergeCell ref="E43:F43"/>
    <mergeCell ref="N36:O36"/>
    <mergeCell ref="K31:M31"/>
    <mergeCell ref="H10:I10"/>
    <mergeCell ref="E12:G12"/>
    <mergeCell ref="I12:K12"/>
    <mergeCell ref="I40:K40"/>
    <mergeCell ref="G31:H31"/>
    <mergeCell ref="D33:E33"/>
    <mergeCell ref="AI1:AJ1"/>
    <mergeCell ref="AI27:AJ27"/>
    <mergeCell ref="D5:E5"/>
    <mergeCell ref="G5:H5"/>
    <mergeCell ref="K5:M5"/>
    <mergeCell ref="P7:R7"/>
    <mergeCell ref="P5:R5"/>
    <mergeCell ref="D7:E7"/>
    <mergeCell ref="G7:H7"/>
    <mergeCell ref="K7:M7"/>
    <mergeCell ref="P31:R31"/>
    <mergeCell ref="P33:R33"/>
    <mergeCell ref="D31:E31"/>
    <mergeCell ref="E10:F10"/>
    <mergeCell ref="AD49:AG49"/>
    <mergeCell ref="E14:G14"/>
    <mergeCell ref="I14:K14"/>
    <mergeCell ref="E16:F16"/>
    <mergeCell ref="E17:F17"/>
    <mergeCell ref="G16:G17"/>
    <mergeCell ref="H16:H17"/>
    <mergeCell ref="E36:F36"/>
    <mergeCell ref="H36:I36"/>
    <mergeCell ref="H21:I21"/>
    <mergeCell ref="H23:I23"/>
    <mergeCell ref="H25:J25"/>
    <mergeCell ref="AD52:AG52"/>
    <mergeCell ref="AD47:AG47"/>
    <mergeCell ref="E38:G38"/>
    <mergeCell ref="I38:K38"/>
    <mergeCell ref="E40:G40"/>
    <mergeCell ref="H49:I49"/>
    <mergeCell ref="H51:J51"/>
    <mergeCell ref="H47:I47"/>
    <mergeCell ref="R38:T38"/>
    <mergeCell ref="L40:M40"/>
    <mergeCell ref="N40:P40"/>
    <mergeCell ref="R40:T40"/>
    <mergeCell ref="L42:M43"/>
    <mergeCell ref="N42:O43"/>
    <mergeCell ref="P42:P43"/>
    <mergeCell ref="Q42:R4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64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54</v>
      </c>
      <c r="AG1" s="2" t="s">
        <v>53</v>
      </c>
      <c r="AH1" s="2"/>
      <c r="AI1" s="30"/>
      <c r="AJ1" s="30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4" customHeight="1" x14ac:dyDescent="0.25">
      <c r="Q3" s="8"/>
    </row>
    <row r="4" spans="1:36" ht="24" customHeight="1" x14ac:dyDescent="0.25">
      <c r="A4" s="1" t="s">
        <v>52</v>
      </c>
      <c r="C4" t="s">
        <v>51</v>
      </c>
    </row>
    <row r="5" spans="1:36" ht="24" customHeight="1" x14ac:dyDescent="0.25">
      <c r="B5" s="1" t="s">
        <v>3</v>
      </c>
      <c r="E5" t="s">
        <v>50</v>
      </c>
    </row>
    <row r="6" spans="1:36" ht="24" customHeight="1" x14ac:dyDescent="0.25">
      <c r="B6" s="1"/>
      <c r="E6" s="42" t="s">
        <v>42</v>
      </c>
      <c r="F6" s="43"/>
      <c r="G6" s="43"/>
      <c r="H6" s="43"/>
      <c r="I6" s="44"/>
      <c r="J6" s="48">
        <v>1</v>
      </c>
      <c r="K6" s="48"/>
      <c r="L6" s="48"/>
      <c r="M6" s="45">
        <v>2</v>
      </c>
      <c r="N6" s="45"/>
      <c r="O6" s="45"/>
      <c r="P6" s="49">
        <v>3</v>
      </c>
      <c r="Q6" s="49"/>
      <c r="R6" s="49"/>
      <c r="S6" s="45">
        <v>4</v>
      </c>
      <c r="T6" s="45"/>
      <c r="U6" s="45"/>
      <c r="V6" s="49">
        <v>5</v>
      </c>
      <c r="W6" s="49"/>
      <c r="X6" s="49"/>
      <c r="Y6" s="13"/>
    </row>
    <row r="7" spans="1:36" ht="24" customHeight="1" x14ac:dyDescent="0.25">
      <c r="D7" s="14">
        <f ca="1">INT(RAND()*5+1)</f>
        <v>1</v>
      </c>
      <c r="E7" s="42" t="s">
        <v>49</v>
      </c>
      <c r="F7" s="43"/>
      <c r="G7" s="43"/>
      <c r="H7" s="43"/>
      <c r="I7" s="44"/>
      <c r="J7" s="45">
        <f ca="1">J6*$D$7</f>
        <v>1</v>
      </c>
      <c r="K7" s="45"/>
      <c r="L7" s="45"/>
      <c r="M7" s="49">
        <f ca="1">M6*$D$7</f>
        <v>2</v>
      </c>
      <c r="N7" s="49"/>
      <c r="O7" s="49"/>
      <c r="P7" s="45">
        <f ca="1">P6*$D$7</f>
        <v>3</v>
      </c>
      <c r="Q7" s="45"/>
      <c r="R7" s="45"/>
      <c r="S7" s="49">
        <f ca="1">S6*$D$7</f>
        <v>4</v>
      </c>
      <c r="T7" s="49"/>
      <c r="U7" s="49"/>
      <c r="V7" s="45">
        <f ca="1">V6*$D$7</f>
        <v>5</v>
      </c>
      <c r="W7" s="45"/>
      <c r="X7" s="45"/>
      <c r="Y7" s="13"/>
    </row>
    <row r="8" spans="1:36" ht="24" customHeight="1" x14ac:dyDescent="0.25">
      <c r="B8" s="1"/>
      <c r="D8" s="10"/>
      <c r="E8" s="10"/>
      <c r="J8" s="10"/>
      <c r="K8" s="10"/>
      <c r="L8" s="10"/>
      <c r="M8" s="10"/>
      <c r="N8" s="10"/>
    </row>
    <row r="9" spans="1:36" ht="24" customHeight="1" x14ac:dyDescent="0.25">
      <c r="B9" s="1" t="s">
        <v>4</v>
      </c>
      <c r="E9" t="s">
        <v>48</v>
      </c>
      <c r="H9" s="30">
        <f ca="1">INT(RAND()*5+5)*10</f>
        <v>80</v>
      </c>
      <c r="I9" s="30"/>
      <c r="J9" t="s">
        <v>47</v>
      </c>
    </row>
    <row r="10" spans="1:36" ht="24" customHeight="1" x14ac:dyDescent="0.25">
      <c r="B10" s="1"/>
      <c r="D10" s="10"/>
      <c r="E10" s="42" t="s">
        <v>46</v>
      </c>
      <c r="F10" s="43"/>
      <c r="G10" s="43"/>
      <c r="H10" s="43"/>
      <c r="I10" s="43"/>
      <c r="J10" s="43"/>
      <c r="K10" s="44"/>
      <c r="L10" s="48">
        <v>1</v>
      </c>
      <c r="M10" s="48"/>
      <c r="N10" s="48"/>
      <c r="O10" s="45">
        <v>2</v>
      </c>
      <c r="P10" s="45"/>
      <c r="Q10" s="45"/>
      <c r="R10" s="41">
        <v>3</v>
      </c>
      <c r="S10" s="41"/>
      <c r="T10" s="41"/>
      <c r="U10" s="41">
        <v>4</v>
      </c>
      <c r="V10" s="41"/>
      <c r="W10" s="41"/>
      <c r="X10" s="41">
        <v>5</v>
      </c>
      <c r="Y10" s="41"/>
      <c r="Z10" s="41"/>
      <c r="AA10" s="13"/>
    </row>
    <row r="11" spans="1:36" ht="24" customHeight="1" x14ac:dyDescent="0.25">
      <c r="E11" s="42" t="s">
        <v>45</v>
      </c>
      <c r="F11" s="43"/>
      <c r="G11" s="43"/>
      <c r="H11" s="43"/>
      <c r="I11" s="43"/>
      <c r="J11" s="43"/>
      <c r="K11" s="44"/>
      <c r="L11" s="45">
        <f ca="1">L10*$H$9</f>
        <v>80</v>
      </c>
      <c r="M11" s="45"/>
      <c r="N11" s="45"/>
      <c r="O11" s="49">
        <f ca="1">O10*$H$9</f>
        <v>160</v>
      </c>
      <c r="P11" s="49"/>
      <c r="Q11" s="49"/>
      <c r="R11" s="49">
        <f ca="1">R10*$H$9</f>
        <v>240</v>
      </c>
      <c r="S11" s="49"/>
      <c r="T11" s="49"/>
      <c r="U11" s="49">
        <f ca="1">U10*$H$9</f>
        <v>320</v>
      </c>
      <c r="V11" s="49"/>
      <c r="W11" s="49"/>
      <c r="X11" s="49">
        <f ca="1">X10*$H$9</f>
        <v>400</v>
      </c>
      <c r="Y11" s="49"/>
      <c r="Z11" s="49"/>
      <c r="AA11" s="13"/>
    </row>
    <row r="12" spans="1:36" ht="24" customHeight="1" x14ac:dyDescent="0.25">
      <c r="B12" s="1"/>
      <c r="I12" s="10"/>
      <c r="J12" s="10"/>
      <c r="K12" s="10"/>
    </row>
    <row r="13" spans="1:36" ht="24" customHeight="1" x14ac:dyDescent="0.25">
      <c r="B13" s="1" t="s">
        <v>5</v>
      </c>
      <c r="E13" t="s">
        <v>44</v>
      </c>
      <c r="H13" s="29">
        <f ca="1">INT(RAND()*9+1)*0.1+1</f>
        <v>1.2</v>
      </c>
      <c r="I13" s="29"/>
      <c r="J13" s="29"/>
      <c r="K13" t="s">
        <v>43</v>
      </c>
    </row>
    <row r="14" spans="1:36" ht="24" customHeight="1" x14ac:dyDescent="0.25">
      <c r="B14" s="1"/>
      <c r="E14" s="42" t="s">
        <v>42</v>
      </c>
      <c r="F14" s="43"/>
      <c r="G14" s="43"/>
      <c r="H14" s="43"/>
      <c r="I14" s="43"/>
      <c r="J14" s="43"/>
      <c r="K14" s="44"/>
      <c r="L14" s="48">
        <v>1</v>
      </c>
      <c r="M14" s="48"/>
      <c r="N14" s="48"/>
      <c r="O14" s="45">
        <v>2</v>
      </c>
      <c r="P14" s="45"/>
      <c r="Q14" s="45"/>
      <c r="R14" s="41">
        <v>3</v>
      </c>
      <c r="S14" s="41"/>
      <c r="T14" s="41"/>
      <c r="U14" s="41">
        <v>4</v>
      </c>
      <c r="V14" s="41"/>
      <c r="W14" s="41"/>
      <c r="X14" s="41">
        <v>5</v>
      </c>
      <c r="Y14" s="41"/>
      <c r="Z14" s="41"/>
      <c r="AA14" s="13"/>
    </row>
    <row r="15" spans="1:36" ht="24" customHeight="1" x14ac:dyDescent="0.25">
      <c r="E15" s="42" t="s">
        <v>41</v>
      </c>
      <c r="F15" s="43"/>
      <c r="G15" s="43"/>
      <c r="H15" s="43"/>
      <c r="I15" s="43"/>
      <c r="J15" s="43"/>
      <c r="K15" s="44"/>
      <c r="L15" s="45">
        <f ca="1">L14*$H$13</f>
        <v>1.2</v>
      </c>
      <c r="M15" s="45"/>
      <c r="N15" s="45"/>
      <c r="O15" s="49">
        <f ca="1">O14*$H$13</f>
        <v>2.4</v>
      </c>
      <c r="P15" s="49"/>
      <c r="Q15" s="49"/>
      <c r="R15" s="49">
        <f ca="1">R14*$H$13</f>
        <v>3.5999999999999996</v>
      </c>
      <c r="S15" s="49"/>
      <c r="T15" s="49"/>
      <c r="U15" s="49">
        <f ca="1">U14*$H$13</f>
        <v>4.8</v>
      </c>
      <c r="V15" s="49"/>
      <c r="W15" s="49"/>
      <c r="X15" s="49">
        <f ca="1">X14*$H$13</f>
        <v>6</v>
      </c>
      <c r="Y15" s="49"/>
      <c r="Z15" s="49"/>
      <c r="AA15" s="13"/>
    </row>
    <row r="16" spans="1:36" ht="24" customHeight="1" x14ac:dyDescent="0.25">
      <c r="B16" s="1"/>
      <c r="G16" s="10"/>
      <c r="H16" s="10"/>
      <c r="I16" s="10"/>
    </row>
    <row r="17" spans="1:25" ht="24" customHeight="1" x14ac:dyDescent="0.25">
      <c r="A17" s="1"/>
      <c r="F17" s="10"/>
      <c r="G17" s="10"/>
      <c r="H17" s="10"/>
    </row>
    <row r="18" spans="1:25" ht="24" customHeight="1" x14ac:dyDescent="0.25">
      <c r="A18" s="1" t="s">
        <v>40</v>
      </c>
      <c r="C18" t="s">
        <v>39</v>
      </c>
      <c r="O18" s="29">
        <f ca="1">INT(RAND()*5+5)*0.1</f>
        <v>0.60000000000000009</v>
      </c>
      <c r="P18" s="29"/>
      <c r="Q18" s="29"/>
      <c r="R18" t="s">
        <v>38</v>
      </c>
    </row>
    <row r="19" spans="1:25" ht="24" customHeight="1" x14ac:dyDescent="0.25">
      <c r="A19" s="1"/>
      <c r="B19" t="s">
        <v>37</v>
      </c>
      <c r="F19" s="10"/>
      <c r="G19" s="10"/>
      <c r="H19" s="10"/>
    </row>
    <row r="20" spans="1:25" ht="24" customHeight="1" x14ac:dyDescent="0.25">
      <c r="B20" s="1" t="s">
        <v>3</v>
      </c>
      <c r="E20" t="s">
        <v>36</v>
      </c>
    </row>
    <row r="21" spans="1:25" ht="24" customHeight="1" x14ac:dyDescent="0.25">
      <c r="B21" s="1"/>
      <c r="E21" s="42" t="s">
        <v>35</v>
      </c>
      <c r="F21" s="43"/>
      <c r="G21" s="43"/>
      <c r="H21" s="43"/>
      <c r="I21" s="44"/>
      <c r="J21" s="47">
        <v>1</v>
      </c>
      <c r="K21" s="47"/>
      <c r="L21" s="47"/>
      <c r="M21" s="41">
        <v>2</v>
      </c>
      <c r="N21" s="41"/>
      <c r="O21" s="41"/>
      <c r="P21" s="41">
        <v>3</v>
      </c>
      <c r="Q21" s="41"/>
      <c r="R21" s="41"/>
      <c r="S21" s="41">
        <v>4</v>
      </c>
      <c r="T21" s="41"/>
      <c r="U21" s="41"/>
      <c r="V21" s="41">
        <v>5</v>
      </c>
      <c r="W21" s="41"/>
      <c r="X21" s="41"/>
      <c r="Y21" s="13"/>
    </row>
    <row r="22" spans="1:25" ht="24" customHeight="1" x14ac:dyDescent="0.25">
      <c r="E22" s="42" t="s">
        <v>34</v>
      </c>
      <c r="F22" s="43"/>
      <c r="G22" s="43"/>
      <c r="H22" s="43"/>
      <c r="I22" s="44"/>
      <c r="J22" s="45">
        <f ca="1">J21*$O$18</f>
        <v>0.60000000000000009</v>
      </c>
      <c r="K22" s="45"/>
      <c r="L22" s="45"/>
      <c r="M22" s="41">
        <f ca="1">M21*$O$18</f>
        <v>1.2000000000000002</v>
      </c>
      <c r="N22" s="41"/>
      <c r="O22" s="41"/>
      <c r="P22" s="49">
        <f ca="1">P21*$O$18</f>
        <v>1.8000000000000003</v>
      </c>
      <c r="Q22" s="49"/>
      <c r="R22" s="49"/>
      <c r="S22" s="49">
        <f ca="1">S21*$O$18</f>
        <v>2.4000000000000004</v>
      </c>
      <c r="T22" s="49"/>
      <c r="U22" s="49"/>
      <c r="V22" s="49">
        <f ca="1">V21*$O$18</f>
        <v>3.0000000000000004</v>
      </c>
      <c r="W22" s="49"/>
      <c r="X22" s="49"/>
      <c r="Y22" s="13"/>
    </row>
    <row r="23" spans="1:25" ht="24" customHeight="1" x14ac:dyDescent="0.25">
      <c r="B23" s="1"/>
      <c r="G23" s="10"/>
      <c r="H23" s="10"/>
      <c r="I23" s="10"/>
      <c r="M23" s="10"/>
      <c r="N23" s="10"/>
    </row>
    <row r="24" spans="1:25" ht="24" customHeight="1" x14ac:dyDescent="0.25">
      <c r="B24" s="1" t="s">
        <v>4</v>
      </c>
      <c r="E24" t="s">
        <v>33</v>
      </c>
    </row>
    <row r="25" spans="1:25" ht="24" customHeight="1" x14ac:dyDescent="0.25">
      <c r="B25" s="1"/>
      <c r="E25" t="s">
        <v>32</v>
      </c>
      <c r="H25" s="10"/>
      <c r="I25" s="10"/>
      <c r="N25" s="10"/>
      <c r="O25" s="10"/>
    </row>
    <row r="26" spans="1:25" ht="24" customHeight="1" x14ac:dyDescent="0.25">
      <c r="B26" s="1"/>
      <c r="H26" s="10"/>
      <c r="I26" s="10"/>
      <c r="N26" s="10"/>
      <c r="O26" s="10"/>
    </row>
    <row r="27" spans="1:25" ht="24" customHeight="1" x14ac:dyDescent="0.25">
      <c r="B27" s="1" t="s">
        <v>5</v>
      </c>
      <c r="E27" t="s">
        <v>31</v>
      </c>
      <c r="H27" s="10"/>
      <c r="I27" s="10"/>
      <c r="N27" s="10"/>
      <c r="O27" s="10"/>
    </row>
    <row r="28" spans="1:25" ht="24" customHeight="1" x14ac:dyDescent="0.25">
      <c r="B28" s="1"/>
      <c r="E28" t="s">
        <v>30</v>
      </c>
      <c r="H28" s="10"/>
      <c r="I28" s="10"/>
      <c r="N28" s="10"/>
      <c r="O28" s="10"/>
    </row>
    <row r="29" spans="1:25" ht="24" customHeight="1" x14ac:dyDescent="0.25">
      <c r="B29" s="1"/>
      <c r="H29" s="10"/>
      <c r="I29" s="10"/>
      <c r="N29" s="10"/>
      <c r="O29" s="10"/>
    </row>
    <row r="30" spans="1:25" ht="24" customHeight="1" x14ac:dyDescent="0.25">
      <c r="B30" s="1" t="s">
        <v>29</v>
      </c>
      <c r="E30" t="s">
        <v>28</v>
      </c>
      <c r="H30" s="10"/>
      <c r="I30" s="10"/>
      <c r="N30" s="10"/>
      <c r="O30" s="10"/>
    </row>
    <row r="31" spans="1:25" ht="24" customHeight="1" x14ac:dyDescent="0.25">
      <c r="B31" s="1"/>
      <c r="E31" t="s">
        <v>27</v>
      </c>
      <c r="H31" s="10"/>
      <c r="I31" s="10"/>
      <c r="N31" s="10"/>
      <c r="O31" s="10"/>
    </row>
    <row r="32" spans="1:25" ht="24" customHeight="1" x14ac:dyDescent="0.25">
      <c r="A32" s="1"/>
      <c r="G32" s="10"/>
      <c r="H32" s="10"/>
      <c r="M32" s="10"/>
      <c r="N32" s="10"/>
    </row>
    <row r="33" spans="1:38" ht="25" customHeight="1" x14ac:dyDescent="0.25">
      <c r="D33" s="3" t="str">
        <f>IF(D1="","",D1)</f>
        <v>比例</v>
      </c>
      <c r="AG33" s="2" t="str">
        <f>IF(AG1="","",AG1)</f>
        <v>№</v>
      </c>
      <c r="AH33" s="2"/>
      <c r="AI33" s="30" t="str">
        <f>IF(AI1="","",AI1)</f>
        <v/>
      </c>
      <c r="AJ33" s="30"/>
    </row>
    <row r="34" spans="1:38" ht="25" customHeight="1" x14ac:dyDescent="0.25">
      <c r="E34" s="5" t="s">
        <v>2</v>
      </c>
      <c r="Q34" s="4" t="str">
        <f>IF(Q2="","",Q2)</f>
        <v>名前</v>
      </c>
      <c r="R34" s="2"/>
      <c r="S34" s="2"/>
      <c r="T34" s="2"/>
      <c r="U34" s="2" t="str">
        <f>IF(U2="","",U2)</f>
        <v/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8" ht="24" customHeight="1" x14ac:dyDescent="0.25">
      <c r="A35" t="str">
        <f t="shared" ref="A35:P35" si="0">IF(A3="","",A3)</f>
        <v/>
      </c>
      <c r="B35" t="str">
        <f t="shared" si="0"/>
        <v/>
      </c>
      <c r="C35" t="str">
        <f t="shared" si="0"/>
        <v/>
      </c>
      <c r="D35" t="str">
        <f t="shared" si="0"/>
        <v/>
      </c>
      <c r="E35" s="5" t="str">
        <f t="shared" si="0"/>
        <v/>
      </c>
      <c r="F35" t="str">
        <f t="shared" si="0"/>
        <v/>
      </c>
      <c r="G35" t="str">
        <f t="shared" si="0"/>
        <v/>
      </c>
      <c r="H35" t="str">
        <f t="shared" si="0"/>
        <v/>
      </c>
      <c r="I35" t="str">
        <f t="shared" si="0"/>
        <v/>
      </c>
      <c r="J35" t="str">
        <f t="shared" si="0"/>
        <v/>
      </c>
      <c r="K35" t="str">
        <f t="shared" si="0"/>
        <v/>
      </c>
      <c r="L35" t="str">
        <f t="shared" si="0"/>
        <v/>
      </c>
      <c r="M35" t="str">
        <f t="shared" si="0"/>
        <v/>
      </c>
      <c r="N35" t="str">
        <f t="shared" si="0"/>
        <v/>
      </c>
      <c r="O35" t="str">
        <f t="shared" si="0"/>
        <v/>
      </c>
      <c r="P35" t="str">
        <f t="shared" si="0"/>
        <v/>
      </c>
      <c r="Q35" s="8" t="str">
        <f>IF(Q3="","",Q3)</f>
        <v/>
      </c>
      <c r="R35" t="str">
        <f>IF(R3="","",R3)</f>
        <v/>
      </c>
      <c r="S35" t="str">
        <f>IF(S3="","",S3)</f>
        <v/>
      </c>
      <c r="T35" t="str">
        <f>IF(T3="","",T3)</f>
        <v/>
      </c>
      <c r="U35" t="str">
        <f>IF(U3="","",U3)</f>
        <v/>
      </c>
      <c r="V35" t="str">
        <f t="shared" ref="V35:AK35" si="1">IF(V3="","",V3)</f>
        <v/>
      </c>
      <c r="W35" t="str">
        <f t="shared" si="1"/>
        <v/>
      </c>
      <c r="X35" t="str">
        <f t="shared" si="1"/>
        <v/>
      </c>
      <c r="Y35" t="str">
        <f t="shared" si="1"/>
        <v/>
      </c>
      <c r="Z35" t="str">
        <f t="shared" si="1"/>
        <v/>
      </c>
      <c r="AA35" t="str">
        <f t="shared" si="1"/>
        <v/>
      </c>
      <c r="AB35" t="str">
        <f t="shared" si="1"/>
        <v/>
      </c>
      <c r="AC35" t="str">
        <f t="shared" si="1"/>
        <v/>
      </c>
      <c r="AD35" t="str">
        <f t="shared" si="1"/>
        <v/>
      </c>
      <c r="AE35" t="str">
        <f t="shared" si="1"/>
        <v/>
      </c>
      <c r="AF35" t="str">
        <f t="shared" si="1"/>
        <v/>
      </c>
      <c r="AG35" t="str">
        <f t="shared" si="1"/>
        <v/>
      </c>
      <c r="AH35" t="str">
        <f t="shared" si="1"/>
        <v/>
      </c>
      <c r="AI35" t="str">
        <f t="shared" si="1"/>
        <v/>
      </c>
      <c r="AJ35" t="str">
        <f t="shared" si="1"/>
        <v/>
      </c>
      <c r="AK35" t="str">
        <f t="shared" si="1"/>
        <v/>
      </c>
    </row>
    <row r="36" spans="1:38" ht="24" customHeight="1" x14ac:dyDescent="0.25">
      <c r="A36" t="str">
        <f>IF(A4="","",A4)</f>
        <v>１</v>
      </c>
      <c r="C36" t="str">
        <f>IF(C4="","",C4)</f>
        <v>次の表の空らんをうめましょう。</v>
      </c>
    </row>
    <row r="37" spans="1:38" ht="24" customHeight="1" x14ac:dyDescent="0.25">
      <c r="B37" s="1" t="str">
        <f t="shared" ref="B37:B48" si="2">IF(B5="","",B5)</f>
        <v>(1)</v>
      </c>
      <c r="E37" t="str">
        <f t="shared" ref="E37:E48" si="3">IF(E5="","",E5)</f>
        <v>水そうに水を入れたときの，時間と水の深さ</v>
      </c>
    </row>
    <row r="38" spans="1:38" ht="24" customHeight="1" x14ac:dyDescent="0.25">
      <c r="B38" s="1" t="str">
        <f t="shared" si="2"/>
        <v/>
      </c>
      <c r="C38" t="str">
        <f t="shared" ref="C38:D40" si="4">IF(C6="","",C6)</f>
        <v/>
      </c>
      <c r="D38" t="str">
        <f t="shared" si="4"/>
        <v/>
      </c>
      <c r="E38" s="42" t="str">
        <f t="shared" si="3"/>
        <v>時間(分)</v>
      </c>
      <c r="F38" s="43" t="str">
        <f t="shared" ref="F38:AL38" si="5">IF(F6="","",F6)</f>
        <v/>
      </c>
      <c r="G38" s="43" t="str">
        <f t="shared" si="5"/>
        <v/>
      </c>
      <c r="H38" s="43" t="str">
        <f t="shared" si="5"/>
        <v/>
      </c>
      <c r="I38" s="44" t="str">
        <f t="shared" si="5"/>
        <v/>
      </c>
      <c r="J38" s="48">
        <f t="shared" si="5"/>
        <v>1</v>
      </c>
      <c r="K38" s="48" t="str">
        <f t="shared" si="5"/>
        <v/>
      </c>
      <c r="L38" s="48" t="str">
        <f t="shared" si="5"/>
        <v/>
      </c>
      <c r="M38" s="45">
        <f t="shared" si="5"/>
        <v>2</v>
      </c>
      <c r="N38" s="45" t="str">
        <f t="shared" si="5"/>
        <v/>
      </c>
      <c r="O38" s="45" t="str">
        <f t="shared" si="5"/>
        <v/>
      </c>
      <c r="P38" s="46">
        <f t="shared" si="5"/>
        <v>3</v>
      </c>
      <c r="Q38" s="46" t="str">
        <f t="shared" si="5"/>
        <v/>
      </c>
      <c r="R38" s="46" t="str">
        <f t="shared" si="5"/>
        <v/>
      </c>
      <c r="S38" s="45">
        <f t="shared" si="5"/>
        <v>4</v>
      </c>
      <c r="T38" s="45" t="str">
        <f t="shared" si="5"/>
        <v/>
      </c>
      <c r="U38" s="45" t="str">
        <f t="shared" si="5"/>
        <v/>
      </c>
      <c r="V38" s="46">
        <f t="shared" si="5"/>
        <v>5</v>
      </c>
      <c r="W38" s="46" t="str">
        <f t="shared" si="5"/>
        <v/>
      </c>
      <c r="X38" s="46" t="str">
        <f t="shared" si="5"/>
        <v/>
      </c>
      <c r="Y38" s="13" t="str">
        <f t="shared" si="5"/>
        <v/>
      </c>
      <c r="Z38" t="str">
        <f t="shared" si="5"/>
        <v/>
      </c>
      <c r="AA38" t="str">
        <f t="shared" si="5"/>
        <v/>
      </c>
      <c r="AB38" t="str">
        <f t="shared" si="5"/>
        <v/>
      </c>
      <c r="AC38" t="str">
        <f t="shared" si="5"/>
        <v/>
      </c>
      <c r="AD38" t="str">
        <f t="shared" si="5"/>
        <v/>
      </c>
      <c r="AE38" t="str">
        <f t="shared" si="5"/>
        <v/>
      </c>
      <c r="AF38" t="str">
        <f t="shared" si="5"/>
        <v/>
      </c>
      <c r="AG38" t="str">
        <f t="shared" si="5"/>
        <v/>
      </c>
      <c r="AH38" t="str">
        <f t="shared" si="5"/>
        <v/>
      </c>
      <c r="AI38" t="str">
        <f t="shared" si="5"/>
        <v/>
      </c>
      <c r="AJ38" t="str">
        <f t="shared" si="5"/>
        <v/>
      </c>
      <c r="AK38" t="str">
        <f t="shared" si="5"/>
        <v/>
      </c>
      <c r="AL38" t="str">
        <f t="shared" si="5"/>
        <v/>
      </c>
    </row>
    <row r="39" spans="1:38" ht="24" customHeight="1" x14ac:dyDescent="0.25">
      <c r="B39" t="str">
        <f t="shared" si="2"/>
        <v/>
      </c>
      <c r="C39" t="str">
        <f t="shared" si="4"/>
        <v/>
      </c>
      <c r="D39" s="14">
        <f t="shared" ca="1" si="4"/>
        <v>1</v>
      </c>
      <c r="E39" s="42" t="str">
        <f t="shared" si="3"/>
        <v>深さ(㎝)</v>
      </c>
      <c r="F39" s="43" t="str">
        <f t="shared" ref="F39:AL39" si="6">IF(F7="","",F7)</f>
        <v/>
      </c>
      <c r="G39" s="43" t="str">
        <f t="shared" si="6"/>
        <v/>
      </c>
      <c r="H39" s="43" t="str">
        <f t="shared" si="6"/>
        <v/>
      </c>
      <c r="I39" s="44" t="str">
        <f t="shared" si="6"/>
        <v/>
      </c>
      <c r="J39" s="45">
        <f t="shared" ca="1" si="6"/>
        <v>1</v>
      </c>
      <c r="K39" s="45" t="str">
        <f t="shared" si="6"/>
        <v/>
      </c>
      <c r="L39" s="45" t="str">
        <f t="shared" si="6"/>
        <v/>
      </c>
      <c r="M39" s="46">
        <f t="shared" ca="1" si="6"/>
        <v>2</v>
      </c>
      <c r="N39" s="46" t="str">
        <f t="shared" si="6"/>
        <v/>
      </c>
      <c r="O39" s="46" t="str">
        <f t="shared" si="6"/>
        <v/>
      </c>
      <c r="P39" s="45">
        <f t="shared" ca="1" si="6"/>
        <v>3</v>
      </c>
      <c r="Q39" s="45" t="str">
        <f t="shared" si="6"/>
        <v/>
      </c>
      <c r="R39" s="45" t="str">
        <f t="shared" si="6"/>
        <v/>
      </c>
      <c r="S39" s="46">
        <f t="shared" ca="1" si="6"/>
        <v>4</v>
      </c>
      <c r="T39" s="46" t="str">
        <f t="shared" si="6"/>
        <v/>
      </c>
      <c r="U39" s="46" t="str">
        <f t="shared" si="6"/>
        <v/>
      </c>
      <c r="V39" s="45">
        <f t="shared" ca="1" si="6"/>
        <v>5</v>
      </c>
      <c r="W39" s="45" t="str">
        <f t="shared" si="6"/>
        <v/>
      </c>
      <c r="X39" s="45" t="str">
        <f t="shared" si="6"/>
        <v/>
      </c>
      <c r="Y39" s="13" t="str">
        <f t="shared" si="6"/>
        <v/>
      </c>
      <c r="Z39" t="str">
        <f t="shared" si="6"/>
        <v/>
      </c>
      <c r="AA39" t="str">
        <f t="shared" si="6"/>
        <v/>
      </c>
      <c r="AB39" t="str">
        <f t="shared" si="6"/>
        <v/>
      </c>
      <c r="AC39" t="str">
        <f t="shared" si="6"/>
        <v/>
      </c>
      <c r="AD39" t="str">
        <f t="shared" si="6"/>
        <v/>
      </c>
      <c r="AE39" t="str">
        <f t="shared" si="6"/>
        <v/>
      </c>
      <c r="AF39" t="str">
        <f t="shared" si="6"/>
        <v/>
      </c>
      <c r="AG39" t="str">
        <f t="shared" si="6"/>
        <v/>
      </c>
      <c r="AH39" t="str">
        <f t="shared" si="6"/>
        <v/>
      </c>
      <c r="AI39" t="str">
        <f t="shared" si="6"/>
        <v/>
      </c>
      <c r="AJ39" t="str">
        <f t="shared" si="6"/>
        <v/>
      </c>
      <c r="AK39" t="str">
        <f t="shared" si="6"/>
        <v/>
      </c>
      <c r="AL39" t="str">
        <f t="shared" si="6"/>
        <v/>
      </c>
    </row>
    <row r="40" spans="1:38" ht="24" customHeight="1" x14ac:dyDescent="0.25">
      <c r="B40" s="1" t="str">
        <f t="shared" si="2"/>
        <v/>
      </c>
      <c r="C40" t="str">
        <f t="shared" si="4"/>
        <v/>
      </c>
      <c r="D40" s="10" t="str">
        <f t="shared" si="4"/>
        <v/>
      </c>
      <c r="E40" s="10" t="str">
        <f t="shared" si="3"/>
        <v/>
      </c>
      <c r="F40" t="str">
        <f t="shared" ref="F40:AL40" si="7">IF(F8="","",F8)</f>
        <v/>
      </c>
      <c r="G40" t="str">
        <f t="shared" si="7"/>
        <v/>
      </c>
      <c r="H40" t="str">
        <f t="shared" si="7"/>
        <v/>
      </c>
      <c r="I40" t="str">
        <f t="shared" si="7"/>
        <v/>
      </c>
      <c r="J40" s="10" t="str">
        <f t="shared" si="7"/>
        <v/>
      </c>
      <c r="K40" s="10" t="str">
        <f t="shared" si="7"/>
        <v/>
      </c>
      <c r="L40" s="10" t="str">
        <f t="shared" si="7"/>
        <v/>
      </c>
      <c r="M40" s="10" t="str">
        <f t="shared" si="7"/>
        <v/>
      </c>
      <c r="N40" s="10" t="str">
        <f t="shared" si="7"/>
        <v/>
      </c>
      <c r="O40" t="str">
        <f t="shared" si="7"/>
        <v/>
      </c>
      <c r="P40" t="str">
        <f t="shared" si="7"/>
        <v/>
      </c>
      <c r="Q40" t="str">
        <f t="shared" si="7"/>
        <v/>
      </c>
      <c r="R40" t="str">
        <f t="shared" si="7"/>
        <v/>
      </c>
      <c r="S40" t="str">
        <f t="shared" si="7"/>
        <v/>
      </c>
      <c r="T40" t="str">
        <f t="shared" si="7"/>
        <v/>
      </c>
      <c r="U40" t="str">
        <f t="shared" si="7"/>
        <v/>
      </c>
      <c r="V40" t="str">
        <f t="shared" si="7"/>
        <v/>
      </c>
      <c r="W40" t="str">
        <f t="shared" si="7"/>
        <v/>
      </c>
      <c r="X40" t="str">
        <f t="shared" si="7"/>
        <v/>
      </c>
      <c r="Y40" t="str">
        <f t="shared" si="7"/>
        <v/>
      </c>
      <c r="Z40" t="str">
        <f t="shared" si="7"/>
        <v/>
      </c>
      <c r="AA40" t="str">
        <f t="shared" si="7"/>
        <v/>
      </c>
      <c r="AB40" t="str">
        <f t="shared" si="7"/>
        <v/>
      </c>
      <c r="AC40" t="str">
        <f t="shared" si="7"/>
        <v/>
      </c>
      <c r="AD40" t="str">
        <f t="shared" si="7"/>
        <v/>
      </c>
      <c r="AE40" t="str">
        <f t="shared" si="7"/>
        <v/>
      </c>
      <c r="AF40" t="str">
        <f t="shared" si="7"/>
        <v/>
      </c>
      <c r="AG40" t="str">
        <f t="shared" si="7"/>
        <v/>
      </c>
      <c r="AH40" t="str">
        <f t="shared" si="7"/>
        <v/>
      </c>
      <c r="AI40" t="str">
        <f t="shared" si="7"/>
        <v/>
      </c>
      <c r="AJ40" t="str">
        <f t="shared" si="7"/>
        <v/>
      </c>
      <c r="AK40" t="str">
        <f t="shared" si="7"/>
        <v/>
      </c>
      <c r="AL40" t="str">
        <f t="shared" si="7"/>
        <v/>
      </c>
    </row>
    <row r="41" spans="1:38" ht="24" customHeight="1" x14ac:dyDescent="0.25">
      <c r="B41" s="1" t="str">
        <f t="shared" si="2"/>
        <v>(2)</v>
      </c>
      <c r="E41" t="str">
        <f t="shared" si="3"/>
        <v>１本</v>
      </c>
      <c r="H41" s="30">
        <f t="shared" ref="H41:J48" ca="1" si="8">IF(H9="","",H9)</f>
        <v>80</v>
      </c>
      <c r="I41" s="30" t="str">
        <f t="shared" si="8"/>
        <v/>
      </c>
      <c r="J41" t="str">
        <f t="shared" si="8"/>
        <v>円のえん筆の本数と代金</v>
      </c>
    </row>
    <row r="42" spans="1:38" ht="24" customHeight="1" x14ac:dyDescent="0.25">
      <c r="B42" s="1" t="str">
        <f t="shared" si="2"/>
        <v/>
      </c>
      <c r="C42" t="str">
        <f t="shared" ref="C42:D44" si="9">IF(C10="","",C10)</f>
        <v/>
      </c>
      <c r="D42" s="10" t="str">
        <f t="shared" si="9"/>
        <v/>
      </c>
      <c r="E42" s="42" t="str">
        <f t="shared" si="3"/>
        <v>えん筆(本)</v>
      </c>
      <c r="F42" s="43" t="str">
        <f t="shared" ref="F42:G44" si="10">IF(F10="","",F10)</f>
        <v/>
      </c>
      <c r="G42" s="43" t="str">
        <f t="shared" si="10"/>
        <v/>
      </c>
      <c r="H42" s="43" t="str">
        <f t="shared" si="8"/>
        <v/>
      </c>
      <c r="I42" s="43" t="str">
        <f t="shared" si="8"/>
        <v/>
      </c>
      <c r="J42" s="43" t="str">
        <f t="shared" si="8"/>
        <v/>
      </c>
      <c r="K42" s="44" t="str">
        <f t="shared" ref="K42:AL42" si="11">IF(K10="","",K10)</f>
        <v/>
      </c>
      <c r="L42" s="48">
        <f t="shared" si="11"/>
        <v>1</v>
      </c>
      <c r="M42" s="48" t="str">
        <f t="shared" si="11"/>
        <v/>
      </c>
      <c r="N42" s="48" t="str">
        <f t="shared" si="11"/>
        <v/>
      </c>
      <c r="O42" s="45">
        <f t="shared" si="11"/>
        <v>2</v>
      </c>
      <c r="P42" s="45" t="str">
        <f t="shared" si="11"/>
        <v/>
      </c>
      <c r="Q42" s="45" t="str">
        <f t="shared" si="11"/>
        <v/>
      </c>
      <c r="R42" s="41">
        <f t="shared" si="11"/>
        <v>3</v>
      </c>
      <c r="S42" s="41" t="str">
        <f t="shared" si="11"/>
        <v/>
      </c>
      <c r="T42" s="41" t="str">
        <f t="shared" si="11"/>
        <v/>
      </c>
      <c r="U42" s="41">
        <f t="shared" si="11"/>
        <v>4</v>
      </c>
      <c r="V42" s="41" t="str">
        <f t="shared" si="11"/>
        <v/>
      </c>
      <c r="W42" s="41" t="str">
        <f t="shared" si="11"/>
        <v/>
      </c>
      <c r="X42" s="41">
        <f t="shared" si="11"/>
        <v>5</v>
      </c>
      <c r="Y42" s="41" t="str">
        <f t="shared" si="11"/>
        <v/>
      </c>
      <c r="Z42" s="41" t="str">
        <f t="shared" si="11"/>
        <v/>
      </c>
      <c r="AA42" s="13" t="str">
        <f t="shared" si="11"/>
        <v/>
      </c>
      <c r="AB42" t="str">
        <f t="shared" si="11"/>
        <v/>
      </c>
      <c r="AC42" t="str">
        <f t="shared" si="11"/>
        <v/>
      </c>
      <c r="AD42" t="str">
        <f t="shared" si="11"/>
        <v/>
      </c>
      <c r="AE42" t="str">
        <f t="shared" si="11"/>
        <v/>
      </c>
      <c r="AF42" t="str">
        <f t="shared" si="11"/>
        <v/>
      </c>
      <c r="AG42" t="str">
        <f t="shared" si="11"/>
        <v/>
      </c>
      <c r="AH42" t="str">
        <f t="shared" si="11"/>
        <v/>
      </c>
      <c r="AI42" t="str">
        <f t="shared" si="11"/>
        <v/>
      </c>
      <c r="AJ42" t="str">
        <f t="shared" si="11"/>
        <v/>
      </c>
      <c r="AK42" t="str">
        <f t="shared" si="11"/>
        <v/>
      </c>
      <c r="AL42" t="str">
        <f t="shared" si="11"/>
        <v/>
      </c>
    </row>
    <row r="43" spans="1:38" ht="24" customHeight="1" x14ac:dyDescent="0.25">
      <c r="B43" t="str">
        <f t="shared" si="2"/>
        <v/>
      </c>
      <c r="C43" t="str">
        <f t="shared" si="9"/>
        <v/>
      </c>
      <c r="D43" t="str">
        <f t="shared" si="9"/>
        <v/>
      </c>
      <c r="E43" s="42" t="str">
        <f t="shared" si="3"/>
        <v>代　金(円)</v>
      </c>
      <c r="F43" s="43" t="str">
        <f t="shared" si="10"/>
        <v/>
      </c>
      <c r="G43" s="43" t="str">
        <f t="shared" si="10"/>
        <v/>
      </c>
      <c r="H43" s="43" t="str">
        <f t="shared" si="8"/>
        <v/>
      </c>
      <c r="I43" s="43" t="str">
        <f t="shared" si="8"/>
        <v/>
      </c>
      <c r="J43" s="43" t="str">
        <f t="shared" si="8"/>
        <v/>
      </c>
      <c r="K43" s="44" t="str">
        <f t="shared" ref="K43:AL43" si="12">IF(K11="","",K11)</f>
        <v/>
      </c>
      <c r="L43" s="45">
        <f t="shared" ca="1" si="12"/>
        <v>80</v>
      </c>
      <c r="M43" s="45" t="str">
        <f t="shared" si="12"/>
        <v/>
      </c>
      <c r="N43" s="45" t="str">
        <f t="shared" si="12"/>
        <v/>
      </c>
      <c r="O43" s="46">
        <f t="shared" ca="1" si="12"/>
        <v>160</v>
      </c>
      <c r="P43" s="46" t="str">
        <f t="shared" si="12"/>
        <v/>
      </c>
      <c r="Q43" s="46" t="str">
        <f t="shared" si="12"/>
        <v/>
      </c>
      <c r="R43" s="46">
        <f t="shared" ca="1" si="12"/>
        <v>240</v>
      </c>
      <c r="S43" s="46" t="str">
        <f t="shared" si="12"/>
        <v/>
      </c>
      <c r="T43" s="46" t="str">
        <f t="shared" si="12"/>
        <v/>
      </c>
      <c r="U43" s="46">
        <f t="shared" ca="1" si="12"/>
        <v>320</v>
      </c>
      <c r="V43" s="46" t="str">
        <f t="shared" si="12"/>
        <v/>
      </c>
      <c r="W43" s="46" t="str">
        <f t="shared" si="12"/>
        <v/>
      </c>
      <c r="X43" s="46">
        <f t="shared" ca="1" si="12"/>
        <v>400</v>
      </c>
      <c r="Y43" s="46" t="str">
        <f t="shared" si="12"/>
        <v/>
      </c>
      <c r="Z43" s="46" t="str">
        <f t="shared" si="12"/>
        <v/>
      </c>
      <c r="AA43" s="13" t="str">
        <f t="shared" si="12"/>
        <v/>
      </c>
      <c r="AB43" t="str">
        <f t="shared" si="12"/>
        <v/>
      </c>
      <c r="AC43" t="str">
        <f t="shared" si="12"/>
        <v/>
      </c>
      <c r="AD43" t="str">
        <f t="shared" si="12"/>
        <v/>
      </c>
      <c r="AE43" t="str">
        <f t="shared" si="12"/>
        <v/>
      </c>
      <c r="AF43" t="str">
        <f t="shared" si="12"/>
        <v/>
      </c>
      <c r="AG43" t="str">
        <f t="shared" si="12"/>
        <v/>
      </c>
      <c r="AH43" t="str">
        <f t="shared" si="12"/>
        <v/>
      </c>
      <c r="AI43" t="str">
        <f t="shared" si="12"/>
        <v/>
      </c>
      <c r="AJ43" t="str">
        <f t="shared" si="12"/>
        <v/>
      </c>
      <c r="AK43" t="str">
        <f t="shared" si="12"/>
        <v/>
      </c>
      <c r="AL43" t="str">
        <f t="shared" si="12"/>
        <v/>
      </c>
    </row>
    <row r="44" spans="1:38" ht="24" customHeight="1" x14ac:dyDescent="0.25">
      <c r="B44" s="1" t="str">
        <f t="shared" si="2"/>
        <v/>
      </c>
      <c r="C44" t="str">
        <f t="shared" si="9"/>
        <v/>
      </c>
      <c r="D44" t="str">
        <f t="shared" si="9"/>
        <v/>
      </c>
      <c r="E44" t="str">
        <f t="shared" si="3"/>
        <v/>
      </c>
      <c r="F44" t="str">
        <f t="shared" si="10"/>
        <v/>
      </c>
      <c r="G44" t="str">
        <f t="shared" si="10"/>
        <v/>
      </c>
      <c r="H44" t="str">
        <f t="shared" si="8"/>
        <v/>
      </c>
      <c r="I44" s="10" t="str">
        <f t="shared" si="8"/>
        <v/>
      </c>
      <c r="J44" s="10" t="str">
        <f t="shared" si="8"/>
        <v/>
      </c>
      <c r="K44" s="10" t="str">
        <f t="shared" ref="K44:AL44" si="13">IF(K12="","",K12)</f>
        <v/>
      </c>
      <c r="L44" t="str">
        <f t="shared" si="13"/>
        <v/>
      </c>
      <c r="M44" t="str">
        <f t="shared" si="13"/>
        <v/>
      </c>
      <c r="N44" t="str">
        <f t="shared" si="13"/>
        <v/>
      </c>
      <c r="O44" t="str">
        <f t="shared" si="13"/>
        <v/>
      </c>
      <c r="P44" t="str">
        <f t="shared" si="13"/>
        <v/>
      </c>
      <c r="Q44" t="str">
        <f t="shared" si="13"/>
        <v/>
      </c>
      <c r="R44" t="str">
        <f t="shared" si="13"/>
        <v/>
      </c>
      <c r="S44" t="str">
        <f t="shared" si="13"/>
        <v/>
      </c>
      <c r="T44" t="str">
        <f t="shared" si="13"/>
        <v/>
      </c>
      <c r="U44" t="str">
        <f t="shared" si="13"/>
        <v/>
      </c>
      <c r="V44" t="str">
        <f t="shared" si="13"/>
        <v/>
      </c>
      <c r="W44" t="str">
        <f t="shared" si="13"/>
        <v/>
      </c>
      <c r="X44" t="str">
        <f t="shared" si="13"/>
        <v/>
      </c>
      <c r="Y44" t="str">
        <f t="shared" si="13"/>
        <v/>
      </c>
      <c r="Z44" t="str">
        <f t="shared" si="13"/>
        <v/>
      </c>
      <c r="AA44" t="str">
        <f t="shared" si="13"/>
        <v/>
      </c>
      <c r="AB44" t="str">
        <f t="shared" si="13"/>
        <v/>
      </c>
      <c r="AC44" t="str">
        <f t="shared" si="13"/>
        <v/>
      </c>
      <c r="AD44" t="str">
        <f t="shared" si="13"/>
        <v/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t="str">
        <f t="shared" si="13"/>
        <v/>
      </c>
      <c r="AJ44" t="str">
        <f t="shared" si="13"/>
        <v/>
      </c>
      <c r="AK44" t="str">
        <f t="shared" si="13"/>
        <v/>
      </c>
      <c r="AL44" t="str">
        <f t="shared" si="13"/>
        <v/>
      </c>
    </row>
    <row r="45" spans="1:38" ht="24" customHeight="1" x14ac:dyDescent="0.25">
      <c r="B45" s="1" t="str">
        <f t="shared" si="2"/>
        <v>(3)</v>
      </c>
      <c r="E45" t="str">
        <f t="shared" si="3"/>
        <v>分速</v>
      </c>
      <c r="H45" s="29">
        <f t="shared" ca="1" si="8"/>
        <v>1.2</v>
      </c>
      <c r="I45" s="29" t="str">
        <f t="shared" si="8"/>
        <v/>
      </c>
      <c r="J45" s="29" t="str">
        <f t="shared" si="8"/>
        <v/>
      </c>
      <c r="K45" t="str">
        <f>IF(K13="","",K13)</f>
        <v>㎞で走る電車の走った時間と道のり</v>
      </c>
    </row>
    <row r="46" spans="1:38" ht="24" customHeight="1" x14ac:dyDescent="0.25">
      <c r="B46" s="1" t="str">
        <f t="shared" si="2"/>
        <v/>
      </c>
      <c r="C46" t="str">
        <f t="shared" ref="C46:D48" si="14">IF(C14="","",C14)</f>
        <v/>
      </c>
      <c r="D46" t="str">
        <f t="shared" si="14"/>
        <v/>
      </c>
      <c r="E46" s="42" t="str">
        <f t="shared" si="3"/>
        <v>時間(分)</v>
      </c>
      <c r="F46" s="43" t="str">
        <f t="shared" ref="F46:G48" si="15">IF(F14="","",F14)</f>
        <v/>
      </c>
      <c r="G46" s="43" t="str">
        <f t="shared" si="15"/>
        <v/>
      </c>
      <c r="H46" s="43" t="str">
        <f t="shared" si="8"/>
        <v/>
      </c>
      <c r="I46" s="43" t="str">
        <f t="shared" si="8"/>
        <v/>
      </c>
      <c r="J46" s="43" t="str">
        <f t="shared" si="8"/>
        <v/>
      </c>
      <c r="K46" s="44" t="str">
        <f>IF(K14="","",K14)</f>
        <v/>
      </c>
      <c r="L46" s="48">
        <f t="shared" ref="L46:AL46" si="16">IF(L14="","",L14)</f>
        <v>1</v>
      </c>
      <c r="M46" s="48" t="str">
        <f t="shared" si="16"/>
        <v/>
      </c>
      <c r="N46" s="48" t="str">
        <f t="shared" si="16"/>
        <v/>
      </c>
      <c r="O46" s="45">
        <f t="shared" si="16"/>
        <v>2</v>
      </c>
      <c r="P46" s="45" t="str">
        <f t="shared" si="16"/>
        <v/>
      </c>
      <c r="Q46" s="45" t="str">
        <f t="shared" si="16"/>
        <v/>
      </c>
      <c r="R46" s="41">
        <f t="shared" si="16"/>
        <v>3</v>
      </c>
      <c r="S46" s="41" t="str">
        <f t="shared" si="16"/>
        <v/>
      </c>
      <c r="T46" s="41" t="str">
        <f t="shared" si="16"/>
        <v/>
      </c>
      <c r="U46" s="41">
        <f t="shared" si="16"/>
        <v>4</v>
      </c>
      <c r="V46" s="41" t="str">
        <f t="shared" si="16"/>
        <v/>
      </c>
      <c r="W46" s="41" t="str">
        <f t="shared" si="16"/>
        <v/>
      </c>
      <c r="X46" s="41">
        <f t="shared" si="16"/>
        <v>5</v>
      </c>
      <c r="Y46" s="41" t="str">
        <f t="shared" si="16"/>
        <v/>
      </c>
      <c r="Z46" s="41" t="str">
        <f t="shared" si="16"/>
        <v/>
      </c>
      <c r="AA46" s="13" t="str">
        <f t="shared" si="16"/>
        <v/>
      </c>
      <c r="AB46" t="str">
        <f t="shared" si="16"/>
        <v/>
      </c>
      <c r="AC46" t="str">
        <f t="shared" si="16"/>
        <v/>
      </c>
      <c r="AD46" t="str">
        <f t="shared" si="16"/>
        <v/>
      </c>
      <c r="AE46" t="str">
        <f t="shared" si="16"/>
        <v/>
      </c>
      <c r="AF46" t="str">
        <f t="shared" si="16"/>
        <v/>
      </c>
      <c r="AG46" t="str">
        <f t="shared" si="16"/>
        <v/>
      </c>
      <c r="AH46" t="str">
        <f t="shared" si="16"/>
        <v/>
      </c>
      <c r="AI46" t="str">
        <f t="shared" si="16"/>
        <v/>
      </c>
      <c r="AJ46" t="str">
        <f t="shared" si="16"/>
        <v/>
      </c>
      <c r="AK46" t="str">
        <f t="shared" si="16"/>
        <v/>
      </c>
      <c r="AL46" t="str">
        <f t="shared" si="16"/>
        <v/>
      </c>
    </row>
    <row r="47" spans="1:38" ht="24" customHeight="1" x14ac:dyDescent="0.25">
      <c r="B47" t="str">
        <f t="shared" si="2"/>
        <v/>
      </c>
      <c r="C47" t="str">
        <f t="shared" si="14"/>
        <v/>
      </c>
      <c r="D47" t="str">
        <f t="shared" si="14"/>
        <v/>
      </c>
      <c r="E47" s="42" t="str">
        <f t="shared" si="3"/>
        <v>道のり(㎞)</v>
      </c>
      <c r="F47" s="43" t="str">
        <f t="shared" si="15"/>
        <v/>
      </c>
      <c r="G47" s="43" t="str">
        <f t="shared" si="15"/>
        <v/>
      </c>
      <c r="H47" s="43" t="str">
        <f t="shared" si="8"/>
        <v/>
      </c>
      <c r="I47" s="43" t="str">
        <f t="shared" si="8"/>
        <v/>
      </c>
      <c r="J47" s="43" t="str">
        <f t="shared" si="8"/>
        <v/>
      </c>
      <c r="K47" s="44" t="str">
        <f>IF(K15="","",K15)</f>
        <v/>
      </c>
      <c r="L47" s="45">
        <f t="shared" ref="L47:AL47" ca="1" si="17">IF(L15="","",L15)</f>
        <v>1.2</v>
      </c>
      <c r="M47" s="45" t="str">
        <f t="shared" si="17"/>
        <v/>
      </c>
      <c r="N47" s="45" t="str">
        <f t="shared" si="17"/>
        <v/>
      </c>
      <c r="O47" s="46">
        <f t="shared" ca="1" si="17"/>
        <v>2.4</v>
      </c>
      <c r="P47" s="46" t="str">
        <f t="shared" si="17"/>
        <v/>
      </c>
      <c r="Q47" s="46" t="str">
        <f t="shared" si="17"/>
        <v/>
      </c>
      <c r="R47" s="46">
        <f t="shared" ca="1" si="17"/>
        <v>3.5999999999999996</v>
      </c>
      <c r="S47" s="46" t="str">
        <f t="shared" si="17"/>
        <v/>
      </c>
      <c r="T47" s="46" t="str">
        <f t="shared" si="17"/>
        <v/>
      </c>
      <c r="U47" s="46">
        <f t="shared" ca="1" si="17"/>
        <v>4.8</v>
      </c>
      <c r="V47" s="46" t="str">
        <f t="shared" si="17"/>
        <v/>
      </c>
      <c r="W47" s="46" t="str">
        <f t="shared" si="17"/>
        <v/>
      </c>
      <c r="X47" s="46">
        <f t="shared" ca="1" si="17"/>
        <v>6</v>
      </c>
      <c r="Y47" s="46" t="str">
        <f t="shared" si="17"/>
        <v/>
      </c>
      <c r="Z47" s="46" t="str">
        <f t="shared" si="17"/>
        <v/>
      </c>
      <c r="AA47" s="13" t="str">
        <f t="shared" si="17"/>
        <v/>
      </c>
      <c r="AB47" t="str">
        <f t="shared" si="17"/>
        <v/>
      </c>
      <c r="AC47" t="str">
        <f t="shared" si="17"/>
        <v/>
      </c>
      <c r="AD47" t="str">
        <f t="shared" si="17"/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  <c r="AJ47" t="str">
        <f t="shared" si="17"/>
        <v/>
      </c>
      <c r="AK47" t="str">
        <f t="shared" si="17"/>
        <v/>
      </c>
      <c r="AL47" t="str">
        <f t="shared" si="17"/>
        <v/>
      </c>
    </row>
    <row r="48" spans="1:38" ht="24" customHeight="1" x14ac:dyDescent="0.25">
      <c r="B48" s="1" t="str">
        <f t="shared" si="2"/>
        <v/>
      </c>
      <c r="C48" t="str">
        <f t="shared" si="14"/>
        <v/>
      </c>
      <c r="D48" t="str">
        <f t="shared" si="14"/>
        <v/>
      </c>
      <c r="E48" t="str">
        <f t="shared" si="3"/>
        <v/>
      </c>
      <c r="F48" t="str">
        <f t="shared" si="15"/>
        <v/>
      </c>
      <c r="G48" s="10" t="str">
        <f t="shared" si="15"/>
        <v/>
      </c>
      <c r="H48" s="10" t="str">
        <f t="shared" si="8"/>
        <v/>
      </c>
      <c r="I48" s="10" t="str">
        <f t="shared" si="8"/>
        <v/>
      </c>
      <c r="J48" t="str">
        <f t="shared" si="8"/>
        <v/>
      </c>
      <c r="K48" t="str">
        <f>IF(K16="","",K16)</f>
        <v/>
      </c>
      <c r="L48" t="str">
        <f t="shared" ref="L48:AL48" si="18">IF(L16="","",L16)</f>
        <v/>
      </c>
      <c r="M48" t="str">
        <f t="shared" si="18"/>
        <v/>
      </c>
      <c r="N48" t="str">
        <f t="shared" si="18"/>
        <v/>
      </c>
      <c r="O48" t="str">
        <f t="shared" si="18"/>
        <v/>
      </c>
      <c r="P48" t="str">
        <f t="shared" si="18"/>
        <v/>
      </c>
      <c r="Q48" t="str">
        <f t="shared" si="18"/>
        <v/>
      </c>
      <c r="R48" t="str">
        <f t="shared" si="18"/>
        <v/>
      </c>
      <c r="S48" t="str">
        <f t="shared" si="18"/>
        <v/>
      </c>
      <c r="T48" t="str">
        <f t="shared" si="18"/>
        <v/>
      </c>
      <c r="U48" t="str">
        <f t="shared" si="18"/>
        <v/>
      </c>
      <c r="V48" t="str">
        <f t="shared" si="18"/>
        <v/>
      </c>
      <c r="W48" t="str">
        <f t="shared" si="18"/>
        <v/>
      </c>
      <c r="X48" t="str">
        <f t="shared" si="18"/>
        <v/>
      </c>
      <c r="Y48" t="str">
        <f t="shared" si="18"/>
        <v/>
      </c>
      <c r="Z48" t="str">
        <f t="shared" si="18"/>
        <v/>
      </c>
      <c r="AA48" t="str">
        <f t="shared" si="18"/>
        <v/>
      </c>
      <c r="AB48" t="str">
        <f t="shared" si="18"/>
        <v/>
      </c>
      <c r="AC48" t="str">
        <f t="shared" si="18"/>
        <v/>
      </c>
      <c r="AD48" t="str">
        <f t="shared" si="18"/>
        <v/>
      </c>
      <c r="AE48" t="str">
        <f t="shared" si="18"/>
        <v/>
      </c>
      <c r="AF48" t="str">
        <f t="shared" si="18"/>
        <v/>
      </c>
      <c r="AG48" t="str">
        <f t="shared" si="18"/>
        <v/>
      </c>
      <c r="AH48" t="str">
        <f t="shared" si="18"/>
        <v/>
      </c>
      <c r="AI48" t="str">
        <f t="shared" si="18"/>
        <v/>
      </c>
      <c r="AJ48" t="str">
        <f t="shared" si="18"/>
        <v/>
      </c>
      <c r="AK48" t="str">
        <f t="shared" si="18"/>
        <v/>
      </c>
      <c r="AL48" t="str">
        <f t="shared" si="18"/>
        <v/>
      </c>
    </row>
    <row r="49" spans="1:38" ht="24" customHeight="1" x14ac:dyDescent="0.25">
      <c r="A49" t="str">
        <f>IF(A17="","",A17)</f>
        <v/>
      </c>
      <c r="B49" s="1" t="str">
        <f>IF(A17="","",A17)</f>
        <v/>
      </c>
      <c r="D49" t="str">
        <f t="shared" ref="D49:AL49" si="19">IF(C17="","",C17)</f>
        <v/>
      </c>
      <c r="E49" t="str">
        <f t="shared" si="19"/>
        <v/>
      </c>
      <c r="F49" t="str">
        <f t="shared" si="19"/>
        <v/>
      </c>
      <c r="G49" s="10" t="str">
        <f t="shared" si="19"/>
        <v/>
      </c>
      <c r="H49" s="10" t="str">
        <f t="shared" si="19"/>
        <v/>
      </c>
      <c r="I49" s="10" t="str">
        <f t="shared" si="19"/>
        <v/>
      </c>
      <c r="J49" t="str">
        <f t="shared" si="19"/>
        <v/>
      </c>
      <c r="K49" t="str">
        <f t="shared" si="19"/>
        <v/>
      </c>
      <c r="L49" t="str">
        <f t="shared" si="19"/>
        <v/>
      </c>
      <c r="M49" t="str">
        <f t="shared" si="19"/>
        <v/>
      </c>
      <c r="N49" t="str">
        <f t="shared" si="19"/>
        <v/>
      </c>
      <c r="O49" t="str">
        <f t="shared" si="19"/>
        <v/>
      </c>
      <c r="P49" t="str">
        <f t="shared" si="19"/>
        <v/>
      </c>
      <c r="Q49" t="str">
        <f t="shared" si="19"/>
        <v/>
      </c>
      <c r="R49" t="str">
        <f t="shared" si="19"/>
        <v/>
      </c>
      <c r="S49" t="str">
        <f t="shared" si="19"/>
        <v/>
      </c>
      <c r="T49" t="str">
        <f t="shared" si="19"/>
        <v/>
      </c>
      <c r="U49" t="str">
        <f t="shared" si="19"/>
        <v/>
      </c>
      <c r="V49" t="str">
        <f t="shared" si="19"/>
        <v/>
      </c>
      <c r="W49" t="str">
        <f t="shared" si="19"/>
        <v/>
      </c>
      <c r="X49" t="str">
        <f t="shared" si="19"/>
        <v/>
      </c>
      <c r="Y49" t="str">
        <f t="shared" si="19"/>
        <v/>
      </c>
      <c r="Z49" t="str">
        <f t="shared" si="19"/>
        <v/>
      </c>
      <c r="AA49" t="str">
        <f t="shared" si="19"/>
        <v/>
      </c>
      <c r="AB49" t="str">
        <f t="shared" si="19"/>
        <v/>
      </c>
      <c r="AC49" t="str">
        <f t="shared" si="19"/>
        <v/>
      </c>
      <c r="AD49" t="str">
        <f t="shared" si="19"/>
        <v/>
      </c>
      <c r="AE49" t="str">
        <f t="shared" si="19"/>
        <v/>
      </c>
      <c r="AF49" t="str">
        <f t="shared" si="19"/>
        <v/>
      </c>
      <c r="AG49" t="str">
        <f t="shared" si="19"/>
        <v/>
      </c>
      <c r="AH49" t="str">
        <f t="shared" si="19"/>
        <v/>
      </c>
      <c r="AI49" t="str">
        <f t="shared" si="19"/>
        <v/>
      </c>
      <c r="AJ49" t="str">
        <f t="shared" si="19"/>
        <v/>
      </c>
      <c r="AK49" t="str">
        <f t="shared" si="19"/>
        <v/>
      </c>
      <c r="AL49" t="str">
        <f t="shared" si="19"/>
        <v/>
      </c>
    </row>
    <row r="50" spans="1:38" ht="24" customHeight="1" x14ac:dyDescent="0.25">
      <c r="A50" t="str">
        <f>IF(A18="","",A18)</f>
        <v>２</v>
      </c>
      <c r="C50" t="str">
        <f>IF(C18="","",C18)</f>
        <v>１ｍあたりの重さが</v>
      </c>
      <c r="N50" s="29">
        <f ca="1">IF(O18="","",O18)</f>
        <v>0.60000000000000009</v>
      </c>
      <c r="O50" s="29" t="str">
        <f>IF(P18="","",P18)</f>
        <v/>
      </c>
      <c r="P50" s="29" t="str">
        <f>IF(Q18="","",Q18)</f>
        <v/>
      </c>
      <c r="Q50" t="str">
        <f>IF(R18="","",R18)</f>
        <v>㎏の鉄の棒があります。</v>
      </c>
    </row>
    <row r="51" spans="1:38" ht="24" customHeight="1" x14ac:dyDescent="0.25">
      <c r="B51" s="1" t="str">
        <f>IF(A19="","",A19)</f>
        <v/>
      </c>
      <c r="C51" t="str">
        <f>IF(B19="","",B19)</f>
        <v xml:space="preserve"> 次の問いに答えましょう。</v>
      </c>
      <c r="G51" s="10"/>
      <c r="H51" s="10"/>
      <c r="I51" s="10"/>
    </row>
    <row r="52" spans="1:38" ht="24" customHeight="1" x14ac:dyDescent="0.25">
      <c r="B52" s="1" t="str">
        <f t="shared" ref="B52:B63" si="20">IF(B20="","",B20)</f>
        <v>(1)</v>
      </c>
      <c r="E52" t="str">
        <f t="shared" ref="E52:E63" si="21">IF(E20="","",E20)</f>
        <v>下の表の空らんをうめましょう。</v>
      </c>
    </row>
    <row r="53" spans="1:38" ht="24" customHeight="1" x14ac:dyDescent="0.25">
      <c r="B53" s="1" t="str">
        <f t="shared" si="20"/>
        <v/>
      </c>
      <c r="C53" t="str">
        <f t="shared" ref="C53:D55" si="22">IF(C21="","",C21)</f>
        <v/>
      </c>
      <c r="D53" t="str">
        <f t="shared" si="22"/>
        <v/>
      </c>
      <c r="E53" s="42" t="str">
        <f t="shared" si="21"/>
        <v>長さ(ｍ)</v>
      </c>
      <c r="F53" s="43" t="str">
        <f t="shared" ref="F53:AL53" si="23">IF(F21="","",F21)</f>
        <v/>
      </c>
      <c r="G53" s="43" t="str">
        <f t="shared" si="23"/>
        <v/>
      </c>
      <c r="H53" s="43" t="str">
        <f t="shared" si="23"/>
        <v/>
      </c>
      <c r="I53" s="44" t="str">
        <f t="shared" si="23"/>
        <v/>
      </c>
      <c r="J53" s="47">
        <f t="shared" si="23"/>
        <v>1</v>
      </c>
      <c r="K53" s="47" t="str">
        <f t="shared" si="23"/>
        <v/>
      </c>
      <c r="L53" s="47" t="str">
        <f t="shared" si="23"/>
        <v/>
      </c>
      <c r="M53" s="41">
        <f t="shared" si="23"/>
        <v>2</v>
      </c>
      <c r="N53" s="41" t="str">
        <f t="shared" si="23"/>
        <v/>
      </c>
      <c r="O53" s="41" t="str">
        <f t="shared" si="23"/>
        <v/>
      </c>
      <c r="P53" s="41">
        <f t="shared" si="23"/>
        <v>3</v>
      </c>
      <c r="Q53" s="41" t="str">
        <f t="shared" si="23"/>
        <v/>
      </c>
      <c r="R53" s="41" t="str">
        <f t="shared" si="23"/>
        <v/>
      </c>
      <c r="S53" s="41">
        <f t="shared" si="23"/>
        <v>4</v>
      </c>
      <c r="T53" s="41" t="str">
        <f t="shared" si="23"/>
        <v/>
      </c>
      <c r="U53" s="41" t="str">
        <f t="shared" si="23"/>
        <v/>
      </c>
      <c r="V53" s="41">
        <f t="shared" si="23"/>
        <v>5</v>
      </c>
      <c r="W53" s="41" t="str">
        <f t="shared" si="23"/>
        <v/>
      </c>
      <c r="X53" s="41" t="str">
        <f t="shared" si="23"/>
        <v/>
      </c>
      <c r="Y53" s="13" t="str">
        <f t="shared" si="23"/>
        <v/>
      </c>
      <c r="Z53" t="str">
        <f t="shared" si="23"/>
        <v/>
      </c>
      <c r="AA53" t="str">
        <f t="shared" si="23"/>
        <v/>
      </c>
      <c r="AB53" t="str">
        <f t="shared" si="23"/>
        <v/>
      </c>
      <c r="AC53" t="str">
        <f t="shared" si="23"/>
        <v/>
      </c>
      <c r="AD53" t="str">
        <f t="shared" si="23"/>
        <v/>
      </c>
      <c r="AE53" t="str">
        <f t="shared" si="23"/>
        <v/>
      </c>
      <c r="AF53" t="str">
        <f t="shared" si="23"/>
        <v/>
      </c>
      <c r="AG53" t="str">
        <f t="shared" si="23"/>
        <v/>
      </c>
      <c r="AH53" t="str">
        <f t="shared" si="23"/>
        <v/>
      </c>
      <c r="AI53" t="str">
        <f t="shared" si="23"/>
        <v/>
      </c>
      <c r="AJ53" t="str">
        <f t="shared" si="23"/>
        <v/>
      </c>
      <c r="AK53" t="str">
        <f t="shared" si="23"/>
        <v/>
      </c>
      <c r="AL53" t="str">
        <f t="shared" si="23"/>
        <v/>
      </c>
    </row>
    <row r="54" spans="1:38" ht="24" customHeight="1" x14ac:dyDescent="0.25">
      <c r="B54" t="str">
        <f t="shared" si="20"/>
        <v/>
      </c>
      <c r="C54" t="str">
        <f t="shared" si="22"/>
        <v/>
      </c>
      <c r="D54" t="str">
        <f t="shared" si="22"/>
        <v/>
      </c>
      <c r="E54" s="42" t="str">
        <f t="shared" si="21"/>
        <v>重さ(㎏)</v>
      </c>
      <c r="F54" s="43" t="str">
        <f t="shared" ref="F54:AL54" si="24">IF(F22="","",F22)</f>
        <v/>
      </c>
      <c r="G54" s="43" t="str">
        <f t="shared" si="24"/>
        <v/>
      </c>
      <c r="H54" s="43" t="str">
        <f t="shared" si="24"/>
        <v/>
      </c>
      <c r="I54" s="44" t="str">
        <f t="shared" si="24"/>
        <v/>
      </c>
      <c r="J54" s="45">
        <f t="shared" ca="1" si="24"/>
        <v>0.60000000000000009</v>
      </c>
      <c r="K54" s="45" t="str">
        <f t="shared" si="24"/>
        <v/>
      </c>
      <c r="L54" s="45" t="str">
        <f t="shared" si="24"/>
        <v/>
      </c>
      <c r="M54" s="41">
        <f t="shared" ca="1" si="24"/>
        <v>1.2000000000000002</v>
      </c>
      <c r="N54" s="41" t="str">
        <f t="shared" si="24"/>
        <v/>
      </c>
      <c r="O54" s="41" t="str">
        <f t="shared" si="24"/>
        <v/>
      </c>
      <c r="P54" s="46">
        <f t="shared" ca="1" si="24"/>
        <v>1.8000000000000003</v>
      </c>
      <c r="Q54" s="46" t="str">
        <f t="shared" si="24"/>
        <v/>
      </c>
      <c r="R54" s="46" t="str">
        <f t="shared" si="24"/>
        <v/>
      </c>
      <c r="S54" s="46">
        <f t="shared" ca="1" si="24"/>
        <v>2.4000000000000004</v>
      </c>
      <c r="T54" s="46" t="str">
        <f t="shared" si="24"/>
        <v/>
      </c>
      <c r="U54" s="46" t="str">
        <f t="shared" si="24"/>
        <v/>
      </c>
      <c r="V54" s="46">
        <f t="shared" ca="1" si="24"/>
        <v>3.0000000000000004</v>
      </c>
      <c r="W54" s="46" t="str">
        <f t="shared" si="24"/>
        <v/>
      </c>
      <c r="X54" s="46" t="str">
        <f t="shared" si="24"/>
        <v/>
      </c>
      <c r="Y54" s="13" t="str">
        <f t="shared" si="24"/>
        <v/>
      </c>
      <c r="Z54" t="str">
        <f t="shared" si="24"/>
        <v/>
      </c>
      <c r="AA54" t="str">
        <f t="shared" si="24"/>
        <v/>
      </c>
      <c r="AB54" t="str">
        <f t="shared" si="24"/>
        <v/>
      </c>
      <c r="AC54" t="str">
        <f t="shared" si="24"/>
        <v/>
      </c>
      <c r="AD54" t="str">
        <f t="shared" si="24"/>
        <v/>
      </c>
      <c r="AE54" t="str">
        <f t="shared" si="24"/>
        <v/>
      </c>
      <c r="AF54" t="str">
        <f t="shared" si="24"/>
        <v/>
      </c>
      <c r="AG54" t="str">
        <f t="shared" si="24"/>
        <v/>
      </c>
      <c r="AH54" t="str">
        <f t="shared" si="24"/>
        <v/>
      </c>
      <c r="AI54" t="str">
        <f t="shared" si="24"/>
        <v/>
      </c>
      <c r="AJ54" t="str">
        <f t="shared" si="24"/>
        <v/>
      </c>
      <c r="AK54" t="str">
        <f t="shared" si="24"/>
        <v/>
      </c>
      <c r="AL54" t="str">
        <f t="shared" si="24"/>
        <v/>
      </c>
    </row>
    <row r="55" spans="1:38" ht="24" customHeight="1" x14ac:dyDescent="0.25">
      <c r="B55" s="1" t="str">
        <f t="shared" si="20"/>
        <v/>
      </c>
      <c r="C55" t="str">
        <f t="shared" si="22"/>
        <v/>
      </c>
      <c r="D55" t="str">
        <f t="shared" si="22"/>
        <v/>
      </c>
      <c r="E55" t="str">
        <f t="shared" si="21"/>
        <v/>
      </c>
      <c r="F55" t="str">
        <f t="shared" ref="F55:AL55" si="25">IF(F23="","",F23)</f>
        <v/>
      </c>
      <c r="G55" s="10" t="str">
        <f t="shared" si="25"/>
        <v/>
      </c>
      <c r="H55" s="10" t="str">
        <f t="shared" si="25"/>
        <v/>
      </c>
      <c r="I55" s="10" t="str">
        <f t="shared" si="25"/>
        <v/>
      </c>
      <c r="J55" t="str">
        <f t="shared" si="25"/>
        <v/>
      </c>
      <c r="K55" t="str">
        <f t="shared" si="25"/>
        <v/>
      </c>
      <c r="L55" t="str">
        <f t="shared" si="25"/>
        <v/>
      </c>
      <c r="M55" s="10" t="str">
        <f t="shared" si="25"/>
        <v/>
      </c>
      <c r="N55" s="10" t="str">
        <f t="shared" si="25"/>
        <v/>
      </c>
      <c r="O55" t="str">
        <f t="shared" si="25"/>
        <v/>
      </c>
      <c r="P55" t="str">
        <f t="shared" si="25"/>
        <v/>
      </c>
      <c r="Q55" t="str">
        <f t="shared" si="25"/>
        <v/>
      </c>
      <c r="R55" t="str">
        <f t="shared" si="25"/>
        <v/>
      </c>
      <c r="S55" t="str">
        <f t="shared" si="25"/>
        <v/>
      </c>
      <c r="T55" t="str">
        <f t="shared" si="25"/>
        <v/>
      </c>
      <c r="U55" t="str">
        <f t="shared" si="25"/>
        <v/>
      </c>
      <c r="V55" t="str">
        <f t="shared" si="25"/>
        <v/>
      </c>
      <c r="W55" t="str">
        <f t="shared" si="25"/>
        <v/>
      </c>
      <c r="X55" t="str">
        <f t="shared" si="25"/>
        <v/>
      </c>
      <c r="Y55" t="str">
        <f t="shared" si="25"/>
        <v/>
      </c>
      <c r="Z55" t="str">
        <f t="shared" si="25"/>
        <v/>
      </c>
      <c r="AA55" t="str">
        <f t="shared" si="25"/>
        <v/>
      </c>
      <c r="AB55" t="str">
        <f t="shared" si="25"/>
        <v/>
      </c>
      <c r="AC55" t="str">
        <f t="shared" si="25"/>
        <v/>
      </c>
      <c r="AD55" t="str">
        <f t="shared" si="25"/>
        <v/>
      </c>
      <c r="AE55" t="str">
        <f t="shared" si="25"/>
        <v/>
      </c>
      <c r="AF55" t="str">
        <f t="shared" si="25"/>
        <v/>
      </c>
      <c r="AG55" t="str">
        <f t="shared" si="25"/>
        <v/>
      </c>
      <c r="AH55" t="str">
        <f t="shared" si="25"/>
        <v/>
      </c>
      <c r="AI55" t="str">
        <f t="shared" si="25"/>
        <v/>
      </c>
      <c r="AJ55" t="str">
        <f t="shared" si="25"/>
        <v/>
      </c>
      <c r="AK55" t="str">
        <f t="shared" si="25"/>
        <v/>
      </c>
      <c r="AL55" t="str">
        <f t="shared" si="25"/>
        <v/>
      </c>
    </row>
    <row r="56" spans="1:38" ht="24" customHeight="1" x14ac:dyDescent="0.25">
      <c r="B56" s="1" t="str">
        <f t="shared" si="20"/>
        <v>(2)</v>
      </c>
      <c r="E56" t="str">
        <f t="shared" si="21"/>
        <v>鉄の棒の重さの値は，それに対応する長さの値の何倍になって</v>
      </c>
    </row>
    <row r="57" spans="1:38" ht="24" customHeight="1" x14ac:dyDescent="0.25">
      <c r="B57" s="1" t="str">
        <f t="shared" si="20"/>
        <v/>
      </c>
      <c r="C57" t="str">
        <f>IF(C25="","",C25)</f>
        <v/>
      </c>
      <c r="D57" t="str">
        <f>IF(D25="","",D25)</f>
        <v/>
      </c>
      <c r="E57" t="str">
        <f t="shared" si="21"/>
        <v>いるでしょう。</v>
      </c>
      <c r="H57" s="10"/>
      <c r="I57" s="10"/>
      <c r="N57" s="10"/>
      <c r="O57" s="10"/>
    </row>
    <row r="58" spans="1:38" ht="24" customHeight="1" x14ac:dyDescent="0.25">
      <c r="B58" s="1" t="str">
        <f t="shared" si="20"/>
        <v/>
      </c>
      <c r="C58" t="str">
        <f>IF(C26="","",C26)</f>
        <v/>
      </c>
      <c r="D58" t="str">
        <f>IF(D26="","",D26)</f>
        <v/>
      </c>
      <c r="E58" t="str">
        <f t="shared" si="21"/>
        <v/>
      </c>
      <c r="F58" t="str">
        <f t="shared" ref="F58:U58" si="26">IF(F26="","",F26)</f>
        <v/>
      </c>
      <c r="G58" t="str">
        <f t="shared" si="26"/>
        <v/>
      </c>
      <c r="H58" s="10" t="str">
        <f t="shared" si="26"/>
        <v/>
      </c>
      <c r="I58" s="10" t="str">
        <f t="shared" si="26"/>
        <v/>
      </c>
      <c r="J58" t="str">
        <f t="shared" si="26"/>
        <v/>
      </c>
      <c r="K58" t="str">
        <f t="shared" si="26"/>
        <v/>
      </c>
      <c r="L58" t="str">
        <f t="shared" si="26"/>
        <v/>
      </c>
      <c r="M58" t="str">
        <f t="shared" si="26"/>
        <v/>
      </c>
      <c r="N58" s="10" t="str">
        <f t="shared" si="26"/>
        <v/>
      </c>
      <c r="O58" s="10" t="str">
        <f t="shared" si="26"/>
        <v/>
      </c>
      <c r="P58" t="str">
        <f t="shared" si="26"/>
        <v/>
      </c>
      <c r="Q58" t="str">
        <f t="shared" si="26"/>
        <v/>
      </c>
      <c r="R58" t="str">
        <f t="shared" si="26"/>
        <v/>
      </c>
      <c r="S58" t="str">
        <f t="shared" si="26"/>
        <v/>
      </c>
      <c r="T58" t="str">
        <f t="shared" si="26"/>
        <v/>
      </c>
      <c r="U58" t="str">
        <f t="shared" si="26"/>
        <v/>
      </c>
      <c r="V58" s="50">
        <f ca="1">N50</f>
        <v>0.60000000000000009</v>
      </c>
      <c r="W58" s="50"/>
      <c r="X58" s="50"/>
      <c r="Y58" s="6" t="s">
        <v>26</v>
      </c>
    </row>
    <row r="59" spans="1:38" ht="24" customHeight="1" x14ac:dyDescent="0.25">
      <c r="B59" s="1" t="str">
        <f t="shared" si="20"/>
        <v>(3)</v>
      </c>
      <c r="E59" t="str">
        <f t="shared" si="21"/>
        <v>鉄の棒の長さが２倍，３倍，…になると，その重さはどのよう</v>
      </c>
      <c r="H59" s="10"/>
      <c r="I59" s="10"/>
      <c r="N59" s="10"/>
      <c r="O59" s="10"/>
    </row>
    <row r="60" spans="1:38" ht="24" customHeight="1" x14ac:dyDescent="0.25">
      <c r="B60" s="1" t="str">
        <f t="shared" si="20"/>
        <v/>
      </c>
      <c r="C60" t="str">
        <f>IF(C28="","",C28)</f>
        <v/>
      </c>
      <c r="D60" t="str">
        <f>IF(D28="","",D28)</f>
        <v/>
      </c>
      <c r="E60" t="str">
        <f t="shared" si="21"/>
        <v>になっているでしょう。</v>
      </c>
      <c r="H60" s="10"/>
      <c r="I60" s="10"/>
      <c r="N60" s="10"/>
      <c r="O60" s="10"/>
    </row>
    <row r="61" spans="1:38" ht="24" customHeight="1" x14ac:dyDescent="0.25">
      <c r="B61" s="1" t="str">
        <f t="shared" si="20"/>
        <v/>
      </c>
      <c r="C61" t="str">
        <f>IF(C29="","",C29)</f>
        <v/>
      </c>
      <c r="D61" t="str">
        <f>IF(D29="","",D29)</f>
        <v/>
      </c>
      <c r="E61" t="str">
        <f t="shared" si="21"/>
        <v/>
      </c>
      <c r="F61" t="str">
        <f t="shared" ref="F61:U61" si="27">IF(F29="","",F29)</f>
        <v/>
      </c>
      <c r="G61" t="str">
        <f t="shared" si="27"/>
        <v/>
      </c>
      <c r="H61" s="10" t="str">
        <f t="shared" si="27"/>
        <v/>
      </c>
      <c r="I61" s="10" t="str">
        <f t="shared" si="27"/>
        <v/>
      </c>
      <c r="J61" t="str">
        <f t="shared" si="27"/>
        <v/>
      </c>
      <c r="K61" t="str">
        <f t="shared" si="27"/>
        <v/>
      </c>
      <c r="L61" t="str">
        <f t="shared" si="27"/>
        <v/>
      </c>
      <c r="M61" t="str">
        <f t="shared" si="27"/>
        <v/>
      </c>
      <c r="N61" s="10" t="str">
        <f t="shared" si="27"/>
        <v/>
      </c>
      <c r="O61" s="10" t="str">
        <f t="shared" si="27"/>
        <v/>
      </c>
      <c r="P61" t="str">
        <f t="shared" si="27"/>
        <v/>
      </c>
      <c r="Q61" t="str">
        <f t="shared" si="27"/>
        <v/>
      </c>
      <c r="R61" t="str">
        <f t="shared" si="27"/>
        <v/>
      </c>
      <c r="S61" t="str">
        <f t="shared" si="27"/>
        <v/>
      </c>
      <c r="T61" t="str">
        <f t="shared" si="27"/>
        <v/>
      </c>
      <c r="U61" t="str">
        <f t="shared" si="27"/>
        <v/>
      </c>
      <c r="V61" s="6" t="s">
        <v>25</v>
      </c>
    </row>
    <row r="62" spans="1:38" ht="24" customHeight="1" x14ac:dyDescent="0.25">
      <c r="B62" s="1" t="str">
        <f t="shared" si="20"/>
        <v>(4)</v>
      </c>
      <c r="E62" t="str">
        <f t="shared" si="21"/>
        <v>鉄の棒の長さをｘｍ，その重さをｙ㎏として，ｘとｙの関係を</v>
      </c>
      <c r="H62" s="10"/>
      <c r="I62" s="10"/>
      <c r="N62" s="10"/>
      <c r="O62" s="10"/>
    </row>
    <row r="63" spans="1:38" ht="24" customHeight="1" x14ac:dyDescent="0.25">
      <c r="B63" s="1" t="str">
        <f t="shared" si="20"/>
        <v/>
      </c>
      <c r="C63" t="str">
        <f>IF(C31="","",C31)</f>
        <v/>
      </c>
      <c r="D63" t="str">
        <f>IF(D31="","",D31)</f>
        <v/>
      </c>
      <c r="E63" t="str">
        <f t="shared" si="21"/>
        <v>式に表しましょう。</v>
      </c>
      <c r="H63" s="10"/>
      <c r="I63" s="10"/>
      <c r="N63" s="10"/>
      <c r="O63" s="10"/>
      <c r="R63" s="27" t="s">
        <v>24</v>
      </c>
      <c r="S63" s="27"/>
      <c r="T63" s="27" t="s">
        <v>12</v>
      </c>
      <c r="U63" s="27"/>
      <c r="V63" s="50">
        <f ca="1">N50</f>
        <v>0.60000000000000009</v>
      </c>
      <c r="W63" s="50"/>
      <c r="X63" s="50"/>
      <c r="Y63" s="50" t="s">
        <v>14</v>
      </c>
      <c r="Z63" s="50"/>
      <c r="AA63" s="27" t="s">
        <v>23</v>
      </c>
      <c r="AB63" s="27"/>
    </row>
    <row r="64" spans="1:38" ht="24" customHeight="1" x14ac:dyDescent="0.25">
      <c r="B64" s="1" t="str">
        <f t="shared" ref="B64:AL64" si="28">IF(A32="","",A32)</f>
        <v/>
      </c>
      <c r="C64" t="str">
        <f t="shared" si="28"/>
        <v/>
      </c>
      <c r="D64" t="str">
        <f t="shared" si="28"/>
        <v/>
      </c>
      <c r="E64" t="str">
        <f t="shared" si="28"/>
        <v/>
      </c>
      <c r="F64" t="str">
        <f t="shared" si="28"/>
        <v/>
      </c>
      <c r="G64" t="str">
        <f t="shared" si="28"/>
        <v/>
      </c>
      <c r="H64" s="10" t="str">
        <f t="shared" si="28"/>
        <v/>
      </c>
      <c r="I64" s="10" t="str">
        <f t="shared" si="28"/>
        <v/>
      </c>
      <c r="J64" t="str">
        <f t="shared" si="28"/>
        <v/>
      </c>
      <c r="K64" t="str">
        <f t="shared" si="28"/>
        <v/>
      </c>
      <c r="L64" t="str">
        <f t="shared" si="28"/>
        <v/>
      </c>
      <c r="M64" t="str">
        <f t="shared" si="28"/>
        <v/>
      </c>
      <c r="N64" s="10" t="str">
        <f t="shared" si="28"/>
        <v/>
      </c>
      <c r="O64" s="10" t="str">
        <f t="shared" si="28"/>
        <v/>
      </c>
      <c r="P64" t="str">
        <f t="shared" si="28"/>
        <v/>
      </c>
      <c r="Q64" t="str">
        <f t="shared" si="28"/>
        <v/>
      </c>
      <c r="R64" t="str">
        <f t="shared" si="28"/>
        <v/>
      </c>
      <c r="S64" t="str">
        <f t="shared" si="28"/>
        <v/>
      </c>
      <c r="T64" t="str">
        <f t="shared" si="28"/>
        <v/>
      </c>
      <c r="U64" t="str">
        <f t="shared" si="28"/>
        <v/>
      </c>
      <c r="V64" t="str">
        <f t="shared" si="28"/>
        <v/>
      </c>
      <c r="W64" t="str">
        <f t="shared" si="28"/>
        <v/>
      </c>
      <c r="X64" t="str">
        <f t="shared" si="28"/>
        <v/>
      </c>
      <c r="Y64" t="str">
        <f t="shared" si="28"/>
        <v/>
      </c>
      <c r="Z64" t="str">
        <f t="shared" si="28"/>
        <v/>
      </c>
      <c r="AA64" t="str">
        <f t="shared" si="28"/>
        <v/>
      </c>
      <c r="AB64" t="str">
        <f t="shared" si="28"/>
        <v/>
      </c>
      <c r="AC64" t="str">
        <f t="shared" si="28"/>
        <v/>
      </c>
      <c r="AD64" t="str">
        <f t="shared" si="28"/>
        <v/>
      </c>
      <c r="AE64" t="str">
        <f t="shared" si="28"/>
        <v/>
      </c>
      <c r="AF64" t="str">
        <f t="shared" si="28"/>
        <v/>
      </c>
      <c r="AG64" t="str">
        <f t="shared" si="28"/>
        <v/>
      </c>
      <c r="AH64" t="str">
        <f t="shared" si="28"/>
        <v/>
      </c>
      <c r="AI64" t="str">
        <f t="shared" si="28"/>
        <v/>
      </c>
      <c r="AJ64" t="str">
        <f t="shared" si="28"/>
        <v/>
      </c>
      <c r="AK64" t="str">
        <f t="shared" si="28"/>
        <v/>
      </c>
      <c r="AL64" t="str">
        <f t="shared" si="28"/>
        <v/>
      </c>
    </row>
  </sheetData>
  <mergeCells count="110">
    <mergeCell ref="T63:U63"/>
    <mergeCell ref="R63:S63"/>
    <mergeCell ref="Y63:Z63"/>
    <mergeCell ref="AA63:AB63"/>
    <mergeCell ref="E54:I54"/>
    <mergeCell ref="J54:L54"/>
    <mergeCell ref="M54:O54"/>
    <mergeCell ref="P54:R54"/>
    <mergeCell ref="V63:X63"/>
    <mergeCell ref="V58:X58"/>
    <mergeCell ref="S54:U54"/>
    <mergeCell ref="V54:X54"/>
    <mergeCell ref="S6:U6"/>
    <mergeCell ref="X14:Z14"/>
    <mergeCell ref="L15:N15"/>
    <mergeCell ref="O15:Q15"/>
    <mergeCell ref="V22:X22"/>
    <mergeCell ref="M7:O7"/>
    <mergeCell ref="E6:I6"/>
    <mergeCell ref="E7:I7"/>
    <mergeCell ref="E10:K10"/>
    <mergeCell ref="E11:K11"/>
    <mergeCell ref="H9:I9"/>
    <mergeCell ref="J6:L6"/>
    <mergeCell ref="J7:L7"/>
    <mergeCell ref="L10:N10"/>
    <mergeCell ref="L11:N11"/>
    <mergeCell ref="J21:L21"/>
    <mergeCell ref="M21:O21"/>
    <mergeCell ref="P21:R21"/>
    <mergeCell ref="E15:K15"/>
    <mergeCell ref="O18:Q18"/>
    <mergeCell ref="L14:N14"/>
    <mergeCell ref="O14:Q14"/>
    <mergeCell ref="H13:J13"/>
    <mergeCell ref="E14:K14"/>
    <mergeCell ref="E21:I21"/>
    <mergeCell ref="U15:W15"/>
    <mergeCell ref="J38:L38"/>
    <mergeCell ref="M38:O38"/>
    <mergeCell ref="P38:R38"/>
    <mergeCell ref="S21:U21"/>
    <mergeCell ref="J39:L39"/>
    <mergeCell ref="E22:I22"/>
    <mergeCell ref="J22:L22"/>
    <mergeCell ref="M22:O22"/>
    <mergeCell ref="P22:R22"/>
    <mergeCell ref="S22:U22"/>
    <mergeCell ref="U14:W14"/>
    <mergeCell ref="R14:T14"/>
    <mergeCell ref="R15:T15"/>
    <mergeCell ref="M39:O39"/>
    <mergeCell ref="P39:R39"/>
    <mergeCell ref="AI1:AJ1"/>
    <mergeCell ref="AI33:AJ33"/>
    <mergeCell ref="R42:T42"/>
    <mergeCell ref="U42:W42"/>
    <mergeCell ref="X42:Z42"/>
    <mergeCell ref="V39:X39"/>
    <mergeCell ref="V38:X38"/>
    <mergeCell ref="V21:X21"/>
    <mergeCell ref="S39:U39"/>
    <mergeCell ref="V6:X6"/>
    <mergeCell ref="R11:T11"/>
    <mergeCell ref="X11:Z11"/>
    <mergeCell ref="U11:W11"/>
    <mergeCell ref="P7:R7"/>
    <mergeCell ref="S7:U7"/>
    <mergeCell ref="V7:X7"/>
    <mergeCell ref="X15:Z15"/>
    <mergeCell ref="R10:T10"/>
    <mergeCell ref="U10:W10"/>
    <mergeCell ref="X10:Z10"/>
    <mergeCell ref="O11:Q11"/>
    <mergeCell ref="O10:Q10"/>
    <mergeCell ref="M6:O6"/>
    <mergeCell ref="P6:R6"/>
    <mergeCell ref="E42:K42"/>
    <mergeCell ref="L42:N42"/>
    <mergeCell ref="E38:I38"/>
    <mergeCell ref="O42:Q42"/>
    <mergeCell ref="E39:I39"/>
    <mergeCell ref="H41:I41"/>
    <mergeCell ref="X46:Z46"/>
    <mergeCell ref="R47:T47"/>
    <mergeCell ref="U43:W43"/>
    <mergeCell ref="O47:Q47"/>
    <mergeCell ref="U47:W47"/>
    <mergeCell ref="U46:W46"/>
    <mergeCell ref="S38:U38"/>
    <mergeCell ref="R43:T43"/>
    <mergeCell ref="X43:Z43"/>
    <mergeCell ref="V53:X53"/>
    <mergeCell ref="E43:K43"/>
    <mergeCell ref="L43:N43"/>
    <mergeCell ref="O43:Q43"/>
    <mergeCell ref="X47:Z47"/>
    <mergeCell ref="N50:P50"/>
    <mergeCell ref="E53:I53"/>
    <mergeCell ref="J53:L53"/>
    <mergeCell ref="M53:O53"/>
    <mergeCell ref="P53:R53"/>
    <mergeCell ref="E47:K47"/>
    <mergeCell ref="H45:J45"/>
    <mergeCell ref="E46:K46"/>
    <mergeCell ref="L46:N46"/>
    <mergeCell ref="O46:Q46"/>
    <mergeCell ref="R46:T46"/>
    <mergeCell ref="S53:U53"/>
    <mergeCell ref="L47:N47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>
    <oddHeader>&amp;L算数ドリル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65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98</v>
      </c>
      <c r="AG1" s="2" t="s">
        <v>53</v>
      </c>
      <c r="AH1" s="2"/>
      <c r="AI1" s="30"/>
      <c r="AJ1" s="30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4" customHeight="1" x14ac:dyDescent="0.25">
      <c r="Q3" s="8"/>
    </row>
    <row r="4" spans="1:37" ht="24" customHeight="1" x14ac:dyDescent="0.25">
      <c r="A4" s="1" t="s">
        <v>97</v>
      </c>
      <c r="C4" t="s">
        <v>96</v>
      </c>
      <c r="G4">
        <f ca="1">INT(RAND()*6+4)</f>
        <v>6</v>
      </c>
      <c r="H4" t="s">
        <v>95</v>
      </c>
    </row>
    <row r="5" spans="1:37" ht="24" customHeight="1" x14ac:dyDescent="0.25">
      <c r="A5" s="18" t="s">
        <v>81</v>
      </c>
      <c r="B5" s="18"/>
      <c r="C5" s="15"/>
      <c r="D5" s="15" t="s">
        <v>94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</row>
    <row r="6" spans="1:37" ht="24" customHeight="1" x14ac:dyDescent="0.25">
      <c r="A6" s="18"/>
      <c r="B6" s="15"/>
      <c r="C6" s="15"/>
      <c r="D6" s="41" t="s">
        <v>93</v>
      </c>
      <c r="E6" s="41"/>
      <c r="F6" s="41"/>
      <c r="G6" s="41"/>
      <c r="H6" s="41"/>
      <c r="I6" s="41"/>
      <c r="J6" s="47">
        <v>1</v>
      </c>
      <c r="K6" s="47"/>
      <c r="L6" s="47"/>
      <c r="M6" s="41">
        <v>2</v>
      </c>
      <c r="N6" s="41"/>
      <c r="O6" s="41"/>
      <c r="P6" s="41">
        <v>3</v>
      </c>
      <c r="Q6" s="41"/>
      <c r="R6" s="41"/>
      <c r="S6" s="41">
        <v>4</v>
      </c>
      <c r="T6" s="41"/>
      <c r="U6" s="41"/>
      <c r="V6" s="41">
        <v>5</v>
      </c>
      <c r="W6" s="41"/>
      <c r="X6" s="41"/>
      <c r="Y6" s="22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ht="24" customHeight="1" x14ac:dyDescent="0.25">
      <c r="A7" s="15"/>
      <c r="B7" s="15"/>
      <c r="C7" s="15"/>
      <c r="D7" s="41" t="s">
        <v>92</v>
      </c>
      <c r="E7" s="41"/>
      <c r="F7" s="41"/>
      <c r="G7" s="41"/>
      <c r="H7" s="41"/>
      <c r="I7" s="41"/>
      <c r="J7" s="41">
        <f ca="1">J6*$G$4</f>
        <v>6</v>
      </c>
      <c r="K7" s="41"/>
      <c r="L7" s="41"/>
      <c r="M7" s="49">
        <f ca="1">M6*$G$4</f>
        <v>12</v>
      </c>
      <c r="N7" s="49"/>
      <c r="O7" s="49"/>
      <c r="P7" s="49">
        <f ca="1">P6*$G$4</f>
        <v>18</v>
      </c>
      <c r="Q7" s="49"/>
      <c r="R7" s="49"/>
      <c r="S7" s="49">
        <f ca="1">S6*$G$4</f>
        <v>24</v>
      </c>
      <c r="T7" s="49"/>
      <c r="U7" s="49"/>
      <c r="V7" s="49">
        <f ca="1">V6*$G$4</f>
        <v>30</v>
      </c>
      <c r="W7" s="49"/>
      <c r="X7" s="49"/>
      <c r="Y7" s="22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ht="24" customHeight="1" x14ac:dyDescent="0.25">
      <c r="A8" s="18"/>
      <c r="B8" s="15"/>
      <c r="C8" s="16"/>
      <c r="D8" s="16"/>
      <c r="E8" s="15"/>
      <c r="F8" s="15"/>
      <c r="G8" s="15"/>
      <c r="H8" s="15"/>
      <c r="I8" s="16"/>
      <c r="J8" s="16"/>
      <c r="K8" s="16"/>
      <c r="L8" s="16"/>
      <c r="M8" s="16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ht="24" customHeight="1" x14ac:dyDescent="0.25">
      <c r="A9" s="1" t="s">
        <v>75</v>
      </c>
      <c r="B9" s="15"/>
      <c r="C9" s="15"/>
      <c r="D9" s="15" t="s">
        <v>91</v>
      </c>
      <c r="E9" s="15"/>
      <c r="F9" s="15"/>
      <c r="G9" s="15">
        <f ca="1">INT(RAND()*4+6)</f>
        <v>7</v>
      </c>
      <c r="H9" s="15" t="s">
        <v>90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ht="24" customHeight="1" x14ac:dyDescent="0.25">
      <c r="A10" s="18"/>
      <c r="B10" s="15"/>
      <c r="C10" s="16"/>
      <c r="D10" s="15"/>
      <c r="E10" s="15"/>
      <c r="F10" s="15"/>
      <c r="G10" s="15"/>
      <c r="H10" s="15"/>
      <c r="I10" s="15"/>
      <c r="J10" s="15"/>
      <c r="K10" s="16"/>
      <c r="L10" s="16"/>
      <c r="M10" s="16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ht="24" customHeight="1" x14ac:dyDescent="0.25">
      <c r="A11" s="18" t="s">
        <v>89</v>
      </c>
      <c r="B11" s="15"/>
      <c r="C11" s="15"/>
      <c r="D11" s="15" t="s">
        <v>88</v>
      </c>
      <c r="E11" s="15"/>
      <c r="F11" s="15"/>
      <c r="G11" s="53">
        <f ca="1">INT(RAND()*5+6)*G4</f>
        <v>36</v>
      </c>
      <c r="H11" s="53"/>
      <c r="I11" s="15" t="s">
        <v>87</v>
      </c>
      <c r="J11" s="16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ht="24" customHeight="1" x14ac:dyDescent="0.25">
      <c r="A12" s="18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ht="24" customHeight="1" x14ac:dyDescent="0.25">
      <c r="A13" s="1" t="s">
        <v>86</v>
      </c>
      <c r="B13" s="15"/>
      <c r="C13" s="15"/>
      <c r="D13" t="s">
        <v>85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ht="24" customHeight="1" x14ac:dyDescent="0.25">
      <c r="A14" s="1"/>
      <c r="B14" s="15"/>
      <c r="C14" s="15"/>
      <c r="D14" t="s">
        <v>84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ht="24" customHeight="1" x14ac:dyDescent="0.25">
      <c r="A15" s="1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ht="24" customHeight="1" x14ac:dyDescent="0.25">
      <c r="A16" s="1" t="s">
        <v>83</v>
      </c>
      <c r="B16" s="15"/>
      <c r="C16" s="15" t="s">
        <v>82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8" ht="24" customHeight="1" x14ac:dyDescent="0.25">
      <c r="A17" s="18" t="s">
        <v>81</v>
      </c>
      <c r="B17" s="15"/>
      <c r="C17" s="15"/>
      <c r="D17" s="15" t="s">
        <v>80</v>
      </c>
      <c r="E17" s="15"/>
      <c r="F17" s="16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8" ht="24" customHeight="1" x14ac:dyDescent="0.25">
      <c r="A18" s="18"/>
      <c r="B18" s="15"/>
      <c r="C18" s="15" t="s">
        <v>79</v>
      </c>
      <c r="D18" s="15"/>
      <c r="E18" s="15"/>
      <c r="F18" s="15">
        <f ca="1">INT(RAND()*7+3)</f>
        <v>6</v>
      </c>
      <c r="G18" s="15" t="s">
        <v>78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8" ht="24" customHeight="1" x14ac:dyDescent="0.25">
      <c r="A19" s="18"/>
      <c r="B19" s="15"/>
      <c r="C19" s="15" t="s">
        <v>77</v>
      </c>
      <c r="D19" s="15"/>
      <c r="E19" s="15"/>
      <c r="F19" s="15"/>
      <c r="G19" s="15"/>
      <c r="H19" s="15"/>
      <c r="I19" s="16"/>
      <c r="J19" s="16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8" ht="24" customHeight="1" x14ac:dyDescent="0.25">
      <c r="A20" s="15"/>
      <c r="B20" s="15"/>
      <c r="C20" s="15" t="s">
        <v>76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8" ht="24" customHeight="1" x14ac:dyDescent="0.25">
      <c r="A21" s="18"/>
      <c r="B21" s="15"/>
      <c r="C21" s="15"/>
      <c r="D21" s="15"/>
      <c r="E21" s="15"/>
      <c r="F21" s="16"/>
      <c r="G21" s="16"/>
      <c r="H21" s="16"/>
      <c r="I21" s="15"/>
      <c r="J21" s="15"/>
      <c r="K21" s="15"/>
      <c r="L21" s="16"/>
      <c r="M21" s="16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8" ht="24" customHeight="1" x14ac:dyDescent="0.25">
      <c r="A22" s="18" t="s">
        <v>75</v>
      </c>
      <c r="B22" s="15"/>
      <c r="C22" s="15"/>
      <c r="D22" s="15">
        <f ca="1">INT(RAND()*5+5)</f>
        <v>9</v>
      </c>
      <c r="E22" s="15" t="s">
        <v>74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8" ht="24" customHeight="1" x14ac:dyDescent="0.25">
      <c r="A23" s="18"/>
      <c r="B23" s="15"/>
      <c r="C23" s="15"/>
      <c r="D23" s="15"/>
      <c r="E23" s="15"/>
      <c r="F23" s="15"/>
      <c r="G23" s="16"/>
      <c r="H23" s="16"/>
      <c r="I23" s="15"/>
      <c r="J23" s="15"/>
      <c r="K23" s="15"/>
      <c r="L23" s="15"/>
      <c r="M23" s="16"/>
      <c r="N23" s="16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8" ht="24" customHeight="1" x14ac:dyDescent="0.25">
      <c r="A24" s="18"/>
      <c r="B24" s="15"/>
      <c r="C24" s="15"/>
      <c r="D24" s="15"/>
      <c r="E24" s="15"/>
      <c r="F24" s="15"/>
      <c r="G24" s="16"/>
      <c r="H24" s="16"/>
      <c r="I24" s="15"/>
      <c r="J24" s="15"/>
      <c r="K24" s="15"/>
      <c r="L24" s="15"/>
      <c r="M24" s="16"/>
      <c r="N24" s="16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8" ht="24" customHeight="1" x14ac:dyDescent="0.25">
      <c r="A25" s="18" t="s">
        <v>73</v>
      </c>
      <c r="B25" s="15"/>
      <c r="C25" s="15"/>
      <c r="D25" s="15" t="s">
        <v>72</v>
      </c>
      <c r="E25" s="15"/>
      <c r="F25" s="15"/>
      <c r="G25" s="16"/>
      <c r="H25" s="16"/>
      <c r="I25" s="52">
        <f ca="1">INT(RAND()*8+2)*F18</f>
        <v>30</v>
      </c>
      <c r="J25" s="52"/>
      <c r="K25" s="15" t="s">
        <v>71</v>
      </c>
      <c r="L25" s="15"/>
      <c r="M25" s="15"/>
      <c r="N25" s="16"/>
      <c r="O25" s="16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</row>
    <row r="26" spans="1:38" ht="24" customHeight="1" x14ac:dyDescent="0.25">
      <c r="A26" s="18"/>
      <c r="B26" s="15"/>
      <c r="C26" s="15" t="s">
        <v>70</v>
      </c>
      <c r="D26" s="15"/>
      <c r="E26" s="15"/>
      <c r="F26" s="15"/>
      <c r="G26" s="16"/>
      <c r="H26" s="16"/>
      <c r="I26" s="15"/>
      <c r="J26" s="15"/>
      <c r="K26" s="15"/>
      <c r="L26" s="15"/>
      <c r="M26" s="16"/>
      <c r="N26" s="16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8" ht="24" customHeight="1" x14ac:dyDescent="0.25">
      <c r="A27" s="18"/>
      <c r="B27" s="15"/>
      <c r="C27" s="15"/>
      <c r="D27" s="15"/>
      <c r="E27" s="15"/>
      <c r="F27" s="15"/>
      <c r="G27" s="16"/>
      <c r="H27" s="16"/>
      <c r="I27" s="15"/>
      <c r="J27" s="15"/>
      <c r="K27" s="15"/>
      <c r="L27" s="15"/>
      <c r="M27" s="16"/>
      <c r="N27" s="16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8" ht="24" customHeight="1" x14ac:dyDescent="0.25">
      <c r="A28" s="18"/>
      <c r="B28" s="15"/>
      <c r="C28" s="15"/>
      <c r="D28" s="15"/>
      <c r="E28" s="15"/>
      <c r="F28" s="15"/>
      <c r="G28" s="16"/>
      <c r="H28" s="16"/>
      <c r="I28" s="15"/>
      <c r="J28" s="15"/>
      <c r="K28" s="15"/>
      <c r="L28" s="15"/>
      <c r="M28" s="16"/>
      <c r="N28" s="16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8" ht="24" customHeight="1" x14ac:dyDescent="0.25">
      <c r="A29" s="1" t="s">
        <v>69</v>
      </c>
      <c r="B29" s="15"/>
      <c r="C29" s="15"/>
      <c r="D29" t="s">
        <v>68</v>
      </c>
      <c r="E29" s="15"/>
      <c r="F29" s="15"/>
      <c r="G29" s="16"/>
      <c r="H29" s="16"/>
      <c r="I29" s="15"/>
      <c r="J29" s="15"/>
      <c r="K29" s="15"/>
      <c r="L29" s="15"/>
      <c r="M29" s="16"/>
      <c r="N29" s="16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8" ht="24" customHeight="1" x14ac:dyDescent="0.25">
      <c r="A30" s="18"/>
      <c r="B30" s="15"/>
      <c r="C30" s="15"/>
      <c r="D30" t="s">
        <v>67</v>
      </c>
      <c r="E30" s="15"/>
      <c r="F30" s="15"/>
      <c r="G30" s="16"/>
      <c r="H30" s="16"/>
      <c r="I30" s="15"/>
      <c r="J30" s="15"/>
      <c r="K30" s="15"/>
      <c r="L30" s="15"/>
      <c r="M30" s="16"/>
      <c r="N30" s="16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8" ht="24" customHeight="1" x14ac:dyDescent="0.25">
      <c r="A31" s="18"/>
      <c r="B31" s="15"/>
      <c r="C31" s="15"/>
      <c r="D31" t="s">
        <v>66</v>
      </c>
      <c r="E31" s="15"/>
      <c r="F31" s="15"/>
      <c r="G31" s="16"/>
      <c r="H31" s="16"/>
      <c r="I31" s="15"/>
      <c r="J31" s="15"/>
      <c r="K31" s="15"/>
      <c r="L31" s="15"/>
      <c r="M31" s="16"/>
      <c r="N31" s="16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8" ht="24" customHeight="1" x14ac:dyDescent="0.25">
      <c r="A32" s="18"/>
      <c r="B32" s="15"/>
      <c r="C32" s="15"/>
      <c r="D32" s="15"/>
      <c r="E32" s="15"/>
      <c r="F32" s="15"/>
      <c r="G32" s="16"/>
      <c r="H32" s="16"/>
      <c r="I32" s="15"/>
      <c r="J32" s="15"/>
      <c r="K32" s="15"/>
      <c r="L32" s="15"/>
      <c r="M32" s="16"/>
      <c r="N32" s="16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ht="24" customHeight="1" x14ac:dyDescent="0.25">
      <c r="A33" s="18"/>
      <c r="B33" s="15"/>
      <c r="C33" s="15"/>
      <c r="D33" s="15"/>
      <c r="E33" s="15"/>
      <c r="F33" s="15"/>
      <c r="G33" s="16"/>
      <c r="H33" s="16"/>
      <c r="I33" s="15"/>
      <c r="J33" s="15"/>
      <c r="K33" s="15"/>
      <c r="L33" s="15"/>
      <c r="M33" s="16"/>
      <c r="N33" s="16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ht="25" customHeight="1" x14ac:dyDescent="0.25">
      <c r="D34" s="3" t="str">
        <f>IF(D1="","",D1)</f>
        <v>比例のグラフ</v>
      </c>
      <c r="AG34" s="2" t="str">
        <f>IF(AG1="","",AG1)</f>
        <v>№</v>
      </c>
      <c r="AH34" s="2"/>
      <c r="AI34" s="30" t="str">
        <f>IF(AI1="","",AI1)</f>
        <v/>
      </c>
      <c r="AJ34" s="30"/>
    </row>
    <row r="35" spans="1:37" ht="25" customHeight="1" x14ac:dyDescent="0.25">
      <c r="E35" s="5" t="s">
        <v>2</v>
      </c>
      <c r="Q35" s="4" t="str">
        <f>IF(Q2="","",Q2)</f>
        <v>名前</v>
      </c>
      <c r="R35" s="2"/>
      <c r="S35" s="2"/>
      <c r="T35" s="2"/>
      <c r="U35" s="2" t="str">
        <f>IF(U2="","",U2)</f>
        <v/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7" ht="24" customHeight="1" x14ac:dyDescent="0.25">
      <c r="A36" t="str">
        <f t="shared" ref="A36:P36" si="0">IF(A3="","",A3)</f>
        <v/>
      </c>
      <c r="B36" t="str">
        <f t="shared" si="0"/>
        <v/>
      </c>
      <c r="C36" t="str">
        <f t="shared" si="0"/>
        <v/>
      </c>
      <c r="D36" t="str">
        <f t="shared" si="0"/>
        <v/>
      </c>
      <c r="E36" t="str">
        <f t="shared" si="0"/>
        <v/>
      </c>
      <c r="F36" t="str">
        <f t="shared" si="0"/>
        <v/>
      </c>
      <c r="G36" t="str">
        <f t="shared" si="0"/>
        <v/>
      </c>
      <c r="H36" t="str">
        <f t="shared" si="0"/>
        <v/>
      </c>
      <c r="I36" t="str">
        <f t="shared" si="0"/>
        <v/>
      </c>
      <c r="J36" t="str">
        <f t="shared" si="0"/>
        <v/>
      </c>
      <c r="K36" t="str">
        <f t="shared" si="0"/>
        <v/>
      </c>
      <c r="L36" t="str">
        <f t="shared" si="0"/>
        <v/>
      </c>
      <c r="M36" t="str">
        <f t="shared" si="0"/>
        <v/>
      </c>
      <c r="N36" t="str">
        <f t="shared" si="0"/>
        <v/>
      </c>
      <c r="O36" t="str">
        <f t="shared" si="0"/>
        <v/>
      </c>
      <c r="P36" t="str">
        <f t="shared" si="0"/>
        <v/>
      </c>
      <c r="Q36" t="str">
        <f>IF(Q3="","",Q3)</f>
        <v/>
      </c>
      <c r="R36" t="str">
        <f>IF(R3="","",R3)</f>
        <v/>
      </c>
      <c r="S36" t="str">
        <f>IF(S3="","",S3)</f>
        <v/>
      </c>
      <c r="T36" t="str">
        <f>IF(T3="","",T3)</f>
        <v/>
      </c>
      <c r="U36" t="str">
        <f>IF(U3="","",U3)</f>
        <v/>
      </c>
      <c r="V36" t="str">
        <f t="shared" ref="V36:AK36" si="1">IF(V3="","",V3)</f>
        <v/>
      </c>
      <c r="W36" t="str">
        <f t="shared" si="1"/>
        <v/>
      </c>
      <c r="X36" t="str">
        <f t="shared" si="1"/>
        <v/>
      </c>
      <c r="Y36" t="str">
        <f t="shared" si="1"/>
        <v/>
      </c>
      <c r="Z36" t="str">
        <f t="shared" si="1"/>
        <v/>
      </c>
      <c r="AA36" t="str">
        <f t="shared" si="1"/>
        <v/>
      </c>
      <c r="AB36" t="str">
        <f t="shared" si="1"/>
        <v/>
      </c>
      <c r="AC36" t="str">
        <f t="shared" si="1"/>
        <v/>
      </c>
      <c r="AD36" t="str">
        <f t="shared" si="1"/>
        <v/>
      </c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  <c r="AJ36" t="str">
        <f t="shared" si="1"/>
        <v/>
      </c>
      <c r="AK36" t="str">
        <f t="shared" si="1"/>
        <v/>
      </c>
    </row>
    <row r="37" spans="1:37" ht="24" customHeight="1" x14ac:dyDescent="0.25">
      <c r="A37" t="str">
        <f>IF(C4="","",C4)</f>
        <v>底辺が</v>
      </c>
      <c r="F37">
        <f ca="1">IF(G4="","",G4)</f>
        <v>6</v>
      </c>
      <c r="G37" t="str">
        <f>IF(H4="","",H4)</f>
        <v>㎝の平行四辺形の高さと面積の関係を調べましょう。</v>
      </c>
    </row>
    <row r="38" spans="1:37" ht="24" customHeight="1" x14ac:dyDescent="0.25">
      <c r="A38" s="18" t="str">
        <f t="shared" ref="A38:A65" si="2">IF(A5="","",A5)</f>
        <v>(1)</v>
      </c>
      <c r="B38" s="18"/>
      <c r="C38" s="15"/>
      <c r="D38" s="15" t="str">
        <f t="shared" ref="D38:D48" si="3">IF(D5="","",D5)</f>
        <v>下の表の空らんをうめましょう。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ht="24" customHeight="1" x14ac:dyDescent="0.25">
      <c r="A39" s="18" t="str">
        <f t="shared" si="2"/>
        <v/>
      </c>
      <c r="B39" s="15" t="str">
        <f t="shared" ref="B39:C41" si="4">IF(B6="","",B6)</f>
        <v/>
      </c>
      <c r="C39" s="15" t="str">
        <f t="shared" si="4"/>
        <v/>
      </c>
      <c r="D39" s="41" t="str">
        <f t="shared" si="3"/>
        <v>高さ(㎝）</v>
      </c>
      <c r="E39" s="41" t="str">
        <f t="shared" ref="E39:AK39" si="5">IF(E6="","",E6)</f>
        <v/>
      </c>
      <c r="F39" s="41" t="str">
        <f t="shared" si="5"/>
        <v/>
      </c>
      <c r="G39" s="41" t="str">
        <f t="shared" si="5"/>
        <v/>
      </c>
      <c r="H39" s="41" t="str">
        <f t="shared" si="5"/>
        <v/>
      </c>
      <c r="I39" s="41" t="str">
        <f t="shared" si="5"/>
        <v/>
      </c>
      <c r="J39" s="47">
        <f t="shared" si="5"/>
        <v>1</v>
      </c>
      <c r="K39" s="47" t="str">
        <f t="shared" si="5"/>
        <v/>
      </c>
      <c r="L39" s="47" t="str">
        <f t="shared" si="5"/>
        <v/>
      </c>
      <c r="M39" s="41">
        <f t="shared" si="5"/>
        <v>2</v>
      </c>
      <c r="N39" s="41" t="str">
        <f t="shared" si="5"/>
        <v/>
      </c>
      <c r="O39" s="41" t="str">
        <f t="shared" si="5"/>
        <v/>
      </c>
      <c r="P39" s="41">
        <f t="shared" si="5"/>
        <v>3</v>
      </c>
      <c r="Q39" s="41" t="str">
        <f t="shared" si="5"/>
        <v/>
      </c>
      <c r="R39" s="41" t="str">
        <f t="shared" si="5"/>
        <v/>
      </c>
      <c r="S39" s="41">
        <f t="shared" si="5"/>
        <v>4</v>
      </c>
      <c r="T39" s="41" t="str">
        <f t="shared" si="5"/>
        <v/>
      </c>
      <c r="U39" s="41" t="str">
        <f t="shared" si="5"/>
        <v/>
      </c>
      <c r="V39" s="41">
        <f t="shared" si="5"/>
        <v>5</v>
      </c>
      <c r="W39" s="41" t="str">
        <f t="shared" si="5"/>
        <v/>
      </c>
      <c r="X39" s="41" t="str">
        <f t="shared" si="5"/>
        <v/>
      </c>
      <c r="Y39" s="22" t="str">
        <f t="shared" si="5"/>
        <v/>
      </c>
      <c r="Z39" s="15" t="str">
        <f t="shared" si="5"/>
        <v/>
      </c>
      <c r="AA39" s="15" t="str">
        <f t="shared" si="5"/>
        <v/>
      </c>
      <c r="AB39" s="15" t="str">
        <f t="shared" si="5"/>
        <v/>
      </c>
      <c r="AC39" s="15" t="str">
        <f t="shared" si="5"/>
        <v/>
      </c>
      <c r="AD39" s="15" t="str">
        <f t="shared" si="5"/>
        <v/>
      </c>
      <c r="AE39" s="15" t="str">
        <f t="shared" si="5"/>
        <v/>
      </c>
      <c r="AF39" s="15" t="str">
        <f t="shared" si="5"/>
        <v/>
      </c>
      <c r="AG39" s="15" t="str">
        <f t="shared" si="5"/>
        <v/>
      </c>
      <c r="AH39" s="15" t="str">
        <f t="shared" si="5"/>
        <v/>
      </c>
      <c r="AI39" s="15" t="str">
        <f t="shared" si="5"/>
        <v/>
      </c>
      <c r="AJ39" s="15" t="str">
        <f t="shared" si="5"/>
        <v/>
      </c>
      <c r="AK39" s="15" t="str">
        <f t="shared" si="5"/>
        <v/>
      </c>
    </row>
    <row r="40" spans="1:37" ht="24" customHeight="1" x14ac:dyDescent="0.25">
      <c r="A40" s="15" t="str">
        <f t="shared" si="2"/>
        <v/>
      </c>
      <c r="B40" s="15" t="str">
        <f t="shared" si="4"/>
        <v/>
      </c>
      <c r="C40" s="15" t="str">
        <f t="shared" si="4"/>
        <v/>
      </c>
      <c r="D40" s="41" t="str">
        <f t="shared" si="3"/>
        <v>面積(㎠)</v>
      </c>
      <c r="E40" s="41" t="str">
        <f t="shared" ref="E40:AK40" si="6">IF(E7="","",E7)</f>
        <v/>
      </c>
      <c r="F40" s="41" t="str">
        <f t="shared" si="6"/>
        <v/>
      </c>
      <c r="G40" s="41" t="str">
        <f t="shared" si="6"/>
        <v/>
      </c>
      <c r="H40" s="41" t="str">
        <f t="shared" si="6"/>
        <v/>
      </c>
      <c r="I40" s="41" t="str">
        <f t="shared" si="6"/>
        <v/>
      </c>
      <c r="J40" s="41">
        <f t="shared" ca="1" si="6"/>
        <v>6</v>
      </c>
      <c r="K40" s="41" t="str">
        <f t="shared" si="6"/>
        <v/>
      </c>
      <c r="L40" s="41" t="str">
        <f t="shared" si="6"/>
        <v/>
      </c>
      <c r="M40" s="46">
        <f t="shared" ca="1" si="6"/>
        <v>12</v>
      </c>
      <c r="N40" s="46" t="str">
        <f t="shared" si="6"/>
        <v/>
      </c>
      <c r="O40" s="46" t="str">
        <f t="shared" si="6"/>
        <v/>
      </c>
      <c r="P40" s="46">
        <f t="shared" ca="1" si="6"/>
        <v>18</v>
      </c>
      <c r="Q40" s="46" t="str">
        <f t="shared" si="6"/>
        <v/>
      </c>
      <c r="R40" s="46" t="str">
        <f t="shared" si="6"/>
        <v/>
      </c>
      <c r="S40" s="46">
        <f t="shared" ca="1" si="6"/>
        <v>24</v>
      </c>
      <c r="T40" s="46" t="str">
        <f t="shared" si="6"/>
        <v/>
      </c>
      <c r="U40" s="46" t="str">
        <f t="shared" si="6"/>
        <v/>
      </c>
      <c r="V40" s="46">
        <f t="shared" ca="1" si="6"/>
        <v>30</v>
      </c>
      <c r="W40" s="46" t="str">
        <f t="shared" si="6"/>
        <v/>
      </c>
      <c r="X40" s="46" t="str">
        <f t="shared" si="6"/>
        <v/>
      </c>
      <c r="Y40" s="22" t="str">
        <f t="shared" si="6"/>
        <v/>
      </c>
      <c r="Z40" s="15" t="str">
        <f t="shared" si="6"/>
        <v/>
      </c>
      <c r="AA40" s="15" t="str">
        <f t="shared" si="6"/>
        <v/>
      </c>
      <c r="AB40" s="15" t="str">
        <f t="shared" si="6"/>
        <v/>
      </c>
      <c r="AC40" s="15" t="str">
        <f t="shared" si="6"/>
        <v/>
      </c>
      <c r="AD40" s="15" t="str">
        <f t="shared" si="6"/>
        <v/>
      </c>
      <c r="AE40" s="15" t="str">
        <f t="shared" si="6"/>
        <v/>
      </c>
      <c r="AF40" s="15" t="str">
        <f t="shared" si="6"/>
        <v/>
      </c>
      <c r="AG40" s="15" t="str">
        <f t="shared" si="6"/>
        <v/>
      </c>
      <c r="AH40" s="15" t="str">
        <f t="shared" si="6"/>
        <v/>
      </c>
      <c r="AI40" s="15" t="str">
        <f t="shared" si="6"/>
        <v/>
      </c>
      <c r="AJ40" s="15" t="str">
        <f t="shared" si="6"/>
        <v/>
      </c>
      <c r="AK40" s="15" t="str">
        <f t="shared" si="6"/>
        <v/>
      </c>
    </row>
    <row r="41" spans="1:37" ht="24" customHeight="1" x14ac:dyDescent="0.25">
      <c r="A41" s="18" t="str">
        <f t="shared" si="2"/>
        <v/>
      </c>
      <c r="B41" s="15" t="str">
        <f t="shared" si="4"/>
        <v/>
      </c>
      <c r="C41" s="16" t="str">
        <f t="shared" si="4"/>
        <v/>
      </c>
      <c r="D41" s="16" t="str">
        <f t="shared" si="3"/>
        <v/>
      </c>
      <c r="E41" s="15" t="str">
        <f t="shared" ref="E41:AK41" si="7">IF(E8="","",E8)</f>
        <v/>
      </c>
      <c r="F41" s="15" t="str">
        <f t="shared" si="7"/>
        <v/>
      </c>
      <c r="G41" s="15" t="str">
        <f t="shared" si="7"/>
        <v/>
      </c>
      <c r="H41" s="15" t="str">
        <f t="shared" si="7"/>
        <v/>
      </c>
      <c r="I41" s="16" t="str">
        <f t="shared" si="7"/>
        <v/>
      </c>
      <c r="J41" s="16" t="str">
        <f t="shared" si="7"/>
        <v/>
      </c>
      <c r="K41" s="16" t="str">
        <f t="shared" si="7"/>
        <v/>
      </c>
      <c r="L41" s="16" t="str">
        <f t="shared" si="7"/>
        <v/>
      </c>
      <c r="M41" s="16" t="str">
        <f t="shared" si="7"/>
        <v/>
      </c>
      <c r="N41" s="15" t="str">
        <f t="shared" si="7"/>
        <v/>
      </c>
      <c r="O41" s="15" t="str">
        <f t="shared" si="7"/>
        <v/>
      </c>
      <c r="P41" s="15" t="str">
        <f t="shared" si="7"/>
        <v/>
      </c>
      <c r="Q41" s="15" t="str">
        <f t="shared" si="7"/>
        <v/>
      </c>
      <c r="R41" s="15" t="str">
        <f t="shared" si="7"/>
        <v/>
      </c>
      <c r="S41" s="15" t="str">
        <f t="shared" si="7"/>
        <v/>
      </c>
      <c r="T41" s="15" t="str">
        <f t="shared" si="7"/>
        <v/>
      </c>
      <c r="U41" s="15" t="str">
        <f t="shared" si="7"/>
        <v/>
      </c>
      <c r="V41" s="15" t="str">
        <f t="shared" si="7"/>
        <v/>
      </c>
      <c r="W41" s="15" t="str">
        <f t="shared" si="7"/>
        <v/>
      </c>
      <c r="X41" s="15" t="str">
        <f t="shared" si="7"/>
        <v/>
      </c>
      <c r="Y41" s="15" t="str">
        <f t="shared" si="7"/>
        <v/>
      </c>
      <c r="Z41" s="15" t="str">
        <f t="shared" si="7"/>
        <v/>
      </c>
      <c r="AA41" s="15" t="str">
        <f t="shared" si="7"/>
        <v/>
      </c>
      <c r="AB41" s="15" t="str">
        <f t="shared" si="7"/>
        <v/>
      </c>
      <c r="AC41" s="15" t="str">
        <f t="shared" si="7"/>
        <v/>
      </c>
      <c r="AD41" s="15" t="str">
        <f t="shared" si="7"/>
        <v/>
      </c>
      <c r="AE41" s="15" t="str">
        <f t="shared" si="7"/>
        <v/>
      </c>
      <c r="AF41" s="15" t="str">
        <f t="shared" si="7"/>
        <v/>
      </c>
      <c r="AG41" s="15" t="str">
        <f t="shared" si="7"/>
        <v/>
      </c>
      <c r="AH41" s="15" t="str">
        <f t="shared" si="7"/>
        <v/>
      </c>
      <c r="AI41" s="15" t="str">
        <f t="shared" si="7"/>
        <v/>
      </c>
      <c r="AJ41" s="15" t="str">
        <f t="shared" si="7"/>
        <v/>
      </c>
      <c r="AK41" s="15" t="str">
        <f t="shared" si="7"/>
        <v/>
      </c>
    </row>
    <row r="42" spans="1:37" ht="24" customHeight="1" x14ac:dyDescent="0.25">
      <c r="A42" s="1" t="str">
        <f t="shared" si="2"/>
        <v>(2)</v>
      </c>
      <c r="B42" s="15"/>
      <c r="C42" s="15"/>
      <c r="D42" s="15" t="str">
        <f t="shared" si="3"/>
        <v>高さ</v>
      </c>
      <c r="E42" s="15"/>
      <c r="F42" s="15"/>
      <c r="G42" s="15">
        <f ca="1">IF(G9="","",G9)</f>
        <v>7</v>
      </c>
      <c r="H42" s="15" t="str">
        <f>IF(H9="","",H9)</f>
        <v>㎝の平行四辺形の面積は何㎠でしょう。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ht="24" customHeight="1" x14ac:dyDescent="0.25">
      <c r="A43" s="18" t="str">
        <f t="shared" si="2"/>
        <v/>
      </c>
      <c r="B43" s="15" t="str">
        <f>IF(B10="","",B10)</f>
        <v/>
      </c>
      <c r="C43" s="16" t="str">
        <f>IF(C10="","",C10)</f>
        <v/>
      </c>
      <c r="D43" s="15" t="str">
        <f t="shared" si="3"/>
        <v/>
      </c>
      <c r="E43" s="6">
        <f ca="1">F37</f>
        <v>6</v>
      </c>
      <c r="F43" s="50" t="s">
        <v>62</v>
      </c>
      <c r="G43" s="50"/>
      <c r="H43" s="6">
        <f ca="1">G42</f>
        <v>7</v>
      </c>
      <c r="I43" s="50" t="s">
        <v>59</v>
      </c>
      <c r="J43" s="50"/>
      <c r="K43" s="32">
        <f ca="1">E43*H43</f>
        <v>42</v>
      </c>
      <c r="L43" s="32"/>
      <c r="M43" s="21" t="str">
        <f>IF(M10="","",M10)</f>
        <v/>
      </c>
      <c r="N43" s="6" t="str">
        <f>IF(N10="","",N10)</f>
        <v/>
      </c>
      <c r="O43" s="6" t="str">
        <f>IF(O10="","",O10)</f>
        <v/>
      </c>
      <c r="P43" s="51">
        <f ca="1">K43</f>
        <v>42</v>
      </c>
      <c r="Q43" s="51"/>
      <c r="R43" s="20" t="s">
        <v>65</v>
      </c>
      <c r="S43" s="20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ht="24" customHeight="1" x14ac:dyDescent="0.25">
      <c r="A44" s="18" t="str">
        <f t="shared" si="2"/>
        <v>(3)</v>
      </c>
      <c r="B44" s="15"/>
      <c r="C44" s="15"/>
      <c r="D44" s="15" t="str">
        <f t="shared" si="3"/>
        <v>面積</v>
      </c>
      <c r="E44" s="15"/>
      <c r="F44" s="15"/>
      <c r="G44" s="53">
        <f ca="1">IF(G11="","",G11)</f>
        <v>36</v>
      </c>
      <c r="H44" s="53" t="str">
        <f>IF(H11="","",H11)</f>
        <v/>
      </c>
      <c r="I44" s="15" t="str">
        <f>IF(I11="","",I11)</f>
        <v>㎠の平行四辺形の高さは何㎝でしょう。</v>
      </c>
      <c r="J44" s="16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ht="24" customHeight="1" x14ac:dyDescent="0.25">
      <c r="A45" s="18" t="str">
        <f t="shared" si="2"/>
        <v/>
      </c>
      <c r="B45" s="15" t="str">
        <f>IF(B12="","",B12)</f>
        <v/>
      </c>
      <c r="C45" s="15" t="str">
        <f>IF(C12="","",C12)</f>
        <v/>
      </c>
      <c r="D45" s="15" t="str">
        <f t="shared" si="3"/>
        <v/>
      </c>
      <c r="E45" s="50">
        <f ca="1">G44</f>
        <v>36</v>
      </c>
      <c r="F45" s="50"/>
      <c r="G45" s="50" t="s">
        <v>60</v>
      </c>
      <c r="H45" s="50"/>
      <c r="I45" s="6">
        <f ca="1">F37</f>
        <v>6</v>
      </c>
      <c r="J45" s="50" t="s">
        <v>59</v>
      </c>
      <c r="K45" s="50"/>
      <c r="L45" s="50">
        <f ca="1">E45/I45</f>
        <v>6</v>
      </c>
      <c r="M45" s="50"/>
      <c r="N45" s="6" t="str">
        <f>IF(N12="","",N12)</f>
        <v/>
      </c>
      <c r="O45" s="6" t="str">
        <f>IF(O12="","",O12)</f>
        <v/>
      </c>
      <c r="P45" s="51">
        <f ca="1">L45</f>
        <v>6</v>
      </c>
      <c r="Q45" s="51"/>
      <c r="R45" s="20" t="s">
        <v>61</v>
      </c>
      <c r="S45" s="20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ht="24" customHeight="1" x14ac:dyDescent="0.25">
      <c r="A46" s="1" t="str">
        <f t="shared" si="2"/>
        <v>(4)</v>
      </c>
      <c r="B46" s="15"/>
      <c r="C46" s="15"/>
      <c r="D46" s="15" t="str">
        <f t="shared" si="3"/>
        <v>平行四辺形の高さをｘ㎝，面積をｙ㎡として，ｘ，ｙの関係を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ht="24" customHeight="1" x14ac:dyDescent="0.25">
      <c r="A47" s="1" t="str">
        <f t="shared" si="2"/>
        <v/>
      </c>
      <c r="B47" s="15" t="str">
        <f>IF(B14="","",B14)</f>
        <v/>
      </c>
      <c r="C47" s="15" t="str">
        <f>IF(C14="","",C14)</f>
        <v/>
      </c>
      <c r="D47" s="15" t="str">
        <f t="shared" si="3"/>
        <v>式に表しましょう。</v>
      </c>
      <c r="P47" s="27" t="s">
        <v>64</v>
      </c>
      <c r="Q47" s="27"/>
      <c r="R47" s="27" t="s">
        <v>59</v>
      </c>
      <c r="S47" s="27"/>
      <c r="T47" s="27">
        <f ca="1">F37</f>
        <v>6</v>
      </c>
      <c r="U47" s="27"/>
      <c r="V47" s="27" t="s">
        <v>62</v>
      </c>
      <c r="W47" s="27"/>
      <c r="X47" s="27" t="s">
        <v>63</v>
      </c>
      <c r="Y47" s="27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ht="24" customHeight="1" x14ac:dyDescent="0.25">
      <c r="A48" s="1" t="str">
        <f t="shared" si="2"/>
        <v/>
      </c>
      <c r="B48" s="15" t="str">
        <f>IF(B15="","",B15)</f>
        <v/>
      </c>
      <c r="C48" s="15" t="str">
        <f>IF(C15="","",C15)</f>
        <v/>
      </c>
      <c r="D48" s="15" t="str">
        <f t="shared" si="3"/>
        <v/>
      </c>
      <c r="E48" s="15" t="str">
        <f t="shared" ref="E48:AK48" si="8">IF(E15="","",E15)</f>
        <v/>
      </c>
      <c r="F48" s="15" t="str">
        <f t="shared" si="8"/>
        <v/>
      </c>
      <c r="G48" s="15" t="str">
        <f t="shared" si="8"/>
        <v/>
      </c>
      <c r="H48" s="15" t="str">
        <f t="shared" si="8"/>
        <v/>
      </c>
      <c r="I48" s="15" t="str">
        <f t="shared" si="8"/>
        <v/>
      </c>
      <c r="J48" s="15" t="str">
        <f t="shared" si="8"/>
        <v/>
      </c>
      <c r="K48" s="15" t="str">
        <f t="shared" si="8"/>
        <v/>
      </c>
      <c r="L48" s="15" t="str">
        <f t="shared" si="8"/>
        <v/>
      </c>
      <c r="M48" s="15" t="str">
        <f t="shared" si="8"/>
        <v/>
      </c>
      <c r="N48" s="15" t="str">
        <f t="shared" si="8"/>
        <v/>
      </c>
      <c r="O48" s="15" t="str">
        <f t="shared" si="8"/>
        <v/>
      </c>
      <c r="P48" s="15" t="str">
        <f t="shared" si="8"/>
        <v/>
      </c>
      <c r="Q48" s="15" t="str">
        <f t="shared" si="8"/>
        <v/>
      </c>
      <c r="R48" s="15" t="str">
        <f t="shared" si="8"/>
        <v/>
      </c>
      <c r="S48" s="15" t="str">
        <f t="shared" si="8"/>
        <v/>
      </c>
      <c r="T48" s="15" t="str">
        <f t="shared" si="8"/>
        <v/>
      </c>
      <c r="U48" s="15" t="str">
        <f t="shared" si="8"/>
        <v/>
      </c>
      <c r="V48" s="15" t="str">
        <f t="shared" si="8"/>
        <v/>
      </c>
      <c r="W48" s="15" t="str">
        <f t="shared" si="8"/>
        <v/>
      </c>
      <c r="X48" s="15" t="str">
        <f t="shared" si="8"/>
        <v/>
      </c>
      <c r="Y48" s="15" t="str">
        <f t="shared" si="8"/>
        <v/>
      </c>
      <c r="Z48" s="15" t="str">
        <f t="shared" si="8"/>
        <v/>
      </c>
      <c r="AA48" s="15" t="str">
        <f t="shared" si="8"/>
        <v/>
      </c>
      <c r="AB48" s="15" t="str">
        <f t="shared" si="8"/>
        <v/>
      </c>
      <c r="AC48" s="15" t="str">
        <f t="shared" si="8"/>
        <v/>
      </c>
      <c r="AD48" s="15" t="str">
        <f t="shared" si="8"/>
        <v/>
      </c>
      <c r="AE48" s="15" t="str">
        <f t="shared" si="8"/>
        <v/>
      </c>
      <c r="AF48" s="15" t="str">
        <f t="shared" si="8"/>
        <v/>
      </c>
      <c r="AG48" s="15" t="str">
        <f t="shared" si="8"/>
        <v/>
      </c>
      <c r="AH48" s="15" t="str">
        <f t="shared" si="8"/>
        <v/>
      </c>
      <c r="AI48" s="15" t="str">
        <f t="shared" si="8"/>
        <v/>
      </c>
      <c r="AJ48" s="15" t="str">
        <f t="shared" si="8"/>
        <v/>
      </c>
      <c r="AK48" s="15" t="str">
        <f t="shared" si="8"/>
        <v/>
      </c>
    </row>
    <row r="49" spans="1:37" ht="24" customHeight="1" x14ac:dyDescent="0.25">
      <c r="A49" s="15" t="str">
        <f t="shared" si="2"/>
        <v>２</v>
      </c>
      <c r="B49" s="15"/>
      <c r="C49" s="15" t="str">
        <f>IF(C16="","",C16)</f>
        <v>次の問いに答えましょう。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ht="24" customHeight="1" x14ac:dyDescent="0.25">
      <c r="A50" s="18" t="str">
        <f t="shared" si="2"/>
        <v>(1)</v>
      </c>
      <c r="B50" s="15"/>
      <c r="C50" s="15"/>
      <c r="D50" s="15" t="str">
        <f>IF(D17="","",D17)</f>
        <v xml:space="preserve"> ある水そうに水を入れると，１分</v>
      </c>
      <c r="E50" s="15"/>
      <c r="F50" s="16"/>
      <c r="G50" s="16"/>
      <c r="H50" s="16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ht="24" customHeight="1" x14ac:dyDescent="0.25">
      <c r="A51" s="18" t="str">
        <f t="shared" si="2"/>
        <v/>
      </c>
      <c r="B51" s="15" t="str">
        <f t="shared" ref="B51:C54" si="9">IF(B18="","",B18)</f>
        <v/>
      </c>
      <c r="C51" s="15" t="str">
        <f t="shared" si="9"/>
        <v>間に</v>
      </c>
      <c r="D51" s="15"/>
      <c r="E51" s="15"/>
      <c r="F51" s="15">
        <f ca="1">IF(F18="","",F18)</f>
        <v>6</v>
      </c>
      <c r="G51" s="15" t="str">
        <f>IF(G18="","",G18)</f>
        <v>㎝ずつたまります。水を入</v>
      </c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ht="24" customHeight="1" x14ac:dyDescent="0.25">
      <c r="A52" s="18" t="str">
        <f t="shared" si="2"/>
        <v/>
      </c>
      <c r="B52" s="15" t="str">
        <f t="shared" si="9"/>
        <v/>
      </c>
      <c r="C52" s="15" t="str">
        <f t="shared" si="9"/>
        <v>れた時間と深さの関係を右のグラフ</v>
      </c>
      <c r="D52" s="15"/>
      <c r="E52" s="15"/>
      <c r="F52" s="15"/>
      <c r="G52" s="15"/>
      <c r="H52" s="15"/>
      <c r="I52" s="16"/>
      <c r="J52" s="16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ht="24" customHeight="1" x14ac:dyDescent="0.25">
      <c r="A53" s="15" t="str">
        <f t="shared" si="2"/>
        <v/>
      </c>
      <c r="B53" s="15" t="str">
        <f t="shared" si="9"/>
        <v/>
      </c>
      <c r="C53" s="15" t="str">
        <f t="shared" si="9"/>
        <v>にかきましょう。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ht="24" customHeight="1" x14ac:dyDescent="0.25">
      <c r="A54" s="18" t="str">
        <f t="shared" si="2"/>
        <v/>
      </c>
      <c r="B54" s="15" t="str">
        <f t="shared" si="9"/>
        <v/>
      </c>
      <c r="C54" s="15" t="str">
        <f t="shared" si="9"/>
        <v/>
      </c>
      <c r="D54" s="15" t="str">
        <f t="shared" ref="D54:AK54" si="10">IF(D21="","",D21)</f>
        <v/>
      </c>
      <c r="E54" s="15" t="str">
        <f t="shared" si="10"/>
        <v/>
      </c>
      <c r="F54" s="16" t="str">
        <f t="shared" si="10"/>
        <v/>
      </c>
      <c r="G54" s="16" t="str">
        <f t="shared" si="10"/>
        <v/>
      </c>
      <c r="H54" s="16" t="str">
        <f t="shared" si="10"/>
        <v/>
      </c>
      <c r="I54" s="15" t="str">
        <f t="shared" si="10"/>
        <v/>
      </c>
      <c r="J54" s="15" t="str">
        <f t="shared" si="10"/>
        <v/>
      </c>
      <c r="K54" s="15" t="str">
        <f t="shared" si="10"/>
        <v/>
      </c>
      <c r="L54" s="16" t="str">
        <f t="shared" si="10"/>
        <v/>
      </c>
      <c r="M54" s="16" t="str">
        <f t="shared" si="10"/>
        <v/>
      </c>
      <c r="N54" s="15" t="str">
        <f t="shared" si="10"/>
        <v/>
      </c>
      <c r="O54" s="15" t="str">
        <f t="shared" si="10"/>
        <v/>
      </c>
      <c r="P54" s="15" t="str">
        <f t="shared" si="10"/>
        <v/>
      </c>
      <c r="Q54" s="9" t="s">
        <v>172</v>
      </c>
      <c r="R54" s="15"/>
      <c r="S54" s="15"/>
      <c r="T54" s="15"/>
      <c r="U54" s="15" t="str">
        <f t="shared" si="10"/>
        <v/>
      </c>
      <c r="V54" s="15" t="str">
        <f t="shared" si="10"/>
        <v/>
      </c>
      <c r="W54" s="15" t="str">
        <f t="shared" si="10"/>
        <v/>
      </c>
      <c r="X54" s="15" t="str">
        <f t="shared" si="10"/>
        <v/>
      </c>
      <c r="Y54" s="15" t="str">
        <f t="shared" si="10"/>
        <v/>
      </c>
      <c r="Z54" s="15" t="str">
        <f t="shared" si="10"/>
        <v/>
      </c>
      <c r="AA54" s="15" t="str">
        <f t="shared" si="10"/>
        <v/>
      </c>
      <c r="AB54" s="15" t="str">
        <f t="shared" si="10"/>
        <v/>
      </c>
      <c r="AC54" s="15" t="str">
        <f t="shared" si="10"/>
        <v/>
      </c>
      <c r="AD54" s="15" t="str">
        <f t="shared" si="10"/>
        <v/>
      </c>
      <c r="AE54" s="15" t="str">
        <f t="shared" si="10"/>
        <v/>
      </c>
      <c r="AF54" s="15" t="str">
        <f t="shared" si="10"/>
        <v/>
      </c>
      <c r="AG54" s="15" t="str">
        <f t="shared" si="10"/>
        <v/>
      </c>
      <c r="AH54" s="15" t="str">
        <f t="shared" si="10"/>
        <v/>
      </c>
      <c r="AI54" s="15" t="str">
        <f t="shared" si="10"/>
        <v/>
      </c>
      <c r="AJ54" s="15" t="str">
        <f t="shared" si="10"/>
        <v/>
      </c>
      <c r="AK54" s="15" t="str">
        <f t="shared" si="10"/>
        <v/>
      </c>
    </row>
    <row r="55" spans="1:37" ht="24" customHeight="1" x14ac:dyDescent="0.25">
      <c r="A55" s="18" t="str">
        <f t="shared" si="2"/>
        <v>(2)</v>
      </c>
      <c r="B55" s="15"/>
      <c r="C55" s="15"/>
      <c r="D55" s="15">
        <f ca="1">IF(D22="","",D22)</f>
        <v>9</v>
      </c>
      <c r="E55" s="15" t="str">
        <f>IF(E22="","",E22)</f>
        <v>分間で何㎝たまるでしょう。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ht="24" customHeight="1" x14ac:dyDescent="0.25">
      <c r="A56" s="18" t="str">
        <f t="shared" si="2"/>
        <v/>
      </c>
      <c r="B56" s="15" t="str">
        <f>IF(B23="","",B23)</f>
        <v/>
      </c>
      <c r="C56" s="15" t="str">
        <f>IF(C23="","",C23)</f>
        <v/>
      </c>
      <c r="D56" s="6">
        <f ca="1">F51</f>
        <v>6</v>
      </c>
      <c r="E56" s="50" t="s">
        <v>62</v>
      </c>
      <c r="F56" s="50"/>
      <c r="G56" s="21">
        <f ca="1">D55</f>
        <v>9</v>
      </c>
      <c r="H56" s="32" t="s">
        <v>59</v>
      </c>
      <c r="I56" s="32"/>
      <c r="J56" s="50">
        <f ca="1">D56*G56</f>
        <v>54</v>
      </c>
      <c r="K56" s="50"/>
      <c r="L56" s="6" t="str">
        <f t="shared" ref="L56:N57" si="11">IF(L23="","",L23)</f>
        <v/>
      </c>
      <c r="M56" s="21" t="str">
        <f t="shared" si="11"/>
        <v/>
      </c>
      <c r="N56" s="21" t="str">
        <f t="shared" si="11"/>
        <v/>
      </c>
      <c r="O56" s="51">
        <f ca="1">J56</f>
        <v>54</v>
      </c>
      <c r="P56" s="51"/>
      <c r="Q56" s="20" t="s">
        <v>61</v>
      </c>
      <c r="R56" s="19"/>
      <c r="S56" s="15"/>
      <c r="T56" s="15"/>
      <c r="U56" s="15" t="str">
        <f t="shared" ref="U56:AK56" si="12">IF(U23="","",U23)</f>
        <v/>
      </c>
      <c r="V56" s="15" t="str">
        <f t="shared" si="12"/>
        <v/>
      </c>
      <c r="W56" s="15" t="str">
        <f t="shared" si="12"/>
        <v/>
      </c>
      <c r="X56" s="15" t="str">
        <f t="shared" si="12"/>
        <v/>
      </c>
      <c r="Y56" s="15" t="str">
        <f t="shared" si="12"/>
        <v/>
      </c>
      <c r="Z56" s="15" t="str">
        <f t="shared" si="12"/>
        <v/>
      </c>
      <c r="AA56" s="15" t="str">
        <f t="shared" si="12"/>
        <v/>
      </c>
      <c r="AB56" s="15" t="str">
        <f t="shared" si="12"/>
        <v/>
      </c>
      <c r="AC56" s="15" t="str">
        <f t="shared" si="12"/>
        <v/>
      </c>
      <c r="AD56" s="15" t="str">
        <f t="shared" si="12"/>
        <v/>
      </c>
      <c r="AE56" s="15" t="str">
        <f t="shared" si="12"/>
        <v/>
      </c>
      <c r="AF56" s="15" t="str">
        <f t="shared" si="12"/>
        <v/>
      </c>
      <c r="AG56" s="15" t="str">
        <f t="shared" si="12"/>
        <v/>
      </c>
      <c r="AH56" s="15" t="str">
        <f t="shared" si="12"/>
        <v/>
      </c>
      <c r="AI56" s="15" t="str">
        <f t="shared" si="12"/>
        <v/>
      </c>
      <c r="AJ56" s="15" t="str">
        <f t="shared" si="12"/>
        <v/>
      </c>
      <c r="AK56" s="15" t="str">
        <f t="shared" si="12"/>
        <v/>
      </c>
    </row>
    <row r="57" spans="1:37" ht="24" customHeight="1" x14ac:dyDescent="0.25">
      <c r="A57" s="18" t="str">
        <f t="shared" si="2"/>
        <v/>
      </c>
      <c r="B57" s="15" t="str">
        <f>IF(B24="","",B24)</f>
        <v/>
      </c>
      <c r="C57" s="15" t="str">
        <f>IF(C24="","",C24)</f>
        <v/>
      </c>
      <c r="D57" s="15" t="str">
        <f t="shared" ref="D57:K57" si="13">IF(D24="","",D24)</f>
        <v/>
      </c>
      <c r="E57" s="15" t="str">
        <f t="shared" si="13"/>
        <v/>
      </c>
      <c r="F57" s="15" t="str">
        <f t="shared" si="13"/>
        <v/>
      </c>
      <c r="G57" s="16" t="str">
        <f t="shared" si="13"/>
        <v/>
      </c>
      <c r="H57" s="16" t="str">
        <f t="shared" si="13"/>
        <v/>
      </c>
      <c r="I57" s="15" t="str">
        <f t="shared" si="13"/>
        <v/>
      </c>
      <c r="J57" s="15" t="str">
        <f t="shared" si="13"/>
        <v/>
      </c>
      <c r="K57" s="15" t="str">
        <f t="shared" si="13"/>
        <v/>
      </c>
      <c r="L57" s="15" t="str">
        <f t="shared" si="11"/>
        <v/>
      </c>
      <c r="M57" s="16" t="str">
        <f t="shared" si="11"/>
        <v/>
      </c>
      <c r="N57" s="16" t="str">
        <f t="shared" si="11"/>
        <v/>
      </c>
      <c r="O57" s="15" t="str">
        <f t="shared" ref="O57:T57" si="14">IF(O24="","",O24)</f>
        <v/>
      </c>
      <c r="P57" s="15" t="str">
        <f t="shared" si="14"/>
        <v/>
      </c>
      <c r="Q57" s="15" t="str">
        <f t="shared" si="14"/>
        <v/>
      </c>
      <c r="R57" s="15" t="str">
        <f t="shared" si="14"/>
        <v/>
      </c>
      <c r="S57" s="15" t="str">
        <f t="shared" si="14"/>
        <v/>
      </c>
      <c r="T57" s="15" t="str">
        <f t="shared" si="14"/>
        <v/>
      </c>
      <c r="U57" s="15" t="str">
        <f t="shared" ref="U57:AK57" si="15">IF(U24="","",U24)</f>
        <v/>
      </c>
      <c r="V57" s="15" t="str">
        <f t="shared" si="15"/>
        <v/>
      </c>
      <c r="W57" s="15" t="str">
        <f t="shared" si="15"/>
        <v/>
      </c>
      <c r="X57" s="15" t="str">
        <f t="shared" si="15"/>
        <v/>
      </c>
      <c r="Y57" s="15" t="str">
        <f t="shared" si="15"/>
        <v/>
      </c>
      <c r="Z57" s="15" t="str">
        <f t="shared" si="15"/>
        <v/>
      </c>
      <c r="AA57" s="15" t="str">
        <f t="shared" si="15"/>
        <v/>
      </c>
      <c r="AB57" s="15" t="str">
        <f t="shared" si="15"/>
        <v/>
      </c>
      <c r="AC57" s="15" t="str">
        <f t="shared" si="15"/>
        <v/>
      </c>
      <c r="AD57" s="15" t="str">
        <f t="shared" si="15"/>
        <v/>
      </c>
      <c r="AE57" s="15" t="str">
        <f t="shared" si="15"/>
        <v/>
      </c>
      <c r="AF57" s="15" t="str">
        <f t="shared" si="15"/>
        <v/>
      </c>
      <c r="AG57" s="15" t="str">
        <f t="shared" si="15"/>
        <v/>
      </c>
      <c r="AH57" s="15" t="str">
        <f t="shared" si="15"/>
        <v/>
      </c>
      <c r="AI57" s="15" t="str">
        <f t="shared" si="15"/>
        <v/>
      </c>
      <c r="AJ57" s="15" t="str">
        <f t="shared" si="15"/>
        <v/>
      </c>
      <c r="AK57" s="15" t="str">
        <f t="shared" si="15"/>
        <v/>
      </c>
    </row>
    <row r="58" spans="1:37" ht="24" customHeight="1" x14ac:dyDescent="0.25">
      <c r="A58" s="18" t="str">
        <f t="shared" si="2"/>
        <v>(3)</v>
      </c>
      <c r="B58" s="15"/>
      <c r="C58" s="15"/>
      <c r="D58" s="15" t="str">
        <f>IF(D25="","",D25)</f>
        <v xml:space="preserve"> 深さを</v>
      </c>
      <c r="E58" s="15"/>
      <c r="F58" s="15"/>
      <c r="G58" s="16"/>
      <c r="H58" s="16"/>
      <c r="I58" s="52">
        <f ca="1">IF(I25="","",I25)</f>
        <v>30</v>
      </c>
      <c r="J58" s="52" t="str">
        <f>IF(J25="","",J25)</f>
        <v/>
      </c>
      <c r="K58" s="15" t="str">
        <f>IF(K25="","",K25)</f>
        <v>㎝にするには，何分</v>
      </c>
      <c r="L58" s="15"/>
      <c r="M58" s="15"/>
      <c r="N58" s="16"/>
      <c r="O58" s="16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ht="24" customHeight="1" x14ac:dyDescent="0.25">
      <c r="A59" s="18" t="str">
        <f t="shared" si="2"/>
        <v/>
      </c>
      <c r="B59" s="15" t="str">
        <f t="shared" ref="B59:C61" si="16">IF(B26="","",B26)</f>
        <v/>
      </c>
      <c r="C59" s="15" t="str">
        <f t="shared" si="16"/>
        <v>かかるでしょう。</v>
      </c>
      <c r="D59" s="15"/>
      <c r="E59" s="15"/>
      <c r="F59" s="15"/>
      <c r="G59" s="16"/>
      <c r="H59" s="16"/>
      <c r="I59" s="15"/>
      <c r="J59" s="15"/>
      <c r="K59" s="15"/>
      <c r="L59" s="15"/>
      <c r="M59" s="16"/>
      <c r="N59" s="16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ht="24" customHeight="1" x14ac:dyDescent="0.25">
      <c r="A60" s="18" t="str">
        <f t="shared" si="2"/>
        <v/>
      </c>
      <c r="B60" s="15" t="str">
        <f t="shared" si="16"/>
        <v/>
      </c>
      <c r="C60" s="15" t="str">
        <f t="shared" si="16"/>
        <v/>
      </c>
      <c r="D60" s="50">
        <f ca="1">I58</f>
        <v>30</v>
      </c>
      <c r="E60" s="50"/>
      <c r="F60" s="50" t="s">
        <v>60</v>
      </c>
      <c r="G60" s="50"/>
      <c r="H60" s="21">
        <f ca="1">F51</f>
        <v>6</v>
      </c>
      <c r="I60" s="50" t="s">
        <v>59</v>
      </c>
      <c r="J60" s="50"/>
      <c r="K60" s="6">
        <f ca="1">D60/H60</f>
        <v>5</v>
      </c>
      <c r="L60" s="6" t="str">
        <f t="shared" ref="L60:N61" si="17">IF(L27="","",L27)</f>
        <v/>
      </c>
      <c r="M60" s="21" t="str">
        <f t="shared" si="17"/>
        <v/>
      </c>
      <c r="N60" s="21" t="str">
        <f t="shared" si="17"/>
        <v/>
      </c>
      <c r="O60" s="51">
        <f ca="1">K60</f>
        <v>5</v>
      </c>
      <c r="P60" s="51"/>
      <c r="Q60" s="20" t="s">
        <v>58</v>
      </c>
      <c r="R60" s="19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ht="24" customHeight="1" x14ac:dyDescent="0.25">
      <c r="A61" s="18" t="str">
        <f t="shared" si="2"/>
        <v/>
      </c>
      <c r="B61" s="15" t="str">
        <f t="shared" si="16"/>
        <v/>
      </c>
      <c r="C61" s="15" t="str">
        <f t="shared" si="16"/>
        <v/>
      </c>
      <c r="D61" s="15" t="str">
        <f t="shared" ref="D61:K61" si="18">IF(D28="","",D28)</f>
        <v/>
      </c>
      <c r="E61" s="15" t="str">
        <f t="shared" si="18"/>
        <v/>
      </c>
      <c r="F61" s="15" t="str">
        <f t="shared" si="18"/>
        <v/>
      </c>
      <c r="G61" s="16" t="str">
        <f t="shared" si="18"/>
        <v/>
      </c>
      <c r="H61" s="16" t="str">
        <f t="shared" si="18"/>
        <v/>
      </c>
      <c r="I61" s="15" t="str">
        <f t="shared" si="18"/>
        <v/>
      </c>
      <c r="J61" s="15" t="str">
        <f t="shared" si="18"/>
        <v/>
      </c>
      <c r="K61" s="15" t="str">
        <f t="shared" si="18"/>
        <v/>
      </c>
      <c r="L61" s="15" t="str">
        <f t="shared" si="17"/>
        <v/>
      </c>
      <c r="M61" s="16" t="str">
        <f t="shared" si="17"/>
        <v/>
      </c>
      <c r="N61" s="16" t="str">
        <f t="shared" si="17"/>
        <v/>
      </c>
      <c r="O61" s="15" t="str">
        <f t="shared" ref="O61:AK61" si="19">IF(O28="","",O28)</f>
        <v/>
      </c>
      <c r="P61" s="15" t="str">
        <f t="shared" si="19"/>
        <v/>
      </c>
      <c r="Q61" s="15" t="str">
        <f t="shared" si="19"/>
        <v/>
      </c>
      <c r="R61" s="15" t="str">
        <f t="shared" si="19"/>
        <v/>
      </c>
      <c r="S61" s="15" t="str">
        <f t="shared" si="19"/>
        <v/>
      </c>
      <c r="T61" s="15" t="str">
        <f t="shared" si="19"/>
        <v/>
      </c>
      <c r="U61" s="15" t="str">
        <f t="shared" si="19"/>
        <v/>
      </c>
      <c r="V61" s="15" t="str">
        <f t="shared" si="19"/>
        <v/>
      </c>
      <c r="W61" s="15" t="str">
        <f t="shared" si="19"/>
        <v/>
      </c>
      <c r="X61" s="15" t="str">
        <f t="shared" si="19"/>
        <v/>
      </c>
      <c r="Y61" s="15" t="str">
        <f t="shared" si="19"/>
        <v/>
      </c>
      <c r="Z61" s="15" t="str">
        <f t="shared" si="19"/>
        <v/>
      </c>
      <c r="AA61" s="15" t="str">
        <f t="shared" si="19"/>
        <v/>
      </c>
      <c r="AB61" s="15" t="str">
        <f t="shared" si="19"/>
        <v/>
      </c>
      <c r="AC61" s="15" t="str">
        <f t="shared" si="19"/>
        <v/>
      </c>
      <c r="AD61" s="15" t="str">
        <f t="shared" si="19"/>
        <v/>
      </c>
      <c r="AE61" s="15" t="str">
        <f t="shared" si="19"/>
        <v/>
      </c>
      <c r="AF61" s="15" t="str">
        <f t="shared" si="19"/>
        <v/>
      </c>
      <c r="AG61" s="15" t="str">
        <f t="shared" si="19"/>
        <v/>
      </c>
      <c r="AH61" s="15" t="str">
        <f t="shared" si="19"/>
        <v/>
      </c>
      <c r="AI61" s="15" t="str">
        <f t="shared" si="19"/>
        <v/>
      </c>
      <c r="AJ61" s="15" t="str">
        <f t="shared" si="19"/>
        <v/>
      </c>
      <c r="AK61" s="15" t="str">
        <f t="shared" si="19"/>
        <v/>
      </c>
    </row>
    <row r="62" spans="1:37" ht="24" customHeight="1" x14ac:dyDescent="0.25">
      <c r="A62" s="18" t="str">
        <f t="shared" si="2"/>
        <v>(4)</v>
      </c>
      <c r="B62" s="15"/>
      <c r="C62" s="15" t="str">
        <f t="shared" ref="C62:D65" si="20">IF(C29="","",C29)</f>
        <v/>
      </c>
      <c r="D62" s="15" t="str">
        <f t="shared" si="20"/>
        <v>水を入れ始めてｘ分後の深さを</v>
      </c>
      <c r="E62" s="15"/>
      <c r="F62" s="15"/>
      <c r="G62" s="16"/>
      <c r="H62" s="16"/>
      <c r="I62" s="15"/>
      <c r="J62" s="15"/>
      <c r="K62" s="15"/>
      <c r="L62" s="15"/>
      <c r="M62" s="16"/>
      <c r="N62" s="16"/>
      <c r="O62" s="15"/>
      <c r="P62" s="15"/>
      <c r="Q62" s="15"/>
      <c r="R62" s="15"/>
      <c r="S62" s="15"/>
      <c r="T62" s="15"/>
      <c r="U62" s="15"/>
      <c r="V62" s="15"/>
      <c r="W62" s="15" t="str">
        <f t="shared" ref="W62:AK62" si="21">IF(W29="","",W29)</f>
        <v/>
      </c>
      <c r="X62" s="15" t="str">
        <f t="shared" si="21"/>
        <v/>
      </c>
      <c r="Y62" s="15" t="str">
        <f t="shared" si="21"/>
        <v/>
      </c>
      <c r="Z62" s="15" t="str">
        <f t="shared" si="21"/>
        <v/>
      </c>
      <c r="AA62" s="15" t="str">
        <f t="shared" si="21"/>
        <v/>
      </c>
      <c r="AB62" s="15" t="str">
        <f t="shared" si="21"/>
        <v/>
      </c>
      <c r="AC62" s="15" t="str">
        <f t="shared" si="21"/>
        <v/>
      </c>
      <c r="AD62" s="15" t="str">
        <f t="shared" si="21"/>
        <v/>
      </c>
      <c r="AE62" s="15" t="str">
        <f t="shared" si="21"/>
        <v/>
      </c>
      <c r="AF62" s="15" t="str">
        <f t="shared" si="21"/>
        <v/>
      </c>
      <c r="AG62" s="15" t="str">
        <f t="shared" si="21"/>
        <v/>
      </c>
      <c r="AH62" s="15" t="str">
        <f t="shared" si="21"/>
        <v/>
      </c>
      <c r="AI62" s="15" t="str">
        <f t="shared" si="21"/>
        <v/>
      </c>
      <c r="AJ62" s="15" t="str">
        <f t="shared" si="21"/>
        <v/>
      </c>
      <c r="AK62" s="15" t="str">
        <f t="shared" si="21"/>
        <v/>
      </c>
    </row>
    <row r="63" spans="1:37" ht="24" customHeight="1" x14ac:dyDescent="0.25">
      <c r="A63" s="18" t="str">
        <f t="shared" si="2"/>
        <v/>
      </c>
      <c r="B63" s="15" t="str">
        <f>IF(B30="","",B30)</f>
        <v/>
      </c>
      <c r="C63" s="15" t="str">
        <f t="shared" si="20"/>
        <v/>
      </c>
      <c r="D63" s="15" t="str">
        <f t="shared" si="20"/>
        <v>ｙ㎝として，ｘ，ｙの関係を</v>
      </c>
      <c r="E63" s="15"/>
      <c r="F63" s="15"/>
      <c r="G63" s="16"/>
      <c r="H63" s="16"/>
      <c r="I63" s="15"/>
      <c r="J63" s="15"/>
      <c r="K63" s="15"/>
      <c r="L63" s="15"/>
      <c r="M63" s="16"/>
      <c r="N63" s="16"/>
      <c r="O63" s="15"/>
      <c r="P63" s="15"/>
      <c r="Q63" s="15"/>
      <c r="R63" s="15"/>
      <c r="S63" s="15"/>
      <c r="T63" s="15"/>
      <c r="U63" s="15"/>
      <c r="V63" s="15"/>
      <c r="W63" s="15" t="str">
        <f t="shared" ref="W63:AK63" si="22">IF(W30="","",W30)</f>
        <v/>
      </c>
      <c r="X63" s="15" t="str">
        <f t="shared" si="22"/>
        <v/>
      </c>
      <c r="Y63" s="15" t="str">
        <f t="shared" si="22"/>
        <v/>
      </c>
      <c r="Z63" s="15" t="str">
        <f t="shared" si="22"/>
        <v/>
      </c>
      <c r="AA63" s="15" t="str">
        <f t="shared" si="22"/>
        <v/>
      </c>
      <c r="AB63" s="15" t="str">
        <f t="shared" si="22"/>
        <v/>
      </c>
      <c r="AC63" s="15" t="str">
        <f t="shared" si="22"/>
        <v/>
      </c>
      <c r="AD63" s="15" t="str">
        <f t="shared" si="22"/>
        <v/>
      </c>
      <c r="AE63" s="15" t="str">
        <f t="shared" si="22"/>
        <v/>
      </c>
      <c r="AF63" s="15" t="str">
        <f t="shared" si="22"/>
        <v/>
      </c>
      <c r="AG63" s="15" t="str">
        <f t="shared" si="22"/>
        <v/>
      </c>
      <c r="AH63" s="15" t="str">
        <f t="shared" si="22"/>
        <v/>
      </c>
      <c r="AI63" s="15" t="str">
        <f t="shared" si="22"/>
        <v/>
      </c>
      <c r="AJ63" s="15" t="str">
        <f t="shared" si="22"/>
        <v/>
      </c>
      <c r="AK63" s="15" t="str">
        <f t="shared" si="22"/>
        <v/>
      </c>
    </row>
    <row r="64" spans="1:37" ht="24" customHeight="1" x14ac:dyDescent="0.25">
      <c r="A64" s="18" t="str">
        <f t="shared" si="2"/>
        <v/>
      </c>
      <c r="B64" s="15" t="str">
        <f>IF(B31="","",B31)</f>
        <v/>
      </c>
      <c r="C64" s="15" t="str">
        <f t="shared" si="20"/>
        <v/>
      </c>
      <c r="D64" s="15" t="str">
        <f t="shared" si="20"/>
        <v>式に表しましょう。</v>
      </c>
      <c r="E64" s="15"/>
      <c r="F64" s="15"/>
      <c r="G64" s="16"/>
      <c r="H64" s="16"/>
      <c r="I64" s="15"/>
      <c r="J64" s="15"/>
      <c r="K64" s="15"/>
      <c r="L64" s="15"/>
      <c r="M64" s="16"/>
      <c r="N64" s="16"/>
      <c r="O64" s="15"/>
      <c r="P64" s="15"/>
      <c r="Q64" s="15"/>
      <c r="R64" s="15"/>
      <c r="S64" s="15"/>
      <c r="T64" s="15"/>
      <c r="U64" s="15"/>
      <c r="V64" s="15"/>
      <c r="W64" s="15" t="str">
        <f t="shared" ref="W64:AK64" si="23">IF(W31="","",W31)</f>
        <v/>
      </c>
      <c r="X64" s="15" t="str">
        <f t="shared" si="23"/>
        <v/>
      </c>
      <c r="Y64" s="15" t="str">
        <f t="shared" si="23"/>
        <v/>
      </c>
      <c r="Z64" s="15" t="str">
        <f t="shared" si="23"/>
        <v/>
      </c>
      <c r="AA64" s="15" t="str">
        <f t="shared" si="23"/>
        <v/>
      </c>
      <c r="AB64" s="15" t="str">
        <f t="shared" si="23"/>
        <v/>
      </c>
      <c r="AC64" s="15" t="str">
        <f t="shared" si="23"/>
        <v/>
      </c>
      <c r="AD64" s="15" t="str">
        <f t="shared" si="23"/>
        <v/>
      </c>
      <c r="AE64" s="15" t="str">
        <f t="shared" si="23"/>
        <v/>
      </c>
      <c r="AF64" s="15" t="str">
        <f t="shared" si="23"/>
        <v/>
      </c>
      <c r="AG64" s="15" t="str">
        <f t="shared" si="23"/>
        <v/>
      </c>
      <c r="AH64" s="15" t="str">
        <f t="shared" si="23"/>
        <v/>
      </c>
      <c r="AI64" s="15" t="str">
        <f t="shared" si="23"/>
        <v/>
      </c>
      <c r="AJ64" s="15" t="str">
        <f t="shared" si="23"/>
        <v/>
      </c>
      <c r="AK64" s="15" t="str">
        <f t="shared" si="23"/>
        <v/>
      </c>
    </row>
    <row r="65" spans="1:37" ht="24" customHeight="1" x14ac:dyDescent="0.25">
      <c r="A65" s="18" t="str">
        <f t="shared" si="2"/>
        <v/>
      </c>
      <c r="B65" s="15" t="str">
        <f>IF(B32="","",B32)</f>
        <v/>
      </c>
      <c r="C65" s="15" t="str">
        <f t="shared" si="20"/>
        <v/>
      </c>
      <c r="D65" s="15" t="str">
        <f t="shared" si="20"/>
        <v/>
      </c>
      <c r="E65" s="9" t="s">
        <v>57</v>
      </c>
      <c r="F65" s="9"/>
      <c r="G65" s="17"/>
      <c r="H65" s="17">
        <f ca="1">F51</f>
        <v>6</v>
      </c>
      <c r="I65" s="27" t="s">
        <v>56</v>
      </c>
      <c r="J65" s="27"/>
      <c r="K65" s="27" t="s">
        <v>55</v>
      </c>
      <c r="L65" s="27"/>
      <c r="M65" s="16"/>
      <c r="N65" s="16"/>
      <c r="O65" s="15"/>
      <c r="P65" s="15"/>
      <c r="Q65" s="15"/>
      <c r="R65" s="15"/>
      <c r="S65" s="15" t="str">
        <f>IF(S32="","",S32)</f>
        <v/>
      </c>
      <c r="T65" s="15" t="str">
        <f>IF(T32="","",T32)</f>
        <v/>
      </c>
      <c r="U65" s="15" t="str">
        <f>IF(U32="","",U32)</f>
        <v/>
      </c>
      <c r="V65" s="15" t="str">
        <f>IF(V32="","",V32)</f>
        <v/>
      </c>
      <c r="W65" s="15" t="str">
        <f t="shared" ref="W65:AK65" si="24">IF(W32="","",W32)</f>
        <v/>
      </c>
      <c r="X65" s="15" t="str">
        <f t="shared" si="24"/>
        <v/>
      </c>
      <c r="Y65" s="15" t="str">
        <f t="shared" si="24"/>
        <v/>
      </c>
      <c r="Z65" s="15" t="str">
        <f t="shared" si="24"/>
        <v/>
      </c>
      <c r="AA65" s="15" t="str">
        <f t="shared" si="24"/>
        <v/>
      </c>
      <c r="AB65" s="15" t="str">
        <f t="shared" si="24"/>
        <v/>
      </c>
      <c r="AC65" s="15" t="str">
        <f t="shared" si="24"/>
        <v/>
      </c>
      <c r="AD65" s="15" t="str">
        <f t="shared" si="24"/>
        <v/>
      </c>
      <c r="AE65" s="15" t="str">
        <f t="shared" si="24"/>
        <v/>
      </c>
      <c r="AF65" s="15" t="str">
        <f t="shared" si="24"/>
        <v/>
      </c>
      <c r="AG65" s="15" t="str">
        <f t="shared" si="24"/>
        <v/>
      </c>
      <c r="AH65" s="15" t="str">
        <f t="shared" si="24"/>
        <v/>
      </c>
      <c r="AI65" s="15" t="str">
        <f t="shared" si="24"/>
        <v/>
      </c>
      <c r="AJ65" s="15" t="str">
        <f t="shared" si="24"/>
        <v/>
      </c>
      <c r="AK65" s="15" t="str">
        <f t="shared" si="24"/>
        <v/>
      </c>
    </row>
  </sheetData>
  <mergeCells count="54">
    <mergeCell ref="I65:J65"/>
    <mergeCell ref="K65:L65"/>
    <mergeCell ref="L45:M45"/>
    <mergeCell ref="R47:S47"/>
    <mergeCell ref="P47:Q47"/>
    <mergeCell ref="I58:J58"/>
    <mergeCell ref="M6:O6"/>
    <mergeCell ref="P6:R6"/>
    <mergeCell ref="D6:I6"/>
    <mergeCell ref="D7:I7"/>
    <mergeCell ref="D40:I40"/>
    <mergeCell ref="M7:O7"/>
    <mergeCell ref="P7:R7"/>
    <mergeCell ref="S7:U7"/>
    <mergeCell ref="J39:L39"/>
    <mergeCell ref="M39:O39"/>
    <mergeCell ref="G44:H44"/>
    <mergeCell ref="F43:G43"/>
    <mergeCell ref="I43:J43"/>
    <mergeCell ref="T47:U47"/>
    <mergeCell ref="X47:Y47"/>
    <mergeCell ref="V47:W47"/>
    <mergeCell ref="P45:Q45"/>
    <mergeCell ref="J40:L40"/>
    <mergeCell ref="M40:O40"/>
    <mergeCell ref="P40:R40"/>
    <mergeCell ref="V40:X40"/>
    <mergeCell ref="AI1:AJ1"/>
    <mergeCell ref="AI34:AJ34"/>
    <mergeCell ref="V6:X6"/>
    <mergeCell ref="K43:L43"/>
    <mergeCell ref="P43:Q43"/>
    <mergeCell ref="J6:L6"/>
    <mergeCell ref="S39:U39"/>
    <mergeCell ref="I25:J25"/>
    <mergeCell ref="D39:I39"/>
    <mergeCell ref="V39:X39"/>
    <mergeCell ref="P39:R39"/>
    <mergeCell ref="S40:U40"/>
    <mergeCell ref="V7:X7"/>
    <mergeCell ref="S6:U6"/>
    <mergeCell ref="G11:H11"/>
    <mergeCell ref="J7:L7"/>
    <mergeCell ref="D60:E60"/>
    <mergeCell ref="F60:G60"/>
    <mergeCell ref="I60:J60"/>
    <mergeCell ref="O60:P60"/>
    <mergeCell ref="J45:K45"/>
    <mergeCell ref="E56:F56"/>
    <mergeCell ref="H56:I56"/>
    <mergeCell ref="E45:F45"/>
    <mergeCell ref="G45:H45"/>
    <mergeCell ref="J56:K56"/>
    <mergeCell ref="O56:P56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>
    <oddHeader>&amp;L算数ドリル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65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124</v>
      </c>
      <c r="AG1" s="2" t="s">
        <v>53</v>
      </c>
      <c r="AH1" s="2"/>
      <c r="AI1" s="30"/>
      <c r="AJ1" s="30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4" customHeight="1" x14ac:dyDescent="0.25">
      <c r="Q3" s="8"/>
    </row>
    <row r="4" spans="1:36" ht="24" customHeight="1" x14ac:dyDescent="0.25">
      <c r="A4" s="1" t="s">
        <v>52</v>
      </c>
      <c r="C4" t="s">
        <v>51</v>
      </c>
    </row>
    <row r="5" spans="1:36" ht="24" customHeight="1" x14ac:dyDescent="0.25">
      <c r="B5" s="1" t="s">
        <v>3</v>
      </c>
      <c r="E5" t="s">
        <v>123</v>
      </c>
      <c r="I5" s="30">
        <f ca="1">INT(RAND()*3+1)*12</f>
        <v>36</v>
      </c>
      <c r="J5" s="30"/>
      <c r="K5" t="s">
        <v>122</v>
      </c>
    </row>
    <row r="6" spans="1:36" ht="24" customHeight="1" x14ac:dyDescent="0.25">
      <c r="B6" s="1"/>
      <c r="E6" s="42" t="s">
        <v>121</v>
      </c>
      <c r="F6" s="43"/>
      <c r="G6" s="43"/>
      <c r="H6" s="43"/>
      <c r="I6" s="43"/>
      <c r="J6" s="43"/>
      <c r="K6" s="43"/>
      <c r="L6" s="44"/>
      <c r="M6" s="48">
        <v>1</v>
      </c>
      <c r="N6" s="48"/>
      <c r="O6" s="48"/>
      <c r="P6" s="45">
        <v>2</v>
      </c>
      <c r="Q6" s="45"/>
      <c r="R6" s="45"/>
      <c r="S6" s="49">
        <v>3</v>
      </c>
      <c r="T6" s="49"/>
      <c r="U6" s="49"/>
      <c r="V6" s="45">
        <v>4</v>
      </c>
      <c r="W6" s="45"/>
      <c r="X6" s="45"/>
      <c r="Y6" s="49">
        <v>5</v>
      </c>
      <c r="Z6" s="49"/>
      <c r="AA6" s="49"/>
      <c r="AB6" s="13"/>
    </row>
    <row r="7" spans="1:36" ht="24" customHeight="1" x14ac:dyDescent="0.25">
      <c r="D7" s="14"/>
      <c r="E7" s="42" t="s">
        <v>120</v>
      </c>
      <c r="F7" s="43"/>
      <c r="G7" s="43"/>
      <c r="H7" s="43"/>
      <c r="I7" s="43"/>
      <c r="J7" s="43"/>
      <c r="K7" s="43"/>
      <c r="L7" s="44"/>
      <c r="M7" s="45">
        <f ca="1">I5/M6</f>
        <v>36</v>
      </c>
      <c r="N7" s="45"/>
      <c r="O7" s="45"/>
      <c r="P7" s="49">
        <f ca="1">I5/P6</f>
        <v>18</v>
      </c>
      <c r="Q7" s="49"/>
      <c r="R7" s="49"/>
      <c r="S7" s="45">
        <f ca="1">I5/S6</f>
        <v>12</v>
      </c>
      <c r="T7" s="45"/>
      <c r="U7" s="45"/>
      <c r="V7" s="49">
        <f ca="1">I5/V6</f>
        <v>9</v>
      </c>
      <c r="W7" s="49"/>
      <c r="X7" s="49"/>
      <c r="Y7" s="45">
        <f ca="1">I5/Y6</f>
        <v>7.2</v>
      </c>
      <c r="Z7" s="45"/>
      <c r="AA7" s="45"/>
      <c r="AB7" s="13"/>
    </row>
    <row r="8" spans="1:36" ht="24" customHeight="1" x14ac:dyDescent="0.25">
      <c r="B8" s="1"/>
      <c r="D8" s="10"/>
      <c r="E8" s="10"/>
      <c r="J8" s="10"/>
      <c r="K8" s="10"/>
      <c r="L8" s="10"/>
      <c r="M8" s="10"/>
      <c r="N8" s="10"/>
    </row>
    <row r="9" spans="1:36" ht="24" customHeight="1" x14ac:dyDescent="0.25">
      <c r="B9" s="1" t="s">
        <v>4</v>
      </c>
      <c r="E9" s="30">
        <f ca="1">INT(RAND()*3+1)*12</f>
        <v>36</v>
      </c>
      <c r="F9" s="30"/>
      <c r="G9" t="s">
        <v>119</v>
      </c>
      <c r="H9" s="2"/>
      <c r="I9" s="2"/>
    </row>
    <row r="10" spans="1:36" ht="24" customHeight="1" x14ac:dyDescent="0.25">
      <c r="B10" s="1"/>
      <c r="D10" s="10"/>
      <c r="E10" s="42" t="s">
        <v>118</v>
      </c>
      <c r="F10" s="43"/>
      <c r="G10" s="43"/>
      <c r="H10" s="43"/>
      <c r="I10" s="43"/>
      <c r="J10" s="43"/>
      <c r="K10" s="44"/>
      <c r="L10" s="48">
        <v>1</v>
      </c>
      <c r="M10" s="48"/>
      <c r="N10" s="48"/>
      <c r="O10" s="45">
        <v>2</v>
      </c>
      <c r="P10" s="45"/>
      <c r="Q10" s="45"/>
      <c r="R10" s="41">
        <v>3</v>
      </c>
      <c r="S10" s="41"/>
      <c r="T10" s="41"/>
      <c r="U10" s="41">
        <v>4</v>
      </c>
      <c r="V10" s="41"/>
      <c r="W10" s="41"/>
      <c r="X10" s="41">
        <v>5</v>
      </c>
      <c r="Y10" s="41"/>
      <c r="Z10" s="41"/>
      <c r="AA10" s="13"/>
    </row>
    <row r="11" spans="1:36" ht="24" customHeight="1" x14ac:dyDescent="0.25">
      <c r="E11" s="42" t="s">
        <v>117</v>
      </c>
      <c r="F11" s="43"/>
      <c r="G11" s="43"/>
      <c r="H11" s="43"/>
      <c r="I11" s="43"/>
      <c r="J11" s="43"/>
      <c r="K11" s="44"/>
      <c r="L11" s="42">
        <f ca="1">$E$9/L10</f>
        <v>36</v>
      </c>
      <c r="M11" s="43"/>
      <c r="N11" s="44"/>
      <c r="O11" s="56">
        <f ca="1">$E$9/O10</f>
        <v>18</v>
      </c>
      <c r="P11" s="57"/>
      <c r="Q11" s="58"/>
      <c r="R11" s="56">
        <f ca="1">$E$9/R10</f>
        <v>12</v>
      </c>
      <c r="S11" s="57"/>
      <c r="T11" s="58"/>
      <c r="U11" s="56">
        <f ca="1">$E$9/U10</f>
        <v>9</v>
      </c>
      <c r="V11" s="57"/>
      <c r="W11" s="58"/>
      <c r="X11" s="56">
        <f ca="1">$E$9/X10</f>
        <v>7.2</v>
      </c>
      <c r="Y11" s="57"/>
      <c r="Z11" s="58"/>
      <c r="AA11" s="13"/>
    </row>
    <row r="12" spans="1:36" ht="24" customHeight="1" x14ac:dyDescent="0.25">
      <c r="B12" s="1"/>
      <c r="I12" s="10"/>
      <c r="J12" s="10"/>
      <c r="K12" s="10"/>
    </row>
    <row r="13" spans="1:36" ht="24" customHeight="1" x14ac:dyDescent="0.25">
      <c r="B13" s="1" t="s">
        <v>5</v>
      </c>
      <c r="E13" t="s">
        <v>116</v>
      </c>
      <c r="H13" s="30">
        <f ca="1">INT(RAND()*3+1)*300</f>
        <v>600</v>
      </c>
      <c r="I13" s="30"/>
      <c r="J13" s="30"/>
      <c r="K13" t="s">
        <v>115</v>
      </c>
    </row>
    <row r="14" spans="1:36" ht="24" customHeight="1" x14ac:dyDescent="0.25">
      <c r="B14" s="1"/>
      <c r="E14" s="42" t="s">
        <v>114</v>
      </c>
      <c r="F14" s="43"/>
      <c r="G14" s="43"/>
      <c r="H14" s="43"/>
      <c r="I14" s="43"/>
      <c r="J14" s="43"/>
      <c r="K14" s="44"/>
      <c r="L14" s="48">
        <v>1</v>
      </c>
      <c r="M14" s="48"/>
      <c r="N14" s="48"/>
      <c r="O14" s="45">
        <v>2</v>
      </c>
      <c r="P14" s="45"/>
      <c r="Q14" s="45"/>
      <c r="R14" s="41">
        <v>3</v>
      </c>
      <c r="S14" s="41"/>
      <c r="T14" s="41"/>
      <c r="U14" s="41">
        <v>4</v>
      </c>
      <c r="V14" s="41"/>
      <c r="W14" s="41"/>
      <c r="X14" s="41">
        <v>5</v>
      </c>
      <c r="Y14" s="41"/>
      <c r="Z14" s="41"/>
      <c r="AA14" s="13"/>
    </row>
    <row r="15" spans="1:36" ht="24" customHeight="1" x14ac:dyDescent="0.25">
      <c r="E15" s="42" t="s">
        <v>113</v>
      </c>
      <c r="F15" s="43"/>
      <c r="G15" s="43"/>
      <c r="H15" s="43"/>
      <c r="I15" s="43"/>
      <c r="J15" s="43"/>
      <c r="K15" s="44"/>
      <c r="L15" s="45">
        <f ca="1">L14*$H$13</f>
        <v>600</v>
      </c>
      <c r="M15" s="45"/>
      <c r="N15" s="45"/>
      <c r="O15" s="49">
        <f ca="1">$H$13/O14</f>
        <v>300</v>
      </c>
      <c r="P15" s="49"/>
      <c r="Q15" s="49"/>
      <c r="R15" s="49">
        <f ca="1">$H$13/R14</f>
        <v>200</v>
      </c>
      <c r="S15" s="49"/>
      <c r="T15" s="49"/>
      <c r="U15" s="49">
        <f ca="1">$H$13/U14</f>
        <v>150</v>
      </c>
      <c r="V15" s="49"/>
      <c r="W15" s="49"/>
      <c r="X15" s="49">
        <f ca="1">$H$13/X14</f>
        <v>120</v>
      </c>
      <c r="Y15" s="49"/>
      <c r="Z15" s="49"/>
      <c r="AA15" s="13"/>
    </row>
    <row r="16" spans="1:36" ht="24" customHeight="1" x14ac:dyDescent="0.25">
      <c r="B16" s="1"/>
      <c r="G16" s="10"/>
      <c r="H16" s="10"/>
      <c r="I16" s="10"/>
    </row>
    <row r="17" spans="1:37" ht="24" customHeight="1" x14ac:dyDescent="0.25">
      <c r="A17" s="1"/>
      <c r="F17" s="10"/>
      <c r="G17" s="10"/>
      <c r="H17" s="10"/>
    </row>
    <row r="18" spans="1:37" ht="24" customHeight="1" x14ac:dyDescent="0.25">
      <c r="A18" s="1" t="s">
        <v>40</v>
      </c>
      <c r="C18" s="29">
        <f ca="1">120*INT(RAND()*5+1)</f>
        <v>120</v>
      </c>
      <c r="D18" s="29"/>
      <c r="E18" s="29"/>
      <c r="F18" t="s">
        <v>112</v>
      </c>
    </row>
    <row r="19" spans="1:37" ht="24" customHeight="1" x14ac:dyDescent="0.25">
      <c r="A19" s="1"/>
      <c r="B19" t="s">
        <v>37</v>
      </c>
      <c r="F19" s="10"/>
      <c r="G19" s="10"/>
      <c r="H19" s="10"/>
    </row>
    <row r="20" spans="1:37" ht="24" customHeight="1" x14ac:dyDescent="0.25">
      <c r="B20" s="1" t="s">
        <v>3</v>
      </c>
      <c r="E20" t="s">
        <v>36</v>
      </c>
    </row>
    <row r="21" spans="1:37" ht="24" customHeight="1" x14ac:dyDescent="0.25">
      <c r="B21" s="1"/>
      <c r="E21" s="42" t="s">
        <v>111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4"/>
      <c r="V21" s="41">
        <v>1</v>
      </c>
      <c r="W21" s="41"/>
      <c r="X21" s="41"/>
      <c r="Y21" s="41">
        <v>2</v>
      </c>
      <c r="Z21" s="41"/>
      <c r="AA21" s="41"/>
      <c r="AB21" s="41">
        <v>3</v>
      </c>
      <c r="AC21" s="41"/>
      <c r="AD21" s="41"/>
      <c r="AE21" s="41">
        <v>4</v>
      </c>
      <c r="AF21" s="41"/>
      <c r="AG21" s="41"/>
      <c r="AH21" s="41">
        <v>5</v>
      </c>
      <c r="AI21" s="41"/>
      <c r="AJ21" s="41"/>
      <c r="AK21" s="13"/>
    </row>
    <row r="22" spans="1:37" ht="24" customHeight="1" x14ac:dyDescent="0.25">
      <c r="E22" s="42" t="s">
        <v>110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4"/>
      <c r="V22" s="45">
        <f ca="1">$C$18/V21</f>
        <v>120</v>
      </c>
      <c r="W22" s="45"/>
      <c r="X22" s="45"/>
      <c r="Y22" s="59">
        <f ca="1">$C$18/Y21</f>
        <v>60</v>
      </c>
      <c r="Z22" s="59"/>
      <c r="AA22" s="59"/>
      <c r="AB22" s="59">
        <f ca="1">$C$18/AB21</f>
        <v>40</v>
      </c>
      <c r="AC22" s="59"/>
      <c r="AD22" s="59"/>
      <c r="AE22" s="59">
        <f ca="1">$C$18/AE21</f>
        <v>30</v>
      </c>
      <c r="AF22" s="59"/>
      <c r="AG22" s="59"/>
      <c r="AH22" s="59">
        <f ca="1">$C$18/AH21</f>
        <v>24</v>
      </c>
      <c r="AI22" s="59"/>
      <c r="AJ22" s="59"/>
      <c r="AK22" s="13"/>
    </row>
    <row r="23" spans="1:37" ht="24" customHeight="1" x14ac:dyDescent="0.25">
      <c r="B23" s="1"/>
      <c r="G23" s="10"/>
      <c r="H23" s="10"/>
      <c r="I23" s="10"/>
      <c r="M23" s="10"/>
      <c r="N23" s="10"/>
    </row>
    <row r="24" spans="1:37" ht="24" customHeight="1" x14ac:dyDescent="0.25">
      <c r="B24" s="1" t="s">
        <v>4</v>
      </c>
      <c r="E24" t="s">
        <v>109</v>
      </c>
    </row>
    <row r="25" spans="1:37" ht="24" customHeight="1" x14ac:dyDescent="0.25">
      <c r="B25" s="1"/>
      <c r="E25" t="s">
        <v>108</v>
      </c>
      <c r="H25" s="10"/>
      <c r="I25" s="10"/>
      <c r="N25" s="10"/>
      <c r="O25" s="10"/>
    </row>
    <row r="26" spans="1:37" ht="24" customHeight="1" x14ac:dyDescent="0.25">
      <c r="B26" s="1"/>
      <c r="H26" s="10"/>
      <c r="I26" s="10"/>
      <c r="N26" s="10"/>
      <c r="O26" s="10"/>
    </row>
    <row r="27" spans="1:37" ht="24" customHeight="1" x14ac:dyDescent="0.25">
      <c r="B27" s="1"/>
      <c r="H27" s="10"/>
      <c r="I27" s="10"/>
      <c r="N27" s="10"/>
      <c r="O27" s="10"/>
    </row>
    <row r="28" spans="1:37" ht="24" customHeight="1" x14ac:dyDescent="0.25">
      <c r="B28" s="1" t="s">
        <v>5</v>
      </c>
      <c r="E28" t="s">
        <v>107</v>
      </c>
      <c r="H28" s="10"/>
      <c r="I28" s="10"/>
      <c r="N28" s="10"/>
      <c r="O28" s="10"/>
    </row>
    <row r="29" spans="1:37" ht="24" customHeight="1" x14ac:dyDescent="0.25">
      <c r="A29" s="1"/>
      <c r="E29" t="s">
        <v>106</v>
      </c>
      <c r="G29" s="10"/>
      <c r="H29" s="10"/>
      <c r="M29" s="10"/>
      <c r="N29" s="10"/>
    </row>
    <row r="30" spans="1:37" ht="24" customHeight="1" x14ac:dyDescent="0.25">
      <c r="A30" s="1"/>
      <c r="G30" s="10"/>
      <c r="H30" s="10"/>
      <c r="M30" s="10"/>
      <c r="N30" s="10"/>
    </row>
    <row r="31" spans="1:37" ht="24" customHeight="1" x14ac:dyDescent="0.25">
      <c r="A31" s="1"/>
      <c r="G31" s="10"/>
      <c r="H31" s="10"/>
      <c r="M31" s="10"/>
      <c r="N31" s="10"/>
    </row>
    <row r="32" spans="1:37" ht="24" customHeight="1" x14ac:dyDescent="0.25">
      <c r="A32" s="1"/>
      <c r="G32" s="10"/>
      <c r="H32" s="10"/>
      <c r="M32" s="10"/>
      <c r="N32" s="10"/>
    </row>
    <row r="33" spans="1:41" ht="24" customHeight="1" x14ac:dyDescent="0.25">
      <c r="A33" s="1"/>
      <c r="G33" s="10"/>
      <c r="H33" s="10"/>
      <c r="M33" s="10"/>
      <c r="N33" s="10"/>
    </row>
    <row r="34" spans="1:41" ht="25" customHeight="1" x14ac:dyDescent="0.25">
      <c r="D34" s="3" t="str">
        <f>IF(D1="","",D1)</f>
        <v>反比例</v>
      </c>
      <c r="AG34" s="2" t="str">
        <f>IF(AG1="","",AG1)</f>
        <v>№</v>
      </c>
      <c r="AH34" s="2"/>
      <c r="AI34" s="30" t="str">
        <f>IF(AI1="","",AI1)</f>
        <v/>
      </c>
      <c r="AJ34" s="30"/>
    </row>
    <row r="35" spans="1:41" ht="25" customHeight="1" x14ac:dyDescent="0.25">
      <c r="E35" s="5" t="s">
        <v>2</v>
      </c>
      <c r="Q35" s="4" t="str">
        <f>IF(Q2="","",Q2)</f>
        <v>名前</v>
      </c>
      <c r="R35" s="2"/>
      <c r="S35" s="2"/>
      <c r="T35" s="2"/>
      <c r="U35" s="2" t="str">
        <f>IF(U2="","",U2)</f>
        <v/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41" ht="24" customHeight="1" x14ac:dyDescent="0.25">
      <c r="A36" t="str">
        <f t="shared" ref="A36:P36" si="0">IF(A3="","",A3)</f>
        <v/>
      </c>
      <c r="B36" t="str">
        <f t="shared" si="0"/>
        <v/>
      </c>
      <c r="C36" t="str">
        <f t="shared" si="0"/>
        <v/>
      </c>
      <c r="D36" t="str">
        <f t="shared" si="0"/>
        <v/>
      </c>
      <c r="E36" s="5" t="str">
        <f t="shared" si="0"/>
        <v/>
      </c>
      <c r="F36" t="str">
        <f t="shared" si="0"/>
        <v/>
      </c>
      <c r="G36" t="str">
        <f t="shared" si="0"/>
        <v/>
      </c>
      <c r="H36" t="str">
        <f t="shared" si="0"/>
        <v/>
      </c>
      <c r="I36" t="str">
        <f t="shared" si="0"/>
        <v/>
      </c>
      <c r="J36" t="str">
        <f t="shared" si="0"/>
        <v/>
      </c>
      <c r="K36" t="str">
        <f t="shared" si="0"/>
        <v/>
      </c>
      <c r="L36" t="str">
        <f t="shared" si="0"/>
        <v/>
      </c>
      <c r="M36" t="str">
        <f t="shared" si="0"/>
        <v/>
      </c>
      <c r="N36" t="str">
        <f t="shared" si="0"/>
        <v/>
      </c>
      <c r="O36" t="str">
        <f t="shared" si="0"/>
        <v/>
      </c>
      <c r="P36" t="str">
        <f t="shared" si="0"/>
        <v/>
      </c>
      <c r="Q36" s="8" t="str">
        <f>IF(Q3="","",Q3)</f>
        <v/>
      </c>
      <c r="R36" t="str">
        <f>IF(R3="","",R3)</f>
        <v/>
      </c>
      <c r="S36" t="str">
        <f>IF(S3="","",S3)</f>
        <v/>
      </c>
      <c r="T36" t="str">
        <f>IF(T3="","",T3)</f>
        <v/>
      </c>
      <c r="U36" t="str">
        <f>IF(U3="","",U3)</f>
        <v/>
      </c>
      <c r="V36" t="str">
        <f t="shared" ref="V36:AK36" si="1">IF(V3="","",V3)</f>
        <v/>
      </c>
      <c r="W36" t="str">
        <f t="shared" si="1"/>
        <v/>
      </c>
      <c r="X36" t="str">
        <f t="shared" si="1"/>
        <v/>
      </c>
      <c r="Y36" t="str">
        <f t="shared" si="1"/>
        <v/>
      </c>
      <c r="Z36" t="str">
        <f t="shared" si="1"/>
        <v/>
      </c>
      <c r="AA36" t="str">
        <f t="shared" si="1"/>
        <v/>
      </c>
      <c r="AB36" t="str">
        <f t="shared" si="1"/>
        <v/>
      </c>
      <c r="AC36" t="str">
        <f t="shared" si="1"/>
        <v/>
      </c>
      <c r="AD36" t="str">
        <f t="shared" si="1"/>
        <v/>
      </c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  <c r="AJ36" t="str">
        <f t="shared" si="1"/>
        <v/>
      </c>
      <c r="AK36" t="str">
        <f t="shared" si="1"/>
        <v/>
      </c>
    </row>
    <row r="37" spans="1:41" ht="24" customHeight="1" x14ac:dyDescent="0.25">
      <c r="A37" t="str">
        <f>IF(A4="","",A4)</f>
        <v>１</v>
      </c>
      <c r="C37" t="str">
        <f>IF(C4="","",C4)</f>
        <v>次の表の空らんをうめましょう。</v>
      </c>
    </row>
    <row r="38" spans="1:41" ht="24" customHeight="1" x14ac:dyDescent="0.25">
      <c r="B38" s="1" t="str">
        <f t="shared" ref="B38:B49" si="2">IF(B5="","",B5)</f>
        <v>(1)</v>
      </c>
      <c r="E38" t="str">
        <f t="shared" ref="E38:E49" si="3">IF(E5="","",E5)</f>
        <v>面積が</v>
      </c>
      <c r="I38" s="30">
        <f ca="1">IF(I5="","",I5)</f>
        <v>36</v>
      </c>
      <c r="J38" s="30"/>
      <c r="K38" t="str">
        <f>IF(K5="","",K5)</f>
        <v>㎠の長方形の縦と横の長さ</v>
      </c>
    </row>
    <row r="39" spans="1:41" ht="24" customHeight="1" x14ac:dyDescent="0.25">
      <c r="B39" s="1" t="str">
        <f t="shared" si="2"/>
        <v/>
      </c>
      <c r="C39" t="str">
        <f t="shared" ref="C39:D41" si="4">IF(C6="","",C6)</f>
        <v/>
      </c>
      <c r="D39" t="str">
        <f t="shared" si="4"/>
        <v/>
      </c>
      <c r="E39" s="42" t="str">
        <f t="shared" si="3"/>
        <v>縦の長さ(㎝)</v>
      </c>
      <c r="F39" s="43"/>
      <c r="G39" s="43"/>
      <c r="H39" s="43"/>
      <c r="I39" s="43"/>
      <c r="J39" s="43"/>
      <c r="K39" s="43"/>
      <c r="L39" s="44"/>
      <c r="M39" s="48">
        <f t="shared" ref="M39:AO39" si="5">IF(M6="","",M6)</f>
        <v>1</v>
      </c>
      <c r="N39" s="48" t="str">
        <f t="shared" si="5"/>
        <v/>
      </c>
      <c r="O39" s="48" t="str">
        <f t="shared" si="5"/>
        <v/>
      </c>
      <c r="P39" s="45">
        <f t="shared" si="5"/>
        <v>2</v>
      </c>
      <c r="Q39" s="45" t="str">
        <f t="shared" si="5"/>
        <v/>
      </c>
      <c r="R39" s="45" t="str">
        <f t="shared" si="5"/>
        <v/>
      </c>
      <c r="S39" s="46">
        <f t="shared" si="5"/>
        <v>3</v>
      </c>
      <c r="T39" s="46" t="str">
        <f t="shared" si="5"/>
        <v/>
      </c>
      <c r="U39" s="46" t="str">
        <f t="shared" si="5"/>
        <v/>
      </c>
      <c r="V39" s="45">
        <f t="shared" si="5"/>
        <v>4</v>
      </c>
      <c r="W39" s="45" t="str">
        <f t="shared" si="5"/>
        <v/>
      </c>
      <c r="X39" s="45" t="str">
        <f t="shared" si="5"/>
        <v/>
      </c>
      <c r="Y39" s="46">
        <f t="shared" si="5"/>
        <v>5</v>
      </c>
      <c r="Z39" s="46" t="str">
        <f t="shared" si="5"/>
        <v/>
      </c>
      <c r="AA39" s="46" t="str">
        <f t="shared" si="5"/>
        <v/>
      </c>
      <c r="AB39" s="13" t="str">
        <f t="shared" si="5"/>
        <v/>
      </c>
      <c r="AC39" t="str">
        <f t="shared" si="5"/>
        <v/>
      </c>
      <c r="AD39" t="str">
        <f t="shared" si="5"/>
        <v/>
      </c>
      <c r="AE39" t="str">
        <f t="shared" si="5"/>
        <v/>
      </c>
      <c r="AF39" t="str">
        <f t="shared" si="5"/>
        <v/>
      </c>
      <c r="AG39" t="str">
        <f t="shared" si="5"/>
        <v/>
      </c>
      <c r="AH39" t="str">
        <f t="shared" si="5"/>
        <v/>
      </c>
      <c r="AI39" t="str">
        <f t="shared" si="5"/>
        <v/>
      </c>
      <c r="AJ39" t="str">
        <f t="shared" si="5"/>
        <v/>
      </c>
      <c r="AK39" t="str">
        <f t="shared" si="5"/>
        <v/>
      </c>
      <c r="AL39" t="str">
        <f t="shared" si="5"/>
        <v/>
      </c>
      <c r="AM39" t="str">
        <f t="shared" si="5"/>
        <v/>
      </c>
      <c r="AN39" t="str">
        <f t="shared" si="5"/>
        <v/>
      </c>
      <c r="AO39" t="str">
        <f t="shared" si="5"/>
        <v/>
      </c>
    </row>
    <row r="40" spans="1:41" ht="24" customHeight="1" x14ac:dyDescent="0.25">
      <c r="B40" t="str">
        <f t="shared" si="2"/>
        <v/>
      </c>
      <c r="C40" t="str">
        <f t="shared" si="4"/>
        <v/>
      </c>
      <c r="D40" s="14" t="str">
        <f t="shared" si="4"/>
        <v/>
      </c>
      <c r="E40" s="42" t="str">
        <f t="shared" si="3"/>
        <v>横の長さ(㎝)</v>
      </c>
      <c r="F40" s="43" t="str">
        <f t="shared" ref="F40:I41" si="6">IF(F7="","",F7)</f>
        <v/>
      </c>
      <c r="G40" s="43" t="str">
        <f t="shared" si="6"/>
        <v/>
      </c>
      <c r="H40" s="43" t="str">
        <f t="shared" si="6"/>
        <v/>
      </c>
      <c r="I40" s="43" t="str">
        <f t="shared" si="6"/>
        <v/>
      </c>
      <c r="J40" s="43"/>
      <c r="K40" s="43"/>
      <c r="L40" s="44"/>
      <c r="M40" s="45">
        <f t="shared" ref="M40:AO40" ca="1" si="7">IF(M7="","",M7)</f>
        <v>36</v>
      </c>
      <c r="N40" s="45" t="str">
        <f t="shared" si="7"/>
        <v/>
      </c>
      <c r="O40" s="45" t="str">
        <f t="shared" si="7"/>
        <v/>
      </c>
      <c r="P40" s="46">
        <f t="shared" ca="1" si="7"/>
        <v>18</v>
      </c>
      <c r="Q40" s="46" t="str">
        <f t="shared" si="7"/>
        <v/>
      </c>
      <c r="R40" s="46" t="str">
        <f t="shared" si="7"/>
        <v/>
      </c>
      <c r="S40" s="45">
        <f t="shared" ca="1" si="7"/>
        <v>12</v>
      </c>
      <c r="T40" s="45" t="str">
        <f t="shared" si="7"/>
        <v/>
      </c>
      <c r="U40" s="45" t="str">
        <f t="shared" si="7"/>
        <v/>
      </c>
      <c r="V40" s="46">
        <f t="shared" ca="1" si="7"/>
        <v>9</v>
      </c>
      <c r="W40" s="46" t="str">
        <f t="shared" si="7"/>
        <v/>
      </c>
      <c r="X40" s="46" t="str">
        <f t="shared" si="7"/>
        <v/>
      </c>
      <c r="Y40" s="45">
        <f t="shared" ca="1" si="7"/>
        <v>7.2</v>
      </c>
      <c r="Z40" s="45" t="str">
        <f t="shared" si="7"/>
        <v/>
      </c>
      <c r="AA40" s="45" t="str">
        <f t="shared" si="7"/>
        <v/>
      </c>
      <c r="AB40" s="13" t="str">
        <f t="shared" si="7"/>
        <v/>
      </c>
      <c r="AC40" t="str">
        <f t="shared" si="7"/>
        <v/>
      </c>
      <c r="AD40" t="str">
        <f t="shared" si="7"/>
        <v/>
      </c>
      <c r="AE40" t="str">
        <f t="shared" si="7"/>
        <v/>
      </c>
      <c r="AF40" t="str">
        <f t="shared" si="7"/>
        <v/>
      </c>
      <c r="AG40" t="str">
        <f t="shared" si="7"/>
        <v/>
      </c>
      <c r="AH40" t="str">
        <f t="shared" si="7"/>
        <v/>
      </c>
      <c r="AI40" t="str">
        <f t="shared" si="7"/>
        <v/>
      </c>
      <c r="AJ40" t="str">
        <f t="shared" si="7"/>
        <v/>
      </c>
      <c r="AK40" t="str">
        <f t="shared" si="7"/>
        <v/>
      </c>
      <c r="AL40" t="str">
        <f t="shared" si="7"/>
        <v/>
      </c>
      <c r="AM40" t="str">
        <f t="shared" si="7"/>
        <v/>
      </c>
      <c r="AN40" t="str">
        <f t="shared" si="7"/>
        <v/>
      </c>
      <c r="AO40" t="str">
        <f t="shared" si="7"/>
        <v/>
      </c>
    </row>
    <row r="41" spans="1:41" ht="24" customHeight="1" x14ac:dyDescent="0.25">
      <c r="B41" s="1" t="str">
        <f t="shared" si="2"/>
        <v/>
      </c>
      <c r="C41" t="str">
        <f t="shared" si="4"/>
        <v/>
      </c>
      <c r="D41" s="10" t="str">
        <f t="shared" si="4"/>
        <v/>
      </c>
      <c r="E41" s="10" t="str">
        <f t="shared" si="3"/>
        <v/>
      </c>
      <c r="F41" t="str">
        <f t="shared" si="6"/>
        <v/>
      </c>
      <c r="G41" t="str">
        <f t="shared" si="6"/>
        <v/>
      </c>
      <c r="H41" t="str">
        <f t="shared" si="6"/>
        <v/>
      </c>
      <c r="I41" t="str">
        <f t="shared" si="6"/>
        <v/>
      </c>
      <c r="J41" s="10" t="str">
        <f t="shared" ref="J41:AL41" si="8">IF(J8="","",J8)</f>
        <v/>
      </c>
      <c r="K41" s="10" t="str">
        <f t="shared" si="8"/>
        <v/>
      </c>
      <c r="L41" s="10" t="str">
        <f t="shared" si="8"/>
        <v/>
      </c>
      <c r="M41" s="10" t="str">
        <f t="shared" si="8"/>
        <v/>
      </c>
      <c r="N41" s="10" t="str">
        <f t="shared" si="8"/>
        <v/>
      </c>
      <c r="O41" t="str">
        <f t="shared" si="8"/>
        <v/>
      </c>
      <c r="P41" t="str">
        <f t="shared" si="8"/>
        <v/>
      </c>
      <c r="Q41" t="str">
        <f t="shared" si="8"/>
        <v/>
      </c>
      <c r="R41" t="str">
        <f t="shared" si="8"/>
        <v/>
      </c>
      <c r="S41" t="str">
        <f t="shared" si="8"/>
        <v/>
      </c>
      <c r="T41" t="str">
        <f t="shared" si="8"/>
        <v/>
      </c>
      <c r="U41" t="str">
        <f t="shared" si="8"/>
        <v/>
      </c>
      <c r="V41" t="str">
        <f t="shared" si="8"/>
        <v/>
      </c>
      <c r="W41" t="str">
        <f t="shared" si="8"/>
        <v/>
      </c>
      <c r="X41" t="str">
        <f t="shared" si="8"/>
        <v/>
      </c>
      <c r="Y41" t="str">
        <f t="shared" si="8"/>
        <v/>
      </c>
      <c r="Z41" t="str">
        <f t="shared" si="8"/>
        <v/>
      </c>
      <c r="AA41" t="str">
        <f t="shared" si="8"/>
        <v/>
      </c>
      <c r="AB41" t="str">
        <f t="shared" si="8"/>
        <v/>
      </c>
      <c r="AC41" t="str">
        <f t="shared" si="8"/>
        <v/>
      </c>
      <c r="AD41" t="str">
        <f t="shared" si="8"/>
        <v/>
      </c>
      <c r="AE41" t="str">
        <f t="shared" si="8"/>
        <v/>
      </c>
      <c r="AF41" t="str">
        <f t="shared" si="8"/>
        <v/>
      </c>
      <c r="AG41" t="str">
        <f t="shared" si="8"/>
        <v/>
      </c>
      <c r="AH41" t="str">
        <f t="shared" si="8"/>
        <v/>
      </c>
      <c r="AI41" t="str">
        <f t="shared" si="8"/>
        <v/>
      </c>
      <c r="AJ41" t="str">
        <f t="shared" si="8"/>
        <v/>
      </c>
      <c r="AK41" t="str">
        <f t="shared" si="8"/>
        <v/>
      </c>
      <c r="AL41" t="str">
        <f t="shared" si="8"/>
        <v/>
      </c>
    </row>
    <row r="42" spans="1:41" ht="24" customHeight="1" x14ac:dyDescent="0.25">
      <c r="B42" s="1" t="str">
        <f t="shared" si="2"/>
        <v>(2)</v>
      </c>
      <c r="E42" s="30">
        <f t="shared" ca="1" si="3"/>
        <v>36</v>
      </c>
      <c r="F42" s="30"/>
      <c r="G42" t="str">
        <f>IF(G9="","",G9)</f>
        <v>㎞の道のりを行くときの時速と時間</v>
      </c>
    </row>
    <row r="43" spans="1:41" ht="24" customHeight="1" x14ac:dyDescent="0.25">
      <c r="B43" s="1" t="str">
        <f t="shared" si="2"/>
        <v/>
      </c>
      <c r="C43" t="str">
        <f t="shared" ref="C43:D45" si="9">IF(C10="","",C10)</f>
        <v/>
      </c>
      <c r="D43" s="10" t="str">
        <f t="shared" si="9"/>
        <v/>
      </c>
      <c r="E43" s="42" t="str">
        <f t="shared" si="3"/>
        <v>時速(㎞)</v>
      </c>
      <c r="F43" s="43" t="str">
        <f>IF(F10="","",F10)</f>
        <v/>
      </c>
      <c r="G43" s="43" t="str">
        <f>IF(G10="","",G10)</f>
        <v/>
      </c>
      <c r="H43" s="43" t="str">
        <f t="shared" ref="H43:AL43" si="10">IF(H10="","",H10)</f>
        <v/>
      </c>
      <c r="I43" s="43" t="str">
        <f t="shared" si="10"/>
        <v/>
      </c>
      <c r="J43" s="43" t="str">
        <f t="shared" si="10"/>
        <v/>
      </c>
      <c r="K43" s="44" t="str">
        <f t="shared" si="10"/>
        <v/>
      </c>
      <c r="L43" s="48">
        <f t="shared" si="10"/>
        <v>1</v>
      </c>
      <c r="M43" s="48" t="str">
        <f t="shared" si="10"/>
        <v/>
      </c>
      <c r="N43" s="48" t="str">
        <f t="shared" si="10"/>
        <v/>
      </c>
      <c r="O43" s="45">
        <f t="shared" si="10"/>
        <v>2</v>
      </c>
      <c r="P43" s="45" t="str">
        <f t="shared" si="10"/>
        <v/>
      </c>
      <c r="Q43" s="45" t="str">
        <f t="shared" si="10"/>
        <v/>
      </c>
      <c r="R43" s="41">
        <f t="shared" si="10"/>
        <v>3</v>
      </c>
      <c r="S43" s="41" t="str">
        <f t="shared" si="10"/>
        <v/>
      </c>
      <c r="T43" s="41" t="str">
        <f t="shared" si="10"/>
        <v/>
      </c>
      <c r="U43" s="41">
        <f t="shared" si="10"/>
        <v>4</v>
      </c>
      <c r="V43" s="41" t="str">
        <f t="shared" si="10"/>
        <v/>
      </c>
      <c r="W43" s="41" t="str">
        <f t="shared" si="10"/>
        <v/>
      </c>
      <c r="X43" s="41">
        <f t="shared" si="10"/>
        <v>5</v>
      </c>
      <c r="Y43" s="41" t="str">
        <f t="shared" si="10"/>
        <v/>
      </c>
      <c r="Z43" s="41" t="str">
        <f t="shared" si="10"/>
        <v/>
      </c>
      <c r="AA43" s="13" t="str">
        <f t="shared" si="10"/>
        <v/>
      </c>
      <c r="AB43" t="str">
        <f t="shared" si="10"/>
        <v/>
      </c>
      <c r="AC43" t="str">
        <f t="shared" si="10"/>
        <v/>
      </c>
      <c r="AD43" t="str">
        <f t="shared" si="10"/>
        <v/>
      </c>
      <c r="AE43" t="str">
        <f t="shared" si="10"/>
        <v/>
      </c>
      <c r="AF43" t="str">
        <f t="shared" si="10"/>
        <v/>
      </c>
      <c r="AG43" t="str">
        <f t="shared" si="10"/>
        <v/>
      </c>
      <c r="AH43" t="str">
        <f t="shared" si="10"/>
        <v/>
      </c>
      <c r="AI43" t="str">
        <f t="shared" si="10"/>
        <v/>
      </c>
      <c r="AJ43" t="str">
        <f t="shared" si="10"/>
        <v/>
      </c>
      <c r="AK43" t="str">
        <f t="shared" si="10"/>
        <v/>
      </c>
      <c r="AL43" t="str">
        <f t="shared" si="10"/>
        <v/>
      </c>
    </row>
    <row r="44" spans="1:41" ht="24" customHeight="1" x14ac:dyDescent="0.25">
      <c r="B44" t="str">
        <f t="shared" si="2"/>
        <v/>
      </c>
      <c r="C44" t="str">
        <f t="shared" si="9"/>
        <v/>
      </c>
      <c r="D44" t="str">
        <f t="shared" si="9"/>
        <v/>
      </c>
      <c r="E44" s="42" t="str">
        <f t="shared" si="3"/>
        <v>時間(時)</v>
      </c>
      <c r="F44" s="43" t="str">
        <f>IF(F11="","",F11)</f>
        <v/>
      </c>
      <c r="G44" s="43" t="str">
        <f>IF(G11="","",G11)</f>
        <v/>
      </c>
      <c r="H44" s="43" t="str">
        <f t="shared" ref="H44:AL44" si="11">IF(H11="","",H11)</f>
        <v/>
      </c>
      <c r="I44" s="43" t="str">
        <f t="shared" si="11"/>
        <v/>
      </c>
      <c r="J44" s="43" t="str">
        <f t="shared" si="11"/>
        <v/>
      </c>
      <c r="K44" s="44" t="str">
        <f t="shared" si="11"/>
        <v/>
      </c>
      <c r="L44" s="45">
        <f t="shared" ca="1" si="11"/>
        <v>36</v>
      </c>
      <c r="M44" s="45" t="str">
        <f t="shared" si="11"/>
        <v/>
      </c>
      <c r="N44" s="45" t="str">
        <f t="shared" si="11"/>
        <v/>
      </c>
      <c r="O44" s="46">
        <f t="shared" ca="1" si="11"/>
        <v>18</v>
      </c>
      <c r="P44" s="46" t="str">
        <f t="shared" si="11"/>
        <v/>
      </c>
      <c r="Q44" s="46" t="str">
        <f t="shared" si="11"/>
        <v/>
      </c>
      <c r="R44" s="46">
        <f t="shared" ca="1" si="11"/>
        <v>12</v>
      </c>
      <c r="S44" s="46" t="str">
        <f t="shared" si="11"/>
        <v/>
      </c>
      <c r="T44" s="46" t="str">
        <f t="shared" si="11"/>
        <v/>
      </c>
      <c r="U44" s="46">
        <f t="shared" ca="1" si="11"/>
        <v>9</v>
      </c>
      <c r="V44" s="46" t="str">
        <f t="shared" si="11"/>
        <v/>
      </c>
      <c r="W44" s="46" t="str">
        <f t="shared" si="11"/>
        <v/>
      </c>
      <c r="X44" s="46">
        <f t="shared" ca="1" si="11"/>
        <v>7.2</v>
      </c>
      <c r="Y44" s="46" t="str">
        <f t="shared" si="11"/>
        <v/>
      </c>
      <c r="Z44" s="46" t="str">
        <f t="shared" si="11"/>
        <v/>
      </c>
      <c r="AA44" s="13" t="str">
        <f t="shared" si="11"/>
        <v/>
      </c>
      <c r="AB44" t="str">
        <f t="shared" si="11"/>
        <v/>
      </c>
      <c r="AC44" t="str">
        <f t="shared" si="11"/>
        <v/>
      </c>
      <c r="AD44" t="str">
        <f t="shared" si="11"/>
        <v/>
      </c>
      <c r="AE44" t="str">
        <f t="shared" si="11"/>
        <v/>
      </c>
      <c r="AF44" t="str">
        <f t="shared" si="11"/>
        <v/>
      </c>
      <c r="AG44" t="str">
        <f t="shared" si="11"/>
        <v/>
      </c>
      <c r="AH44" t="str">
        <f t="shared" si="11"/>
        <v/>
      </c>
      <c r="AI44" t="str">
        <f t="shared" si="11"/>
        <v/>
      </c>
      <c r="AJ44" t="str">
        <f t="shared" si="11"/>
        <v/>
      </c>
      <c r="AK44" t="str">
        <f t="shared" si="11"/>
        <v/>
      </c>
      <c r="AL44" t="str">
        <f t="shared" si="11"/>
        <v/>
      </c>
    </row>
    <row r="45" spans="1:41" ht="24" customHeight="1" x14ac:dyDescent="0.25">
      <c r="B45" s="1" t="str">
        <f t="shared" si="2"/>
        <v/>
      </c>
      <c r="C45" t="str">
        <f t="shared" si="9"/>
        <v/>
      </c>
      <c r="D45" t="str">
        <f t="shared" si="9"/>
        <v/>
      </c>
      <c r="E45" t="str">
        <f t="shared" si="3"/>
        <v/>
      </c>
      <c r="F45" t="str">
        <f>IF(F12="","",F12)</f>
        <v/>
      </c>
      <c r="G45" t="str">
        <f>IF(G12="","",G12)</f>
        <v/>
      </c>
      <c r="H45" t="str">
        <f t="shared" ref="H45:AL45" si="12">IF(H12="","",H12)</f>
        <v/>
      </c>
      <c r="I45" s="10" t="str">
        <f t="shared" si="12"/>
        <v/>
      </c>
      <c r="J45" s="10" t="str">
        <f t="shared" si="12"/>
        <v/>
      </c>
      <c r="K45" s="10" t="str">
        <f t="shared" si="12"/>
        <v/>
      </c>
      <c r="L45" t="str">
        <f t="shared" si="12"/>
        <v/>
      </c>
      <c r="M45" t="str">
        <f t="shared" si="12"/>
        <v/>
      </c>
      <c r="N45" t="str">
        <f t="shared" si="12"/>
        <v/>
      </c>
      <c r="O45" t="str">
        <f t="shared" si="12"/>
        <v/>
      </c>
      <c r="P45" t="str">
        <f t="shared" si="12"/>
        <v/>
      </c>
      <c r="Q45" t="str">
        <f t="shared" si="12"/>
        <v/>
      </c>
      <c r="R45" t="str">
        <f t="shared" si="12"/>
        <v/>
      </c>
      <c r="S45" t="str">
        <f t="shared" si="12"/>
        <v/>
      </c>
      <c r="T45" t="str">
        <f t="shared" si="12"/>
        <v/>
      </c>
      <c r="U45" t="str">
        <f t="shared" si="12"/>
        <v/>
      </c>
      <c r="V45" t="str">
        <f t="shared" si="12"/>
        <v/>
      </c>
      <c r="W45" t="str">
        <f t="shared" si="12"/>
        <v/>
      </c>
      <c r="X45" t="str">
        <f t="shared" si="12"/>
        <v/>
      </c>
      <c r="Y45" t="str">
        <f t="shared" si="12"/>
        <v/>
      </c>
      <c r="Z45" t="str">
        <f t="shared" si="12"/>
        <v/>
      </c>
      <c r="AA45" t="str">
        <f t="shared" si="12"/>
        <v/>
      </c>
      <c r="AB45" t="str">
        <f t="shared" si="12"/>
        <v/>
      </c>
      <c r="AC45" t="str">
        <f t="shared" si="12"/>
        <v/>
      </c>
      <c r="AD45" t="str">
        <f t="shared" si="12"/>
        <v/>
      </c>
      <c r="AE45" t="str">
        <f t="shared" si="12"/>
        <v/>
      </c>
      <c r="AF45" t="str">
        <f t="shared" si="12"/>
        <v/>
      </c>
      <c r="AG45" t="str">
        <f t="shared" si="12"/>
        <v/>
      </c>
      <c r="AH45" t="str">
        <f t="shared" si="12"/>
        <v/>
      </c>
      <c r="AI45" t="str">
        <f t="shared" si="12"/>
        <v/>
      </c>
      <c r="AJ45" t="str">
        <f t="shared" si="12"/>
        <v/>
      </c>
      <c r="AK45" t="str">
        <f t="shared" si="12"/>
        <v/>
      </c>
      <c r="AL45" t="str">
        <f t="shared" si="12"/>
        <v/>
      </c>
    </row>
    <row r="46" spans="1:41" ht="24" customHeight="1" x14ac:dyDescent="0.25">
      <c r="B46" s="1" t="str">
        <f t="shared" si="2"/>
        <v>(3)</v>
      </c>
      <c r="E46" t="str">
        <f t="shared" si="3"/>
        <v>１箱</v>
      </c>
      <c r="H46" s="29">
        <f t="shared" ref="H46:K49" ca="1" si="13">IF(H13="","",H13)</f>
        <v>600</v>
      </c>
      <c r="I46" s="29" t="str">
        <f t="shared" si="13"/>
        <v/>
      </c>
      <c r="J46" s="29" t="str">
        <f t="shared" si="13"/>
        <v/>
      </c>
      <c r="K46" t="str">
        <f t="shared" si="13"/>
        <v>円のアメの１個の値段と入っている個数</v>
      </c>
    </row>
    <row r="47" spans="1:41" ht="24" customHeight="1" x14ac:dyDescent="0.25">
      <c r="B47" s="1" t="str">
        <f t="shared" si="2"/>
        <v/>
      </c>
      <c r="C47" t="str">
        <f t="shared" ref="C47:D49" si="14">IF(C14="","",C14)</f>
        <v/>
      </c>
      <c r="D47" t="str">
        <f t="shared" si="14"/>
        <v/>
      </c>
      <c r="E47" s="42" t="str">
        <f t="shared" si="3"/>
        <v>値段(円)</v>
      </c>
      <c r="F47" s="43" t="str">
        <f t="shared" ref="F47:G49" si="15">IF(F14="","",F14)</f>
        <v/>
      </c>
      <c r="G47" s="43" t="str">
        <f t="shared" si="15"/>
        <v/>
      </c>
      <c r="H47" s="43" t="str">
        <f t="shared" si="13"/>
        <v/>
      </c>
      <c r="I47" s="43" t="str">
        <f t="shared" si="13"/>
        <v/>
      </c>
      <c r="J47" s="43" t="str">
        <f t="shared" si="13"/>
        <v/>
      </c>
      <c r="K47" s="44" t="str">
        <f t="shared" si="13"/>
        <v/>
      </c>
      <c r="L47" s="48">
        <f t="shared" ref="L47:AL47" si="16">IF(L14="","",L14)</f>
        <v>1</v>
      </c>
      <c r="M47" s="48" t="str">
        <f t="shared" si="16"/>
        <v/>
      </c>
      <c r="N47" s="48" t="str">
        <f t="shared" si="16"/>
        <v/>
      </c>
      <c r="O47" s="45">
        <f t="shared" si="16"/>
        <v>2</v>
      </c>
      <c r="P47" s="45" t="str">
        <f t="shared" si="16"/>
        <v/>
      </c>
      <c r="Q47" s="45" t="str">
        <f t="shared" si="16"/>
        <v/>
      </c>
      <c r="R47" s="41">
        <f t="shared" si="16"/>
        <v>3</v>
      </c>
      <c r="S47" s="41" t="str">
        <f t="shared" si="16"/>
        <v/>
      </c>
      <c r="T47" s="41" t="str">
        <f t="shared" si="16"/>
        <v/>
      </c>
      <c r="U47" s="41">
        <f t="shared" si="16"/>
        <v>4</v>
      </c>
      <c r="V47" s="41" t="str">
        <f t="shared" si="16"/>
        <v/>
      </c>
      <c r="W47" s="41" t="str">
        <f t="shared" si="16"/>
        <v/>
      </c>
      <c r="X47" s="41">
        <f t="shared" si="16"/>
        <v>5</v>
      </c>
      <c r="Y47" s="41" t="str">
        <f t="shared" si="16"/>
        <v/>
      </c>
      <c r="Z47" s="41" t="str">
        <f t="shared" si="16"/>
        <v/>
      </c>
      <c r="AA47" s="13" t="str">
        <f t="shared" si="16"/>
        <v/>
      </c>
      <c r="AB47" t="str">
        <f t="shared" si="16"/>
        <v/>
      </c>
      <c r="AC47" t="str">
        <f t="shared" si="16"/>
        <v/>
      </c>
      <c r="AD47" t="str">
        <f t="shared" si="16"/>
        <v/>
      </c>
      <c r="AE47" t="str">
        <f t="shared" si="16"/>
        <v/>
      </c>
      <c r="AF47" t="str">
        <f t="shared" si="16"/>
        <v/>
      </c>
      <c r="AG47" t="str">
        <f t="shared" si="16"/>
        <v/>
      </c>
      <c r="AH47" t="str">
        <f t="shared" si="16"/>
        <v/>
      </c>
      <c r="AI47" t="str">
        <f t="shared" si="16"/>
        <v/>
      </c>
      <c r="AJ47" t="str">
        <f t="shared" si="16"/>
        <v/>
      </c>
      <c r="AK47" t="str">
        <f t="shared" si="16"/>
        <v/>
      </c>
      <c r="AL47" t="str">
        <f t="shared" si="16"/>
        <v/>
      </c>
    </row>
    <row r="48" spans="1:41" ht="24" customHeight="1" x14ac:dyDescent="0.25">
      <c r="B48" t="str">
        <f t="shared" si="2"/>
        <v/>
      </c>
      <c r="C48" t="str">
        <f t="shared" si="14"/>
        <v/>
      </c>
      <c r="D48" t="str">
        <f t="shared" si="14"/>
        <v/>
      </c>
      <c r="E48" s="42" t="str">
        <f t="shared" si="3"/>
        <v>個数(個)</v>
      </c>
      <c r="F48" s="43" t="str">
        <f t="shared" si="15"/>
        <v/>
      </c>
      <c r="G48" s="43" t="str">
        <f t="shared" si="15"/>
        <v/>
      </c>
      <c r="H48" s="43" t="str">
        <f t="shared" si="13"/>
        <v/>
      </c>
      <c r="I48" s="43" t="str">
        <f t="shared" si="13"/>
        <v/>
      </c>
      <c r="J48" s="43" t="str">
        <f t="shared" si="13"/>
        <v/>
      </c>
      <c r="K48" s="44" t="str">
        <f t="shared" si="13"/>
        <v/>
      </c>
      <c r="L48" s="45">
        <f t="shared" ref="L48:AL48" ca="1" si="17">IF(L15="","",L15)</f>
        <v>600</v>
      </c>
      <c r="M48" s="45" t="str">
        <f t="shared" si="17"/>
        <v/>
      </c>
      <c r="N48" s="45" t="str">
        <f t="shared" si="17"/>
        <v/>
      </c>
      <c r="O48" s="46">
        <f t="shared" ca="1" si="17"/>
        <v>300</v>
      </c>
      <c r="P48" s="46" t="str">
        <f t="shared" si="17"/>
        <v/>
      </c>
      <c r="Q48" s="46" t="str">
        <f t="shared" si="17"/>
        <v/>
      </c>
      <c r="R48" s="46">
        <f t="shared" ca="1" si="17"/>
        <v>200</v>
      </c>
      <c r="S48" s="46" t="str">
        <f t="shared" si="17"/>
        <v/>
      </c>
      <c r="T48" s="46" t="str">
        <f t="shared" si="17"/>
        <v/>
      </c>
      <c r="U48" s="46">
        <f t="shared" ca="1" si="17"/>
        <v>150</v>
      </c>
      <c r="V48" s="46" t="str">
        <f t="shared" si="17"/>
        <v/>
      </c>
      <c r="W48" s="46" t="str">
        <f t="shared" si="17"/>
        <v/>
      </c>
      <c r="X48" s="46">
        <f t="shared" ca="1" si="17"/>
        <v>120</v>
      </c>
      <c r="Y48" s="46" t="str">
        <f t="shared" si="17"/>
        <v/>
      </c>
      <c r="Z48" s="46" t="str">
        <f t="shared" si="17"/>
        <v/>
      </c>
      <c r="AA48" s="13" t="str">
        <f t="shared" si="17"/>
        <v/>
      </c>
      <c r="AB48" t="str">
        <f t="shared" si="17"/>
        <v/>
      </c>
      <c r="AC48" t="str">
        <f t="shared" si="17"/>
        <v/>
      </c>
      <c r="AD48" t="str">
        <f t="shared" si="17"/>
        <v/>
      </c>
      <c r="AE48" t="str">
        <f t="shared" si="17"/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  <c r="AJ48" t="str">
        <f t="shared" si="17"/>
        <v/>
      </c>
      <c r="AK48" t="str">
        <f t="shared" si="17"/>
        <v/>
      </c>
      <c r="AL48" t="str">
        <f t="shared" si="17"/>
        <v/>
      </c>
    </row>
    <row r="49" spans="1:50" ht="24" customHeight="1" x14ac:dyDescent="0.25">
      <c r="B49" s="1" t="str">
        <f t="shared" si="2"/>
        <v/>
      </c>
      <c r="C49" t="str">
        <f t="shared" si="14"/>
        <v/>
      </c>
      <c r="D49" t="str">
        <f t="shared" si="14"/>
        <v/>
      </c>
      <c r="E49" t="str">
        <f t="shared" si="3"/>
        <v/>
      </c>
      <c r="F49" t="str">
        <f t="shared" si="15"/>
        <v/>
      </c>
      <c r="G49" s="10" t="str">
        <f t="shared" si="15"/>
        <v/>
      </c>
      <c r="H49" s="10" t="str">
        <f t="shared" si="13"/>
        <v/>
      </c>
      <c r="I49" s="10" t="str">
        <f t="shared" si="13"/>
        <v/>
      </c>
      <c r="J49" t="str">
        <f t="shared" si="13"/>
        <v/>
      </c>
      <c r="K49" t="str">
        <f t="shared" si="13"/>
        <v/>
      </c>
      <c r="L49" t="str">
        <f t="shared" ref="L49:AL49" si="18">IF(L16="","",L16)</f>
        <v/>
      </c>
      <c r="M49" t="str">
        <f t="shared" si="18"/>
        <v/>
      </c>
      <c r="N49" t="str">
        <f t="shared" si="18"/>
        <v/>
      </c>
      <c r="O49" t="str">
        <f t="shared" si="18"/>
        <v/>
      </c>
      <c r="P49" t="str">
        <f t="shared" si="18"/>
        <v/>
      </c>
      <c r="Q49" t="str">
        <f t="shared" si="18"/>
        <v/>
      </c>
      <c r="R49" t="str">
        <f t="shared" si="18"/>
        <v/>
      </c>
      <c r="S49" t="str">
        <f t="shared" si="18"/>
        <v/>
      </c>
      <c r="T49" t="str">
        <f t="shared" si="18"/>
        <v/>
      </c>
      <c r="U49" t="str">
        <f t="shared" si="18"/>
        <v/>
      </c>
      <c r="V49" t="str">
        <f t="shared" si="18"/>
        <v/>
      </c>
      <c r="W49" t="str">
        <f t="shared" si="18"/>
        <v/>
      </c>
      <c r="X49" t="str">
        <f t="shared" si="18"/>
        <v/>
      </c>
      <c r="Y49" t="str">
        <f t="shared" si="18"/>
        <v/>
      </c>
      <c r="Z49" t="str">
        <f t="shared" si="18"/>
        <v/>
      </c>
      <c r="AA49" t="str">
        <f t="shared" si="18"/>
        <v/>
      </c>
      <c r="AB49" t="str">
        <f t="shared" si="18"/>
        <v/>
      </c>
      <c r="AC49" t="str">
        <f t="shared" si="18"/>
        <v/>
      </c>
      <c r="AD49" t="str">
        <f t="shared" si="18"/>
        <v/>
      </c>
      <c r="AE49" t="str">
        <f t="shared" si="18"/>
        <v/>
      </c>
      <c r="AF49" t="str">
        <f t="shared" si="18"/>
        <v/>
      </c>
      <c r="AG49" t="str">
        <f t="shared" si="18"/>
        <v/>
      </c>
      <c r="AH49" t="str">
        <f t="shared" si="18"/>
        <v/>
      </c>
      <c r="AI49" t="str">
        <f t="shared" si="18"/>
        <v/>
      </c>
      <c r="AJ49" t="str">
        <f t="shared" si="18"/>
        <v/>
      </c>
      <c r="AK49" t="str">
        <f t="shared" si="18"/>
        <v/>
      </c>
      <c r="AL49" t="str">
        <f t="shared" si="18"/>
        <v/>
      </c>
    </row>
    <row r="50" spans="1:50" ht="24" customHeight="1" x14ac:dyDescent="0.25">
      <c r="B50" s="1"/>
      <c r="G50" s="10"/>
      <c r="H50" s="10"/>
      <c r="I50" s="10"/>
      <c r="AL50" t="str">
        <f>IF(AK17="","",AK17)</f>
        <v/>
      </c>
    </row>
    <row r="51" spans="1:50" ht="24" customHeight="1" x14ac:dyDescent="0.25">
      <c r="A51" s="1" t="s">
        <v>40</v>
      </c>
      <c r="B51" s="1"/>
      <c r="C51" s="60">
        <f ca="1">IF(C18="","",C18)</f>
        <v>120</v>
      </c>
      <c r="D51" s="60"/>
      <c r="E51" s="60"/>
      <c r="F51" s="1" t="str">
        <f>IF(F18="","",F18)</f>
        <v>㎥まではいるプールに水を入れます。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50" ht="24" customHeight="1" x14ac:dyDescent="0.25">
      <c r="A52" s="1" t="str">
        <f>IF(A19="","",A19)</f>
        <v/>
      </c>
      <c r="B52" t="str">
        <f>IF(B19="","",B19)</f>
        <v xml:space="preserve"> 次の問いに答えましょう。</v>
      </c>
      <c r="F52" s="10"/>
      <c r="G52" s="10"/>
      <c r="H52" s="10"/>
    </row>
    <row r="53" spans="1:50" ht="24" customHeight="1" x14ac:dyDescent="0.25">
      <c r="B53" s="1" t="str">
        <f t="shared" ref="B53:B59" si="19">IF(B20="","",B20)</f>
        <v>(1)</v>
      </c>
      <c r="E53" t="str">
        <f t="shared" ref="E53:E59" si="20">IF(E20="","",E20)</f>
        <v>下の表の空らんをうめましょう。</v>
      </c>
    </row>
    <row r="54" spans="1:50" ht="24" customHeight="1" x14ac:dyDescent="0.25">
      <c r="B54" s="1" t="str">
        <f t="shared" si="19"/>
        <v/>
      </c>
      <c r="C54" t="str">
        <f t="shared" ref="C54:D56" si="21">IF(C21="","",C21)</f>
        <v/>
      </c>
      <c r="D54" t="str">
        <f t="shared" si="21"/>
        <v/>
      </c>
      <c r="E54" s="42" t="str">
        <f t="shared" si="20"/>
        <v>１時間にはいる水の量（㎥）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4"/>
      <c r="V54" s="47">
        <f t="shared" ref="V54:AX54" si="22">IF(V21="","",V21)</f>
        <v>1</v>
      </c>
      <c r="W54" s="47" t="str">
        <f t="shared" si="22"/>
        <v/>
      </c>
      <c r="X54" s="47" t="str">
        <f t="shared" si="22"/>
        <v/>
      </c>
      <c r="Y54" s="41">
        <f t="shared" si="22"/>
        <v>2</v>
      </c>
      <c r="Z54" s="41" t="str">
        <f t="shared" si="22"/>
        <v/>
      </c>
      <c r="AA54" s="41" t="str">
        <f t="shared" si="22"/>
        <v/>
      </c>
      <c r="AB54" s="41">
        <f t="shared" si="22"/>
        <v>3</v>
      </c>
      <c r="AC54" s="41" t="str">
        <f t="shared" si="22"/>
        <v/>
      </c>
      <c r="AD54" s="41" t="str">
        <f t="shared" si="22"/>
        <v/>
      </c>
      <c r="AE54" s="41">
        <f t="shared" si="22"/>
        <v>4</v>
      </c>
      <c r="AF54" s="41" t="str">
        <f t="shared" si="22"/>
        <v/>
      </c>
      <c r="AG54" s="41" t="str">
        <f t="shared" si="22"/>
        <v/>
      </c>
      <c r="AH54" s="41">
        <f t="shared" si="22"/>
        <v>5</v>
      </c>
      <c r="AI54" s="41" t="str">
        <f t="shared" si="22"/>
        <v/>
      </c>
      <c r="AJ54" s="41" t="str">
        <f t="shared" si="22"/>
        <v/>
      </c>
      <c r="AK54" s="13" t="str">
        <f t="shared" si="22"/>
        <v/>
      </c>
      <c r="AL54" t="str">
        <f t="shared" si="22"/>
        <v/>
      </c>
      <c r="AM54" t="str">
        <f t="shared" si="22"/>
        <v/>
      </c>
      <c r="AN54" t="str">
        <f t="shared" si="22"/>
        <v/>
      </c>
      <c r="AO54" t="str">
        <f t="shared" si="22"/>
        <v/>
      </c>
      <c r="AP54" t="str">
        <f t="shared" si="22"/>
        <v/>
      </c>
      <c r="AQ54" t="str">
        <f t="shared" si="22"/>
        <v/>
      </c>
      <c r="AR54" t="str">
        <f t="shared" si="22"/>
        <v/>
      </c>
      <c r="AS54" t="str">
        <f t="shared" si="22"/>
        <v/>
      </c>
      <c r="AT54" t="str">
        <f t="shared" si="22"/>
        <v/>
      </c>
      <c r="AU54" t="str">
        <f t="shared" si="22"/>
        <v/>
      </c>
      <c r="AV54" t="str">
        <f t="shared" si="22"/>
        <v/>
      </c>
      <c r="AW54" t="str">
        <f t="shared" si="22"/>
        <v/>
      </c>
      <c r="AX54" t="str">
        <f t="shared" si="22"/>
        <v/>
      </c>
    </row>
    <row r="55" spans="1:50" ht="24" customHeight="1" x14ac:dyDescent="0.25">
      <c r="B55" t="str">
        <f t="shared" si="19"/>
        <v/>
      </c>
      <c r="C55" t="str">
        <f t="shared" si="21"/>
        <v/>
      </c>
      <c r="D55" t="str">
        <f t="shared" si="21"/>
        <v/>
      </c>
      <c r="E55" s="42" t="str">
        <f t="shared" si="20"/>
        <v>かかる時間(時間)</v>
      </c>
      <c r="F55" s="43" t="str">
        <f t="shared" ref="F55:I56" si="23">IF(F22="","",F22)</f>
        <v/>
      </c>
      <c r="G55" s="43" t="str">
        <f t="shared" si="23"/>
        <v/>
      </c>
      <c r="H55" s="43" t="str">
        <f t="shared" si="23"/>
        <v/>
      </c>
      <c r="I55" s="43" t="str">
        <f t="shared" si="23"/>
        <v/>
      </c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4"/>
      <c r="V55" s="45">
        <f t="shared" ref="V55:AX55" ca="1" si="24">IF(V22="","",V22)</f>
        <v>120</v>
      </c>
      <c r="W55" s="45" t="str">
        <f t="shared" si="24"/>
        <v/>
      </c>
      <c r="X55" s="45" t="str">
        <f t="shared" si="24"/>
        <v/>
      </c>
      <c r="Y55" s="41">
        <f t="shared" ca="1" si="24"/>
        <v>60</v>
      </c>
      <c r="Z55" s="41" t="str">
        <f t="shared" si="24"/>
        <v/>
      </c>
      <c r="AA55" s="41" t="str">
        <f t="shared" si="24"/>
        <v/>
      </c>
      <c r="AB55" s="46">
        <f t="shared" ca="1" si="24"/>
        <v>40</v>
      </c>
      <c r="AC55" s="46" t="str">
        <f t="shared" si="24"/>
        <v/>
      </c>
      <c r="AD55" s="46" t="str">
        <f t="shared" si="24"/>
        <v/>
      </c>
      <c r="AE55" s="46">
        <f t="shared" ca="1" si="24"/>
        <v>30</v>
      </c>
      <c r="AF55" s="46" t="str">
        <f t="shared" si="24"/>
        <v/>
      </c>
      <c r="AG55" s="46" t="str">
        <f t="shared" si="24"/>
        <v/>
      </c>
      <c r="AH55" s="46">
        <f t="shared" ca="1" si="24"/>
        <v>24</v>
      </c>
      <c r="AI55" s="46" t="str">
        <f t="shared" si="24"/>
        <v/>
      </c>
      <c r="AJ55" s="46" t="str">
        <f t="shared" si="24"/>
        <v/>
      </c>
      <c r="AK55" s="13" t="str">
        <f t="shared" si="24"/>
        <v/>
      </c>
      <c r="AL55" t="str">
        <f t="shared" si="24"/>
        <v/>
      </c>
      <c r="AM55" t="str">
        <f t="shared" si="24"/>
        <v/>
      </c>
      <c r="AN55" t="str">
        <f t="shared" si="24"/>
        <v/>
      </c>
      <c r="AO55" t="str">
        <f t="shared" si="24"/>
        <v/>
      </c>
      <c r="AP55" t="str">
        <f t="shared" si="24"/>
        <v/>
      </c>
      <c r="AQ55" t="str">
        <f t="shared" si="24"/>
        <v/>
      </c>
      <c r="AR55" t="str">
        <f t="shared" si="24"/>
        <v/>
      </c>
      <c r="AS55" t="str">
        <f t="shared" si="24"/>
        <v/>
      </c>
      <c r="AT55" t="str">
        <f t="shared" si="24"/>
        <v/>
      </c>
      <c r="AU55" t="str">
        <f t="shared" si="24"/>
        <v/>
      </c>
      <c r="AV55" t="str">
        <f t="shared" si="24"/>
        <v/>
      </c>
      <c r="AW55" t="str">
        <f t="shared" si="24"/>
        <v/>
      </c>
      <c r="AX55" t="str">
        <f t="shared" si="24"/>
        <v/>
      </c>
    </row>
    <row r="56" spans="1:50" ht="24" customHeight="1" x14ac:dyDescent="0.25">
      <c r="B56" s="1" t="str">
        <f t="shared" si="19"/>
        <v/>
      </c>
      <c r="C56" t="str">
        <f t="shared" si="21"/>
        <v/>
      </c>
      <c r="D56" t="str">
        <f t="shared" si="21"/>
        <v/>
      </c>
      <c r="E56" t="str">
        <f t="shared" si="20"/>
        <v/>
      </c>
      <c r="F56" t="str">
        <f t="shared" si="23"/>
        <v/>
      </c>
      <c r="G56" s="10" t="str">
        <f t="shared" si="23"/>
        <v/>
      </c>
      <c r="H56" s="10" t="str">
        <f t="shared" si="23"/>
        <v/>
      </c>
      <c r="I56" s="10" t="str">
        <f t="shared" si="23"/>
        <v/>
      </c>
      <c r="J56" t="str">
        <f t="shared" ref="J56:AL56" si="25">IF(J23="","",J23)</f>
        <v/>
      </c>
      <c r="K56" t="str">
        <f t="shared" si="25"/>
        <v/>
      </c>
      <c r="L56" t="str">
        <f t="shared" si="25"/>
        <v/>
      </c>
      <c r="M56" s="10" t="str">
        <f t="shared" si="25"/>
        <v/>
      </c>
      <c r="N56" s="10" t="str">
        <f t="shared" si="25"/>
        <v/>
      </c>
      <c r="O56" t="str">
        <f t="shared" si="25"/>
        <v/>
      </c>
      <c r="P56" t="str">
        <f t="shared" si="25"/>
        <v/>
      </c>
      <c r="Q56" t="str">
        <f t="shared" si="25"/>
        <v/>
      </c>
      <c r="R56" t="str">
        <f t="shared" si="25"/>
        <v/>
      </c>
      <c r="S56" t="str">
        <f t="shared" si="25"/>
        <v/>
      </c>
      <c r="T56" t="str">
        <f t="shared" si="25"/>
        <v/>
      </c>
      <c r="U56" t="str">
        <f t="shared" si="25"/>
        <v/>
      </c>
      <c r="V56" t="str">
        <f t="shared" si="25"/>
        <v/>
      </c>
      <c r="W56" t="str">
        <f t="shared" si="25"/>
        <v/>
      </c>
      <c r="X56" t="str">
        <f t="shared" si="25"/>
        <v/>
      </c>
      <c r="Y56" t="str">
        <f t="shared" si="25"/>
        <v/>
      </c>
      <c r="Z56" t="str">
        <f t="shared" si="25"/>
        <v/>
      </c>
      <c r="AA56" t="str">
        <f t="shared" si="25"/>
        <v/>
      </c>
      <c r="AB56" t="str">
        <f t="shared" si="25"/>
        <v/>
      </c>
      <c r="AC56" t="str">
        <f t="shared" si="25"/>
        <v/>
      </c>
      <c r="AD56" t="str">
        <f t="shared" si="25"/>
        <v/>
      </c>
      <c r="AE56" t="str">
        <f t="shared" si="25"/>
        <v/>
      </c>
      <c r="AF56" t="str">
        <f t="shared" si="25"/>
        <v/>
      </c>
      <c r="AG56" t="str">
        <f t="shared" si="25"/>
        <v/>
      </c>
      <c r="AH56" t="str">
        <f t="shared" si="25"/>
        <v/>
      </c>
      <c r="AI56" t="str">
        <f t="shared" si="25"/>
        <v/>
      </c>
      <c r="AJ56" t="str">
        <f t="shared" si="25"/>
        <v/>
      </c>
      <c r="AK56" t="str">
        <f t="shared" si="25"/>
        <v/>
      </c>
      <c r="AL56" t="str">
        <f t="shared" si="25"/>
        <v/>
      </c>
    </row>
    <row r="57" spans="1:50" ht="24" customHeight="1" x14ac:dyDescent="0.25">
      <c r="B57" s="1" t="str">
        <f t="shared" si="19"/>
        <v>(2)</v>
      </c>
      <c r="E57" s="1" t="str">
        <f t="shared" si="20"/>
        <v>１時間にはいる水の量が２倍，３倍，…になると，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1:50" ht="24" customHeight="1" x14ac:dyDescent="0.25">
      <c r="B58" s="1" t="str">
        <f t="shared" si="19"/>
        <v/>
      </c>
      <c r="C58" t="str">
        <f>IF(C25="","",C25)</f>
        <v/>
      </c>
      <c r="D58" t="str">
        <f>IF(D25="","",D25)</f>
        <v/>
      </c>
      <c r="E58" s="1" t="str">
        <f t="shared" si="20"/>
        <v>かかる時間はどのようになっているでしょう。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1:50" ht="24" customHeight="1" x14ac:dyDescent="0.25">
      <c r="B59" s="1" t="str">
        <f t="shared" si="19"/>
        <v/>
      </c>
      <c r="C59" t="str">
        <f>IF(C26="","",C26)</f>
        <v/>
      </c>
      <c r="D59" t="str">
        <f>IF(D26="","",D26)</f>
        <v/>
      </c>
      <c r="E59" t="str">
        <f t="shared" si="20"/>
        <v/>
      </c>
      <c r="F59" t="str">
        <f t="shared" ref="F59:N59" si="26">IF(F26="","",F26)</f>
        <v/>
      </c>
      <c r="G59" t="str">
        <f t="shared" si="26"/>
        <v/>
      </c>
      <c r="H59" s="10" t="str">
        <f t="shared" si="26"/>
        <v/>
      </c>
      <c r="I59" s="10" t="str">
        <f t="shared" si="26"/>
        <v/>
      </c>
      <c r="J59" t="str">
        <f t="shared" si="26"/>
        <v/>
      </c>
      <c r="K59" t="str">
        <f t="shared" si="26"/>
        <v/>
      </c>
      <c r="L59" t="str">
        <f t="shared" si="26"/>
        <v/>
      </c>
      <c r="M59" t="str">
        <f t="shared" si="26"/>
        <v/>
      </c>
      <c r="N59" s="10" t="str">
        <f t="shared" si="26"/>
        <v/>
      </c>
      <c r="O59" s="54">
        <v>1</v>
      </c>
      <c r="P59" s="54"/>
      <c r="Q59" s="27" t="s">
        <v>104</v>
      </c>
      <c r="R59" s="27"/>
      <c r="S59" s="28">
        <v>1</v>
      </c>
      <c r="T59" s="28"/>
      <c r="U59" s="27" t="s">
        <v>105</v>
      </c>
      <c r="V59" s="27"/>
      <c r="W59" s="50" t="s">
        <v>103</v>
      </c>
      <c r="X59" s="50"/>
      <c r="Y59" s="50" t="s">
        <v>102</v>
      </c>
      <c r="Z59" s="50"/>
      <c r="AA59" s="50"/>
      <c r="AB59" s="50"/>
      <c r="AC59" s="50"/>
      <c r="AD59" s="50"/>
      <c r="AE59" s="50"/>
      <c r="AF59" s="50"/>
      <c r="AG59" s="50"/>
    </row>
    <row r="60" spans="1:50" ht="24" customHeight="1" x14ac:dyDescent="0.25">
      <c r="B60" s="1"/>
      <c r="H60" s="10"/>
      <c r="I60" s="10"/>
      <c r="N60" s="10"/>
      <c r="O60" s="55">
        <v>2</v>
      </c>
      <c r="P60" s="55"/>
      <c r="Q60" s="27"/>
      <c r="R60" s="27"/>
      <c r="S60" s="27">
        <v>3</v>
      </c>
      <c r="T60" s="27"/>
      <c r="U60" s="27"/>
      <c r="V60" s="27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</row>
    <row r="61" spans="1:50" ht="24" customHeight="1" x14ac:dyDescent="0.25">
      <c r="B61" s="1" t="str">
        <f>IF(B28="","",B28)</f>
        <v>(3)</v>
      </c>
      <c r="C61" s="1"/>
      <c r="D61" s="1"/>
      <c r="E61" s="1" t="str">
        <f>IF(E28="","",E28)</f>
        <v>１時間にはいる水の量をｘ㎥，かかる時間をｙ時間として，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50" ht="24" customHeight="1" x14ac:dyDescent="0.25">
      <c r="B62" s="1" t="str">
        <f>IF(A29="","",A29)</f>
        <v/>
      </c>
      <c r="C62" t="str">
        <f>IF(B29="","",B29)</f>
        <v/>
      </c>
      <c r="D62" t="str">
        <f>IF(C29="","",C29)</f>
        <v/>
      </c>
      <c r="E62" t="str">
        <f>IF(E29="","",E29)</f>
        <v>ｘとｙの関係を式に表しましょう。</v>
      </c>
      <c r="G62" s="10"/>
      <c r="H62" s="10"/>
      <c r="M62" s="10"/>
      <c r="N62" s="10"/>
      <c r="U62" s="6"/>
    </row>
    <row r="63" spans="1:50" ht="24" customHeight="1" x14ac:dyDescent="0.25">
      <c r="B63" s="1" t="str">
        <f>IF(A30="","",A30)</f>
        <v/>
      </c>
      <c r="E63" t="str">
        <f>IF(D30="","",D30)</f>
        <v/>
      </c>
      <c r="H63" s="10"/>
      <c r="I63" s="10"/>
      <c r="N63" s="10"/>
      <c r="O63" s="9" t="s">
        <v>101</v>
      </c>
      <c r="P63" s="9"/>
      <c r="Q63" s="9"/>
      <c r="R63" s="27">
        <f ca="1">C51</f>
        <v>120</v>
      </c>
      <c r="S63" s="27"/>
      <c r="T63" s="27"/>
      <c r="U63" s="27" t="s">
        <v>100</v>
      </c>
      <c r="V63" s="27"/>
      <c r="W63" s="27" t="s">
        <v>99</v>
      </c>
      <c r="X63" s="27"/>
    </row>
    <row r="64" spans="1:50" ht="24" customHeight="1" x14ac:dyDescent="0.25">
      <c r="B64" s="1" t="str">
        <f>IF(A31="","",A31)</f>
        <v/>
      </c>
      <c r="C64" t="str">
        <f>IF(B31="","",B31)</f>
        <v/>
      </c>
      <c r="D64" t="str">
        <f>IF(C31="","",C31)</f>
        <v/>
      </c>
      <c r="E64" t="str">
        <f>IF(D31="","",D31)</f>
        <v/>
      </c>
      <c r="F64" t="str">
        <f t="shared" ref="F64:U64" si="27">IF(E31="","",E31)</f>
        <v/>
      </c>
      <c r="G64" t="str">
        <f t="shared" si="27"/>
        <v/>
      </c>
      <c r="H64" s="10" t="str">
        <f t="shared" si="27"/>
        <v/>
      </c>
      <c r="I64" s="10" t="str">
        <f t="shared" si="27"/>
        <v/>
      </c>
      <c r="J64" t="str">
        <f t="shared" si="27"/>
        <v/>
      </c>
      <c r="K64" t="str">
        <f t="shared" si="27"/>
        <v/>
      </c>
      <c r="L64" t="str">
        <f t="shared" si="27"/>
        <v/>
      </c>
      <c r="M64" t="str">
        <f t="shared" si="27"/>
        <v/>
      </c>
      <c r="N64" s="10" t="str">
        <f t="shared" si="27"/>
        <v/>
      </c>
      <c r="O64" s="10" t="str">
        <f t="shared" si="27"/>
        <v/>
      </c>
      <c r="P64" t="str">
        <f t="shared" si="27"/>
        <v/>
      </c>
      <c r="Q64" t="str">
        <f t="shared" si="27"/>
        <v/>
      </c>
      <c r="R64" t="str">
        <f t="shared" si="27"/>
        <v/>
      </c>
      <c r="S64" t="str">
        <f t="shared" si="27"/>
        <v/>
      </c>
      <c r="T64" t="str">
        <f t="shared" si="27"/>
        <v/>
      </c>
      <c r="U64" t="str">
        <f t="shared" si="27"/>
        <v/>
      </c>
      <c r="V64" s="6"/>
      <c r="W64" s="6"/>
      <c r="X64" s="6"/>
      <c r="Y64" s="6"/>
    </row>
    <row r="65" spans="2:38" ht="24" customHeight="1" x14ac:dyDescent="0.25">
      <c r="B65" s="1" t="str">
        <f t="shared" ref="B65:AL65" si="28">IF(A33="","",A33)</f>
        <v/>
      </c>
      <c r="C65" t="str">
        <f t="shared" si="28"/>
        <v/>
      </c>
      <c r="D65" t="str">
        <f t="shared" si="28"/>
        <v/>
      </c>
      <c r="E65" t="str">
        <f t="shared" si="28"/>
        <v/>
      </c>
      <c r="F65" t="str">
        <f t="shared" si="28"/>
        <v/>
      </c>
      <c r="G65" t="str">
        <f t="shared" si="28"/>
        <v/>
      </c>
      <c r="H65" s="10" t="str">
        <f t="shared" si="28"/>
        <v/>
      </c>
      <c r="I65" s="10" t="str">
        <f t="shared" si="28"/>
        <v/>
      </c>
      <c r="J65" t="str">
        <f t="shared" si="28"/>
        <v/>
      </c>
      <c r="K65" t="str">
        <f t="shared" si="28"/>
        <v/>
      </c>
      <c r="L65" t="str">
        <f t="shared" si="28"/>
        <v/>
      </c>
      <c r="M65" t="str">
        <f t="shared" si="28"/>
        <v/>
      </c>
      <c r="N65" s="10" t="str">
        <f t="shared" si="28"/>
        <v/>
      </c>
      <c r="O65" s="10" t="str">
        <f t="shared" si="28"/>
        <v/>
      </c>
      <c r="P65" t="str">
        <f t="shared" si="28"/>
        <v/>
      </c>
      <c r="Q65" t="str">
        <f t="shared" si="28"/>
        <v/>
      </c>
      <c r="R65" t="str">
        <f t="shared" si="28"/>
        <v/>
      </c>
      <c r="S65" t="str">
        <f t="shared" si="28"/>
        <v/>
      </c>
      <c r="T65" t="str">
        <f t="shared" si="28"/>
        <v/>
      </c>
      <c r="U65" t="str">
        <f t="shared" si="28"/>
        <v/>
      </c>
      <c r="V65" t="str">
        <f t="shared" si="28"/>
        <v/>
      </c>
      <c r="W65" t="str">
        <f t="shared" si="28"/>
        <v/>
      </c>
      <c r="X65" t="str">
        <f t="shared" si="28"/>
        <v/>
      </c>
      <c r="Y65" t="str">
        <f t="shared" si="28"/>
        <v/>
      </c>
      <c r="Z65" t="str">
        <f t="shared" si="28"/>
        <v/>
      </c>
      <c r="AA65" t="str">
        <f t="shared" si="28"/>
        <v/>
      </c>
      <c r="AB65" t="str">
        <f t="shared" si="28"/>
        <v/>
      </c>
      <c r="AC65" t="str">
        <f t="shared" si="28"/>
        <v/>
      </c>
      <c r="AD65" t="str">
        <f t="shared" si="28"/>
        <v/>
      </c>
      <c r="AE65" t="str">
        <f t="shared" si="28"/>
        <v/>
      </c>
      <c r="AF65" t="str">
        <f t="shared" si="28"/>
        <v/>
      </c>
      <c r="AG65" t="str">
        <f t="shared" si="28"/>
        <v/>
      </c>
      <c r="AH65" t="str">
        <f t="shared" si="28"/>
        <v/>
      </c>
      <c r="AI65" t="str">
        <f t="shared" si="28"/>
        <v/>
      </c>
      <c r="AJ65" t="str">
        <f t="shared" si="28"/>
        <v/>
      </c>
      <c r="AK65" t="str">
        <f t="shared" si="28"/>
        <v/>
      </c>
      <c r="AL65" t="str">
        <f t="shared" si="28"/>
        <v/>
      </c>
    </row>
  </sheetData>
  <mergeCells count="117">
    <mergeCell ref="E6:L6"/>
    <mergeCell ref="E7:L7"/>
    <mergeCell ref="I5:J5"/>
    <mergeCell ref="E9:F9"/>
    <mergeCell ref="I38:J38"/>
    <mergeCell ref="E42:F42"/>
    <mergeCell ref="E39:L39"/>
    <mergeCell ref="E40:L40"/>
    <mergeCell ref="H13:J13"/>
    <mergeCell ref="L10:N10"/>
    <mergeCell ref="C18:E18"/>
    <mergeCell ref="E21:U21"/>
    <mergeCell ref="E22:U22"/>
    <mergeCell ref="E10:K10"/>
    <mergeCell ref="E15:K15"/>
    <mergeCell ref="E14:K14"/>
    <mergeCell ref="L14:N14"/>
    <mergeCell ref="E11:K11"/>
    <mergeCell ref="L11:N11"/>
    <mergeCell ref="O11:Q11"/>
    <mergeCell ref="R11:T11"/>
    <mergeCell ref="U11:W11"/>
    <mergeCell ref="M7:O7"/>
    <mergeCell ref="P7:R7"/>
    <mergeCell ref="X47:Z47"/>
    <mergeCell ref="R63:T63"/>
    <mergeCell ref="AH54:AJ54"/>
    <mergeCell ref="V55:X55"/>
    <mergeCell ref="Y55:AA55"/>
    <mergeCell ref="AB55:AD55"/>
    <mergeCell ref="AE55:AG55"/>
    <mergeCell ref="AH55:AJ55"/>
    <mergeCell ref="E54:U54"/>
    <mergeCell ref="E55:U55"/>
    <mergeCell ref="X48:Z48"/>
    <mergeCell ref="Y54:AA54"/>
    <mergeCell ref="AB54:AD54"/>
    <mergeCell ref="AE54:AG54"/>
    <mergeCell ref="U63:V63"/>
    <mergeCell ref="W63:X63"/>
    <mergeCell ref="V54:X54"/>
    <mergeCell ref="U47:W47"/>
    <mergeCell ref="E48:K48"/>
    <mergeCell ref="L48:N48"/>
    <mergeCell ref="O48:Q48"/>
    <mergeCell ref="R48:T48"/>
    <mergeCell ref="U48:W48"/>
    <mergeCell ref="C51:E51"/>
    <mergeCell ref="L15:N15"/>
    <mergeCell ref="O15:Q15"/>
    <mergeCell ref="R15:T15"/>
    <mergeCell ref="U15:W15"/>
    <mergeCell ref="X15:Z15"/>
    <mergeCell ref="O43:Q43"/>
    <mergeCell ref="H46:J46"/>
    <mergeCell ref="E47:K47"/>
    <mergeCell ref="L47:N47"/>
    <mergeCell ref="O47:Q47"/>
    <mergeCell ref="R47:T47"/>
    <mergeCell ref="V40:X40"/>
    <mergeCell ref="X43:Z43"/>
    <mergeCell ref="E44:K44"/>
    <mergeCell ref="L44:N44"/>
    <mergeCell ref="O44:Q44"/>
    <mergeCell ref="R44:T44"/>
    <mergeCell ref="U44:W44"/>
    <mergeCell ref="X44:Z44"/>
    <mergeCell ref="E43:K43"/>
    <mergeCell ref="L43:N43"/>
    <mergeCell ref="M40:O40"/>
    <mergeCell ref="P40:R40"/>
    <mergeCell ref="S40:U40"/>
    <mergeCell ref="O14:Q14"/>
    <mergeCell ref="AH21:AJ21"/>
    <mergeCell ref="V22:X22"/>
    <mergeCell ref="Y22:AA22"/>
    <mergeCell ref="AB22:AD22"/>
    <mergeCell ref="AE22:AG22"/>
    <mergeCell ref="AH22:AJ22"/>
    <mergeCell ref="V21:X21"/>
    <mergeCell ref="Y21:AA21"/>
    <mergeCell ref="AB21:AD21"/>
    <mergeCell ref="X14:Z14"/>
    <mergeCell ref="AE21:AG21"/>
    <mergeCell ref="AI34:AJ34"/>
    <mergeCell ref="M39:O39"/>
    <mergeCell ref="P39:R39"/>
    <mergeCell ref="S39:U39"/>
    <mergeCell ref="V39:X39"/>
    <mergeCell ref="Y39:AA39"/>
    <mergeCell ref="R43:T43"/>
    <mergeCell ref="U43:W43"/>
    <mergeCell ref="Y40:AA40"/>
    <mergeCell ref="S7:U7"/>
    <mergeCell ref="V7:X7"/>
    <mergeCell ref="Y7:AA7"/>
    <mergeCell ref="Q59:R60"/>
    <mergeCell ref="O59:P59"/>
    <mergeCell ref="O60:P60"/>
    <mergeCell ref="O10:Q10"/>
    <mergeCell ref="R10:T10"/>
    <mergeCell ref="AI1:AJ1"/>
    <mergeCell ref="M6:O6"/>
    <mergeCell ref="P6:R6"/>
    <mergeCell ref="S6:U6"/>
    <mergeCell ref="V6:X6"/>
    <mergeCell ref="Y6:AA6"/>
    <mergeCell ref="X11:Z11"/>
    <mergeCell ref="U10:W10"/>
    <mergeCell ref="Y59:AG60"/>
    <mergeCell ref="W59:X60"/>
    <mergeCell ref="U59:V60"/>
    <mergeCell ref="S59:T59"/>
    <mergeCell ref="S60:T60"/>
    <mergeCell ref="R14:T14"/>
    <mergeCell ref="U14:W14"/>
    <mergeCell ref="X10:Z10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>
    <oddHeader>&amp;L算数ドリル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66"/>
  <sheetViews>
    <sheetView zoomScaleNormal="100" workbookViewId="0"/>
  </sheetViews>
  <sheetFormatPr defaultRowHeight="25" customHeight="1" x14ac:dyDescent="0.25"/>
  <cols>
    <col min="1" max="37" width="1.7109375" customWidth="1"/>
  </cols>
  <sheetData>
    <row r="1" spans="1:38" ht="25" customHeight="1" x14ac:dyDescent="0.25">
      <c r="D1" s="3" t="s">
        <v>156</v>
      </c>
      <c r="AG1" s="2" t="s">
        <v>53</v>
      </c>
      <c r="AH1" s="2"/>
      <c r="AI1" s="30"/>
      <c r="AJ1" s="30"/>
    </row>
    <row r="2" spans="1:38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8" ht="24" customHeight="1" x14ac:dyDescent="0.25">
      <c r="A3" s="1" t="s">
        <v>52</v>
      </c>
      <c r="C3" t="s">
        <v>123</v>
      </c>
      <c r="G3" s="29">
        <f ca="1">12*INT(RAND()*3+1)</f>
        <v>12</v>
      </c>
      <c r="H3" s="29"/>
      <c r="I3" t="s">
        <v>155</v>
      </c>
    </row>
    <row r="4" spans="1:38" ht="24" customHeight="1" x14ac:dyDescent="0.25">
      <c r="A4" s="18" t="s">
        <v>3</v>
      </c>
      <c r="B4" s="18"/>
      <c r="C4" s="15"/>
      <c r="D4" s="15" t="s">
        <v>94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1:38" ht="24" customHeight="1" x14ac:dyDescent="0.25">
      <c r="A5" s="18"/>
      <c r="B5" s="15"/>
      <c r="C5" s="15"/>
      <c r="D5" s="45" t="s">
        <v>154</v>
      </c>
      <c r="E5" s="41"/>
      <c r="F5" s="41"/>
      <c r="G5" s="41"/>
      <c r="H5" s="41"/>
      <c r="I5" s="41"/>
      <c r="J5" s="47">
        <v>1</v>
      </c>
      <c r="K5" s="47"/>
      <c r="L5" s="47"/>
      <c r="M5" s="41">
        <v>2</v>
      </c>
      <c r="N5" s="41"/>
      <c r="O5" s="41"/>
      <c r="P5" s="41">
        <v>3</v>
      </c>
      <c r="Q5" s="41"/>
      <c r="R5" s="41"/>
      <c r="S5" s="41">
        <v>4</v>
      </c>
      <c r="T5" s="41"/>
      <c r="U5" s="41"/>
      <c r="V5" s="41">
        <v>5</v>
      </c>
      <c r="W5" s="41"/>
      <c r="X5" s="41"/>
      <c r="Y5" s="22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</row>
    <row r="6" spans="1:38" ht="24" customHeight="1" x14ac:dyDescent="0.25">
      <c r="A6" s="15"/>
      <c r="B6" s="15"/>
      <c r="C6" s="15"/>
      <c r="D6" s="45" t="s">
        <v>153</v>
      </c>
      <c r="E6" s="41"/>
      <c r="F6" s="41"/>
      <c r="G6" s="41"/>
      <c r="H6" s="41"/>
      <c r="I6" s="41"/>
      <c r="J6" s="41">
        <f ca="1">$G$3*2/J5</f>
        <v>24</v>
      </c>
      <c r="K6" s="41"/>
      <c r="L6" s="41"/>
      <c r="M6" s="59">
        <f ca="1">$G$3*2/M5</f>
        <v>12</v>
      </c>
      <c r="N6" s="59"/>
      <c r="O6" s="59"/>
      <c r="P6" s="59">
        <f ca="1">$G$3*2/P5</f>
        <v>8</v>
      </c>
      <c r="Q6" s="59"/>
      <c r="R6" s="59"/>
      <c r="S6" s="59">
        <f ca="1">$G$3*2/S5</f>
        <v>6</v>
      </c>
      <c r="T6" s="59"/>
      <c r="U6" s="59"/>
      <c r="V6" s="59">
        <f ca="1">$G$3*2/V5</f>
        <v>4.8</v>
      </c>
      <c r="W6" s="59"/>
      <c r="X6" s="59"/>
      <c r="Y6" s="22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8" ht="24" customHeight="1" x14ac:dyDescent="0.25">
      <c r="A7" s="18"/>
      <c r="B7" s="15"/>
      <c r="C7" s="16"/>
      <c r="D7" s="16"/>
      <c r="E7" s="15"/>
      <c r="F7" s="15"/>
      <c r="G7" s="15"/>
      <c r="H7" s="15"/>
      <c r="I7" s="16"/>
      <c r="J7" s="16"/>
      <c r="K7" s="16"/>
      <c r="L7" s="16"/>
      <c r="M7" s="16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8" ht="24" customHeight="1" x14ac:dyDescent="0.25">
      <c r="A8" s="1" t="s">
        <v>4</v>
      </c>
      <c r="B8" s="15"/>
      <c r="C8" s="15"/>
      <c r="D8" t="s">
        <v>152</v>
      </c>
      <c r="E8" s="15"/>
      <c r="F8" s="15"/>
      <c r="G8" s="53">
        <f ca="1">INT(RAND()*2+1)*6</f>
        <v>6</v>
      </c>
      <c r="H8" s="53"/>
      <c r="I8" t="s">
        <v>151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</row>
    <row r="9" spans="1:38" ht="24" customHeight="1" x14ac:dyDescent="0.25">
      <c r="A9" s="18"/>
      <c r="B9" s="15"/>
      <c r="C9" s="16"/>
      <c r="D9" s="15"/>
      <c r="E9" s="15"/>
      <c r="F9" s="15"/>
      <c r="G9" s="15"/>
      <c r="H9" s="15"/>
      <c r="I9" s="15"/>
      <c r="J9" s="15"/>
      <c r="K9" s="16"/>
      <c r="L9" s="16"/>
      <c r="M9" s="16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8" ht="24" customHeight="1" x14ac:dyDescent="0.25">
      <c r="A10" s="18" t="s">
        <v>5</v>
      </c>
      <c r="B10" s="15"/>
      <c r="C10" s="15"/>
      <c r="D10" t="s">
        <v>91</v>
      </c>
      <c r="E10" s="15"/>
      <c r="F10" s="15"/>
      <c r="G10" s="53">
        <f ca="1">$G$3*2/INT(RAND()*3+6)</f>
        <v>3.4285714285714284</v>
      </c>
      <c r="H10" s="53"/>
      <c r="I10" t="s">
        <v>150</v>
      </c>
      <c r="J10" s="16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8" ht="24" customHeight="1" x14ac:dyDescent="0.25">
      <c r="A11" s="18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8" ht="24" customHeight="1" x14ac:dyDescent="0.25">
      <c r="A12" s="1" t="s">
        <v>134</v>
      </c>
      <c r="B12" s="15"/>
      <c r="C12" s="15"/>
      <c r="D12" t="s">
        <v>149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8" ht="24" customHeight="1" x14ac:dyDescent="0.25">
      <c r="A13" s="1"/>
      <c r="B13" s="15"/>
      <c r="C13" s="15"/>
      <c r="D13" t="s">
        <v>148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8" ht="24" customHeight="1" x14ac:dyDescent="0.25">
      <c r="A14" s="1"/>
      <c r="B14" s="15"/>
      <c r="C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8" ht="24" customHeight="1" x14ac:dyDescent="0.25">
      <c r="A15" s="1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8" ht="24" customHeight="1" x14ac:dyDescent="0.25">
      <c r="A16" s="1" t="s">
        <v>147</v>
      </c>
      <c r="B16" s="15"/>
      <c r="C16" s="53">
        <f ca="1">120*INT(RAND()*3+1)</f>
        <v>120</v>
      </c>
      <c r="D16" s="53"/>
      <c r="E16" s="53"/>
      <c r="F16" t="s">
        <v>146</v>
      </c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9" ht="24" customHeight="1" x14ac:dyDescent="0.25">
      <c r="A17" s="18"/>
      <c r="B17" s="15"/>
      <c r="C17" t="s">
        <v>145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9" ht="24" customHeight="1" x14ac:dyDescent="0.25">
      <c r="A18" s="18"/>
      <c r="B18" s="15"/>
      <c r="C18" s="15" t="s">
        <v>82</v>
      </c>
      <c r="D18" s="15"/>
      <c r="E18" s="15"/>
      <c r="F18" s="15"/>
      <c r="G18" s="15"/>
      <c r="H18" s="15"/>
      <c r="I18" s="16"/>
      <c r="J18" s="16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9" ht="24" customHeight="1" x14ac:dyDescent="0.25">
      <c r="B19" s="1" t="s">
        <v>144</v>
      </c>
      <c r="C19" s="15"/>
      <c r="D19" s="15"/>
      <c r="E19" t="s">
        <v>126</v>
      </c>
      <c r="F19" s="15"/>
      <c r="G19" s="15"/>
      <c r="H19" s="53">
        <f ca="1">INT(RAND()*4+1)*10</f>
        <v>20</v>
      </c>
      <c r="I19" s="53"/>
      <c r="J19" t="s">
        <v>143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9" ht="24" customHeight="1" x14ac:dyDescent="0.25">
      <c r="B20" s="18"/>
      <c r="C20" s="15"/>
      <c r="D20" s="15"/>
      <c r="E20" t="s">
        <v>142</v>
      </c>
      <c r="F20" s="15"/>
      <c r="G20" s="16"/>
      <c r="H20" s="16"/>
      <c r="I20" s="16"/>
      <c r="J20" s="15"/>
      <c r="K20" s="15"/>
      <c r="L20" s="15"/>
      <c r="M20" s="16"/>
      <c r="N20" s="16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9" ht="24" customHeight="1" x14ac:dyDescent="0.25"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</row>
    <row r="22" spans="1:39" ht="24" customHeight="1" x14ac:dyDescent="0.25">
      <c r="B22" s="18"/>
      <c r="C22" s="15"/>
      <c r="D22" s="15"/>
      <c r="E22" s="15"/>
      <c r="F22" s="15"/>
      <c r="G22" s="15"/>
      <c r="H22" s="16"/>
      <c r="I22" s="16"/>
      <c r="J22" s="15"/>
      <c r="K22" s="15"/>
      <c r="L22" s="15"/>
      <c r="M22" s="15"/>
      <c r="N22" s="16"/>
      <c r="O22" s="16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</row>
    <row r="23" spans="1:39" ht="24" customHeight="1" x14ac:dyDescent="0.25">
      <c r="B23" s="1" t="s">
        <v>4</v>
      </c>
      <c r="C23" s="15"/>
      <c r="D23" s="15"/>
      <c r="E23" s="15">
        <f ca="1">INT(RAND()*4+3)</f>
        <v>6</v>
      </c>
      <c r="F23" t="s">
        <v>141</v>
      </c>
      <c r="G23" s="15"/>
      <c r="H23" s="16"/>
      <c r="I23" s="16"/>
      <c r="J23" s="15"/>
      <c r="K23" s="15"/>
      <c r="L23" s="15"/>
      <c r="M23" s="15"/>
      <c r="N23" s="16"/>
      <c r="O23" s="16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</row>
    <row r="24" spans="1:39" ht="24" customHeight="1" x14ac:dyDescent="0.25">
      <c r="B24" s="18"/>
      <c r="C24" s="15"/>
      <c r="D24" s="15"/>
      <c r="E24" t="s">
        <v>140</v>
      </c>
      <c r="F24" s="15"/>
      <c r="G24" s="15"/>
      <c r="H24" s="16"/>
      <c r="I24" s="16"/>
      <c r="J24" s="15"/>
      <c r="K24" s="15"/>
      <c r="L24" s="15"/>
      <c r="M24" s="15"/>
      <c r="N24" s="15"/>
      <c r="O24" s="16"/>
      <c r="P24" s="16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</row>
    <row r="25" spans="1:39" ht="24" customHeight="1" x14ac:dyDescent="0.25">
      <c r="B25" s="18"/>
      <c r="C25" s="15"/>
      <c r="D25" s="15"/>
      <c r="E25" s="15" t="s">
        <v>139</v>
      </c>
      <c r="F25" s="15"/>
      <c r="G25" s="15"/>
      <c r="H25" s="16"/>
      <c r="I25" s="16"/>
      <c r="J25" s="15"/>
      <c r="K25" s="15"/>
      <c r="L25" s="15"/>
      <c r="M25" s="15"/>
      <c r="N25" s="16"/>
      <c r="O25" s="16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</row>
    <row r="26" spans="1:39" ht="24" customHeight="1" x14ac:dyDescent="0.25">
      <c r="B26" s="18"/>
      <c r="C26" s="15"/>
      <c r="D26" s="15"/>
      <c r="E26" s="15"/>
      <c r="F26" s="15"/>
      <c r="G26" s="15"/>
      <c r="H26" s="16"/>
      <c r="I26" s="16"/>
      <c r="J26" s="15"/>
      <c r="K26" s="15"/>
      <c r="L26" s="15"/>
      <c r="M26" s="15"/>
      <c r="N26" s="16"/>
      <c r="O26" s="16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spans="1:39" ht="24" customHeight="1" x14ac:dyDescent="0.25">
      <c r="B27" s="18"/>
      <c r="C27" s="15"/>
      <c r="D27" s="15"/>
      <c r="E27" s="15"/>
      <c r="F27" s="15"/>
      <c r="G27" s="15"/>
      <c r="H27" s="16"/>
      <c r="I27" s="16"/>
      <c r="J27" s="15"/>
      <c r="K27" s="15"/>
      <c r="L27" s="15"/>
      <c r="M27" s="15"/>
      <c r="N27" s="16"/>
      <c r="O27" s="16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1:39" ht="24" customHeight="1" x14ac:dyDescent="0.25">
      <c r="B28" s="1" t="s">
        <v>138</v>
      </c>
      <c r="C28" s="15"/>
      <c r="D28" s="15"/>
      <c r="E28" t="s">
        <v>137</v>
      </c>
      <c r="F28" s="15"/>
      <c r="G28" s="15"/>
      <c r="H28" s="16"/>
      <c r="I28" s="16"/>
      <c r="J28" s="15"/>
      <c r="K28" s="15"/>
      <c r="L28" s="15"/>
      <c r="M28" s="15"/>
      <c r="N28" s="16"/>
      <c r="O28" s="16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</row>
    <row r="29" spans="1:39" ht="24" customHeight="1" x14ac:dyDescent="0.25">
      <c r="B29" s="18"/>
      <c r="C29" s="15"/>
      <c r="D29" s="15"/>
      <c r="E29" t="s">
        <v>136</v>
      </c>
      <c r="F29" s="15"/>
      <c r="G29" s="15"/>
      <c r="H29" s="16"/>
      <c r="I29" s="16"/>
      <c r="J29" s="15"/>
      <c r="K29" s="15"/>
      <c r="L29" s="15"/>
      <c r="M29" s="15"/>
      <c r="N29" s="16"/>
      <c r="O29" s="16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</row>
    <row r="30" spans="1:39" ht="24" customHeight="1" x14ac:dyDescent="0.25">
      <c r="B30" s="18"/>
      <c r="C30" s="15"/>
      <c r="D30" s="15"/>
      <c r="E30" t="s">
        <v>135</v>
      </c>
      <c r="F30" s="15"/>
      <c r="G30" s="15"/>
      <c r="H30" s="16"/>
      <c r="I30" s="16"/>
      <c r="J30" s="15"/>
      <c r="K30" s="15"/>
      <c r="L30" s="15"/>
      <c r="M30" s="15"/>
      <c r="N30" s="16"/>
      <c r="O30" s="16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1:39" ht="24" customHeight="1" x14ac:dyDescent="0.25">
      <c r="B31" s="18"/>
      <c r="C31" s="15"/>
      <c r="D31" s="15"/>
      <c r="E31" s="15"/>
      <c r="F31" s="15"/>
      <c r="G31" s="15"/>
      <c r="H31" s="16"/>
      <c r="I31" s="16"/>
      <c r="J31" s="15"/>
      <c r="K31" s="15"/>
      <c r="L31" s="15"/>
      <c r="M31" s="15"/>
      <c r="N31" s="16"/>
      <c r="O31" s="16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1:39" ht="24" customHeight="1" x14ac:dyDescent="0.25">
      <c r="B32" s="18"/>
      <c r="C32" s="15"/>
      <c r="D32" s="15"/>
      <c r="E32" s="15"/>
      <c r="F32" s="15"/>
      <c r="G32" s="15"/>
      <c r="H32" s="16"/>
      <c r="I32" s="16"/>
      <c r="J32" s="15"/>
      <c r="K32" s="15"/>
      <c r="L32" s="15"/>
      <c r="M32" s="15"/>
      <c r="N32" s="16"/>
      <c r="O32" s="16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</row>
    <row r="33" spans="1:39" ht="24" customHeight="1" x14ac:dyDescent="0.25">
      <c r="A33" s="18"/>
      <c r="B33" s="1" t="s">
        <v>134</v>
      </c>
      <c r="E33" t="s">
        <v>133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</row>
    <row r="34" spans="1:39" ht="24" customHeight="1" x14ac:dyDescent="0.25">
      <c r="D34" s="3" t="str">
        <f>IF(D1="","",D1)</f>
        <v>反比例のグラフ</v>
      </c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2" t="str">
        <f>IF(AG1="","",AG1)</f>
        <v>№</v>
      </c>
      <c r="AH34" s="2"/>
      <c r="AI34" s="30" t="str">
        <f>IF(AI1="","",AI1)</f>
        <v/>
      </c>
      <c r="AJ34" s="30"/>
    </row>
    <row r="35" spans="1:39" ht="25" customHeight="1" x14ac:dyDescent="0.25">
      <c r="E35" s="5" t="s">
        <v>2</v>
      </c>
      <c r="Q35" s="4" t="str">
        <f>IF(Q2="","",Q2)</f>
        <v>名前</v>
      </c>
      <c r="R35" s="2"/>
      <c r="S35" s="2"/>
      <c r="T35" s="2"/>
      <c r="U35" s="2" t="str">
        <f>IF(U2="","",U2)</f>
        <v/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9" ht="25" customHeight="1" x14ac:dyDescent="0.25">
      <c r="A36" t="str">
        <f>IF(A3="","",A3)</f>
        <v>１</v>
      </c>
      <c r="C36" t="str">
        <f>IF(C3="","",C3)</f>
        <v>面積が</v>
      </c>
      <c r="G36" s="29">
        <f ca="1">IF(G3="","",G3)</f>
        <v>12</v>
      </c>
      <c r="H36" s="29"/>
      <c r="I36" t="str">
        <f>IF(I3="","",I3)</f>
        <v>㎠の三角形の底辺と高さについて調べました。</v>
      </c>
    </row>
    <row r="37" spans="1:39" ht="24" customHeight="1" x14ac:dyDescent="0.25">
      <c r="B37" s="18" t="str">
        <f t="shared" ref="B37:B46" si="0">IF(A4="","",A4)</f>
        <v>(1)</v>
      </c>
      <c r="C37" s="18"/>
      <c r="D37" s="15"/>
      <c r="E37" s="15" t="str">
        <f>IF(D4="","",D4)</f>
        <v>下の表の空らんをうめましょう。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9" ht="24" customHeight="1" x14ac:dyDescent="0.25">
      <c r="B38" s="18" t="str">
        <f t="shared" si="0"/>
        <v/>
      </c>
      <c r="C38" s="15" t="str">
        <f t="shared" ref="C38:D40" si="1">IF(B5="","",B5)</f>
        <v/>
      </c>
      <c r="D38" s="15" t="str">
        <f t="shared" si="1"/>
        <v/>
      </c>
      <c r="E38" s="61" t="str">
        <f>IF(D5="","",D5)</f>
        <v>底辺(㎝)</v>
      </c>
      <c r="F38" s="62"/>
      <c r="G38" s="62"/>
      <c r="H38" s="62"/>
      <c r="I38" s="62"/>
      <c r="J38" s="63"/>
      <c r="K38" s="47">
        <f t="shared" ref="K38:T38" si="2">IF(J5="","",J5)</f>
        <v>1</v>
      </c>
      <c r="L38" s="47" t="str">
        <f t="shared" si="2"/>
        <v/>
      </c>
      <c r="M38" s="47" t="str">
        <f t="shared" si="2"/>
        <v/>
      </c>
      <c r="N38" s="41">
        <f t="shared" si="2"/>
        <v>2</v>
      </c>
      <c r="O38" s="41" t="str">
        <f t="shared" si="2"/>
        <v/>
      </c>
      <c r="P38" s="41" t="str">
        <f t="shared" si="2"/>
        <v/>
      </c>
      <c r="Q38" s="41">
        <f t="shared" si="2"/>
        <v>3</v>
      </c>
      <c r="R38" s="41" t="str">
        <f t="shared" si="2"/>
        <v/>
      </c>
      <c r="S38" s="41" t="str">
        <f t="shared" si="2"/>
        <v/>
      </c>
      <c r="T38" s="61">
        <f t="shared" si="2"/>
        <v>4</v>
      </c>
      <c r="U38" s="62"/>
      <c r="V38" s="63"/>
      <c r="W38" s="41">
        <f t="shared" ref="W38:AK38" si="3">IF(V5="","",V5)</f>
        <v>5</v>
      </c>
      <c r="X38" s="41" t="str">
        <f t="shared" si="3"/>
        <v/>
      </c>
      <c r="Y38" s="41" t="str">
        <f t="shared" si="3"/>
        <v/>
      </c>
      <c r="Z38" s="22" t="str">
        <f t="shared" si="3"/>
        <v/>
      </c>
      <c r="AA38" s="15" t="str">
        <f t="shared" si="3"/>
        <v/>
      </c>
      <c r="AB38" s="15" t="str">
        <f t="shared" si="3"/>
        <v/>
      </c>
      <c r="AC38" s="15" t="str">
        <f t="shared" si="3"/>
        <v/>
      </c>
      <c r="AD38" s="15" t="str">
        <f t="shared" si="3"/>
        <v/>
      </c>
      <c r="AE38" s="15" t="str">
        <f t="shared" si="3"/>
        <v/>
      </c>
      <c r="AF38" s="15" t="str">
        <f t="shared" si="3"/>
        <v/>
      </c>
      <c r="AG38" s="15" t="str">
        <f t="shared" si="3"/>
        <v/>
      </c>
      <c r="AH38" s="15" t="str">
        <f t="shared" si="3"/>
        <v/>
      </c>
      <c r="AI38" s="15" t="str">
        <f t="shared" si="3"/>
        <v/>
      </c>
      <c r="AJ38" s="15" t="str">
        <f t="shared" si="3"/>
        <v/>
      </c>
      <c r="AK38" s="15" t="str">
        <f t="shared" si="3"/>
        <v/>
      </c>
      <c r="AL38" s="15"/>
    </row>
    <row r="39" spans="1:39" ht="24" customHeight="1" x14ac:dyDescent="0.25">
      <c r="B39" s="15" t="str">
        <f t="shared" si="0"/>
        <v/>
      </c>
      <c r="C39" s="15" t="str">
        <f t="shared" si="1"/>
        <v/>
      </c>
      <c r="D39" s="15" t="str">
        <f t="shared" si="1"/>
        <v/>
      </c>
      <c r="E39" s="61" t="str">
        <f>IF(D6="","",D6)</f>
        <v>高さ(㎝)</v>
      </c>
      <c r="F39" s="62" t="str">
        <f t="shared" ref="F39:J40" si="4">IF(E6="","",E6)</f>
        <v/>
      </c>
      <c r="G39" s="62" t="str">
        <f t="shared" si="4"/>
        <v/>
      </c>
      <c r="H39" s="62" t="str">
        <f t="shared" si="4"/>
        <v/>
      </c>
      <c r="I39" s="62" t="str">
        <f t="shared" si="4"/>
        <v/>
      </c>
      <c r="J39" s="63" t="str">
        <f t="shared" si="4"/>
        <v/>
      </c>
      <c r="K39" s="41">
        <f t="shared" ref="K39:T39" ca="1" si="5">IF(J6="","",J6)</f>
        <v>24</v>
      </c>
      <c r="L39" s="41" t="str">
        <f t="shared" si="5"/>
        <v/>
      </c>
      <c r="M39" s="41" t="str">
        <f t="shared" si="5"/>
        <v/>
      </c>
      <c r="N39" s="46">
        <f t="shared" ca="1" si="5"/>
        <v>12</v>
      </c>
      <c r="O39" s="46" t="str">
        <f t="shared" si="5"/>
        <v/>
      </c>
      <c r="P39" s="46" t="str">
        <f t="shared" si="5"/>
        <v/>
      </c>
      <c r="Q39" s="46">
        <f t="shared" ca="1" si="5"/>
        <v>8</v>
      </c>
      <c r="R39" s="46" t="str">
        <f t="shared" si="5"/>
        <v/>
      </c>
      <c r="S39" s="46" t="str">
        <f t="shared" si="5"/>
        <v/>
      </c>
      <c r="T39" s="64">
        <f t="shared" ca="1" si="5"/>
        <v>6</v>
      </c>
      <c r="U39" s="65"/>
      <c r="V39" s="66"/>
      <c r="W39" s="46">
        <f t="shared" ref="W39:AK39" ca="1" si="6">IF(V6="","",V6)</f>
        <v>4.8</v>
      </c>
      <c r="X39" s="46" t="str">
        <f t="shared" si="6"/>
        <v/>
      </c>
      <c r="Y39" s="46" t="str">
        <f t="shared" si="6"/>
        <v/>
      </c>
      <c r="Z39" s="22" t="str">
        <f t="shared" si="6"/>
        <v/>
      </c>
      <c r="AA39" s="15" t="str">
        <f t="shared" si="6"/>
        <v/>
      </c>
      <c r="AB39" s="15" t="str">
        <f t="shared" si="6"/>
        <v/>
      </c>
      <c r="AC39" s="15" t="str">
        <f t="shared" si="6"/>
        <v/>
      </c>
      <c r="AD39" s="15" t="str">
        <f t="shared" si="6"/>
        <v/>
      </c>
      <c r="AE39" s="15" t="str">
        <f t="shared" si="6"/>
        <v/>
      </c>
      <c r="AF39" s="15" t="str">
        <f t="shared" si="6"/>
        <v/>
      </c>
      <c r="AG39" s="15" t="str">
        <f t="shared" si="6"/>
        <v/>
      </c>
      <c r="AH39" s="15" t="str">
        <f t="shared" si="6"/>
        <v/>
      </c>
      <c r="AI39" s="15" t="str">
        <f t="shared" si="6"/>
        <v/>
      </c>
      <c r="AJ39" s="15" t="str">
        <f t="shared" si="6"/>
        <v/>
      </c>
      <c r="AK39" s="15" t="str">
        <f t="shared" si="6"/>
        <v/>
      </c>
      <c r="AL39" s="15" t="str">
        <f>IF(AK5="","",AK5)</f>
        <v/>
      </c>
    </row>
    <row r="40" spans="1:39" ht="24" customHeight="1" x14ac:dyDescent="0.25">
      <c r="B40" s="18" t="str">
        <f t="shared" si="0"/>
        <v/>
      </c>
      <c r="C40" s="15" t="str">
        <f t="shared" si="1"/>
        <v/>
      </c>
      <c r="D40" s="16" t="str">
        <f t="shared" si="1"/>
        <v/>
      </c>
      <c r="E40" s="16" t="str">
        <f>IF(D7="","",D7)</f>
        <v/>
      </c>
      <c r="F40" s="15" t="str">
        <f t="shared" si="4"/>
        <v/>
      </c>
      <c r="G40" s="15" t="str">
        <f t="shared" si="4"/>
        <v/>
      </c>
      <c r="H40" s="15" t="str">
        <f t="shared" si="4"/>
        <v/>
      </c>
      <c r="I40" s="15" t="str">
        <f t="shared" si="4"/>
        <v/>
      </c>
      <c r="J40" s="16" t="str">
        <f t="shared" si="4"/>
        <v/>
      </c>
      <c r="K40" s="16" t="str">
        <f t="shared" ref="K40:T40" si="7">IF(J7="","",J7)</f>
        <v/>
      </c>
      <c r="L40" s="16" t="str">
        <f t="shared" si="7"/>
        <v/>
      </c>
      <c r="M40" s="16" t="str">
        <f t="shared" si="7"/>
        <v/>
      </c>
      <c r="N40" s="16" t="str">
        <f t="shared" si="7"/>
        <v/>
      </c>
      <c r="O40" s="15" t="str">
        <f t="shared" si="7"/>
        <v/>
      </c>
      <c r="P40" s="15" t="str">
        <f t="shared" si="7"/>
        <v/>
      </c>
      <c r="Q40" s="15" t="str">
        <f t="shared" si="7"/>
        <v/>
      </c>
      <c r="R40" s="15" t="str">
        <f t="shared" si="7"/>
        <v/>
      </c>
      <c r="S40" s="15" t="str">
        <f t="shared" si="7"/>
        <v/>
      </c>
      <c r="T40" s="15" t="str">
        <f t="shared" si="7"/>
        <v/>
      </c>
      <c r="U40" s="15" t="str">
        <f>IF(T7="","",T7)</f>
        <v/>
      </c>
      <c r="V40" s="15" t="str">
        <f>IF(U7="","",U7)</f>
        <v/>
      </c>
      <c r="W40" s="15" t="str">
        <f t="shared" ref="W40:AK40" si="8">IF(V7="","",V7)</f>
        <v/>
      </c>
      <c r="X40" s="15" t="str">
        <f t="shared" si="8"/>
        <v/>
      </c>
      <c r="Y40" s="15" t="str">
        <f t="shared" si="8"/>
        <v/>
      </c>
      <c r="Z40" s="15" t="str">
        <f t="shared" si="8"/>
        <v/>
      </c>
      <c r="AA40" s="15" t="str">
        <f t="shared" si="8"/>
        <v/>
      </c>
      <c r="AB40" s="15" t="str">
        <f t="shared" si="8"/>
        <v/>
      </c>
      <c r="AC40" s="15" t="str">
        <f t="shared" si="8"/>
        <v/>
      </c>
      <c r="AD40" s="15" t="str">
        <f t="shared" si="8"/>
        <v/>
      </c>
      <c r="AE40" s="15" t="str">
        <f t="shared" si="8"/>
        <v/>
      </c>
      <c r="AF40" s="15" t="str">
        <f t="shared" si="8"/>
        <v/>
      </c>
      <c r="AG40" s="15" t="str">
        <f t="shared" si="8"/>
        <v/>
      </c>
      <c r="AH40" s="15" t="str">
        <f t="shared" si="8"/>
        <v/>
      </c>
      <c r="AI40" s="15" t="str">
        <f t="shared" si="8"/>
        <v/>
      </c>
      <c r="AJ40" s="15" t="str">
        <f t="shared" si="8"/>
        <v/>
      </c>
      <c r="AK40" s="15" t="str">
        <f t="shared" si="8"/>
        <v/>
      </c>
      <c r="AL40" s="15" t="str">
        <f>IF(AK6="","",AK6)</f>
        <v/>
      </c>
    </row>
    <row r="41" spans="1:39" ht="24" customHeight="1" x14ac:dyDescent="0.25">
      <c r="B41" s="1" t="str">
        <f t="shared" si="0"/>
        <v>(2)</v>
      </c>
      <c r="C41" s="15"/>
      <c r="D41" s="15"/>
      <c r="E41" s="15" t="str">
        <f>IF(D8="","",D8)</f>
        <v>底辺</v>
      </c>
      <c r="F41" s="15"/>
      <c r="G41" s="15"/>
      <c r="H41" s="53">
        <f ca="1">IF(G8="","",G8)</f>
        <v>6</v>
      </c>
      <c r="I41" s="53"/>
      <c r="J41" s="15" t="str">
        <f>IF(I8="","",I8)</f>
        <v>㎝の三角形の高さは何㎝でしょう。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 t="str">
        <f>IF(AK7="","",AK7)</f>
        <v/>
      </c>
    </row>
    <row r="42" spans="1:39" ht="24" customHeight="1" x14ac:dyDescent="0.25">
      <c r="B42" s="18" t="str">
        <f t="shared" si="0"/>
        <v/>
      </c>
      <c r="C42" s="15" t="str">
        <f>IF(B9="","",B9)</f>
        <v/>
      </c>
      <c r="D42" s="16" t="str">
        <f>IF(C9="","",C9)</f>
        <v/>
      </c>
      <c r="E42" s="27">
        <f ca="1">K39</f>
        <v>24</v>
      </c>
      <c r="F42" s="27"/>
      <c r="G42" s="50" t="s">
        <v>128</v>
      </c>
      <c r="H42" s="50"/>
      <c r="I42" s="50">
        <f ca="1">H41</f>
        <v>6</v>
      </c>
      <c r="J42" s="50"/>
      <c r="K42" s="50" t="s">
        <v>127</v>
      </c>
      <c r="L42" s="50"/>
      <c r="M42" s="67">
        <f ca="1">E42/I42</f>
        <v>4</v>
      </c>
      <c r="N42" s="67"/>
      <c r="O42" s="21" t="str">
        <f>IF(M9="","",M9)</f>
        <v/>
      </c>
      <c r="P42" s="6" t="str">
        <f>IF(N9="","",N9)</f>
        <v/>
      </c>
      <c r="Q42" s="6" t="str">
        <f>IF(O9="","",O9)</f>
        <v/>
      </c>
      <c r="R42" s="68">
        <f ca="1">M42</f>
        <v>4</v>
      </c>
      <c r="S42" s="68"/>
      <c r="T42" s="20" t="s">
        <v>132</v>
      </c>
      <c r="U42" s="6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</row>
    <row r="43" spans="1:39" ht="24" customHeight="1" x14ac:dyDescent="0.25">
      <c r="B43" s="18" t="str">
        <f t="shared" si="0"/>
        <v>(3)</v>
      </c>
      <c r="C43" s="15"/>
      <c r="D43" s="15"/>
      <c r="E43" s="15" t="str">
        <f>IF(D10="","",D10)</f>
        <v>高さ</v>
      </c>
      <c r="F43" s="15"/>
      <c r="G43" s="15"/>
      <c r="H43" s="53">
        <f ca="1">IF(G10="","",G10)</f>
        <v>3.4285714285714284</v>
      </c>
      <c r="I43" s="53"/>
      <c r="J43" s="15" t="str">
        <f>IF(I10="","",I10)</f>
        <v>㎝の三角形の底辺は何㎝でしょう。</v>
      </c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</row>
    <row r="44" spans="1:39" ht="24" customHeight="1" x14ac:dyDescent="0.25">
      <c r="B44" s="18" t="str">
        <f t="shared" si="0"/>
        <v/>
      </c>
      <c r="C44" s="15" t="str">
        <f>IF(B11="","",B11)</f>
        <v/>
      </c>
      <c r="D44" s="15" t="str">
        <f>IF(C11="","",C11)</f>
        <v/>
      </c>
      <c r="E44" s="27">
        <f ca="1">K39</f>
        <v>24</v>
      </c>
      <c r="F44" s="27"/>
      <c r="G44" s="50" t="s">
        <v>128</v>
      </c>
      <c r="H44" s="50"/>
      <c r="I44" s="50">
        <f ca="1">H43</f>
        <v>3.4285714285714284</v>
      </c>
      <c r="J44" s="50"/>
      <c r="K44" s="50" t="s">
        <v>127</v>
      </c>
      <c r="L44" s="50"/>
      <c r="M44" s="67">
        <f ca="1">E44/I44</f>
        <v>7</v>
      </c>
      <c r="N44" s="67"/>
      <c r="O44" s="21" t="str">
        <f>IF(M11="","",M11)</f>
        <v/>
      </c>
      <c r="P44" s="6" t="str">
        <f>IF(N11="","",N11)</f>
        <v/>
      </c>
      <c r="Q44" s="6" t="str">
        <f>IF(O11="","",O11)</f>
        <v/>
      </c>
      <c r="R44" s="68">
        <f ca="1">M44</f>
        <v>7</v>
      </c>
      <c r="S44" s="68"/>
      <c r="T44" s="20" t="s">
        <v>132</v>
      </c>
      <c r="U44" s="6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9" ht="24" customHeight="1" x14ac:dyDescent="0.25">
      <c r="B45" s="1" t="str">
        <f t="shared" si="0"/>
        <v>(4)</v>
      </c>
      <c r="C45" s="15"/>
      <c r="D45" s="15"/>
      <c r="E45" s="15" t="str">
        <f>IF(D12="","",D12)</f>
        <v>三角形の底辺をｘ㎝，高さをｙ㎝として，ｘ，ｙの関係を</v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6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</row>
    <row r="46" spans="1:39" ht="24" customHeight="1" x14ac:dyDescent="0.25">
      <c r="B46" s="1" t="str">
        <f t="shared" si="0"/>
        <v/>
      </c>
      <c r="C46" s="15" t="str">
        <f>IF(B13="","",B13)</f>
        <v/>
      </c>
      <c r="D46" s="15" t="str">
        <f>IF(C13="","",C13)</f>
        <v/>
      </c>
      <c r="E46" s="15" t="str">
        <f>IF(D13="","",D13)</f>
        <v>式に表しましょう。</v>
      </c>
      <c r="Q46" s="27" t="s">
        <v>131</v>
      </c>
      <c r="R46" s="27"/>
      <c r="S46" s="27" t="s">
        <v>127</v>
      </c>
      <c r="T46" s="27"/>
      <c r="U46" s="27">
        <f ca="1">G36*2</f>
        <v>24</v>
      </c>
      <c r="V46" s="27"/>
      <c r="W46" s="27" t="s">
        <v>128</v>
      </c>
      <c r="X46" s="27"/>
      <c r="Y46" s="27" t="s">
        <v>130</v>
      </c>
      <c r="Z46" s="27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</row>
    <row r="47" spans="1:39" ht="24" customHeight="1" x14ac:dyDescent="0.25">
      <c r="B47" s="1" t="str">
        <f t="shared" ref="B47:AK47" si="9">IF(A15="","",A15)</f>
        <v/>
      </c>
      <c r="C47" s="15" t="str">
        <f t="shared" si="9"/>
        <v/>
      </c>
      <c r="D47" s="15" t="str">
        <f t="shared" si="9"/>
        <v/>
      </c>
      <c r="E47" s="15" t="str">
        <f t="shared" si="9"/>
        <v/>
      </c>
      <c r="F47" s="15" t="str">
        <f t="shared" si="9"/>
        <v/>
      </c>
      <c r="G47" s="15" t="str">
        <f t="shared" si="9"/>
        <v/>
      </c>
      <c r="H47" s="15" t="str">
        <f t="shared" si="9"/>
        <v/>
      </c>
      <c r="I47" s="15" t="str">
        <f t="shared" si="9"/>
        <v/>
      </c>
      <c r="J47" s="15" t="str">
        <f t="shared" si="9"/>
        <v/>
      </c>
      <c r="K47" s="15" t="str">
        <f t="shared" si="9"/>
        <v/>
      </c>
      <c r="L47" s="15" t="str">
        <f t="shared" si="9"/>
        <v/>
      </c>
      <c r="M47" s="15" t="str">
        <f t="shared" si="9"/>
        <v/>
      </c>
      <c r="N47" s="15" t="str">
        <f t="shared" si="9"/>
        <v/>
      </c>
      <c r="O47" s="15" t="str">
        <f t="shared" si="9"/>
        <v/>
      </c>
      <c r="P47" s="15" t="str">
        <f t="shared" si="9"/>
        <v/>
      </c>
      <c r="Q47" s="15" t="str">
        <f t="shared" si="9"/>
        <v/>
      </c>
      <c r="R47" s="15" t="str">
        <f t="shared" si="9"/>
        <v/>
      </c>
      <c r="S47" s="15" t="str">
        <f t="shared" si="9"/>
        <v/>
      </c>
      <c r="T47" s="15" t="str">
        <f t="shared" si="9"/>
        <v/>
      </c>
      <c r="U47" s="15" t="str">
        <f t="shared" si="9"/>
        <v/>
      </c>
      <c r="V47" s="15" t="str">
        <f t="shared" si="9"/>
        <v/>
      </c>
      <c r="W47" s="15" t="str">
        <f t="shared" si="9"/>
        <v/>
      </c>
      <c r="X47" s="15" t="str">
        <f t="shared" si="9"/>
        <v/>
      </c>
      <c r="Y47" s="15" t="str">
        <f t="shared" si="9"/>
        <v/>
      </c>
      <c r="Z47" s="15" t="str">
        <f t="shared" si="9"/>
        <v/>
      </c>
      <c r="AA47" s="15" t="str">
        <f t="shared" si="9"/>
        <v/>
      </c>
      <c r="AB47" s="15" t="str">
        <f t="shared" si="9"/>
        <v/>
      </c>
      <c r="AC47" s="15" t="str">
        <f t="shared" si="9"/>
        <v/>
      </c>
      <c r="AD47" s="15" t="str">
        <f t="shared" si="9"/>
        <v/>
      </c>
      <c r="AE47" s="15" t="str">
        <f t="shared" si="9"/>
        <v/>
      </c>
      <c r="AF47" s="15" t="str">
        <f t="shared" si="9"/>
        <v/>
      </c>
      <c r="AG47" s="15" t="str">
        <f t="shared" si="9"/>
        <v/>
      </c>
      <c r="AH47" s="15" t="str">
        <f t="shared" si="9"/>
        <v/>
      </c>
      <c r="AI47" s="15" t="str">
        <f t="shared" si="9"/>
        <v/>
      </c>
      <c r="AJ47" s="15" t="str">
        <f t="shared" si="9"/>
        <v/>
      </c>
      <c r="AK47" s="15" t="str">
        <f t="shared" si="9"/>
        <v/>
      </c>
      <c r="AL47" s="15"/>
    </row>
    <row r="48" spans="1:39" ht="24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 t="str">
        <f>IF(AK15="","",AK15)</f>
        <v/>
      </c>
    </row>
    <row r="49" spans="1:38" ht="24" customHeight="1" x14ac:dyDescent="0.25">
      <c r="A49" s="1" t="str">
        <f>IF(A16="","",A16)</f>
        <v>２</v>
      </c>
      <c r="B49" s="15"/>
      <c r="C49" s="53">
        <f ca="1">IF(C16="","",C16)</f>
        <v>120</v>
      </c>
      <c r="D49" s="53" t="str">
        <f>IF(D16="","",D16)</f>
        <v/>
      </c>
      <c r="E49" s="53" t="str">
        <f>IF(E16="","",E16)</f>
        <v/>
      </c>
      <c r="F49" t="str">
        <f>IF(F16="","",F16)</f>
        <v>㎞の道のりを移動するときの時速と時間は</v>
      </c>
      <c r="G49" s="16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8" ht="24" customHeight="1" x14ac:dyDescent="0.25">
      <c r="A50" s="18" t="str">
        <f>IF(A17="","",A17)</f>
        <v/>
      </c>
      <c r="B50" s="15" t="str">
        <f>IF(B17="","",B17)</f>
        <v/>
      </c>
      <c r="C50" t="str">
        <f>IF(C17="","",C17)</f>
        <v>反比例しています。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 t="str">
        <f>IF(U18="","",U18)</f>
        <v/>
      </c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8" ht="24" customHeight="1" x14ac:dyDescent="0.25">
      <c r="A51" s="18" t="str">
        <f>IF(A18="","",A18)</f>
        <v/>
      </c>
      <c r="B51" s="15" t="str">
        <f>IF(B18="","",B18)</f>
        <v/>
      </c>
      <c r="C51" s="15" t="str">
        <f>IF(C18="","",C18)</f>
        <v>次の問いに答えましょう。</v>
      </c>
      <c r="D51" s="15"/>
      <c r="E51" s="15"/>
      <c r="F51" s="15"/>
      <c r="G51" s="15"/>
      <c r="H51" s="15"/>
      <c r="I51" s="16"/>
      <c r="J51" s="16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 t="str">
        <f>IF(U19="","",U19)</f>
        <v/>
      </c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spans="1:38" ht="24" customHeight="1" x14ac:dyDescent="0.25">
      <c r="A52" t="str">
        <f>IF(A19="","",A19)</f>
        <v/>
      </c>
      <c r="B52" s="1" t="str">
        <f>IF(B19="","",B19)</f>
        <v>(1)</v>
      </c>
      <c r="C52" s="15"/>
      <c r="D52" s="15"/>
      <c r="E52" t="str">
        <f>IF(E19="","",E19)</f>
        <v>時速</v>
      </c>
      <c r="F52" s="15"/>
      <c r="G52" s="15"/>
      <c r="H52" s="53">
        <f ca="1">IF(H19="","",H19)</f>
        <v>20</v>
      </c>
      <c r="I52" s="53" t="str">
        <f>IF(I19="","",I19)</f>
        <v/>
      </c>
      <c r="J52" t="str">
        <f>IF(J19="","",J19)</f>
        <v>㎞で移動したとき</v>
      </c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</row>
    <row r="53" spans="1:38" ht="24" customHeight="1" x14ac:dyDescent="0.25">
      <c r="A53" t="str">
        <f t="shared" ref="A53:B56" si="10">IF(A21="","",A21)</f>
        <v/>
      </c>
      <c r="B53" s="18" t="str">
        <f t="shared" si="10"/>
        <v/>
      </c>
      <c r="C53" s="15"/>
      <c r="D53" s="15"/>
      <c r="E53" s="27">
        <f ca="1">C49</f>
        <v>120</v>
      </c>
      <c r="F53" s="27"/>
      <c r="G53" s="27"/>
      <c r="H53" s="27" t="s">
        <v>128</v>
      </c>
      <c r="I53" s="27"/>
      <c r="J53" s="27">
        <f ca="1">H52</f>
        <v>20</v>
      </c>
      <c r="K53" s="27"/>
      <c r="L53" s="27" t="s">
        <v>127</v>
      </c>
      <c r="M53" s="27"/>
      <c r="N53" s="27">
        <f ca="1">E53/J53</f>
        <v>6</v>
      </c>
      <c r="O53" s="27"/>
      <c r="P53" s="27"/>
      <c r="Q53" s="9" t="str">
        <f>IF(Q21="","",Q21)</f>
        <v/>
      </c>
      <c r="R53" s="9" t="str">
        <f>IF(R21="","",R21)</f>
        <v/>
      </c>
      <c r="S53" s="9" t="str">
        <f>IF(S21="","",S21)</f>
        <v/>
      </c>
      <c r="T53" s="15" t="str">
        <f>IF(T21="","",T21)</f>
        <v/>
      </c>
      <c r="U53" s="15" t="str">
        <f>IF(U22="","",U22)</f>
        <v/>
      </c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 t="str">
        <f>IF(AL21="","",AL21)</f>
        <v/>
      </c>
    </row>
    <row r="54" spans="1:38" ht="24" customHeight="1" x14ac:dyDescent="0.25">
      <c r="A54" t="str">
        <f t="shared" si="10"/>
        <v/>
      </c>
      <c r="B54" s="18" t="str">
        <f t="shared" si="10"/>
        <v/>
      </c>
      <c r="C54" s="15"/>
      <c r="D54" s="15"/>
      <c r="E54" s="9" t="str">
        <f t="shared" ref="E54:M54" si="11">IF(E22="","",E22)</f>
        <v/>
      </c>
      <c r="F54" s="9" t="str">
        <f t="shared" si="11"/>
        <v/>
      </c>
      <c r="G54" s="9" t="str">
        <f t="shared" si="11"/>
        <v/>
      </c>
      <c r="H54" s="17" t="str">
        <f t="shared" si="11"/>
        <v/>
      </c>
      <c r="I54" s="17" t="str">
        <f t="shared" si="11"/>
        <v/>
      </c>
      <c r="J54" s="9" t="str">
        <f t="shared" si="11"/>
        <v/>
      </c>
      <c r="K54" s="9" t="str">
        <f t="shared" si="11"/>
        <v/>
      </c>
      <c r="L54" s="9" t="str">
        <f t="shared" si="11"/>
        <v/>
      </c>
      <c r="M54" s="9" t="str">
        <f t="shared" si="11"/>
        <v/>
      </c>
      <c r="N54" s="69">
        <f ca="1">N53</f>
        <v>6</v>
      </c>
      <c r="O54" s="69"/>
      <c r="P54" s="69"/>
      <c r="Q54" s="23" t="s">
        <v>129</v>
      </c>
      <c r="R54" s="23"/>
      <c r="S54" s="23"/>
      <c r="T54" s="15"/>
      <c r="U54" s="15" t="str">
        <f>IF(U23="","",U23)</f>
        <v/>
      </c>
      <c r="V54" s="15" t="str">
        <f t="shared" ref="V54:AK54" si="12">IF(V23="","",V23)</f>
        <v/>
      </c>
      <c r="W54" s="15" t="str">
        <f t="shared" si="12"/>
        <v/>
      </c>
      <c r="X54" s="15" t="str">
        <f t="shared" si="12"/>
        <v/>
      </c>
      <c r="Y54" s="15" t="str">
        <f t="shared" si="12"/>
        <v/>
      </c>
      <c r="Z54" s="15" t="str">
        <f t="shared" si="12"/>
        <v/>
      </c>
      <c r="AA54" s="15" t="str">
        <f t="shared" si="12"/>
        <v/>
      </c>
      <c r="AB54" s="15" t="str">
        <f t="shared" si="12"/>
        <v/>
      </c>
      <c r="AC54" s="15" t="str">
        <f t="shared" si="12"/>
        <v/>
      </c>
      <c r="AD54" s="15" t="str">
        <f t="shared" si="12"/>
        <v/>
      </c>
      <c r="AE54" s="15" t="str">
        <f t="shared" si="12"/>
        <v/>
      </c>
      <c r="AF54" s="15" t="str">
        <f t="shared" si="12"/>
        <v/>
      </c>
      <c r="AG54" s="15" t="str">
        <f t="shared" si="12"/>
        <v/>
      </c>
      <c r="AH54" s="15" t="str">
        <f t="shared" si="12"/>
        <v/>
      </c>
      <c r="AI54" s="15" t="str">
        <f t="shared" si="12"/>
        <v/>
      </c>
      <c r="AJ54" s="15" t="str">
        <f t="shared" si="12"/>
        <v/>
      </c>
      <c r="AK54" s="15" t="str">
        <f t="shared" si="12"/>
        <v/>
      </c>
      <c r="AL54" s="15"/>
    </row>
    <row r="55" spans="1:38" ht="24" customHeight="1" x14ac:dyDescent="0.25">
      <c r="A55" t="str">
        <f t="shared" si="10"/>
        <v/>
      </c>
      <c r="B55" s="1" t="str">
        <f t="shared" si="10"/>
        <v>(2)</v>
      </c>
      <c r="C55" s="15"/>
      <c r="D55" s="15"/>
      <c r="E55" s="15">
        <f ca="1">IF(E23="","",E23)</f>
        <v>6</v>
      </c>
      <c r="F55" t="str">
        <f>IF(F23="","",F23)</f>
        <v>時間で移動するには</v>
      </c>
      <c r="G55" s="15"/>
      <c r="H55" s="16"/>
      <c r="I55" s="16"/>
      <c r="J55" s="15"/>
      <c r="K55" s="15"/>
      <c r="L55" s="15"/>
      <c r="M55" s="15"/>
      <c r="N55" s="16"/>
      <c r="O55" s="16"/>
      <c r="P55" s="15"/>
      <c r="Q55" s="15"/>
      <c r="R55" s="15"/>
      <c r="S55" s="15"/>
      <c r="T55" s="15"/>
      <c r="U55" s="15"/>
      <c r="V55" s="15" t="str">
        <f t="shared" ref="V55:AK55" si="13">IF(V24="","",V24)</f>
        <v/>
      </c>
      <c r="W55" s="15" t="str">
        <f t="shared" si="13"/>
        <v/>
      </c>
      <c r="X55" s="15" t="str">
        <f t="shared" si="13"/>
        <v/>
      </c>
      <c r="Y55" s="15" t="str">
        <f t="shared" si="13"/>
        <v/>
      </c>
      <c r="Z55" s="15" t="str">
        <f t="shared" si="13"/>
        <v/>
      </c>
      <c r="AA55" s="15" t="str">
        <f t="shared" si="13"/>
        <v/>
      </c>
      <c r="AB55" s="15" t="str">
        <f t="shared" si="13"/>
        <v/>
      </c>
      <c r="AC55" s="15" t="str">
        <f t="shared" si="13"/>
        <v/>
      </c>
      <c r="AD55" s="15" t="str">
        <f t="shared" si="13"/>
        <v/>
      </c>
      <c r="AE55" s="15" t="str">
        <f t="shared" si="13"/>
        <v/>
      </c>
      <c r="AF55" s="15" t="str">
        <f t="shared" si="13"/>
        <v/>
      </c>
      <c r="AG55" s="15" t="str">
        <f t="shared" si="13"/>
        <v/>
      </c>
      <c r="AH55" s="15" t="str">
        <f t="shared" si="13"/>
        <v/>
      </c>
      <c r="AI55" s="15" t="str">
        <f t="shared" si="13"/>
        <v/>
      </c>
      <c r="AJ55" s="15" t="str">
        <f t="shared" si="13"/>
        <v/>
      </c>
      <c r="AK55" s="15" t="str">
        <f t="shared" si="13"/>
        <v/>
      </c>
      <c r="AL55" s="15" t="str">
        <f>IF(AL23="","",AL23)</f>
        <v/>
      </c>
    </row>
    <row r="56" spans="1:38" ht="24" customHeight="1" x14ac:dyDescent="0.25">
      <c r="A56" t="str">
        <f t="shared" si="10"/>
        <v/>
      </c>
      <c r="B56" s="18" t="str">
        <f t="shared" si="10"/>
        <v/>
      </c>
      <c r="C56" s="15"/>
      <c r="D56" s="15"/>
      <c r="E56" s="15" t="str">
        <f>IF(E24="","",E24)</f>
        <v>時速何㎞で移動すれば</v>
      </c>
      <c r="F56" s="15"/>
      <c r="G56" s="15"/>
      <c r="H56" s="16"/>
      <c r="I56" s="16"/>
      <c r="J56" s="15"/>
      <c r="K56" s="15"/>
      <c r="L56" s="15"/>
      <c r="M56" s="15"/>
      <c r="N56" s="15"/>
      <c r="O56" s="16"/>
      <c r="P56" s="16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 t="str">
        <f>IF(AL24="","",AL24)</f>
        <v/>
      </c>
    </row>
    <row r="57" spans="1:38" ht="24" customHeight="1" x14ac:dyDescent="0.25">
      <c r="B57" s="18"/>
      <c r="C57" s="15"/>
      <c r="D57" s="15"/>
      <c r="E57" s="15" t="str">
        <f>IF(E25="","",E25)</f>
        <v>よいでしょうか。</v>
      </c>
      <c r="F57" s="15"/>
      <c r="G57" s="15"/>
      <c r="H57" s="16"/>
      <c r="I57" s="16"/>
      <c r="J57" s="15"/>
      <c r="K57" s="15"/>
      <c r="L57" s="15"/>
      <c r="M57" s="15"/>
      <c r="N57" s="15"/>
      <c r="O57" s="16"/>
      <c r="P57" s="16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</row>
    <row r="58" spans="1:38" ht="24" customHeight="1" x14ac:dyDescent="0.25">
      <c r="A58" t="str">
        <f>IF(A25="","",A25)</f>
        <v/>
      </c>
      <c r="B58" s="18" t="str">
        <f>IF(B25="","",B25)</f>
        <v/>
      </c>
      <c r="C58" s="15"/>
      <c r="D58" s="15"/>
      <c r="E58" s="27">
        <f ca="1">C49</f>
        <v>120</v>
      </c>
      <c r="F58" s="27"/>
      <c r="G58" s="27"/>
      <c r="H58" s="27" t="s">
        <v>128</v>
      </c>
      <c r="I58" s="27"/>
      <c r="J58" s="27">
        <f ca="1">E55</f>
        <v>6</v>
      </c>
      <c r="K58" s="27"/>
      <c r="L58" s="27" t="s">
        <v>127</v>
      </c>
      <c r="M58" s="27"/>
      <c r="N58" s="27">
        <f ca="1">E58/J58</f>
        <v>20</v>
      </c>
      <c r="O58" s="27"/>
      <c r="P58" s="27"/>
      <c r="Q58" s="9" t="str">
        <f>IF(Q25="","",Q25)</f>
        <v/>
      </c>
      <c r="R58" s="9" t="str">
        <f>IF(R25="","",R25)</f>
        <v/>
      </c>
      <c r="S58" s="9" t="str">
        <f>IF(S25="","",S25)</f>
        <v/>
      </c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</row>
    <row r="59" spans="1:38" ht="24" customHeight="1" x14ac:dyDescent="0.25">
      <c r="B59" s="18"/>
      <c r="C59" s="15"/>
      <c r="D59" s="15"/>
      <c r="E59" s="9"/>
      <c r="F59" s="9"/>
      <c r="G59" s="9"/>
      <c r="H59" s="17"/>
      <c r="I59" s="17"/>
      <c r="J59" s="9"/>
      <c r="K59" s="23" t="s">
        <v>126</v>
      </c>
      <c r="L59" s="23"/>
      <c r="M59" s="23"/>
      <c r="N59" s="54">
        <f ca="1">N58</f>
        <v>20</v>
      </c>
      <c r="O59" s="54"/>
      <c r="P59" s="54"/>
      <c r="Q59" s="23" t="s">
        <v>125</v>
      </c>
      <c r="R59" s="23"/>
      <c r="S59" s="9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</row>
    <row r="60" spans="1:38" ht="24" customHeight="1" x14ac:dyDescent="0.25">
      <c r="A60" t="str">
        <f>IF(A26="","",A26)</f>
        <v/>
      </c>
      <c r="B60" s="18" t="str">
        <f>IF(B26="","",B26)</f>
        <v/>
      </c>
      <c r="C60" s="15"/>
      <c r="D60" s="15"/>
      <c r="E60" s="15" t="str">
        <f t="shared" ref="E60:S60" si="14">IF(E26="","",E26)</f>
        <v/>
      </c>
      <c r="F60" s="15" t="str">
        <f t="shared" si="14"/>
        <v/>
      </c>
      <c r="G60" s="15" t="str">
        <f t="shared" si="14"/>
        <v/>
      </c>
      <c r="H60" s="16" t="str">
        <f t="shared" si="14"/>
        <v/>
      </c>
      <c r="I60" s="16" t="str">
        <f t="shared" si="14"/>
        <v/>
      </c>
      <c r="J60" s="15" t="str">
        <f t="shared" si="14"/>
        <v/>
      </c>
      <c r="K60" s="15" t="str">
        <f t="shared" si="14"/>
        <v/>
      </c>
      <c r="L60" s="15" t="str">
        <f t="shared" si="14"/>
        <v/>
      </c>
      <c r="M60" s="15" t="str">
        <f t="shared" si="14"/>
        <v/>
      </c>
      <c r="N60" s="16" t="str">
        <f t="shared" si="14"/>
        <v/>
      </c>
      <c r="O60" s="16" t="str">
        <f t="shared" si="14"/>
        <v/>
      </c>
      <c r="P60" s="15" t="str">
        <f t="shared" si="14"/>
        <v/>
      </c>
      <c r="Q60" s="15" t="str">
        <f t="shared" si="14"/>
        <v/>
      </c>
      <c r="R60" s="15" t="str">
        <f t="shared" si="14"/>
        <v/>
      </c>
      <c r="S60" s="15" t="str">
        <f t="shared" si="14"/>
        <v/>
      </c>
      <c r="T60" s="15"/>
      <c r="U60" s="15"/>
      <c r="V60" s="15"/>
      <c r="W60" s="15"/>
      <c r="X60" s="15" t="str">
        <f t="shared" ref="X60:AK60" si="15">IF(X28="","",X28)</f>
        <v/>
      </c>
      <c r="Y60" s="15" t="str">
        <f t="shared" si="15"/>
        <v/>
      </c>
      <c r="Z60" s="15" t="str">
        <f t="shared" si="15"/>
        <v/>
      </c>
      <c r="AA60" s="15" t="str">
        <f t="shared" si="15"/>
        <v/>
      </c>
      <c r="AB60" s="15" t="str">
        <f t="shared" si="15"/>
        <v/>
      </c>
      <c r="AC60" s="15" t="str">
        <f t="shared" si="15"/>
        <v/>
      </c>
      <c r="AD60" s="15" t="str">
        <f t="shared" si="15"/>
        <v/>
      </c>
      <c r="AE60" s="15" t="str">
        <f t="shared" si="15"/>
        <v/>
      </c>
      <c r="AF60" s="15" t="str">
        <f t="shared" si="15"/>
        <v/>
      </c>
      <c r="AG60" s="15" t="str">
        <f t="shared" si="15"/>
        <v/>
      </c>
      <c r="AH60" s="15" t="str">
        <f t="shared" si="15"/>
        <v/>
      </c>
      <c r="AI60" s="15" t="str">
        <f t="shared" si="15"/>
        <v/>
      </c>
      <c r="AJ60" s="15" t="str">
        <f t="shared" si="15"/>
        <v/>
      </c>
      <c r="AK60" s="15" t="str">
        <f t="shared" si="15"/>
        <v/>
      </c>
      <c r="AL60" s="15"/>
    </row>
    <row r="61" spans="1:38" ht="24" customHeight="1" x14ac:dyDescent="0.25">
      <c r="A61" t="str">
        <f t="shared" ref="A61:B64" si="16">IF(A28="","",A28)</f>
        <v/>
      </c>
      <c r="B61" s="1" t="str">
        <f t="shared" si="16"/>
        <v>(3)</v>
      </c>
      <c r="C61" s="15"/>
      <c r="D61" s="15"/>
      <c r="E61" t="str">
        <f>IF(E28="","",E28)</f>
        <v>時速ｘ㎞で移動するときにかかる</v>
      </c>
      <c r="F61" s="15"/>
      <c r="G61" s="15"/>
      <c r="H61" s="16"/>
      <c r="I61" s="16"/>
      <c r="J61" s="15"/>
      <c r="K61" s="15"/>
      <c r="L61" s="15"/>
      <c r="M61" s="15"/>
      <c r="N61" s="16"/>
      <c r="O61" s="16"/>
      <c r="P61" s="15"/>
      <c r="Q61" s="15"/>
      <c r="R61" s="15"/>
      <c r="S61" s="15"/>
      <c r="T61" s="15"/>
      <c r="U61" s="15"/>
      <c r="V61" s="15"/>
      <c r="W61" s="15"/>
      <c r="X61" s="15" t="str">
        <f t="shared" ref="X61:AK61" si="17">IF(X29="","",X29)</f>
        <v/>
      </c>
      <c r="Y61" s="15" t="str">
        <f t="shared" si="17"/>
        <v/>
      </c>
      <c r="Z61" s="15" t="str">
        <f t="shared" si="17"/>
        <v/>
      </c>
      <c r="AA61" s="15" t="str">
        <f t="shared" si="17"/>
        <v/>
      </c>
      <c r="AB61" s="15" t="str">
        <f t="shared" si="17"/>
        <v/>
      </c>
      <c r="AC61" s="15" t="str">
        <f t="shared" si="17"/>
        <v/>
      </c>
      <c r="AD61" s="15" t="str">
        <f t="shared" si="17"/>
        <v/>
      </c>
      <c r="AE61" s="15" t="str">
        <f t="shared" si="17"/>
        <v/>
      </c>
      <c r="AF61" s="15" t="str">
        <f t="shared" si="17"/>
        <v/>
      </c>
      <c r="AG61" s="15" t="str">
        <f t="shared" si="17"/>
        <v/>
      </c>
      <c r="AH61" s="15" t="str">
        <f t="shared" si="17"/>
        <v/>
      </c>
      <c r="AI61" s="15" t="str">
        <f t="shared" si="17"/>
        <v/>
      </c>
      <c r="AJ61" s="15" t="str">
        <f t="shared" si="17"/>
        <v/>
      </c>
      <c r="AK61" s="15" t="str">
        <f t="shared" si="17"/>
        <v/>
      </c>
      <c r="AL61" s="15" t="str">
        <f>IF(AL28="","",AL28)</f>
        <v/>
      </c>
    </row>
    <row r="62" spans="1:38" ht="24" customHeight="1" x14ac:dyDescent="0.25">
      <c r="A62" t="str">
        <f t="shared" si="16"/>
        <v/>
      </c>
      <c r="B62" s="18" t="str">
        <f t="shared" si="16"/>
        <v/>
      </c>
      <c r="C62" s="15"/>
      <c r="D62" s="15"/>
      <c r="E62" t="str">
        <f>IF(E29="","",E29)</f>
        <v>時間をｙ時間として，ｘとｙの</v>
      </c>
      <c r="F62" s="15"/>
      <c r="G62" s="15"/>
      <c r="H62" s="16"/>
      <c r="I62" s="16"/>
      <c r="J62" s="15"/>
      <c r="K62" s="15"/>
      <c r="L62" s="15"/>
      <c r="M62" s="15"/>
      <c r="N62" s="16"/>
      <c r="O62" s="16"/>
      <c r="P62" s="15"/>
      <c r="Q62" s="15"/>
      <c r="R62" s="15"/>
      <c r="S62" s="15"/>
      <c r="T62" s="15"/>
      <c r="U62" s="15"/>
      <c r="V62" s="15"/>
      <c r="W62" s="15"/>
      <c r="X62" s="15" t="str">
        <f t="shared" ref="X62:AK62" si="18">IF(X30="","",X30)</f>
        <v/>
      </c>
      <c r="Y62" s="15" t="str">
        <f t="shared" si="18"/>
        <v/>
      </c>
      <c r="Z62" s="15" t="str">
        <f t="shared" si="18"/>
        <v/>
      </c>
      <c r="AA62" s="15" t="str">
        <f t="shared" si="18"/>
        <v/>
      </c>
      <c r="AB62" s="15" t="str">
        <f t="shared" si="18"/>
        <v/>
      </c>
      <c r="AC62" s="15" t="str">
        <f t="shared" si="18"/>
        <v/>
      </c>
      <c r="AD62" s="15" t="str">
        <f t="shared" si="18"/>
        <v/>
      </c>
      <c r="AE62" s="15" t="str">
        <f t="shared" si="18"/>
        <v/>
      </c>
      <c r="AF62" s="15" t="str">
        <f t="shared" si="18"/>
        <v/>
      </c>
      <c r="AG62" s="15" t="str">
        <f t="shared" si="18"/>
        <v/>
      </c>
      <c r="AH62" s="15" t="str">
        <f t="shared" si="18"/>
        <v/>
      </c>
      <c r="AI62" s="15" t="str">
        <f t="shared" si="18"/>
        <v/>
      </c>
      <c r="AJ62" s="15" t="str">
        <f t="shared" si="18"/>
        <v/>
      </c>
      <c r="AK62" s="15" t="str">
        <f t="shared" si="18"/>
        <v/>
      </c>
      <c r="AL62" s="15" t="str">
        <f>IF(AL29="","",AL29)</f>
        <v/>
      </c>
    </row>
    <row r="63" spans="1:38" ht="24" customHeight="1" x14ac:dyDescent="0.25">
      <c r="A63" t="str">
        <f t="shared" si="16"/>
        <v/>
      </c>
      <c r="B63" s="18" t="str">
        <f t="shared" si="16"/>
        <v/>
      </c>
      <c r="C63" s="15"/>
      <c r="D63" s="15"/>
      <c r="E63" t="str">
        <f>IF(E30="","",E30)</f>
        <v>関係を式に表しましょう。</v>
      </c>
      <c r="F63" s="15"/>
      <c r="G63" s="15"/>
      <c r="H63" s="16"/>
      <c r="I63" s="16"/>
      <c r="J63" s="15"/>
      <c r="K63" s="15"/>
      <c r="L63" s="15"/>
      <c r="M63" s="15"/>
      <c r="N63" s="16"/>
      <c r="O63" s="16"/>
      <c r="P63" s="15"/>
      <c r="Q63" s="15"/>
      <c r="R63" s="15"/>
      <c r="S63" s="15"/>
      <c r="T63" s="15"/>
      <c r="U63" s="15"/>
      <c r="V63" s="15"/>
      <c r="W63" s="15"/>
      <c r="X63" s="15" t="str">
        <f t="shared" ref="X63:AK63" si="19">IF(X31="","",X31)</f>
        <v/>
      </c>
      <c r="Y63" s="15" t="str">
        <f t="shared" si="19"/>
        <v/>
      </c>
      <c r="Z63" s="15" t="str">
        <f t="shared" si="19"/>
        <v/>
      </c>
      <c r="AA63" s="15" t="str">
        <f t="shared" si="19"/>
        <v/>
      </c>
      <c r="AB63" s="15" t="str">
        <f t="shared" si="19"/>
        <v/>
      </c>
      <c r="AC63" s="15" t="str">
        <f t="shared" si="19"/>
        <v/>
      </c>
      <c r="AD63" s="15" t="str">
        <f t="shared" si="19"/>
        <v/>
      </c>
      <c r="AE63" s="15" t="str">
        <f t="shared" si="19"/>
        <v/>
      </c>
      <c r="AF63" s="15" t="str">
        <f t="shared" si="19"/>
        <v/>
      </c>
      <c r="AG63" s="15" t="str">
        <f t="shared" si="19"/>
        <v/>
      </c>
      <c r="AH63" s="15" t="str">
        <f t="shared" si="19"/>
        <v/>
      </c>
      <c r="AI63" s="15" t="str">
        <f t="shared" si="19"/>
        <v/>
      </c>
      <c r="AJ63" s="15" t="str">
        <f t="shared" si="19"/>
        <v/>
      </c>
      <c r="AK63" s="15" t="str">
        <f t="shared" si="19"/>
        <v/>
      </c>
      <c r="AL63" s="15" t="str">
        <f>IF(AL30="","",AL30)</f>
        <v/>
      </c>
    </row>
    <row r="64" spans="1:38" ht="24" customHeight="1" x14ac:dyDescent="0.25">
      <c r="A64" t="str">
        <f t="shared" si="16"/>
        <v/>
      </c>
      <c r="B64" s="18" t="str">
        <f t="shared" si="16"/>
        <v/>
      </c>
      <c r="C64" s="15"/>
      <c r="D64" s="15"/>
      <c r="E64" s="27" t="s">
        <v>57</v>
      </c>
      <c r="F64" s="27"/>
      <c r="G64" s="27"/>
      <c r="H64" s="55">
        <f ca="1">C49</f>
        <v>120</v>
      </c>
      <c r="I64" s="55"/>
      <c r="J64" s="55"/>
      <c r="K64" s="27" t="s">
        <v>17</v>
      </c>
      <c r="L64" s="27"/>
      <c r="M64" s="27" t="s">
        <v>23</v>
      </c>
      <c r="N64" s="27"/>
      <c r="O64" s="16" t="str">
        <f t="shared" ref="O64:T64" si="20">IF(O31="","",O31)</f>
        <v/>
      </c>
      <c r="P64" s="15" t="str">
        <f t="shared" si="20"/>
        <v/>
      </c>
      <c r="Q64" s="15" t="str">
        <f t="shared" si="20"/>
        <v/>
      </c>
      <c r="R64" s="15" t="str">
        <f t="shared" si="20"/>
        <v/>
      </c>
      <c r="S64" s="15" t="str">
        <f t="shared" si="20"/>
        <v/>
      </c>
      <c r="T64" s="15" t="str">
        <f t="shared" si="20"/>
        <v/>
      </c>
      <c r="U64" s="15" t="str">
        <f t="shared" ref="U64:AK64" si="21">IF(U33="","",U33)</f>
        <v/>
      </c>
      <c r="V64" s="15" t="str">
        <f t="shared" si="21"/>
        <v/>
      </c>
      <c r="W64" s="15" t="str">
        <f t="shared" si="21"/>
        <v/>
      </c>
      <c r="X64" s="15" t="str">
        <f t="shared" si="21"/>
        <v/>
      </c>
      <c r="Y64" s="15" t="str">
        <f t="shared" si="21"/>
        <v/>
      </c>
      <c r="Z64" s="15" t="str">
        <f t="shared" si="21"/>
        <v/>
      </c>
      <c r="AA64" s="15" t="str">
        <f t="shared" si="21"/>
        <v/>
      </c>
      <c r="AB64" s="15" t="str">
        <f t="shared" si="21"/>
        <v/>
      </c>
      <c r="AC64" s="15" t="str">
        <f t="shared" si="21"/>
        <v/>
      </c>
      <c r="AD64" s="15" t="str">
        <f t="shared" si="21"/>
        <v/>
      </c>
      <c r="AE64" s="15" t="str">
        <f t="shared" si="21"/>
        <v/>
      </c>
      <c r="AF64" s="15" t="str">
        <f t="shared" si="21"/>
        <v/>
      </c>
      <c r="AG64" s="15" t="str">
        <f t="shared" si="21"/>
        <v/>
      </c>
      <c r="AH64" s="15" t="str">
        <f t="shared" si="21"/>
        <v/>
      </c>
      <c r="AI64" s="15" t="str">
        <f t="shared" si="21"/>
        <v/>
      </c>
      <c r="AJ64" s="15" t="str">
        <f t="shared" si="21"/>
        <v/>
      </c>
      <c r="AK64" s="15" t="str">
        <f t="shared" si="21"/>
        <v/>
      </c>
      <c r="AL64" s="15" t="str">
        <f>IF(AL31="","",AL31)</f>
        <v/>
      </c>
    </row>
    <row r="65" spans="1:38" ht="24" customHeight="1" x14ac:dyDescent="0.25">
      <c r="A65" s="18"/>
      <c r="B65" s="15"/>
      <c r="C65" s="15"/>
      <c r="D65" s="15"/>
      <c r="E65" s="15"/>
      <c r="F65" s="15"/>
      <c r="G65" s="16"/>
      <c r="H65" s="16"/>
      <c r="I65" s="15"/>
      <c r="J65" s="15"/>
      <c r="K65" s="15"/>
      <c r="L65" s="15"/>
      <c r="M65" s="16"/>
      <c r="N65" s="16"/>
      <c r="O65" s="15"/>
      <c r="P65" s="15"/>
      <c r="Q65" s="15"/>
      <c r="R65" s="15"/>
      <c r="S65" s="15"/>
      <c r="T65" s="15"/>
      <c r="U65" s="15"/>
      <c r="AL65" s="15" t="str">
        <f>IF(AL33="","",AL33)</f>
        <v/>
      </c>
    </row>
    <row r="66" spans="1:38" ht="24" customHeight="1" x14ac:dyDescent="0.25">
      <c r="A66" s="18"/>
      <c r="B66" s="1" t="str">
        <f>IF(B33="","",B33)</f>
        <v>(4)</v>
      </c>
      <c r="C66" s="1"/>
      <c r="D66" s="1" t="str">
        <f>IF(D33="","",D33)</f>
        <v/>
      </c>
      <c r="E66" s="1" t="str">
        <f>IF(E33="","",E33)</f>
        <v>グラフをかきましょう。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77" t="s">
        <v>173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L66" s="15"/>
    </row>
  </sheetData>
  <mergeCells count="69">
    <mergeCell ref="L58:M58"/>
    <mergeCell ref="N58:P58"/>
    <mergeCell ref="N59:P59"/>
    <mergeCell ref="E64:G64"/>
    <mergeCell ref="H64:J64"/>
    <mergeCell ref="K64:L64"/>
    <mergeCell ref="M64:N64"/>
    <mergeCell ref="E58:G58"/>
    <mergeCell ref="H58:I58"/>
    <mergeCell ref="J58:K58"/>
    <mergeCell ref="N54:P54"/>
    <mergeCell ref="E44:F44"/>
    <mergeCell ref="G44:H44"/>
    <mergeCell ref="I44:J44"/>
    <mergeCell ref="R44:S44"/>
    <mergeCell ref="C49:E49"/>
    <mergeCell ref="H52:I52"/>
    <mergeCell ref="Q46:R46"/>
    <mergeCell ref="S46:T46"/>
    <mergeCell ref="E53:G53"/>
    <mergeCell ref="H53:I53"/>
    <mergeCell ref="J53:K53"/>
    <mergeCell ref="L53:M53"/>
    <mergeCell ref="N53:P53"/>
    <mergeCell ref="E42:F42"/>
    <mergeCell ref="G8:H8"/>
    <mergeCell ref="H41:I41"/>
    <mergeCell ref="I42:J42"/>
    <mergeCell ref="E39:J39"/>
    <mergeCell ref="C16:E16"/>
    <mergeCell ref="G10:H10"/>
    <mergeCell ref="H19:I19"/>
    <mergeCell ref="G36:H36"/>
    <mergeCell ref="U46:V46"/>
    <mergeCell ref="W46:X46"/>
    <mergeCell ref="Y46:Z46"/>
    <mergeCell ref="G42:H42"/>
    <mergeCell ref="K42:L42"/>
    <mergeCell ref="M42:N42"/>
    <mergeCell ref="R42:S42"/>
    <mergeCell ref="H43:I43"/>
    <mergeCell ref="K44:L44"/>
    <mergeCell ref="M44:N44"/>
    <mergeCell ref="K39:M39"/>
    <mergeCell ref="N39:P39"/>
    <mergeCell ref="Q39:S39"/>
    <mergeCell ref="T39:V39"/>
    <mergeCell ref="W39:Y39"/>
    <mergeCell ref="AI34:AJ34"/>
    <mergeCell ref="E38:J38"/>
    <mergeCell ref="K38:M38"/>
    <mergeCell ref="N38:P38"/>
    <mergeCell ref="Q38:S38"/>
    <mergeCell ref="T38:V38"/>
    <mergeCell ref="W38:Y38"/>
    <mergeCell ref="V6:X6"/>
    <mergeCell ref="AI1:AJ1"/>
    <mergeCell ref="D5:I5"/>
    <mergeCell ref="J5:L5"/>
    <mergeCell ref="M5:O5"/>
    <mergeCell ref="P5:R5"/>
    <mergeCell ref="S5:U5"/>
    <mergeCell ref="V5:X5"/>
    <mergeCell ref="G3:H3"/>
    <mergeCell ref="D6:I6"/>
    <mergeCell ref="J6:L6"/>
    <mergeCell ref="M6:O6"/>
    <mergeCell ref="P6:R6"/>
    <mergeCell ref="S6:U6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>
    <oddHeader>&amp;L算数ドリル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1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21</v>
      </c>
      <c r="AG1" s="2" t="s">
        <v>0</v>
      </c>
      <c r="AH1" s="2"/>
      <c r="AI1" s="30"/>
      <c r="AJ1" s="30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8"/>
    </row>
    <row r="4" spans="1:36" ht="25" customHeight="1" x14ac:dyDescent="0.25">
      <c r="A4" t="s">
        <v>22</v>
      </c>
    </row>
    <row r="5" spans="1:36" ht="25" customHeight="1" x14ac:dyDescent="0.25">
      <c r="A5" t="s">
        <v>19</v>
      </c>
    </row>
    <row r="6" spans="1:36" ht="32.15" customHeight="1" x14ac:dyDescent="0.25">
      <c r="A6" s="1" t="s">
        <v>3</v>
      </c>
      <c r="C6" s="33">
        <f ca="1">INT(RAND()*900+100)</f>
        <v>732</v>
      </c>
      <c r="D6" s="33"/>
      <c r="E6" s="33"/>
      <c r="F6" s="73" t="s">
        <v>14</v>
      </c>
      <c r="G6" s="37"/>
      <c r="H6" s="33">
        <f ca="1">INT(RAND()*900+100)</f>
        <v>643</v>
      </c>
      <c r="I6" s="33"/>
      <c r="J6" s="33"/>
      <c r="K6" s="1"/>
    </row>
    <row r="7" spans="1:36" ht="32.15" customHeight="1" x14ac:dyDescent="0.25"/>
    <row r="8" spans="1:36" ht="32.15" customHeight="1" x14ac:dyDescent="0.25">
      <c r="A8" s="1" t="s">
        <v>4</v>
      </c>
      <c r="C8" s="33">
        <f ca="1">INT(RAND()*90000+10000)</f>
        <v>22821</v>
      </c>
      <c r="D8" s="33"/>
      <c r="E8" s="33"/>
      <c r="F8" s="33"/>
      <c r="G8" s="73" t="s">
        <v>14</v>
      </c>
      <c r="H8" s="37"/>
      <c r="I8" s="33">
        <f ca="1">INT(RAND()*900+100)</f>
        <v>285</v>
      </c>
      <c r="J8" s="33"/>
      <c r="K8" s="33"/>
      <c r="L8" s="1"/>
    </row>
    <row r="9" spans="1:36" ht="32.15" customHeight="1" x14ac:dyDescent="0.25"/>
    <row r="10" spans="1:36" ht="32.15" customHeight="1" x14ac:dyDescent="0.25">
      <c r="A10" s="1" t="s">
        <v>5</v>
      </c>
      <c r="C10" s="33">
        <f ca="1">INT(RAND()*900+100)</f>
        <v>631</v>
      </c>
      <c r="D10" s="33"/>
      <c r="E10" s="33"/>
      <c r="F10" s="73" t="s">
        <v>14</v>
      </c>
      <c r="G10" s="37"/>
      <c r="H10" s="33">
        <f ca="1">INT(RAND()*9000+1000)</f>
        <v>6325</v>
      </c>
      <c r="I10" s="33"/>
      <c r="J10" s="33"/>
      <c r="K10" s="33"/>
      <c r="L10" s="1"/>
    </row>
    <row r="11" spans="1:36" ht="32.15" customHeight="1" x14ac:dyDescent="0.25"/>
    <row r="12" spans="1:36" ht="32.15" customHeight="1" x14ac:dyDescent="0.25">
      <c r="A12" s="1" t="s">
        <v>6</v>
      </c>
      <c r="C12" s="33">
        <f ca="1">INT(RAND()*900+100)</f>
        <v>348</v>
      </c>
      <c r="D12" s="33"/>
      <c r="E12" s="33"/>
      <c r="F12" s="73" t="s">
        <v>14</v>
      </c>
      <c r="G12" s="37"/>
      <c r="H12" s="33">
        <f ca="1">INT(RAND()*900+100)</f>
        <v>162</v>
      </c>
      <c r="I12" s="33"/>
      <c r="J12" s="33"/>
      <c r="K12" s="1"/>
    </row>
    <row r="13" spans="1:36" ht="32.15" customHeight="1" x14ac:dyDescent="0.25"/>
    <row r="14" spans="1:36" ht="32.15" customHeight="1" x14ac:dyDescent="0.25">
      <c r="A14" s="1" t="s">
        <v>7</v>
      </c>
      <c r="C14" s="33">
        <f ca="1">INT(RAND()*90000+10000)</f>
        <v>10400</v>
      </c>
      <c r="D14" s="33"/>
      <c r="E14" s="33"/>
      <c r="F14" s="33"/>
      <c r="G14" s="73" t="s">
        <v>14</v>
      </c>
      <c r="H14" s="37"/>
      <c r="I14" s="33">
        <f ca="1">INT(RAND()*900+100)</f>
        <v>181</v>
      </c>
      <c r="J14" s="33"/>
      <c r="K14" s="33"/>
      <c r="L14" s="1"/>
    </row>
    <row r="15" spans="1:36" ht="32.15" customHeight="1" x14ac:dyDescent="0.25"/>
    <row r="16" spans="1:36" ht="32.15" customHeight="1" x14ac:dyDescent="0.25">
      <c r="A16" s="1" t="s">
        <v>8</v>
      </c>
      <c r="C16" s="33">
        <f ca="1">INT(RAND()*900+100)</f>
        <v>835</v>
      </c>
      <c r="D16" s="33"/>
      <c r="E16" s="33"/>
      <c r="F16" s="73" t="s">
        <v>14</v>
      </c>
      <c r="G16" s="37"/>
      <c r="H16" s="33">
        <f ca="1">INT(RAND()*9000+1000)</f>
        <v>3855</v>
      </c>
      <c r="I16" s="33"/>
      <c r="J16" s="33"/>
      <c r="K16" s="33"/>
      <c r="L16" s="1"/>
    </row>
    <row r="17" spans="1:37" ht="32.15" customHeight="1" x14ac:dyDescent="0.25"/>
    <row r="18" spans="1:37" ht="32.15" customHeight="1" x14ac:dyDescent="0.25">
      <c r="A18" s="1" t="s">
        <v>9</v>
      </c>
      <c r="C18" s="33">
        <f ca="1">INT(RAND()*9000+1000)</f>
        <v>9229</v>
      </c>
      <c r="D18" s="33"/>
      <c r="E18" s="33"/>
      <c r="F18" s="33"/>
      <c r="G18" s="73" t="s">
        <v>14</v>
      </c>
      <c r="H18" s="37"/>
      <c r="I18" s="33">
        <f ca="1">INT(RAND()*9000+1000)</f>
        <v>4323</v>
      </c>
      <c r="J18" s="33"/>
      <c r="K18" s="33"/>
      <c r="L18" s="33"/>
      <c r="M18" s="1"/>
    </row>
    <row r="19" spans="1:37" ht="32.15" customHeight="1" x14ac:dyDescent="0.25"/>
    <row r="20" spans="1:37" ht="32.15" customHeight="1" x14ac:dyDescent="0.25">
      <c r="A20" s="1" t="s">
        <v>10</v>
      </c>
      <c r="C20" s="33">
        <f ca="1">INT(RAND()*9000+1000)</f>
        <v>9447</v>
      </c>
      <c r="D20" s="33"/>
      <c r="E20" s="33"/>
      <c r="F20" s="33"/>
      <c r="G20" s="73" t="s">
        <v>14</v>
      </c>
      <c r="H20" s="37"/>
      <c r="I20" s="33">
        <f ca="1">INT(RAND()*9+1)*0.1+INT(RAND()*9+1)*0.01+INT(RAND()*9+1)*0.001</f>
        <v>0.69200000000000006</v>
      </c>
      <c r="J20" s="33"/>
      <c r="K20" s="33"/>
      <c r="L20" s="33"/>
      <c r="M20" s="33"/>
      <c r="N20" s="1"/>
    </row>
    <row r="21" spans="1:37" ht="32.15" customHeight="1" x14ac:dyDescent="0.25"/>
    <row r="22" spans="1:37" ht="32.15" customHeight="1" x14ac:dyDescent="0.25">
      <c r="A22" s="1" t="s">
        <v>11</v>
      </c>
      <c r="C22" s="33">
        <f ca="1">INT(RAND()*9+1)*0.1+INT(RAND()*9+1)*0.01+INT(RAND()*9+1)*0.001</f>
        <v>0.26600000000000001</v>
      </c>
      <c r="D22" s="33"/>
      <c r="E22" s="33"/>
      <c r="F22" s="33"/>
      <c r="G22" s="33"/>
      <c r="H22" s="73" t="s">
        <v>14</v>
      </c>
      <c r="I22" s="37"/>
      <c r="J22" s="33">
        <f ca="1">INT(RAND()*900+100)</f>
        <v>217</v>
      </c>
      <c r="K22" s="33"/>
      <c r="L22" s="33"/>
      <c r="M22" s="1"/>
    </row>
    <row r="23" spans="1:37" ht="32.15" customHeight="1" x14ac:dyDescent="0.25"/>
    <row r="24" spans="1:37" ht="32.15" customHeight="1" x14ac:dyDescent="0.25">
      <c r="A24" s="1" t="s">
        <v>13</v>
      </c>
      <c r="D24" s="33">
        <f ca="1">INT(RAND()*90+10)+INT(RAND()*9+1)+INT(RAND()*9+1)*0.1</f>
        <v>63.8</v>
      </c>
      <c r="E24" s="33"/>
      <c r="F24" s="33"/>
      <c r="G24" s="73" t="s">
        <v>14</v>
      </c>
      <c r="H24" s="37"/>
      <c r="I24" s="33">
        <f ca="1">INT(RAND()*9000+1000)</f>
        <v>6783</v>
      </c>
      <c r="J24" s="33"/>
      <c r="K24" s="33"/>
      <c r="L24" s="33"/>
      <c r="M24" s="1"/>
    </row>
    <row r="25" spans="1:37" ht="32.15" customHeight="1" x14ac:dyDescent="0.25"/>
    <row r="26" spans="1:37" ht="25" customHeight="1" x14ac:dyDescent="0.25">
      <c r="D26" s="3" t="str">
        <f>IF(D1="","",D1)</f>
        <v>計算の見積もり</v>
      </c>
      <c r="AG26" s="2" t="str">
        <f>IF(AG1="","",AG1)</f>
        <v>№</v>
      </c>
      <c r="AH26" s="2"/>
      <c r="AI26" s="30" t="str">
        <f>IF(AI1="","",AI1)</f>
        <v/>
      </c>
      <c r="AJ26" s="30"/>
    </row>
    <row r="27" spans="1:37" ht="25" customHeight="1" x14ac:dyDescent="0.25">
      <c r="E27" s="5" t="s">
        <v>2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E28" s="5"/>
      <c r="Q28" s="8"/>
    </row>
    <row r="29" spans="1:37" ht="25" customHeight="1" x14ac:dyDescent="0.25">
      <c r="A29" t="str">
        <f t="shared" ref="A29:A35" si="0">IF(A4="","",A4)</f>
        <v>◎上から１けたの概数にして，積を見積り，</v>
      </c>
    </row>
    <row r="30" spans="1:37" ht="25" customHeight="1" x14ac:dyDescent="0.25">
      <c r="A30" t="str">
        <f t="shared" si="0"/>
        <v>　電卓で確かめましょう。</v>
      </c>
    </row>
    <row r="31" spans="1:37" ht="31" customHeight="1" x14ac:dyDescent="0.25">
      <c r="A31" t="str">
        <f t="shared" si="0"/>
        <v>(1)</v>
      </c>
      <c r="C31" s="33">
        <f t="shared" ref="C31:C42" ca="1" si="1">IF(C6="","",C6)</f>
        <v>732</v>
      </c>
      <c r="D31" s="33"/>
      <c r="E31" s="33"/>
      <c r="F31" s="37" t="str">
        <f>IF(F6="","",F6)</f>
        <v>×</v>
      </c>
      <c r="G31" s="37"/>
      <c r="H31" s="33">
        <f ca="1">IF(H6="","",H6)</f>
        <v>643</v>
      </c>
      <c r="I31" s="33"/>
      <c r="J31" s="33"/>
      <c r="K31" s="37"/>
      <c r="L31" s="37"/>
      <c r="M31" s="32">
        <f ca="1">ROUND(C31,-2)</f>
        <v>700</v>
      </c>
      <c r="N31" s="32"/>
      <c r="O31" s="32"/>
      <c r="P31" s="72" t="s">
        <v>14</v>
      </c>
      <c r="Q31" s="71"/>
      <c r="R31" s="32">
        <f ca="1">ROUND(H31,-2)</f>
        <v>600</v>
      </c>
      <c r="S31" s="32"/>
      <c r="T31" s="32"/>
      <c r="U31" s="32"/>
      <c r="V31" s="7" t="s">
        <v>12</v>
      </c>
      <c r="W31" s="6"/>
      <c r="X31" s="70">
        <f ca="1">M31*R31</f>
        <v>420000</v>
      </c>
      <c r="Y31" s="70"/>
      <c r="Z31" s="70"/>
      <c r="AA31" s="70"/>
      <c r="AB31" s="70"/>
      <c r="AC31" t="str">
        <f t="shared" ref="AC31:AK31" si="2">IF(AC6="","",AC6)</f>
        <v/>
      </c>
      <c r="AD31" t="str">
        <f t="shared" si="2"/>
        <v/>
      </c>
      <c r="AE31" t="str">
        <f t="shared" si="2"/>
        <v/>
      </c>
      <c r="AF31" t="str">
        <f t="shared" si="2"/>
        <v/>
      </c>
      <c r="AG31" t="str">
        <f t="shared" si="2"/>
        <v/>
      </c>
      <c r="AH31" t="str">
        <f t="shared" si="2"/>
        <v/>
      </c>
      <c r="AI31" t="str">
        <f t="shared" si="2"/>
        <v/>
      </c>
      <c r="AJ31" t="str">
        <f t="shared" si="2"/>
        <v/>
      </c>
      <c r="AK31" t="str">
        <f t="shared" si="2"/>
        <v/>
      </c>
    </row>
    <row r="32" spans="1:37" ht="31" customHeight="1" x14ac:dyDescent="0.25">
      <c r="A32" t="str">
        <f t="shared" si="0"/>
        <v/>
      </c>
      <c r="B32" t="str">
        <f>IF(B7="","",B7)</f>
        <v/>
      </c>
      <c r="C32" t="str">
        <f t="shared" si="1"/>
        <v/>
      </c>
      <c r="D32" t="str">
        <f>IF(D7="","",D7)</f>
        <v/>
      </c>
      <c r="E32" t="str">
        <f>IF(E7="","",E7)</f>
        <v/>
      </c>
      <c r="F32" t="str">
        <f>IF(F7="","",F7)</f>
        <v/>
      </c>
      <c r="G32" t="str">
        <f>IF(G7="","",G7)</f>
        <v/>
      </c>
      <c r="H32" t="str">
        <f>IF(H7="","",H7)</f>
        <v/>
      </c>
      <c r="I32" t="str">
        <f>IF(I7="","",I7)</f>
        <v/>
      </c>
      <c r="J32" t="str">
        <f>IF(J7="","",J7)</f>
        <v/>
      </c>
      <c r="K32" t="str">
        <f>IF(K7="","",K7)</f>
        <v/>
      </c>
      <c r="L32" t="str">
        <f>IF(L7="","",L7)</f>
        <v/>
      </c>
      <c r="M32" s="71" t="s">
        <v>18</v>
      </c>
      <c r="N32" s="71"/>
      <c r="O32" s="71"/>
      <c r="P32" s="71"/>
      <c r="Q32" t="str">
        <f>IF(Q7="","",Q7)</f>
        <v/>
      </c>
      <c r="R32" s="71">
        <f ca="1">C31*H31</f>
        <v>470676</v>
      </c>
      <c r="S32" s="71"/>
      <c r="T32" s="71"/>
      <c r="U32" s="71"/>
      <c r="V32" s="71"/>
      <c r="W32" t="str">
        <f t="shared" ref="W32:AB32" si="3">IF(W7="","",W7)</f>
        <v/>
      </c>
      <c r="X32" t="str">
        <f t="shared" si="3"/>
        <v/>
      </c>
      <c r="Y32" t="str">
        <f t="shared" si="3"/>
        <v/>
      </c>
      <c r="Z32" t="str">
        <f t="shared" si="3"/>
        <v/>
      </c>
      <c r="AA32" t="str">
        <f t="shared" si="3"/>
        <v/>
      </c>
      <c r="AB32" t="str">
        <f t="shared" si="3"/>
        <v/>
      </c>
      <c r="AC32" t="str">
        <f t="shared" ref="AC32:AK32" si="4">IF(AC7="","",AC7)</f>
        <v/>
      </c>
      <c r="AD32" t="str">
        <f t="shared" si="4"/>
        <v/>
      </c>
      <c r="AE32" t="str">
        <f t="shared" si="4"/>
        <v/>
      </c>
      <c r="AF32" t="str">
        <f t="shared" si="4"/>
        <v/>
      </c>
      <c r="AG32" t="str">
        <f t="shared" si="4"/>
        <v/>
      </c>
      <c r="AH32" t="str">
        <f t="shared" si="4"/>
        <v/>
      </c>
      <c r="AI32" t="str">
        <f t="shared" si="4"/>
        <v/>
      </c>
      <c r="AJ32" t="str">
        <f t="shared" si="4"/>
        <v/>
      </c>
      <c r="AK32" t="str">
        <f t="shared" si="4"/>
        <v/>
      </c>
    </row>
    <row r="33" spans="1:37" ht="31" customHeight="1" x14ac:dyDescent="0.25">
      <c r="A33" t="str">
        <f t="shared" si="0"/>
        <v>(2)</v>
      </c>
      <c r="C33" s="33">
        <f t="shared" ca="1" si="1"/>
        <v>22821</v>
      </c>
      <c r="D33" s="33"/>
      <c r="E33" s="33"/>
      <c r="F33" s="33"/>
      <c r="G33" s="37" t="str">
        <f>IF(G8="","",G8)</f>
        <v>×</v>
      </c>
      <c r="H33" s="37"/>
      <c r="I33" s="33">
        <f ca="1">IF(I8="","",I8)</f>
        <v>285</v>
      </c>
      <c r="J33" s="33"/>
      <c r="K33" s="33"/>
      <c r="L33" s="37"/>
      <c r="M33" s="37"/>
      <c r="N33" s="32">
        <f ca="1">ROUND(C33,-4)</f>
        <v>20000</v>
      </c>
      <c r="O33" s="32"/>
      <c r="P33" s="32"/>
      <c r="Q33" s="32"/>
      <c r="R33" s="32"/>
      <c r="S33" s="72" t="s">
        <v>14</v>
      </c>
      <c r="T33" s="72"/>
      <c r="U33" s="32">
        <f ca="1">ROUND(I33,-2)</f>
        <v>300</v>
      </c>
      <c r="V33" s="32"/>
      <c r="W33" s="32"/>
      <c r="X33" s="7" t="s">
        <v>12</v>
      </c>
      <c r="Y33" s="6"/>
      <c r="Z33" s="70">
        <f ca="1">N33*U33</f>
        <v>6000000</v>
      </c>
      <c r="AA33" s="70"/>
      <c r="AB33" s="70"/>
      <c r="AC33" s="70"/>
      <c r="AD33" s="70"/>
      <c r="AE33" s="70"/>
      <c r="AF33" s="70"/>
      <c r="AG33" t="str">
        <f t="shared" ref="AG33:AK35" si="5">IF(AG8="","",AG8)</f>
        <v/>
      </c>
      <c r="AH33" t="str">
        <f t="shared" si="5"/>
        <v/>
      </c>
      <c r="AI33" t="str">
        <f t="shared" si="5"/>
        <v/>
      </c>
      <c r="AJ33" t="str">
        <f t="shared" si="5"/>
        <v/>
      </c>
      <c r="AK33" t="str">
        <f t="shared" si="5"/>
        <v/>
      </c>
    </row>
    <row r="34" spans="1:37" ht="31" customHeight="1" x14ac:dyDescent="0.25">
      <c r="A34" t="str">
        <f t="shared" si="0"/>
        <v/>
      </c>
      <c r="B34" t="str">
        <f>IF(B9="","",B9)</f>
        <v/>
      </c>
      <c r="C34" t="str">
        <f t="shared" si="1"/>
        <v/>
      </c>
      <c r="D34" t="str">
        <f>IF(D9="","",D9)</f>
        <v/>
      </c>
      <c r="E34" t="str">
        <f>IF(E9="","",E9)</f>
        <v/>
      </c>
      <c r="F34" t="str">
        <f>IF(F9="","",F9)</f>
        <v/>
      </c>
      <c r="G34" t="str">
        <f>IF(G9="","",G9)</f>
        <v/>
      </c>
      <c r="H34" t="str">
        <f>IF(H9="","",H9)</f>
        <v/>
      </c>
      <c r="I34" t="str">
        <f>IF(I9="","",I9)</f>
        <v/>
      </c>
      <c r="J34" t="str">
        <f>IF(J9="","",J9)</f>
        <v/>
      </c>
      <c r="K34" t="str">
        <f>IF(K9="","",K9)</f>
        <v/>
      </c>
      <c r="L34" t="str">
        <f>IF(L9="","",L9)</f>
        <v/>
      </c>
      <c r="M34" s="71" t="s">
        <v>18</v>
      </c>
      <c r="N34" s="71"/>
      <c r="O34" s="71"/>
      <c r="P34" s="71"/>
      <c r="Q34" t="str">
        <f>IF(Q9="","",Q9)</f>
        <v/>
      </c>
      <c r="R34" s="50">
        <f ca="1">C33*I33</f>
        <v>6503985</v>
      </c>
      <c r="S34" s="50"/>
      <c r="T34" s="50"/>
      <c r="U34" s="50"/>
      <c r="V34" s="50"/>
      <c r="W34" s="50"/>
      <c r="X34" s="50"/>
      <c r="Y34" s="6"/>
      <c r="Z34" s="6"/>
      <c r="AA34" s="6"/>
      <c r="AB34" t="str">
        <f>IF(AB9="","",AB9)</f>
        <v/>
      </c>
      <c r="AC34" t="str">
        <f>IF(AC9="","",AC9)</f>
        <v/>
      </c>
      <c r="AD34" t="str">
        <f>IF(AD9="","",AD9)</f>
        <v/>
      </c>
      <c r="AE34" t="str">
        <f>IF(AE9="","",AE9)</f>
        <v/>
      </c>
      <c r="AF34" t="str">
        <f>IF(AF9="","",AF9)</f>
        <v/>
      </c>
      <c r="AG34" t="str">
        <f t="shared" si="5"/>
        <v/>
      </c>
      <c r="AH34" t="str">
        <f t="shared" si="5"/>
        <v/>
      </c>
      <c r="AI34" t="str">
        <f t="shared" si="5"/>
        <v/>
      </c>
      <c r="AJ34" t="str">
        <f t="shared" si="5"/>
        <v/>
      </c>
      <c r="AK34" t="str">
        <f t="shared" si="5"/>
        <v/>
      </c>
    </row>
    <row r="35" spans="1:37" ht="31" customHeight="1" x14ac:dyDescent="0.25">
      <c r="A35" t="str">
        <f t="shared" si="0"/>
        <v>(3)</v>
      </c>
      <c r="C35" s="33">
        <f t="shared" ca="1" si="1"/>
        <v>631</v>
      </c>
      <c r="D35" s="33"/>
      <c r="E35" s="33"/>
      <c r="F35" s="37" t="str">
        <f>IF(F10="","",F10)</f>
        <v>×</v>
      </c>
      <c r="G35" s="37"/>
      <c r="H35" s="33">
        <f ca="1">IF(H10="","",H10)</f>
        <v>6325</v>
      </c>
      <c r="I35" s="33"/>
      <c r="J35" s="33"/>
      <c r="K35" s="33"/>
      <c r="L35" s="37"/>
      <c r="M35" s="37"/>
      <c r="N35" s="32">
        <f ca="1">ROUND(C35,-2)</f>
        <v>600</v>
      </c>
      <c r="O35" s="32"/>
      <c r="P35" s="32"/>
      <c r="Q35" s="72" t="s">
        <v>14</v>
      </c>
      <c r="R35" s="72"/>
      <c r="S35" s="32">
        <f ca="1">ROUND(H35,-3)</f>
        <v>6000</v>
      </c>
      <c r="T35" s="32"/>
      <c r="U35" s="32"/>
      <c r="V35" s="32"/>
      <c r="W35" s="7" t="s">
        <v>12</v>
      </c>
      <c r="X35" s="6"/>
      <c r="Y35" s="70">
        <f ca="1">N35*S35</f>
        <v>3600000</v>
      </c>
      <c r="Z35" s="70"/>
      <c r="AA35" s="70"/>
      <c r="AB35" s="70"/>
      <c r="AC35" s="70"/>
      <c r="AD35" s="70"/>
      <c r="AE35" s="70"/>
      <c r="AF35" t="str">
        <f>IF(AF10="","",AF10)</f>
        <v/>
      </c>
      <c r="AG35" t="str">
        <f t="shared" si="5"/>
        <v/>
      </c>
      <c r="AH35" t="str">
        <f t="shared" si="5"/>
        <v/>
      </c>
      <c r="AI35" t="str">
        <f t="shared" si="5"/>
        <v/>
      </c>
      <c r="AJ35" t="str">
        <f t="shared" si="5"/>
        <v/>
      </c>
      <c r="AK35" t="str">
        <f t="shared" si="5"/>
        <v/>
      </c>
    </row>
    <row r="36" spans="1:37" ht="31" customHeight="1" x14ac:dyDescent="0.25">
      <c r="A36" t="str">
        <f>IF(A11="","",A11)</f>
        <v/>
      </c>
      <c r="B36" t="str">
        <f>IF(B11="","",B11)</f>
        <v/>
      </c>
      <c r="C36" t="str">
        <f t="shared" si="1"/>
        <v/>
      </c>
      <c r="D36" t="str">
        <f>IF(D11="","",D11)</f>
        <v/>
      </c>
      <c r="E36" t="str">
        <f>IF(E11="","",E11)</f>
        <v/>
      </c>
      <c r="F36" t="str">
        <f>IF(F11="","",F11)</f>
        <v/>
      </c>
      <c r="G36" t="str">
        <f>IF(G11="","",G11)</f>
        <v/>
      </c>
      <c r="H36" t="str">
        <f>IF(H11="","",H11)</f>
        <v/>
      </c>
      <c r="I36" t="str">
        <f>IF(I11="","",I11)</f>
        <v/>
      </c>
      <c r="J36" t="str">
        <f>IF(J11="","",J11)</f>
        <v/>
      </c>
      <c r="K36" t="str">
        <f>IF(K11="","",K11)</f>
        <v/>
      </c>
      <c r="L36" t="str">
        <f>IF(L11="","",L11)</f>
        <v/>
      </c>
      <c r="M36" s="71" t="s">
        <v>18</v>
      </c>
      <c r="N36" s="71"/>
      <c r="O36" s="71"/>
      <c r="P36" s="71"/>
      <c r="Q36" t="str">
        <f>IF(Q11="","",Q11)</f>
        <v/>
      </c>
      <c r="R36" s="50">
        <f ca="1">C35*H35</f>
        <v>3991075</v>
      </c>
      <c r="S36" s="50"/>
      <c r="T36" s="50"/>
      <c r="U36" s="50"/>
      <c r="V36" s="50"/>
      <c r="W36" s="50"/>
      <c r="X36" s="50"/>
      <c r="Y36" t="str">
        <f t="shared" ref="Y36:AE36" si="6">IF(Y11="","",Y11)</f>
        <v/>
      </c>
      <c r="Z36" t="str">
        <f t="shared" si="6"/>
        <v/>
      </c>
      <c r="AA36" t="str">
        <f t="shared" si="6"/>
        <v/>
      </c>
      <c r="AB36" t="str">
        <f t="shared" si="6"/>
        <v/>
      </c>
      <c r="AC36" t="str">
        <f t="shared" si="6"/>
        <v/>
      </c>
      <c r="AD36" t="str">
        <f t="shared" si="6"/>
        <v/>
      </c>
      <c r="AE36" t="str">
        <f t="shared" si="6"/>
        <v/>
      </c>
      <c r="AF36" t="str">
        <f>IF(AF11="","",AF11)</f>
        <v/>
      </c>
      <c r="AG36" t="str">
        <f t="shared" ref="AG36:AK40" si="7">IF(AG11="","",AG11)</f>
        <v/>
      </c>
      <c r="AH36" t="str">
        <f t="shared" si="7"/>
        <v/>
      </c>
      <c r="AI36" t="str">
        <f t="shared" si="7"/>
        <v/>
      </c>
      <c r="AJ36" t="str">
        <f t="shared" si="7"/>
        <v/>
      </c>
      <c r="AK36" t="str">
        <f t="shared" si="7"/>
        <v/>
      </c>
    </row>
    <row r="37" spans="1:37" ht="31" customHeight="1" x14ac:dyDescent="0.25">
      <c r="A37" t="str">
        <f t="shared" ref="A37:A42" si="8">IF(A12="","",A12)</f>
        <v>(4)</v>
      </c>
      <c r="C37" s="33">
        <f t="shared" ca="1" si="1"/>
        <v>348</v>
      </c>
      <c r="D37" s="33"/>
      <c r="E37" s="33"/>
      <c r="F37" s="37" t="str">
        <f>IF(F12="","",F12)</f>
        <v>×</v>
      </c>
      <c r="G37" s="37"/>
      <c r="H37" s="33">
        <f ca="1">IF(H12="","",H12)</f>
        <v>162</v>
      </c>
      <c r="I37" s="33"/>
      <c r="J37" s="33"/>
      <c r="K37" s="37"/>
      <c r="L37" s="37"/>
      <c r="M37" s="32">
        <f ca="1">ROUND(C37,-2)</f>
        <v>300</v>
      </c>
      <c r="N37" s="32"/>
      <c r="O37" s="32"/>
      <c r="P37" s="72" t="s">
        <v>14</v>
      </c>
      <c r="Q37" s="71"/>
      <c r="R37" s="32">
        <f ca="1">ROUND(H37,-2)</f>
        <v>200</v>
      </c>
      <c r="S37" s="32"/>
      <c r="T37" s="32"/>
      <c r="U37" s="32"/>
      <c r="V37" s="7" t="s">
        <v>12</v>
      </c>
      <c r="W37" s="6"/>
      <c r="X37" s="70">
        <f ca="1">M37*R37</f>
        <v>60000</v>
      </c>
      <c r="Y37" s="70"/>
      <c r="Z37" s="70"/>
      <c r="AA37" s="70"/>
      <c r="AB37" s="70"/>
      <c r="AC37" s="70"/>
      <c r="AD37" s="70"/>
      <c r="AE37" t="str">
        <f>IF(AE12="","",AE12)</f>
        <v/>
      </c>
      <c r="AF37" t="str">
        <f>IF(AF12="","",AF12)</f>
        <v/>
      </c>
      <c r="AG37" t="str">
        <f t="shared" si="7"/>
        <v/>
      </c>
      <c r="AH37" t="str">
        <f t="shared" si="7"/>
        <v/>
      </c>
      <c r="AI37" t="str">
        <f t="shared" si="7"/>
        <v/>
      </c>
      <c r="AJ37" t="str">
        <f t="shared" si="7"/>
        <v/>
      </c>
      <c r="AK37" t="str">
        <f t="shared" si="7"/>
        <v/>
      </c>
    </row>
    <row r="38" spans="1:37" ht="31" customHeight="1" x14ac:dyDescent="0.25">
      <c r="A38" t="str">
        <f t="shared" si="8"/>
        <v/>
      </c>
      <c r="B38" t="str">
        <f>IF(B13="","",B13)</f>
        <v/>
      </c>
      <c r="C38" t="str">
        <f t="shared" si="1"/>
        <v/>
      </c>
      <c r="D38" t="str">
        <f>IF(D13="","",D13)</f>
        <v/>
      </c>
      <c r="E38" t="str">
        <f>IF(E13="","",E13)</f>
        <v/>
      </c>
      <c r="F38" t="str">
        <f>IF(F13="","",F13)</f>
        <v/>
      </c>
      <c r="G38" t="str">
        <f>IF(G13="","",G13)</f>
        <v/>
      </c>
      <c r="H38" t="str">
        <f>IF(H13="","",H13)</f>
        <v/>
      </c>
      <c r="I38" t="str">
        <f>IF(I13="","",I13)</f>
        <v/>
      </c>
      <c r="J38" t="str">
        <f>IF(J13="","",J13)</f>
        <v/>
      </c>
      <c r="K38" t="str">
        <f>IF(K13="","",K13)</f>
        <v/>
      </c>
      <c r="L38" t="str">
        <f>IF(L13="","",L13)</f>
        <v/>
      </c>
      <c r="M38" s="71" t="s">
        <v>18</v>
      </c>
      <c r="N38" s="71"/>
      <c r="O38" s="71"/>
      <c r="P38" s="71"/>
      <c r="Q38" t="str">
        <f>IF(Q13="","",Q13)</f>
        <v/>
      </c>
      <c r="R38" s="71">
        <f ca="1">C37*H37</f>
        <v>56376</v>
      </c>
      <c r="S38" s="71"/>
      <c r="T38" s="71"/>
      <c r="U38" s="71"/>
      <c r="V38" s="71"/>
      <c r="W38" s="71"/>
      <c r="X38" t="str">
        <f t="shared" ref="X38:AD38" si="9">IF(X13="","",X13)</f>
        <v/>
      </c>
      <c r="Y38" t="str">
        <f t="shared" si="9"/>
        <v/>
      </c>
      <c r="Z38" t="str">
        <f t="shared" si="9"/>
        <v/>
      </c>
      <c r="AA38" t="str">
        <f t="shared" si="9"/>
        <v/>
      </c>
      <c r="AB38" t="str">
        <f t="shared" si="9"/>
        <v/>
      </c>
      <c r="AC38" t="str">
        <f t="shared" si="9"/>
        <v/>
      </c>
      <c r="AD38" t="str">
        <f t="shared" si="9"/>
        <v/>
      </c>
      <c r="AE38" t="str">
        <f>IF(AE13="","",AE13)</f>
        <v/>
      </c>
      <c r="AF38" t="str">
        <f>IF(AF13="","",AF13)</f>
        <v/>
      </c>
      <c r="AG38" t="str">
        <f t="shared" si="7"/>
        <v/>
      </c>
      <c r="AH38" t="str">
        <f t="shared" si="7"/>
        <v/>
      </c>
      <c r="AI38" t="str">
        <f t="shared" si="7"/>
        <v/>
      </c>
      <c r="AJ38" t="str">
        <f t="shared" si="7"/>
        <v/>
      </c>
      <c r="AK38" t="str">
        <f t="shared" si="7"/>
        <v/>
      </c>
    </row>
    <row r="39" spans="1:37" ht="31" customHeight="1" x14ac:dyDescent="0.25">
      <c r="A39" t="str">
        <f t="shared" si="8"/>
        <v>(5)</v>
      </c>
      <c r="C39" s="33">
        <f t="shared" ca="1" si="1"/>
        <v>10400</v>
      </c>
      <c r="D39" s="33"/>
      <c r="E39" s="33"/>
      <c r="F39" s="33"/>
      <c r="G39" s="37" t="str">
        <f>IF(G14="","",G14)</f>
        <v>×</v>
      </c>
      <c r="H39" s="37"/>
      <c r="I39" s="33">
        <f ca="1">IF(I14="","",I14)</f>
        <v>181</v>
      </c>
      <c r="J39" s="33"/>
      <c r="K39" s="33"/>
      <c r="L39" s="37"/>
      <c r="M39" s="37"/>
      <c r="N39" s="32">
        <f ca="1">ROUND(C39,-4)</f>
        <v>10000</v>
      </c>
      <c r="O39" s="32"/>
      <c r="P39" s="32"/>
      <c r="Q39" s="32"/>
      <c r="R39" s="32"/>
      <c r="S39" s="72" t="s">
        <v>14</v>
      </c>
      <c r="T39" s="71"/>
      <c r="U39" s="32">
        <f ca="1">ROUND(I39,-2)</f>
        <v>200</v>
      </c>
      <c r="V39" s="32"/>
      <c r="W39" s="32"/>
      <c r="X39" s="7" t="s">
        <v>12</v>
      </c>
      <c r="Y39" s="6"/>
      <c r="Z39" s="70">
        <f ca="1">N39*U39</f>
        <v>2000000</v>
      </c>
      <c r="AA39" s="70"/>
      <c r="AB39" s="70"/>
      <c r="AC39" s="70"/>
      <c r="AD39" s="70"/>
      <c r="AE39" s="70"/>
      <c r="AF39" s="70"/>
      <c r="AG39" t="str">
        <f t="shared" si="7"/>
        <v/>
      </c>
      <c r="AH39" t="str">
        <f t="shared" si="7"/>
        <v/>
      </c>
      <c r="AI39" t="str">
        <f t="shared" si="7"/>
        <v/>
      </c>
      <c r="AJ39" t="str">
        <f t="shared" si="7"/>
        <v/>
      </c>
      <c r="AK39" t="str">
        <f t="shared" si="7"/>
        <v/>
      </c>
    </row>
    <row r="40" spans="1:37" ht="31" customHeight="1" x14ac:dyDescent="0.25">
      <c r="A40" t="str">
        <f t="shared" si="8"/>
        <v/>
      </c>
      <c r="B40" t="str">
        <f>IF(B15="","",B15)</f>
        <v/>
      </c>
      <c r="C40" t="str">
        <f t="shared" si="1"/>
        <v/>
      </c>
      <c r="D40" t="str">
        <f>IF(D15="","",D15)</f>
        <v/>
      </c>
      <c r="E40" t="str">
        <f>IF(E15="","",E15)</f>
        <v/>
      </c>
      <c r="F40" t="str">
        <f>IF(F15="","",F15)</f>
        <v/>
      </c>
      <c r="G40" t="str">
        <f>IF(G15="","",G15)</f>
        <v/>
      </c>
      <c r="H40" t="str">
        <f>IF(H15="","",H15)</f>
        <v/>
      </c>
      <c r="I40" t="str">
        <f>IF(I15="","",I15)</f>
        <v/>
      </c>
      <c r="J40" t="str">
        <f>IF(J15="","",J15)</f>
        <v/>
      </c>
      <c r="K40" t="str">
        <f>IF(K15="","",K15)</f>
        <v/>
      </c>
      <c r="L40" t="str">
        <f>IF(L15="","",L15)</f>
        <v/>
      </c>
      <c r="M40" s="71" t="s">
        <v>18</v>
      </c>
      <c r="N40" s="71"/>
      <c r="O40" s="71"/>
      <c r="P40" s="71"/>
      <c r="Q40" t="str">
        <f>IF(Q15="","",Q15)</f>
        <v/>
      </c>
      <c r="R40" s="71">
        <f ca="1">C39*I39</f>
        <v>1882400</v>
      </c>
      <c r="S40" s="71"/>
      <c r="T40" s="71"/>
      <c r="U40" s="71"/>
      <c r="V40" s="71"/>
      <c r="W40" s="71"/>
      <c r="X40" t="str">
        <f t="shared" ref="X40:AF40" si="10">IF(X15="","",X15)</f>
        <v/>
      </c>
      <c r="Y40" t="str">
        <f t="shared" si="10"/>
        <v/>
      </c>
      <c r="Z40" t="str">
        <f t="shared" si="10"/>
        <v/>
      </c>
      <c r="AA40" t="str">
        <f t="shared" si="10"/>
        <v/>
      </c>
      <c r="AB40" t="str">
        <f t="shared" si="10"/>
        <v/>
      </c>
      <c r="AC40" t="str">
        <f t="shared" si="10"/>
        <v/>
      </c>
      <c r="AD40" t="str">
        <f t="shared" si="10"/>
        <v/>
      </c>
      <c r="AE40" t="str">
        <f t="shared" si="10"/>
        <v/>
      </c>
      <c r="AF40" t="str">
        <f t="shared" si="10"/>
        <v/>
      </c>
      <c r="AG40" t="str">
        <f t="shared" si="7"/>
        <v/>
      </c>
      <c r="AH40" t="str">
        <f t="shared" si="7"/>
        <v/>
      </c>
      <c r="AI40" t="str">
        <f t="shared" si="7"/>
        <v/>
      </c>
      <c r="AJ40" t="str">
        <f t="shared" si="7"/>
        <v/>
      </c>
      <c r="AK40" t="str">
        <f t="shared" si="7"/>
        <v/>
      </c>
    </row>
    <row r="41" spans="1:37" ht="31" customHeight="1" x14ac:dyDescent="0.25">
      <c r="A41" t="str">
        <f t="shared" si="8"/>
        <v>(6)</v>
      </c>
      <c r="C41" s="33">
        <f t="shared" ca="1" si="1"/>
        <v>835</v>
      </c>
      <c r="D41" s="33"/>
      <c r="E41" s="33"/>
      <c r="F41" s="37" t="str">
        <f>IF(F16="","",F16)</f>
        <v>×</v>
      </c>
      <c r="G41" s="37"/>
      <c r="H41" s="33">
        <f ca="1">IF(H16="","",H16)</f>
        <v>3855</v>
      </c>
      <c r="I41" s="33"/>
      <c r="J41" s="33"/>
      <c r="K41" s="33"/>
      <c r="L41" s="37"/>
      <c r="M41" s="37"/>
      <c r="N41" s="32">
        <f ca="1">ROUND(C41,-2)</f>
        <v>800</v>
      </c>
      <c r="O41" s="32"/>
      <c r="P41" s="32"/>
      <c r="Q41" s="32"/>
      <c r="R41" s="72" t="s">
        <v>14</v>
      </c>
      <c r="S41" s="71"/>
      <c r="T41" s="32">
        <f ca="1">ROUND(H41,-3)</f>
        <v>4000</v>
      </c>
      <c r="U41" s="32"/>
      <c r="V41" s="32"/>
      <c r="W41" s="32"/>
      <c r="X41" s="32"/>
      <c r="Y41" s="7" t="s">
        <v>12</v>
      </c>
      <c r="Z41" s="6"/>
      <c r="AA41" s="70">
        <f ca="1">N41*T41</f>
        <v>3200000</v>
      </c>
      <c r="AB41" s="70"/>
      <c r="AC41" s="70"/>
      <c r="AD41" s="70"/>
      <c r="AE41" s="70"/>
      <c r="AF41" s="70"/>
      <c r="AG41" s="70"/>
      <c r="AH41" s="70"/>
      <c r="AI41" t="str">
        <f t="shared" ref="AI41:AK42" si="11">IF(AI16="","",AI16)</f>
        <v/>
      </c>
      <c r="AJ41" t="str">
        <f t="shared" si="11"/>
        <v/>
      </c>
      <c r="AK41" t="str">
        <f t="shared" si="11"/>
        <v/>
      </c>
    </row>
    <row r="42" spans="1:37" ht="31" customHeight="1" x14ac:dyDescent="0.25">
      <c r="A42" t="str">
        <f t="shared" si="8"/>
        <v/>
      </c>
      <c r="B42" t="str">
        <f>IF(B17="","",B17)</f>
        <v/>
      </c>
      <c r="C42" t="str">
        <f t="shared" si="1"/>
        <v/>
      </c>
      <c r="D42" t="str">
        <f>IF(D17="","",D17)</f>
        <v/>
      </c>
      <c r="E42" t="str">
        <f>IF(E17="","",E17)</f>
        <v/>
      </c>
      <c r="F42" t="str">
        <f>IF(F17="","",F17)</f>
        <v/>
      </c>
      <c r="G42" t="str">
        <f>IF(G17="","",G17)</f>
        <v/>
      </c>
      <c r="H42" t="str">
        <f>IF(H17="","",H17)</f>
        <v/>
      </c>
      <c r="I42" t="str">
        <f>IF(I17="","",I17)</f>
        <v/>
      </c>
      <c r="J42" t="str">
        <f>IF(J17="","",J17)</f>
        <v/>
      </c>
      <c r="K42" t="str">
        <f>IF(K17="","",K17)</f>
        <v/>
      </c>
      <c r="L42" t="str">
        <f>IF(L17="","",L17)</f>
        <v/>
      </c>
      <c r="M42" s="71" t="s">
        <v>18</v>
      </c>
      <c r="N42" s="71"/>
      <c r="O42" s="71"/>
      <c r="P42" s="71"/>
      <c r="Q42" t="str">
        <f>IF(Q17="","",Q17)</f>
        <v/>
      </c>
      <c r="R42" s="32">
        <f ca="1">C41*H41</f>
        <v>3218925</v>
      </c>
      <c r="S42" s="32"/>
      <c r="T42" s="32"/>
      <c r="U42" s="32"/>
      <c r="V42" s="32"/>
      <c r="W42" s="32"/>
      <c r="X42" s="32"/>
      <c r="Y42" s="32"/>
      <c r="Z42" t="str">
        <f t="shared" ref="Z42:AH42" si="12">IF(Z17="","",Z17)</f>
        <v/>
      </c>
      <c r="AA42" t="str">
        <f t="shared" si="12"/>
        <v/>
      </c>
      <c r="AB42" t="str">
        <f t="shared" si="12"/>
        <v/>
      </c>
      <c r="AC42" t="str">
        <f t="shared" si="12"/>
        <v/>
      </c>
      <c r="AD42" t="str">
        <f t="shared" si="12"/>
        <v/>
      </c>
      <c r="AE42" t="str">
        <f t="shared" si="12"/>
        <v/>
      </c>
      <c r="AF42" t="str">
        <f t="shared" si="12"/>
        <v/>
      </c>
      <c r="AG42" t="str">
        <f t="shared" si="12"/>
        <v/>
      </c>
      <c r="AH42" t="str">
        <f t="shared" si="12"/>
        <v/>
      </c>
      <c r="AI42" t="str">
        <f t="shared" si="11"/>
        <v/>
      </c>
      <c r="AJ42" t="str">
        <f t="shared" si="11"/>
        <v/>
      </c>
      <c r="AK42" t="str">
        <f t="shared" si="11"/>
        <v/>
      </c>
    </row>
    <row r="43" spans="1:37" ht="31" customHeight="1" x14ac:dyDescent="0.25">
      <c r="A43" t="str">
        <f t="shared" ref="A43:A49" si="13">IF(A18="","",A18)</f>
        <v>(7)</v>
      </c>
      <c r="C43" s="33">
        <f t="shared" ref="C43:C48" ca="1" si="14">IF(C18="","",C18)</f>
        <v>9229</v>
      </c>
      <c r="D43" s="33"/>
      <c r="E43" s="33"/>
      <c r="F43" s="33"/>
      <c r="G43" s="37" t="str">
        <f>IF(G18="","",G18)</f>
        <v>×</v>
      </c>
      <c r="H43" s="37"/>
      <c r="I43" s="33">
        <f ca="1">IF(I18="","",I18)</f>
        <v>4323</v>
      </c>
      <c r="J43" s="33"/>
      <c r="K43" s="33"/>
      <c r="L43" s="33"/>
      <c r="M43" s="37"/>
      <c r="N43" s="37"/>
      <c r="O43" s="32">
        <f ca="1">ROUND(C43,-3)</f>
        <v>9000</v>
      </c>
      <c r="P43" s="32"/>
      <c r="Q43" s="32"/>
      <c r="R43" s="32"/>
      <c r="S43" s="32"/>
      <c r="T43" s="72" t="s">
        <v>15</v>
      </c>
      <c r="U43" s="71"/>
      <c r="V43" s="32">
        <f ca="1">ROUND(I43,-3)</f>
        <v>4000</v>
      </c>
      <c r="W43" s="32"/>
      <c r="X43" s="32"/>
      <c r="Y43" s="32"/>
      <c r="Z43" s="32"/>
      <c r="AA43" s="7" t="s">
        <v>16</v>
      </c>
      <c r="AB43" s="6"/>
      <c r="AC43" s="70">
        <f ca="1">O43*V43</f>
        <v>36000000</v>
      </c>
      <c r="AD43" s="70"/>
      <c r="AE43" s="70"/>
      <c r="AF43" s="70"/>
      <c r="AG43" s="70"/>
      <c r="AH43" s="70"/>
      <c r="AI43" s="70"/>
      <c r="AJ43" t="str">
        <f t="shared" ref="AJ43:AK49" si="15">IF(AJ18="","",AJ18)</f>
        <v/>
      </c>
      <c r="AK43" t="str">
        <f t="shared" si="15"/>
        <v/>
      </c>
    </row>
    <row r="44" spans="1:37" ht="31" customHeight="1" x14ac:dyDescent="0.25">
      <c r="A44" t="str">
        <f t="shared" si="13"/>
        <v/>
      </c>
      <c r="B44" t="str">
        <f>IF(B19="","",B19)</f>
        <v/>
      </c>
      <c r="C44" t="str">
        <f t="shared" si="14"/>
        <v/>
      </c>
      <c r="D44" t="str">
        <f>IF(D19="","",D19)</f>
        <v/>
      </c>
      <c r="E44" t="str">
        <f>IF(E19="","",E19)</f>
        <v/>
      </c>
      <c r="F44" t="str">
        <f>IF(F19="","",F19)</f>
        <v/>
      </c>
      <c r="G44" t="str">
        <f>IF(G19="","",G19)</f>
        <v/>
      </c>
      <c r="H44" t="str">
        <f>IF(H19="","",H19)</f>
        <v/>
      </c>
      <c r="I44" t="str">
        <f>IF(I19="","",I19)</f>
        <v/>
      </c>
      <c r="J44" t="str">
        <f>IF(J19="","",J19)</f>
        <v/>
      </c>
      <c r="K44" t="str">
        <f>IF(K19="","",K19)</f>
        <v/>
      </c>
      <c r="L44" t="str">
        <f>IF(L19="","",L19)</f>
        <v/>
      </c>
      <c r="M44" s="71" t="s">
        <v>18</v>
      </c>
      <c r="N44" s="71"/>
      <c r="O44" s="71"/>
      <c r="P44" s="71"/>
      <c r="Q44" t="str">
        <f>IF(Q19="","",Q19)</f>
        <v/>
      </c>
      <c r="R44" s="32">
        <f ca="1">C43*I43</f>
        <v>39896967</v>
      </c>
      <c r="S44" s="32"/>
      <c r="T44" s="32"/>
      <c r="U44" s="32"/>
      <c r="V44" s="32"/>
      <c r="W44" s="32"/>
      <c r="X44" s="32"/>
      <c r="Y44" s="32"/>
      <c r="Z44" t="str">
        <f t="shared" ref="Z44:AI44" si="16">IF(Z19="","",Z19)</f>
        <v/>
      </c>
      <c r="AA44" t="str">
        <f t="shared" si="16"/>
        <v/>
      </c>
      <c r="AB44" t="str">
        <f t="shared" si="16"/>
        <v/>
      </c>
      <c r="AC44" t="str">
        <f t="shared" si="16"/>
        <v/>
      </c>
      <c r="AD44" t="str">
        <f t="shared" si="16"/>
        <v/>
      </c>
      <c r="AE44" t="str">
        <f t="shared" si="16"/>
        <v/>
      </c>
      <c r="AF44" t="str">
        <f t="shared" si="16"/>
        <v/>
      </c>
      <c r="AG44" t="str">
        <f t="shared" si="16"/>
        <v/>
      </c>
      <c r="AH44" t="str">
        <f t="shared" si="16"/>
        <v/>
      </c>
      <c r="AI44" t="str">
        <f t="shared" si="16"/>
        <v/>
      </c>
      <c r="AJ44" t="str">
        <f t="shared" si="15"/>
        <v/>
      </c>
      <c r="AK44" t="str">
        <f t="shared" si="15"/>
        <v/>
      </c>
    </row>
    <row r="45" spans="1:37" ht="31" customHeight="1" x14ac:dyDescent="0.25">
      <c r="A45" t="str">
        <f t="shared" si="13"/>
        <v>(8)</v>
      </c>
      <c r="C45" s="33">
        <f t="shared" ca="1" si="14"/>
        <v>9447</v>
      </c>
      <c r="D45" s="33"/>
      <c r="E45" s="33"/>
      <c r="F45" s="33"/>
      <c r="G45" s="37" t="str">
        <f>IF(G20="","",G20)</f>
        <v>×</v>
      </c>
      <c r="H45" s="37"/>
      <c r="I45" s="33">
        <f ca="1">IF(I20="","",I20)</f>
        <v>0.69200000000000006</v>
      </c>
      <c r="J45" s="33"/>
      <c r="K45" s="33"/>
      <c r="L45" s="33"/>
      <c r="M45" s="74"/>
      <c r="N45" s="37"/>
      <c r="O45" s="32">
        <f ca="1">ROUND(C45,-3)</f>
        <v>9000</v>
      </c>
      <c r="P45" s="32"/>
      <c r="Q45" s="32"/>
      <c r="R45" s="32"/>
      <c r="S45" s="32"/>
      <c r="T45" s="72" t="s">
        <v>14</v>
      </c>
      <c r="U45" s="71"/>
      <c r="V45" s="32">
        <f ca="1">ROUND(I45,1)</f>
        <v>0.7</v>
      </c>
      <c r="W45" s="32"/>
      <c r="X45" s="32"/>
      <c r="Y45" s="32"/>
      <c r="Z45" s="7" t="s">
        <v>12</v>
      </c>
      <c r="AA45" s="6"/>
      <c r="AB45" s="70">
        <f ca="1">O45*V45</f>
        <v>6300</v>
      </c>
      <c r="AC45" s="70"/>
      <c r="AD45" s="70"/>
      <c r="AE45" s="70"/>
      <c r="AF45" t="str">
        <f t="shared" ref="AF45:AI48" si="17">IF(AF20="","",AF20)</f>
        <v/>
      </c>
      <c r="AG45" t="str">
        <f t="shared" si="17"/>
        <v/>
      </c>
      <c r="AH45" t="str">
        <f t="shared" si="17"/>
        <v/>
      </c>
      <c r="AI45" t="str">
        <f t="shared" si="17"/>
        <v/>
      </c>
      <c r="AJ45" t="str">
        <f t="shared" si="15"/>
        <v/>
      </c>
      <c r="AK45" t="str">
        <f t="shared" si="15"/>
        <v/>
      </c>
    </row>
    <row r="46" spans="1:37" ht="31" customHeight="1" x14ac:dyDescent="0.25">
      <c r="A46" t="str">
        <f t="shared" si="13"/>
        <v/>
      </c>
      <c r="B46" t="str">
        <f>IF(B21="","",B21)</f>
        <v/>
      </c>
      <c r="C46" t="str">
        <f t="shared" si="14"/>
        <v/>
      </c>
      <c r="D46" t="str">
        <f>IF(D21="","",D21)</f>
        <v/>
      </c>
      <c r="E46" t="str">
        <f>IF(E21="","",E21)</f>
        <v/>
      </c>
      <c r="F46" t="str">
        <f>IF(F21="","",F21)</f>
        <v/>
      </c>
      <c r="G46" t="str">
        <f>IF(G21="","",G21)</f>
        <v/>
      </c>
      <c r="H46" t="str">
        <f>IF(H21="","",H21)</f>
        <v/>
      </c>
      <c r="I46" t="str">
        <f>IF(I21="","",I21)</f>
        <v/>
      </c>
      <c r="J46" t="str">
        <f>IF(J21="","",J21)</f>
        <v/>
      </c>
      <c r="K46" t="str">
        <f>IF(K21="","",K21)</f>
        <v/>
      </c>
      <c r="L46" t="str">
        <f>IF(L21="","",L21)</f>
        <v/>
      </c>
      <c r="M46" s="71" t="s">
        <v>18</v>
      </c>
      <c r="N46" s="71"/>
      <c r="O46" s="71"/>
      <c r="P46" s="71"/>
      <c r="Q46" t="str">
        <f>IF(Q21="","",Q21)</f>
        <v/>
      </c>
      <c r="R46" s="71">
        <f ca="1">C45*I45</f>
        <v>6537.3240000000005</v>
      </c>
      <c r="S46" s="71"/>
      <c r="T46" s="71"/>
      <c r="U46" s="71"/>
      <c r="V46" s="71"/>
      <c r="W46" t="str">
        <f t="shared" ref="W46:AE46" si="18">IF(W21="","",W21)</f>
        <v/>
      </c>
      <c r="X46" t="str">
        <f t="shared" si="18"/>
        <v/>
      </c>
      <c r="Y46" t="str">
        <f t="shared" si="18"/>
        <v/>
      </c>
      <c r="Z46" t="str">
        <f t="shared" si="18"/>
        <v/>
      </c>
      <c r="AA46" t="str">
        <f t="shared" si="18"/>
        <v/>
      </c>
      <c r="AB46" t="str">
        <f t="shared" si="18"/>
        <v/>
      </c>
      <c r="AC46" t="str">
        <f t="shared" si="18"/>
        <v/>
      </c>
      <c r="AD46" t="str">
        <f t="shared" si="18"/>
        <v/>
      </c>
      <c r="AE46" t="str">
        <f t="shared" si="18"/>
        <v/>
      </c>
      <c r="AF46" t="str">
        <f t="shared" si="17"/>
        <v/>
      </c>
      <c r="AG46" t="str">
        <f t="shared" si="17"/>
        <v/>
      </c>
      <c r="AH46" t="str">
        <f t="shared" si="17"/>
        <v/>
      </c>
      <c r="AI46" t="str">
        <f t="shared" si="17"/>
        <v/>
      </c>
      <c r="AJ46" t="str">
        <f t="shared" si="15"/>
        <v/>
      </c>
      <c r="AK46" t="str">
        <f t="shared" si="15"/>
        <v/>
      </c>
    </row>
    <row r="47" spans="1:37" ht="31" customHeight="1" x14ac:dyDescent="0.25">
      <c r="A47" t="str">
        <f t="shared" si="13"/>
        <v>(9)</v>
      </c>
      <c r="C47" s="33">
        <f t="shared" ca="1" si="14"/>
        <v>0.26600000000000001</v>
      </c>
      <c r="D47" s="33"/>
      <c r="E47" s="33"/>
      <c r="F47" s="33"/>
      <c r="G47" s="33"/>
      <c r="H47" s="37" t="str">
        <f>IF(H22="","",H22)</f>
        <v>×</v>
      </c>
      <c r="I47" s="37"/>
      <c r="J47" s="33">
        <f ca="1">IF(J22="","",J22)</f>
        <v>217</v>
      </c>
      <c r="K47" s="33"/>
      <c r="L47" s="33"/>
      <c r="M47" s="37"/>
      <c r="N47" s="37"/>
      <c r="O47" s="32">
        <f ca="1">ROUND(C47,1)</f>
        <v>0.3</v>
      </c>
      <c r="P47" s="32"/>
      <c r="Q47" s="32"/>
      <c r="R47" s="32"/>
      <c r="S47" s="72" t="s">
        <v>14</v>
      </c>
      <c r="T47" s="71"/>
      <c r="U47" s="32">
        <f ca="1">ROUND(J47,-2)</f>
        <v>200</v>
      </c>
      <c r="V47" s="32"/>
      <c r="W47" s="32"/>
      <c r="X47" s="32"/>
      <c r="Y47" s="7" t="s">
        <v>12</v>
      </c>
      <c r="Z47" s="6"/>
      <c r="AA47" s="70">
        <f ca="1">O47*U47</f>
        <v>60</v>
      </c>
      <c r="AB47" s="70"/>
      <c r="AC47" s="70"/>
      <c r="AD47" s="70"/>
      <c r="AE47" t="str">
        <f>IF(AE22="","",AE22)</f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  <c r="AJ47" t="str">
        <f t="shared" si="15"/>
        <v/>
      </c>
      <c r="AK47" t="str">
        <f t="shared" si="15"/>
        <v/>
      </c>
    </row>
    <row r="48" spans="1:37" ht="31" customHeight="1" x14ac:dyDescent="0.25">
      <c r="A48" t="str">
        <f t="shared" si="13"/>
        <v/>
      </c>
      <c r="B48" t="str">
        <f>IF(B23="","",B23)</f>
        <v/>
      </c>
      <c r="C48" t="str">
        <f t="shared" si="14"/>
        <v/>
      </c>
      <c r="D48" t="str">
        <f>IF(D23="","",D23)</f>
        <v/>
      </c>
      <c r="E48" t="str">
        <f>IF(E23="","",E23)</f>
        <v/>
      </c>
      <c r="F48" t="str">
        <f>IF(F23="","",F23)</f>
        <v/>
      </c>
      <c r="G48" t="str">
        <f>IF(G23="","",G23)</f>
        <v/>
      </c>
      <c r="H48" t="str">
        <f>IF(H23="","",H23)</f>
        <v/>
      </c>
      <c r="I48" t="str">
        <f>IF(I23="","",I23)</f>
        <v/>
      </c>
      <c r="J48" t="str">
        <f>IF(J23="","",J23)</f>
        <v/>
      </c>
      <c r="K48" t="str">
        <f>IF(K23="","",K23)</f>
        <v/>
      </c>
      <c r="L48" t="str">
        <f>IF(L23="","",L23)</f>
        <v/>
      </c>
      <c r="M48" s="71" t="s">
        <v>18</v>
      </c>
      <c r="N48" s="71"/>
      <c r="O48" s="71"/>
      <c r="P48" s="71"/>
      <c r="Q48" t="str">
        <f>IF(Q23="","",Q23)</f>
        <v/>
      </c>
      <c r="R48" s="71">
        <f ca="1">C47*J47</f>
        <v>57.722000000000001</v>
      </c>
      <c r="S48" s="71"/>
      <c r="T48" s="71"/>
      <c r="U48" s="71"/>
      <c r="V48" s="71"/>
      <c r="W48" t="str">
        <f t="shared" ref="W48:AD48" si="19">IF(W23="","",W23)</f>
        <v/>
      </c>
      <c r="X48" t="str">
        <f t="shared" si="19"/>
        <v/>
      </c>
      <c r="Y48" t="str">
        <f t="shared" si="19"/>
        <v/>
      </c>
      <c r="Z48" t="str">
        <f t="shared" si="19"/>
        <v/>
      </c>
      <c r="AA48" t="str">
        <f t="shared" si="19"/>
        <v/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t="str">
        <f>IF(AE23="","",AE23)</f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  <c r="AJ48" t="str">
        <f t="shared" si="15"/>
        <v/>
      </c>
      <c r="AK48" t="str">
        <f t="shared" si="15"/>
        <v/>
      </c>
    </row>
    <row r="49" spans="1:37" ht="31" customHeight="1" x14ac:dyDescent="0.25">
      <c r="A49" t="str">
        <f t="shared" si="13"/>
        <v>(10)</v>
      </c>
      <c r="D49" s="33">
        <f ca="1">IF(D24="","",D24)</f>
        <v>63.8</v>
      </c>
      <c r="E49" s="33"/>
      <c r="F49" s="33"/>
      <c r="G49" s="37" t="str">
        <f>IF(G24="","",G24)</f>
        <v>×</v>
      </c>
      <c r="H49" s="37"/>
      <c r="I49" s="33">
        <f ca="1">IF(I24="","",I24)</f>
        <v>6783</v>
      </c>
      <c r="J49" s="33"/>
      <c r="K49" s="33"/>
      <c r="L49" s="33"/>
      <c r="M49" s="37"/>
      <c r="N49" s="37"/>
      <c r="O49" s="32">
        <f ca="1">ROUND(D49,-1)</f>
        <v>60</v>
      </c>
      <c r="P49" s="32"/>
      <c r="Q49" s="32"/>
      <c r="R49" s="32"/>
      <c r="S49" s="72" t="s">
        <v>15</v>
      </c>
      <c r="T49" s="71"/>
      <c r="U49" s="32">
        <f ca="1">ROUND(I49,-3)</f>
        <v>7000</v>
      </c>
      <c r="V49" s="32"/>
      <c r="W49" s="32"/>
      <c r="X49" s="32"/>
      <c r="Y49" s="32"/>
      <c r="Z49" s="7" t="s">
        <v>16</v>
      </c>
      <c r="AA49" s="6"/>
      <c r="AB49" s="70">
        <f ca="1">O49*U49</f>
        <v>420000</v>
      </c>
      <c r="AC49" s="70"/>
      <c r="AD49" s="70"/>
      <c r="AE49" s="70"/>
      <c r="AF49" s="70"/>
      <c r="AG49" s="70"/>
      <c r="AH49" t="str">
        <f>IF(AH24="","",AH24)</f>
        <v/>
      </c>
      <c r="AI49" t="str">
        <f>IF(AI24="","",AI24)</f>
        <v/>
      </c>
      <c r="AJ49" t="str">
        <f t="shared" si="15"/>
        <v/>
      </c>
      <c r="AK49" t="str">
        <f t="shared" si="15"/>
        <v/>
      </c>
    </row>
    <row r="50" spans="1:37" ht="31" customHeight="1" x14ac:dyDescent="0.25">
      <c r="A50" t="str">
        <f>IF(A25="","",A25)</f>
        <v/>
      </c>
      <c r="B50" t="str">
        <f>IF(B25="","",B25)</f>
        <v/>
      </c>
      <c r="C50" t="str">
        <f>IF(C25="","",C25)</f>
        <v/>
      </c>
      <c r="D50" t="str">
        <f>IF(D25="","",D25)</f>
        <v/>
      </c>
      <c r="E50" t="str">
        <f>IF(E25="","",E25)</f>
        <v/>
      </c>
      <c r="F50" t="str">
        <f>IF(F25="","",F25)</f>
        <v/>
      </c>
      <c r="G50" t="str">
        <f>IF(G25="","",G25)</f>
        <v/>
      </c>
      <c r="H50" t="str">
        <f>IF(H25="","",H25)</f>
        <v/>
      </c>
      <c r="I50" t="str">
        <f>IF(I25="","",I25)</f>
        <v/>
      </c>
      <c r="J50" t="str">
        <f>IF(J25="","",J25)</f>
        <v/>
      </c>
      <c r="K50" t="str">
        <f>IF(K25="","",K25)</f>
        <v/>
      </c>
      <c r="L50" t="str">
        <f>IF(L25="","",L25)</f>
        <v/>
      </c>
      <c r="M50" s="71" t="s">
        <v>18</v>
      </c>
      <c r="N50" s="71"/>
      <c r="O50" s="71"/>
      <c r="P50" s="71"/>
      <c r="Q50" t="str">
        <f>IF(Q25="","",Q25)</f>
        <v/>
      </c>
      <c r="R50" s="71">
        <f ca="1">D49*I49</f>
        <v>432755.39999999997</v>
      </c>
      <c r="S50" s="71"/>
      <c r="T50" s="71"/>
      <c r="U50" s="71"/>
      <c r="V50" s="71"/>
      <c r="W50" t="str">
        <f t="shared" ref="W50:AG50" si="20">IF(W25="","",W25)</f>
        <v/>
      </c>
      <c r="X50" t="str">
        <f t="shared" si="20"/>
        <v/>
      </c>
      <c r="Y50" t="str">
        <f t="shared" si="20"/>
        <v/>
      </c>
      <c r="Z50" t="str">
        <f t="shared" si="20"/>
        <v/>
      </c>
      <c r="AA50" t="str">
        <f t="shared" si="20"/>
        <v/>
      </c>
      <c r="AB50" t="str">
        <f t="shared" si="20"/>
        <v/>
      </c>
      <c r="AC50" t="str">
        <f t="shared" si="20"/>
        <v/>
      </c>
      <c r="AD50" t="str">
        <f t="shared" si="20"/>
        <v/>
      </c>
      <c r="AE50" t="str">
        <f t="shared" si="20"/>
        <v/>
      </c>
      <c r="AF50" t="str">
        <f t="shared" si="20"/>
        <v/>
      </c>
      <c r="AG50" t="str">
        <f t="shared" si="20"/>
        <v/>
      </c>
      <c r="AH50" t="str">
        <f>IF(AH25="","",AH25)</f>
        <v/>
      </c>
      <c r="AI50" t="str">
        <f>IF(AI25="","",AI25)</f>
        <v/>
      </c>
      <c r="AJ50" t="str">
        <f>IF(AJ25="","",AJ25)</f>
        <v/>
      </c>
      <c r="AK50" t="str">
        <f>IF(AK25="","",AK25)</f>
        <v/>
      </c>
    </row>
    <row r="51" spans="1:37" ht="31" customHeight="1" x14ac:dyDescent="0.25"/>
  </sheetData>
  <mergeCells count="132">
    <mergeCell ref="M50:P50"/>
    <mergeCell ref="N41:Q41"/>
    <mergeCell ref="O45:S45"/>
    <mergeCell ref="S47:T47"/>
    <mergeCell ref="M46:P46"/>
    <mergeCell ref="M48:P48"/>
    <mergeCell ref="R46:V46"/>
    <mergeCell ref="R48:V48"/>
    <mergeCell ref="R50:V50"/>
    <mergeCell ref="M42:P42"/>
    <mergeCell ref="M43:N43"/>
    <mergeCell ref="M45:N45"/>
    <mergeCell ref="M44:P44"/>
    <mergeCell ref="U49:Y49"/>
    <mergeCell ref="T45:U45"/>
    <mergeCell ref="V45:Y45"/>
    <mergeCell ref="U47:X47"/>
    <mergeCell ref="O49:R49"/>
    <mergeCell ref="S49:T49"/>
    <mergeCell ref="M47:N47"/>
    <mergeCell ref="R42:Y42"/>
    <mergeCell ref="R44:Y44"/>
    <mergeCell ref="R41:S41"/>
    <mergeCell ref="T41:X41"/>
    <mergeCell ref="C6:E6"/>
    <mergeCell ref="F6:G6"/>
    <mergeCell ref="G24:H24"/>
    <mergeCell ref="C22:G22"/>
    <mergeCell ref="D24:F24"/>
    <mergeCell ref="AI1:AJ1"/>
    <mergeCell ref="I8:K8"/>
    <mergeCell ref="H10:K10"/>
    <mergeCell ref="H12:J12"/>
    <mergeCell ref="I14:K14"/>
    <mergeCell ref="H6:J6"/>
    <mergeCell ref="G8:H8"/>
    <mergeCell ref="F10:G10"/>
    <mergeCell ref="F12:G12"/>
    <mergeCell ref="G14:H14"/>
    <mergeCell ref="C14:F14"/>
    <mergeCell ref="C12:E12"/>
    <mergeCell ref="C8:F8"/>
    <mergeCell ref="C10:E10"/>
    <mergeCell ref="AI26:AJ26"/>
    <mergeCell ref="H16:K16"/>
    <mergeCell ref="I18:L18"/>
    <mergeCell ref="G18:H18"/>
    <mergeCell ref="G20:H20"/>
    <mergeCell ref="H22:I22"/>
    <mergeCell ref="F16:G16"/>
    <mergeCell ref="I20:M20"/>
    <mergeCell ref="J22:L22"/>
    <mergeCell ref="I24:L24"/>
    <mergeCell ref="C18:F18"/>
    <mergeCell ref="C20:F20"/>
    <mergeCell ref="C16:E16"/>
    <mergeCell ref="C35:E35"/>
    <mergeCell ref="H31:J31"/>
    <mergeCell ref="F31:G31"/>
    <mergeCell ref="G33:H33"/>
    <mergeCell ref="F35:G35"/>
    <mergeCell ref="I33:K33"/>
    <mergeCell ref="C31:E31"/>
    <mergeCell ref="C33:F33"/>
    <mergeCell ref="H35:K35"/>
    <mergeCell ref="K31:L31"/>
    <mergeCell ref="L33:M33"/>
    <mergeCell ref="L35:M35"/>
    <mergeCell ref="M32:P32"/>
    <mergeCell ref="C37:E37"/>
    <mergeCell ref="C39:F39"/>
    <mergeCell ref="C41:E41"/>
    <mergeCell ref="F37:G37"/>
    <mergeCell ref="G39:H39"/>
    <mergeCell ref="F41:G41"/>
    <mergeCell ref="H37:J37"/>
    <mergeCell ref="I39:K39"/>
    <mergeCell ref="H41:K41"/>
    <mergeCell ref="K37:L37"/>
    <mergeCell ref="L39:M39"/>
    <mergeCell ref="L41:M41"/>
    <mergeCell ref="M38:P38"/>
    <mergeCell ref="M40:P40"/>
    <mergeCell ref="C43:F43"/>
    <mergeCell ref="C45:F45"/>
    <mergeCell ref="C47:G47"/>
    <mergeCell ref="D49:F49"/>
    <mergeCell ref="G43:H43"/>
    <mergeCell ref="G45:H45"/>
    <mergeCell ref="H47:I47"/>
    <mergeCell ref="G49:H49"/>
    <mergeCell ref="I43:L43"/>
    <mergeCell ref="I45:L45"/>
    <mergeCell ref="J47:L47"/>
    <mergeCell ref="I49:L49"/>
    <mergeCell ref="M49:N49"/>
    <mergeCell ref="M31:O31"/>
    <mergeCell ref="P31:Q31"/>
    <mergeCell ref="N35:P35"/>
    <mergeCell ref="Q35:R35"/>
    <mergeCell ref="N39:R39"/>
    <mergeCell ref="O43:S43"/>
    <mergeCell ref="O47:R47"/>
    <mergeCell ref="M37:O37"/>
    <mergeCell ref="P37:Q37"/>
    <mergeCell ref="R37:U37"/>
    <mergeCell ref="N33:R33"/>
    <mergeCell ref="S33:T33"/>
    <mergeCell ref="U33:W33"/>
    <mergeCell ref="M34:P34"/>
    <mergeCell ref="M36:P36"/>
    <mergeCell ref="R38:W38"/>
    <mergeCell ref="R40:W40"/>
    <mergeCell ref="S39:T39"/>
    <mergeCell ref="U39:W39"/>
    <mergeCell ref="T43:U43"/>
    <mergeCell ref="V43:Z43"/>
    <mergeCell ref="AB49:AG49"/>
    <mergeCell ref="Z39:AF39"/>
    <mergeCell ref="AA41:AH41"/>
    <mergeCell ref="AC43:AI43"/>
    <mergeCell ref="AB45:AE45"/>
    <mergeCell ref="X31:AB31"/>
    <mergeCell ref="Z33:AF33"/>
    <mergeCell ref="Y35:AE35"/>
    <mergeCell ref="X37:AD37"/>
    <mergeCell ref="R36:X36"/>
    <mergeCell ref="S35:V35"/>
    <mergeCell ref="R31:U31"/>
    <mergeCell ref="R34:X34"/>
    <mergeCell ref="AA47:AD47"/>
    <mergeCell ref="R32:V32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3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21</v>
      </c>
      <c r="AG1" s="2" t="s">
        <v>0</v>
      </c>
      <c r="AH1" s="2"/>
      <c r="AI1" s="30"/>
      <c r="AJ1" s="30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Q3" s="8"/>
    </row>
    <row r="4" spans="1:37" ht="25" customHeight="1" x14ac:dyDescent="0.25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</row>
    <row r="5" spans="1:37" ht="25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</row>
    <row r="7" spans="1:37" ht="31" customHeight="1" x14ac:dyDescent="0.25">
      <c r="A7" s="1" t="s">
        <v>3</v>
      </c>
      <c r="C7" s="33">
        <f ca="1">ROUND(I7,-1)*50+INT(RAND()*30+10)</f>
        <v>4031</v>
      </c>
      <c r="D7" s="33"/>
      <c r="E7" s="33"/>
      <c r="F7" s="33"/>
      <c r="G7" s="76" t="s">
        <v>17</v>
      </c>
      <c r="H7" s="52"/>
      <c r="I7" s="33">
        <f ca="1">INT(RAND()*8+1)*10+INT(RAND()*5+5)</f>
        <v>77</v>
      </c>
      <c r="J7" s="33"/>
      <c r="K7" s="73"/>
      <c r="L7" s="37"/>
    </row>
    <row r="8" spans="1:37" ht="31" customHeight="1" x14ac:dyDescent="0.25"/>
    <row r="9" spans="1:37" ht="31" customHeight="1" x14ac:dyDescent="0.25">
      <c r="A9" s="1" t="s">
        <v>4</v>
      </c>
      <c r="C9" s="33">
        <f ca="1">ROUND(I9,-2)*INT(RAND()*7+3)+INT(RAND()*4+1)</f>
        <v>1501</v>
      </c>
      <c r="D9" s="33"/>
      <c r="E9" s="33"/>
      <c r="F9" s="33"/>
      <c r="G9" s="76" t="s">
        <v>17</v>
      </c>
      <c r="H9" s="52"/>
      <c r="I9" s="33">
        <f ca="1">INT(RAND()*3+1)*100+INT(RAND()*9+1)*10+INT(RAND()*9+1)</f>
        <v>251</v>
      </c>
      <c r="J9" s="33"/>
      <c r="K9" s="33"/>
      <c r="L9" s="73"/>
      <c r="M9" s="33"/>
    </row>
    <row r="10" spans="1:37" ht="31" customHeight="1" x14ac:dyDescent="0.25"/>
    <row r="11" spans="1:37" ht="31" customHeight="1" x14ac:dyDescent="0.25">
      <c r="A11" s="1" t="s">
        <v>5</v>
      </c>
      <c r="C11" s="33">
        <f ca="1">ROUND(I11,-1)*60+INT(RAND()*30+10)</f>
        <v>1836</v>
      </c>
      <c r="D11" s="33"/>
      <c r="E11" s="33"/>
      <c r="F11" s="33"/>
      <c r="G11" s="76" t="s">
        <v>17</v>
      </c>
      <c r="H11" s="52"/>
      <c r="I11" s="33">
        <f ca="1">INT(RAND()*8+1)*10+INT(RAND()*5+5)</f>
        <v>27</v>
      </c>
      <c r="J11" s="33"/>
      <c r="K11" s="73"/>
      <c r="L11" s="33"/>
    </row>
    <row r="12" spans="1:37" ht="31" customHeight="1" x14ac:dyDescent="0.25"/>
    <row r="13" spans="1:37" ht="31" customHeight="1" x14ac:dyDescent="0.25">
      <c r="A13" s="1" t="s">
        <v>6</v>
      </c>
      <c r="C13" s="33">
        <f ca="1">ROUND(I13,-1)*80+INT(RAND()*30+10)</f>
        <v>6421</v>
      </c>
      <c r="D13" s="33"/>
      <c r="E13" s="33"/>
      <c r="F13" s="33"/>
      <c r="G13" s="76" t="s">
        <v>17</v>
      </c>
      <c r="H13" s="52"/>
      <c r="I13" s="33">
        <f ca="1">INT(RAND()*8+1)*10+INT(RAND()*5+5)</f>
        <v>75</v>
      </c>
      <c r="J13" s="33"/>
      <c r="K13" s="73"/>
      <c r="L13" s="33"/>
    </row>
    <row r="14" spans="1:37" ht="31" customHeight="1" x14ac:dyDescent="0.25"/>
    <row r="15" spans="1:37" ht="31" customHeight="1" x14ac:dyDescent="0.25">
      <c r="A15" s="1" t="s">
        <v>7</v>
      </c>
      <c r="C15" s="33">
        <f ca="1">ROUND(J15,-2)*INT(RAND()*9+1)*10+INT(RAND()*30+10)</f>
        <v>42013</v>
      </c>
      <c r="D15" s="33"/>
      <c r="E15" s="33"/>
      <c r="F15" s="33"/>
      <c r="G15" s="33"/>
      <c r="H15" s="76" t="s">
        <v>17</v>
      </c>
      <c r="I15" s="52"/>
      <c r="J15" s="33">
        <f ca="1">INT(RAND()*8+1)*100+INT(RAND()*5+5)</f>
        <v>607</v>
      </c>
      <c r="K15" s="33"/>
      <c r="L15" s="33"/>
      <c r="M15" s="73"/>
      <c r="N15" s="33"/>
    </row>
    <row r="16" spans="1:37" ht="31" customHeight="1" x14ac:dyDescent="0.25"/>
    <row r="17" spans="1:37" ht="31" customHeight="1" x14ac:dyDescent="0.25">
      <c r="A17" s="1" t="s">
        <v>8</v>
      </c>
      <c r="C17" s="33">
        <f ca="1">ROUND(J17,-3)*INT(RAND()*5+5)+INT(RAND()*4+1)*90</f>
        <v>56180</v>
      </c>
      <c r="D17" s="33"/>
      <c r="E17" s="33"/>
      <c r="F17" s="33"/>
      <c r="G17" s="33"/>
      <c r="H17" s="76" t="s">
        <v>17</v>
      </c>
      <c r="I17" s="52"/>
      <c r="J17" s="37">
        <f ca="1">INT(RAND()*8+1)*1000+INT(RAND()*400+10)</f>
        <v>7371</v>
      </c>
      <c r="K17" s="37"/>
      <c r="L17" s="37"/>
      <c r="M17" s="73"/>
      <c r="N17" s="33"/>
    </row>
    <row r="18" spans="1:37" ht="31" customHeight="1" x14ac:dyDescent="0.25"/>
    <row r="19" spans="1:37" ht="31" customHeight="1" x14ac:dyDescent="0.25">
      <c r="A19" s="1" t="s">
        <v>9</v>
      </c>
      <c r="C19" s="33">
        <f ca="1">ROUND(J19,-3)*INT(RAND()*5+5)+INT(RAND()*4+1)*90</f>
        <v>54180</v>
      </c>
      <c r="D19" s="33"/>
      <c r="E19" s="33"/>
      <c r="F19" s="33"/>
      <c r="G19" s="33"/>
      <c r="H19" s="76" t="s">
        <v>17</v>
      </c>
      <c r="I19" s="52"/>
      <c r="J19" s="37">
        <f ca="1">INT(RAND()*8+1)*1000+INT(RAND()*400+10)</f>
        <v>6371</v>
      </c>
      <c r="K19" s="37"/>
      <c r="L19" s="37"/>
      <c r="M19" s="73"/>
      <c r="N19" s="33"/>
    </row>
    <row r="20" spans="1:37" ht="31" customHeight="1" x14ac:dyDescent="0.25"/>
    <row r="21" spans="1:37" ht="31" customHeight="1" x14ac:dyDescent="0.25">
      <c r="A21" s="1" t="s">
        <v>10</v>
      </c>
      <c r="C21" s="33">
        <f ca="1">ROUND(J21,-3)*INT(RAND()*5+5)+INT(RAND()*4+1)*90</f>
        <v>24270</v>
      </c>
      <c r="D21" s="33"/>
      <c r="E21" s="33"/>
      <c r="F21" s="33"/>
      <c r="G21" s="33"/>
      <c r="H21" s="76" t="s">
        <v>17</v>
      </c>
      <c r="I21" s="52"/>
      <c r="J21" s="37">
        <f ca="1">INT(RAND()*8+1)*1000+INT(RAND()*400+10)</f>
        <v>4122</v>
      </c>
      <c r="K21" s="37"/>
      <c r="L21" s="37"/>
      <c r="M21" s="73"/>
      <c r="N21" s="33"/>
    </row>
    <row r="22" spans="1:37" ht="31" customHeight="1" x14ac:dyDescent="0.25"/>
    <row r="23" spans="1:37" ht="31" customHeight="1" x14ac:dyDescent="0.25">
      <c r="A23" s="1" t="s">
        <v>11</v>
      </c>
      <c r="C23" s="33">
        <f ca="1">ROUND(J23,-1)*INT(RAND()*8+1)*10+INT(RAND()*2+1)*10+INT(RAND()*9+1)</f>
        <v>1019</v>
      </c>
      <c r="D23" s="33"/>
      <c r="E23" s="33"/>
      <c r="F23" s="33"/>
      <c r="G23" s="33"/>
      <c r="H23" s="76" t="s">
        <v>17</v>
      </c>
      <c r="I23" s="52"/>
      <c r="J23" s="37">
        <f ca="1">INT(RAND()*90+10)+INT(RAND()*9+1)*0.1+INT(RAND()*9+1)*0.01</f>
        <v>22.55</v>
      </c>
      <c r="K23" s="37"/>
      <c r="L23" s="37"/>
      <c r="M23" s="37"/>
      <c r="N23" s="73"/>
      <c r="O23" s="33"/>
    </row>
    <row r="24" spans="1:37" ht="31" customHeight="1" x14ac:dyDescent="0.25"/>
    <row r="25" spans="1:37" ht="31" customHeight="1" x14ac:dyDescent="0.25">
      <c r="A25" s="1" t="s">
        <v>13</v>
      </c>
      <c r="D25" s="33">
        <f ca="1">ROUND(L25,-1)*INT(RAND()*8+1)*10+INT(RAND()*3+1)+INT(RAND()*9+1)*0.1+INT(RAND()*9+1)*0.01</f>
        <v>4001.94</v>
      </c>
      <c r="E25" s="33"/>
      <c r="F25" s="33"/>
      <c r="G25" s="33"/>
      <c r="H25" s="33"/>
      <c r="I25" s="33"/>
      <c r="J25" s="76" t="s">
        <v>17</v>
      </c>
      <c r="K25" s="52"/>
      <c r="L25" s="33">
        <f ca="1">INT(RAND()*90+10)+INT(RAND()*9+1)*0.1+INT(RAND()*9+1)*0.01</f>
        <v>47.17</v>
      </c>
      <c r="M25" s="33"/>
      <c r="N25" s="33"/>
      <c r="O25" s="33"/>
      <c r="P25" s="73"/>
      <c r="Q25" s="37"/>
    </row>
    <row r="26" spans="1:37" ht="31" customHeight="1" x14ac:dyDescent="0.25"/>
    <row r="27" spans="1:37" ht="25" customHeight="1" x14ac:dyDescent="0.25">
      <c r="D27" s="3" t="str">
        <f>IF(D1="","",D1)</f>
        <v>計算の見積もり</v>
      </c>
      <c r="AG27" s="2" t="str">
        <f>IF(AG1="","",AG1)</f>
        <v>№</v>
      </c>
      <c r="AH27" s="2"/>
      <c r="AI27" s="30" t="str">
        <f>IF(AI1="","",AI1)</f>
        <v/>
      </c>
      <c r="AJ27" s="30"/>
    </row>
    <row r="28" spans="1:37" ht="25" customHeight="1" x14ac:dyDescent="0.25">
      <c r="E28" s="5" t="s">
        <v>2</v>
      </c>
      <c r="Q28" s="4" t="str">
        <f>IF(Q2="","",Q2)</f>
        <v>名前</v>
      </c>
      <c r="R28" s="2"/>
      <c r="S28" s="2"/>
      <c r="T28" s="2"/>
      <c r="U28" s="2" t="str">
        <f>IF(U2="","",U2)</f>
        <v/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7" ht="25" customHeight="1" x14ac:dyDescent="0.25">
      <c r="E29" s="5"/>
      <c r="Q29" s="8"/>
    </row>
    <row r="30" spans="1:37" ht="25" customHeight="1" x14ac:dyDescent="0.25">
      <c r="A30" s="37" t="str">
        <f>IF(A4="","",A4)</f>
        <v>◎わられる数を上から２けた，わる数を上から１けたの概数にして，商を見積もり，電卓で確かめましょう。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</row>
    <row r="31" spans="1:37" ht="25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</row>
    <row r="32" spans="1:37" ht="25" customHeight="1" x14ac:dyDescent="0.25">
      <c r="A32" t="str">
        <f t="shared" ref="A32:AE32" si="0">IF(A6="","",A6)</f>
        <v/>
      </c>
      <c r="B32" t="str">
        <f t="shared" si="0"/>
        <v/>
      </c>
      <c r="C32" t="str">
        <f t="shared" si="0"/>
        <v/>
      </c>
      <c r="D32" t="str">
        <f t="shared" si="0"/>
        <v/>
      </c>
      <c r="E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G32" t="str">
        <f>IF(AG6="","",AG6)</f>
        <v/>
      </c>
      <c r="AH32" t="str">
        <f>IF(AH6="","",AH6)</f>
        <v/>
      </c>
      <c r="AI32" t="str">
        <f>IF(AI6="","",AI6)</f>
        <v/>
      </c>
      <c r="AJ32" t="str">
        <f>IF(AJ6="","",AJ6)</f>
        <v/>
      </c>
      <c r="AK32" t="str">
        <f>IF(AK6="","",AK6)</f>
        <v/>
      </c>
    </row>
    <row r="33" spans="1:37" ht="30" customHeight="1" x14ac:dyDescent="0.25">
      <c r="A33" t="str">
        <f t="shared" ref="A33:A52" si="1">IF(A7="","",A7)</f>
        <v>(1)</v>
      </c>
      <c r="C33" s="33">
        <f t="shared" ref="C33:C50" ca="1" si="2">IF(C7="","",C7)</f>
        <v>4031</v>
      </c>
      <c r="D33" s="33"/>
      <c r="E33" s="33"/>
      <c r="F33" s="33"/>
      <c r="G33" s="37" t="str">
        <f t="shared" ref="G33:G40" si="3">IF(G7="","",G7)</f>
        <v>÷</v>
      </c>
      <c r="H33" s="37"/>
      <c r="I33" s="37">
        <f t="shared" ref="I33:I40" ca="1" si="4">IF(I7="","",I7)</f>
        <v>77</v>
      </c>
      <c r="J33" s="37"/>
      <c r="K33" s="33" t="str">
        <f>IF(K7="","",K7)</f>
        <v/>
      </c>
      <c r="L33" s="33"/>
      <c r="M33" s="32">
        <f ca="1">ROUND(C33,-2)</f>
        <v>4000</v>
      </c>
      <c r="N33" s="32"/>
      <c r="O33" s="32"/>
      <c r="P33" s="32"/>
      <c r="Q33" s="72" t="s">
        <v>17</v>
      </c>
      <c r="R33" s="71"/>
      <c r="S33" s="71">
        <f ca="1">ROUND(I33,-1)</f>
        <v>80</v>
      </c>
      <c r="T33" s="71"/>
      <c r="U33" s="72" t="s">
        <v>12</v>
      </c>
      <c r="V33" s="71"/>
      <c r="W33" s="70">
        <f ca="1">M33/S33</f>
        <v>50</v>
      </c>
      <c r="X33" s="70"/>
      <c r="Y33" s="70"/>
      <c r="Z33" s="70"/>
      <c r="AA33" t="str">
        <f t="shared" ref="AA33:AE34" si="5">IF(AA7="","",AA7)</f>
        <v/>
      </c>
      <c r="AB33" t="str">
        <f t="shared" si="5"/>
        <v/>
      </c>
      <c r="AC33" t="str">
        <f t="shared" si="5"/>
        <v/>
      </c>
      <c r="AD33" t="str">
        <f t="shared" si="5"/>
        <v/>
      </c>
      <c r="AE33" t="str">
        <f t="shared" si="5"/>
        <v/>
      </c>
      <c r="AG33" t="str">
        <f>IF(AG7="","",AG7)</f>
        <v/>
      </c>
      <c r="AI33" t="str">
        <f t="shared" ref="AI33:AK40" si="6">IF(AI7="","",AI7)</f>
        <v/>
      </c>
      <c r="AJ33" t="str">
        <f t="shared" si="6"/>
        <v/>
      </c>
      <c r="AK33" t="str">
        <f t="shared" si="6"/>
        <v/>
      </c>
    </row>
    <row r="34" spans="1:37" ht="30" customHeight="1" x14ac:dyDescent="0.25">
      <c r="A34" t="str">
        <f t="shared" si="1"/>
        <v/>
      </c>
      <c r="B34" t="str">
        <f>IF(B8="","",B8)</f>
        <v/>
      </c>
      <c r="C34" t="str">
        <f t="shared" si="2"/>
        <v/>
      </c>
      <c r="D34" t="str">
        <f>IF(D8="","",D8)</f>
        <v/>
      </c>
      <c r="E34" t="str">
        <f>IF(E8="","",E8)</f>
        <v/>
      </c>
      <c r="F34" t="str">
        <f>IF(F8="","",F8)</f>
        <v/>
      </c>
      <c r="G34" t="str">
        <f t="shared" si="3"/>
        <v/>
      </c>
      <c r="H34" t="str">
        <f>IF(H8="","",H8)</f>
        <v/>
      </c>
      <c r="I34" t="str">
        <f t="shared" si="4"/>
        <v/>
      </c>
      <c r="J34" t="str">
        <f>IF(J8="","",J8)</f>
        <v/>
      </c>
      <c r="K34" t="str">
        <f>IF(K8="","",K8)</f>
        <v/>
      </c>
      <c r="L34" t="str">
        <f>IF(L8="","",L8)</f>
        <v/>
      </c>
      <c r="M34" s="71" t="s">
        <v>18</v>
      </c>
      <c r="N34" s="71"/>
      <c r="O34" s="71"/>
      <c r="P34" s="71"/>
      <c r="Q34" t="str">
        <f>IF(Q8="","",Q8)</f>
        <v/>
      </c>
      <c r="R34" s="71">
        <f ca="1">C33/I33</f>
        <v>52.350649350649348</v>
      </c>
      <c r="S34" s="71"/>
      <c r="T34" s="71"/>
      <c r="U34" s="71"/>
      <c r="V34" t="str">
        <f>IF(V8="","",V8)</f>
        <v/>
      </c>
      <c r="W34" t="str">
        <f>IF(W8="","",W8)</f>
        <v/>
      </c>
      <c r="X34" t="str">
        <f>IF(X8="","",X8)</f>
        <v/>
      </c>
      <c r="Y34" t="str">
        <f>IF(Y8="","",Y8)</f>
        <v/>
      </c>
      <c r="Z34" t="str">
        <f>IF(Z8="","",Z8)</f>
        <v/>
      </c>
      <c r="AA34" t="str">
        <f t="shared" si="5"/>
        <v/>
      </c>
      <c r="AB34" t="str">
        <f t="shared" si="5"/>
        <v/>
      </c>
      <c r="AC34" t="str">
        <f t="shared" si="5"/>
        <v/>
      </c>
      <c r="AD34" t="str">
        <f t="shared" si="5"/>
        <v/>
      </c>
      <c r="AE34" t="str">
        <f t="shared" si="5"/>
        <v/>
      </c>
      <c r="AH34" t="str">
        <f t="shared" ref="AH34:AH40" si="7">IF(AH8="","",AH8)</f>
        <v/>
      </c>
      <c r="AI34" t="str">
        <f t="shared" si="6"/>
        <v/>
      </c>
      <c r="AJ34" t="str">
        <f t="shared" si="6"/>
        <v/>
      </c>
      <c r="AK34" t="str">
        <f t="shared" si="6"/>
        <v/>
      </c>
    </row>
    <row r="35" spans="1:37" ht="30" customHeight="1" x14ac:dyDescent="0.25">
      <c r="A35" t="str">
        <f t="shared" si="1"/>
        <v>(2)</v>
      </c>
      <c r="C35" s="33">
        <f t="shared" ca="1" si="2"/>
        <v>1501</v>
      </c>
      <c r="D35" s="33"/>
      <c r="E35" s="33"/>
      <c r="F35" s="33"/>
      <c r="G35" s="33" t="str">
        <f t="shared" si="3"/>
        <v>÷</v>
      </c>
      <c r="H35" s="33"/>
      <c r="I35" s="33">
        <f t="shared" ca="1" si="4"/>
        <v>251</v>
      </c>
      <c r="J35" s="33"/>
      <c r="K35" s="33"/>
      <c r="L35" s="73"/>
      <c r="M35" s="33"/>
      <c r="N35" s="32">
        <f ca="1">ROUND(C35,-2)</f>
        <v>1500</v>
      </c>
      <c r="O35" s="32"/>
      <c r="P35" s="32"/>
      <c r="Q35" s="32"/>
      <c r="R35" s="72" t="s">
        <v>17</v>
      </c>
      <c r="S35" s="71"/>
      <c r="T35" s="32">
        <f ca="1">ROUND(I35,-2)</f>
        <v>300</v>
      </c>
      <c r="U35" s="32"/>
      <c r="V35" s="32"/>
      <c r="W35" s="75" t="s">
        <v>12</v>
      </c>
      <c r="X35" s="32"/>
      <c r="Y35" s="70">
        <f ca="1">N35/T35</f>
        <v>5</v>
      </c>
      <c r="Z35" s="70"/>
      <c r="AA35" s="70"/>
      <c r="AB35" t="str">
        <f t="shared" ref="AB35:AE40" si="8">IF(AB9="","",AB9)</f>
        <v/>
      </c>
      <c r="AC35" t="str">
        <f t="shared" si="8"/>
        <v/>
      </c>
      <c r="AD35" t="str">
        <f t="shared" si="8"/>
        <v/>
      </c>
      <c r="AE35" t="str">
        <f t="shared" si="8"/>
        <v/>
      </c>
      <c r="AH35" t="str">
        <f t="shared" si="7"/>
        <v/>
      </c>
      <c r="AI35" t="str">
        <f t="shared" si="6"/>
        <v/>
      </c>
      <c r="AJ35" t="str">
        <f t="shared" si="6"/>
        <v/>
      </c>
      <c r="AK35" t="str">
        <f t="shared" si="6"/>
        <v/>
      </c>
    </row>
    <row r="36" spans="1:37" ht="30" customHeight="1" x14ac:dyDescent="0.25">
      <c r="A36" t="str">
        <f t="shared" si="1"/>
        <v/>
      </c>
      <c r="B36" t="str">
        <f>IF(B10="","",B10)</f>
        <v/>
      </c>
      <c r="C36" t="str">
        <f t="shared" si="2"/>
        <v/>
      </c>
      <c r="D36" t="str">
        <f>IF(D10="","",D10)</f>
        <v/>
      </c>
      <c r="E36" t="str">
        <f>IF(E10="","",E10)</f>
        <v/>
      </c>
      <c r="F36" t="str">
        <f>IF(F10="","",F10)</f>
        <v/>
      </c>
      <c r="G36" t="str">
        <f t="shared" si="3"/>
        <v/>
      </c>
      <c r="H36" t="str">
        <f>IF(H10="","",H10)</f>
        <v/>
      </c>
      <c r="I36" t="str">
        <f t="shared" si="4"/>
        <v/>
      </c>
      <c r="J36" t="str">
        <f>IF(J10="","",J10)</f>
        <v/>
      </c>
      <c r="K36" t="str">
        <f>IF(K10="","",K10)</f>
        <v/>
      </c>
      <c r="L36" t="str">
        <f>IF(L10="","",L10)</f>
        <v/>
      </c>
      <c r="M36" s="71" t="s">
        <v>18</v>
      </c>
      <c r="N36" s="71"/>
      <c r="O36" s="71"/>
      <c r="P36" s="71"/>
      <c r="Q36" t="str">
        <f>IF(Q10="","",Q10)</f>
        <v/>
      </c>
      <c r="R36" s="71">
        <f ca="1">C35/I35</f>
        <v>5.9800796812749004</v>
      </c>
      <c r="S36" s="71"/>
      <c r="T36" s="71"/>
      <c r="U36" s="71"/>
      <c r="V36" t="str">
        <f t="shared" ref="V36:AA36" si="9">IF(V10="","",V10)</f>
        <v/>
      </c>
      <c r="W36" t="str">
        <f t="shared" si="9"/>
        <v/>
      </c>
      <c r="X36" t="str">
        <f t="shared" si="9"/>
        <v/>
      </c>
      <c r="Y36" t="str">
        <f t="shared" si="9"/>
        <v/>
      </c>
      <c r="Z36" t="str">
        <f t="shared" si="9"/>
        <v/>
      </c>
      <c r="AA36" t="str">
        <f t="shared" si="9"/>
        <v/>
      </c>
      <c r="AB36" t="str">
        <f t="shared" si="8"/>
        <v/>
      </c>
      <c r="AC36" t="str">
        <f t="shared" si="8"/>
        <v/>
      </c>
      <c r="AD36" t="str">
        <f t="shared" si="8"/>
        <v/>
      </c>
      <c r="AE36" t="str">
        <f t="shared" si="8"/>
        <v/>
      </c>
      <c r="AF36" t="str">
        <f t="shared" ref="AF36:AF42" si="10">IF(AF10="","",AF10)</f>
        <v/>
      </c>
      <c r="AH36" t="str">
        <f t="shared" si="7"/>
        <v/>
      </c>
      <c r="AI36" t="str">
        <f t="shared" si="6"/>
        <v/>
      </c>
      <c r="AJ36" t="str">
        <f t="shared" si="6"/>
        <v/>
      </c>
      <c r="AK36" t="str">
        <f t="shared" si="6"/>
        <v/>
      </c>
    </row>
    <row r="37" spans="1:37" ht="30" customHeight="1" x14ac:dyDescent="0.25">
      <c r="A37" t="str">
        <f t="shared" si="1"/>
        <v>(3)</v>
      </c>
      <c r="C37" s="33">
        <f t="shared" ca="1" si="2"/>
        <v>1836</v>
      </c>
      <c r="D37" s="33"/>
      <c r="E37" s="33"/>
      <c r="F37" s="33"/>
      <c r="G37" s="33" t="str">
        <f t="shared" si="3"/>
        <v>÷</v>
      </c>
      <c r="H37" s="33"/>
      <c r="I37" s="37">
        <f t="shared" ca="1" si="4"/>
        <v>27</v>
      </c>
      <c r="J37" s="37"/>
      <c r="K37" s="37" t="str">
        <f>IF(K11="","",K11)</f>
        <v/>
      </c>
      <c r="L37" s="37"/>
      <c r="M37" s="32">
        <f ca="1">ROUND(C37,-2)</f>
        <v>1800</v>
      </c>
      <c r="N37" s="32"/>
      <c r="O37" s="32"/>
      <c r="P37" s="32"/>
      <c r="Q37" s="72" t="s">
        <v>17</v>
      </c>
      <c r="R37" s="71"/>
      <c r="S37" s="71">
        <f ca="1">ROUND(I37,-1)</f>
        <v>30</v>
      </c>
      <c r="T37" s="71"/>
      <c r="U37" s="72" t="s">
        <v>12</v>
      </c>
      <c r="V37" s="71"/>
      <c r="W37" s="70">
        <f ca="1">M37/S37</f>
        <v>60</v>
      </c>
      <c r="X37" s="70"/>
      <c r="Y37" s="70"/>
      <c r="Z37" s="70"/>
      <c r="AA37" t="str">
        <f>IF(AA11="","",AA11)</f>
        <v/>
      </c>
      <c r="AB37" t="str">
        <f t="shared" si="8"/>
        <v/>
      </c>
      <c r="AC37" t="str">
        <f t="shared" si="8"/>
        <v/>
      </c>
      <c r="AD37" t="str">
        <f t="shared" si="8"/>
        <v/>
      </c>
      <c r="AE37" t="str">
        <f t="shared" si="8"/>
        <v/>
      </c>
      <c r="AF37" t="str">
        <f t="shared" si="10"/>
        <v/>
      </c>
      <c r="AH37" t="str">
        <f t="shared" si="7"/>
        <v/>
      </c>
      <c r="AI37" t="str">
        <f t="shared" si="6"/>
        <v/>
      </c>
      <c r="AJ37" t="str">
        <f t="shared" si="6"/>
        <v/>
      </c>
      <c r="AK37" t="str">
        <f t="shared" si="6"/>
        <v/>
      </c>
    </row>
    <row r="38" spans="1:37" ht="30" customHeight="1" x14ac:dyDescent="0.25">
      <c r="A38" t="str">
        <f t="shared" si="1"/>
        <v/>
      </c>
      <c r="B38" t="str">
        <f>IF(B12="","",B12)</f>
        <v/>
      </c>
      <c r="C38" t="str">
        <f t="shared" si="2"/>
        <v/>
      </c>
      <c r="D38" t="str">
        <f>IF(D12="","",D12)</f>
        <v/>
      </c>
      <c r="E38" t="str">
        <f>IF(E12="","",E12)</f>
        <v/>
      </c>
      <c r="F38" t="str">
        <f>IF(F12="","",F12)</f>
        <v/>
      </c>
      <c r="G38" t="str">
        <f t="shared" si="3"/>
        <v/>
      </c>
      <c r="H38" t="str">
        <f>IF(H12="","",H12)</f>
        <v/>
      </c>
      <c r="I38" t="str">
        <f t="shared" si="4"/>
        <v/>
      </c>
      <c r="K38" t="str">
        <f>IF(K12="","",K12)</f>
        <v/>
      </c>
      <c r="L38" t="str">
        <f>IF(L12="","",L12)</f>
        <v/>
      </c>
      <c r="M38" s="71" t="s">
        <v>18</v>
      </c>
      <c r="N38" s="71"/>
      <c r="O38" s="71"/>
      <c r="P38" s="71"/>
      <c r="Q38" t="str">
        <f>IF(Q12="","",Q12)</f>
        <v/>
      </c>
      <c r="R38" s="71">
        <f ca="1">C37/I37</f>
        <v>68</v>
      </c>
      <c r="S38" s="71"/>
      <c r="T38" s="71"/>
      <c r="U38" s="71"/>
      <c r="V38" t="str">
        <f>IF(V12="","",V12)</f>
        <v/>
      </c>
      <c r="W38" t="str">
        <f>IF(W12="","",W12)</f>
        <v/>
      </c>
      <c r="X38" t="str">
        <f>IF(X12="","",X12)</f>
        <v/>
      </c>
      <c r="Y38" t="str">
        <f>IF(Y12="","",Y12)</f>
        <v/>
      </c>
      <c r="Z38" t="str">
        <f>IF(Z12="","",Z12)</f>
        <v/>
      </c>
      <c r="AA38" t="str">
        <f>IF(AA12="","",AA12)</f>
        <v/>
      </c>
      <c r="AB38" t="str">
        <f t="shared" si="8"/>
        <v/>
      </c>
      <c r="AC38" t="str">
        <f t="shared" si="8"/>
        <v/>
      </c>
      <c r="AD38" t="str">
        <f t="shared" si="8"/>
        <v/>
      </c>
      <c r="AE38" t="str">
        <f t="shared" si="8"/>
        <v/>
      </c>
      <c r="AF38" t="str">
        <f t="shared" si="10"/>
        <v/>
      </c>
      <c r="AH38" t="str">
        <f t="shared" si="7"/>
        <v/>
      </c>
      <c r="AI38" t="str">
        <f t="shared" si="6"/>
        <v/>
      </c>
      <c r="AJ38" t="str">
        <f t="shared" si="6"/>
        <v/>
      </c>
      <c r="AK38" t="str">
        <f t="shared" si="6"/>
        <v/>
      </c>
    </row>
    <row r="39" spans="1:37" ht="30" customHeight="1" x14ac:dyDescent="0.25">
      <c r="A39" t="str">
        <f t="shared" si="1"/>
        <v>(4)</v>
      </c>
      <c r="C39" s="33">
        <f t="shared" ca="1" si="2"/>
        <v>6421</v>
      </c>
      <c r="D39" s="33"/>
      <c r="E39" s="33"/>
      <c r="F39" s="33"/>
      <c r="G39" s="33" t="str">
        <f t="shared" si="3"/>
        <v>÷</v>
      </c>
      <c r="H39" s="33"/>
      <c r="I39" s="33">
        <f t="shared" ca="1" si="4"/>
        <v>75</v>
      </c>
      <c r="J39" s="33"/>
      <c r="K39" s="37" t="str">
        <f>IF(K13="","",K13)</f>
        <v/>
      </c>
      <c r="L39" s="37"/>
      <c r="M39" s="32">
        <f ca="1">ROUND(C39,-2)</f>
        <v>6400</v>
      </c>
      <c r="N39" s="32"/>
      <c r="O39" s="32"/>
      <c r="P39" s="32"/>
      <c r="Q39" s="72" t="s">
        <v>17</v>
      </c>
      <c r="R39" s="71"/>
      <c r="S39" s="71">
        <f ca="1">ROUND(I39,-1)</f>
        <v>80</v>
      </c>
      <c r="T39" s="71"/>
      <c r="U39" s="72" t="s">
        <v>12</v>
      </c>
      <c r="V39" s="71"/>
      <c r="W39" s="70">
        <f ca="1">M39/S39</f>
        <v>80</v>
      </c>
      <c r="X39" s="70"/>
      <c r="Y39" s="70"/>
      <c r="Z39" s="70"/>
      <c r="AA39" t="str">
        <f>IF(AA13="","",AA13)</f>
        <v/>
      </c>
      <c r="AB39" t="str">
        <f t="shared" si="8"/>
        <v/>
      </c>
      <c r="AC39" t="str">
        <f t="shared" si="8"/>
        <v/>
      </c>
      <c r="AD39" t="str">
        <f t="shared" si="8"/>
        <v/>
      </c>
      <c r="AE39" t="str">
        <f t="shared" si="8"/>
        <v/>
      </c>
      <c r="AF39" t="str">
        <f t="shared" si="10"/>
        <v/>
      </c>
      <c r="AH39" t="str">
        <f t="shared" si="7"/>
        <v/>
      </c>
      <c r="AI39" t="str">
        <f t="shared" si="6"/>
        <v/>
      </c>
      <c r="AJ39" t="str">
        <f t="shared" si="6"/>
        <v/>
      </c>
      <c r="AK39" t="str">
        <f t="shared" si="6"/>
        <v/>
      </c>
    </row>
    <row r="40" spans="1:37" ht="30" customHeight="1" x14ac:dyDescent="0.25">
      <c r="A40" t="str">
        <f t="shared" si="1"/>
        <v/>
      </c>
      <c r="B40" t="str">
        <f>IF(B14="","",B14)</f>
        <v/>
      </c>
      <c r="C40" t="str">
        <f t="shared" si="2"/>
        <v/>
      </c>
      <c r="D40" t="str">
        <f>IF(D14="","",D14)</f>
        <v/>
      </c>
      <c r="E40" t="str">
        <f>IF(E14="","",E14)</f>
        <v/>
      </c>
      <c r="F40" t="str">
        <f>IF(F14="","",F14)</f>
        <v/>
      </c>
      <c r="G40" t="str">
        <f t="shared" si="3"/>
        <v/>
      </c>
      <c r="H40" t="str">
        <f t="shared" ref="H40:H50" si="11">IF(H14="","",H14)</f>
        <v/>
      </c>
      <c r="I40" t="str">
        <f t="shared" si="4"/>
        <v/>
      </c>
      <c r="J40" t="str">
        <f t="shared" ref="J40:J50" si="12">IF(J14="","",J14)</f>
        <v/>
      </c>
      <c r="K40" t="str">
        <f>IF(K14="","",K14)</f>
        <v/>
      </c>
      <c r="L40" t="str">
        <f>IF(L14="","",L14)</f>
        <v/>
      </c>
      <c r="M40" s="71" t="s">
        <v>18</v>
      </c>
      <c r="N40" s="71"/>
      <c r="O40" s="71"/>
      <c r="P40" s="71"/>
      <c r="Q40" t="str">
        <f>IF(Q14="","",Q14)</f>
        <v/>
      </c>
      <c r="R40" s="71">
        <f ca="1">C39/I39</f>
        <v>85.61333333333333</v>
      </c>
      <c r="S40" s="71"/>
      <c r="T40" s="71"/>
      <c r="U40" s="71"/>
      <c r="V40" t="str">
        <f>IF(V14="","",V14)</f>
        <v/>
      </c>
      <c r="W40" t="str">
        <f>IF(W14="","",W14)</f>
        <v/>
      </c>
      <c r="X40" t="str">
        <f>IF(X14="","",X14)</f>
        <v/>
      </c>
      <c r="Y40" t="str">
        <f>IF(Y14="","",Y14)</f>
        <v/>
      </c>
      <c r="Z40" t="str">
        <f>IF(Z14="","",Z14)</f>
        <v/>
      </c>
      <c r="AA40" t="str">
        <f>IF(AA14="","",AA14)</f>
        <v/>
      </c>
      <c r="AB40" t="str">
        <f t="shared" si="8"/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10"/>
        <v/>
      </c>
      <c r="AH40" t="str">
        <f t="shared" si="7"/>
        <v/>
      </c>
      <c r="AI40" t="str">
        <f t="shared" si="6"/>
        <v/>
      </c>
      <c r="AJ40" t="str">
        <f t="shared" si="6"/>
        <v/>
      </c>
      <c r="AK40" t="str">
        <f t="shared" si="6"/>
        <v/>
      </c>
    </row>
    <row r="41" spans="1:37" ht="30" customHeight="1" x14ac:dyDescent="0.25">
      <c r="A41" t="str">
        <f t="shared" si="1"/>
        <v>(5)</v>
      </c>
      <c r="C41" s="33">
        <f t="shared" ca="1" si="2"/>
        <v>42013</v>
      </c>
      <c r="D41" s="33"/>
      <c r="E41" s="33"/>
      <c r="F41" s="33"/>
      <c r="G41" s="33"/>
      <c r="H41" s="33" t="str">
        <f t="shared" si="11"/>
        <v>÷</v>
      </c>
      <c r="I41" s="33"/>
      <c r="J41" s="33">
        <f t="shared" ca="1" si="12"/>
        <v>607</v>
      </c>
      <c r="K41" s="33"/>
      <c r="L41" s="33"/>
      <c r="M41" t="str">
        <f>IF(M15="","",M15)</f>
        <v/>
      </c>
      <c r="N41" s="32">
        <f ca="1">ROUND(C41,-3)</f>
        <v>42000</v>
      </c>
      <c r="O41" s="32"/>
      <c r="P41" s="32"/>
      <c r="Q41" s="32"/>
      <c r="R41" s="32"/>
      <c r="S41" s="72" t="s">
        <v>17</v>
      </c>
      <c r="T41" s="71"/>
      <c r="U41" s="32">
        <f ca="1">ROUND(J41,-2)</f>
        <v>600</v>
      </c>
      <c r="V41" s="32"/>
      <c r="W41" s="32"/>
      <c r="X41" s="72" t="s">
        <v>12</v>
      </c>
      <c r="Y41" s="71"/>
      <c r="Z41" s="70">
        <f ca="1">N41/U41</f>
        <v>70</v>
      </c>
      <c r="AA41" s="70"/>
      <c r="AB41" s="70"/>
      <c r="AC41" s="70"/>
      <c r="AD41" t="str">
        <f t="shared" ref="AD41:AE50" si="13">IF(AD15="","",AD15)</f>
        <v/>
      </c>
      <c r="AE41" t="str">
        <f t="shared" si="13"/>
        <v/>
      </c>
      <c r="AF41" t="str">
        <f t="shared" si="10"/>
        <v/>
      </c>
      <c r="AK41" t="str">
        <f>IF(AK15="","",AK15)</f>
        <v/>
      </c>
    </row>
    <row r="42" spans="1:37" ht="30" customHeight="1" x14ac:dyDescent="0.25">
      <c r="A42" t="str">
        <f t="shared" si="1"/>
        <v/>
      </c>
      <c r="B42" t="str">
        <f>IF(B16="","",B16)</f>
        <v/>
      </c>
      <c r="C42" t="str">
        <f t="shared" si="2"/>
        <v/>
      </c>
      <c r="D42" t="str">
        <f>IF(D16="","",D16)</f>
        <v/>
      </c>
      <c r="E42" t="str">
        <f>IF(E16="","",E16)</f>
        <v/>
      </c>
      <c r="F42" t="str">
        <f>IF(F16="","",F16)</f>
        <v/>
      </c>
      <c r="G42" t="str">
        <f>IF(G16="","",G16)</f>
        <v/>
      </c>
      <c r="H42" t="str">
        <f t="shared" si="11"/>
        <v/>
      </c>
      <c r="I42" t="str">
        <f>IF(I16="","",I16)</f>
        <v/>
      </c>
      <c r="J42" t="str">
        <f t="shared" si="12"/>
        <v/>
      </c>
      <c r="K42" t="str">
        <f>IF(K16="","",K16)</f>
        <v/>
      </c>
      <c r="L42" t="str">
        <f>IF(L16="","",L16)</f>
        <v/>
      </c>
      <c r="M42" s="71" t="s">
        <v>18</v>
      </c>
      <c r="N42" s="71"/>
      <c r="O42" s="71"/>
      <c r="P42" s="71"/>
      <c r="Q42" t="str">
        <f>IF(Q16="","",Q16)</f>
        <v/>
      </c>
      <c r="R42" s="71">
        <f ca="1">C41/J41</f>
        <v>69.21416803953872</v>
      </c>
      <c r="S42" s="71"/>
      <c r="T42" s="71"/>
      <c r="U42" s="71"/>
      <c r="V42" t="str">
        <f t="shared" ref="V42:AC42" si="14">IF(V16="","",V16)</f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 t="shared" si="14"/>
        <v/>
      </c>
      <c r="AC42" t="str">
        <f t="shared" si="14"/>
        <v/>
      </c>
      <c r="AD42" t="str">
        <f t="shared" si="13"/>
        <v/>
      </c>
      <c r="AE42" t="str">
        <f t="shared" si="13"/>
        <v/>
      </c>
      <c r="AF42" t="str">
        <f t="shared" si="10"/>
        <v/>
      </c>
      <c r="AH42" t="str">
        <f>IF(AH16="","",AH16)</f>
        <v/>
      </c>
      <c r="AI42" t="str">
        <f>IF(AI16="","",AI16)</f>
        <v/>
      </c>
    </row>
    <row r="43" spans="1:37" ht="30" customHeight="1" x14ac:dyDescent="0.25">
      <c r="A43" t="str">
        <f t="shared" si="1"/>
        <v>(6)</v>
      </c>
      <c r="C43" s="33">
        <f t="shared" ca="1" si="2"/>
        <v>56180</v>
      </c>
      <c r="D43" s="33"/>
      <c r="E43" s="33"/>
      <c r="F43" s="33"/>
      <c r="G43" s="33"/>
      <c r="H43" s="33" t="str">
        <f t="shared" si="11"/>
        <v>÷</v>
      </c>
      <c r="I43" s="33"/>
      <c r="J43" s="33">
        <f t="shared" ca="1" si="12"/>
        <v>7371</v>
      </c>
      <c r="K43" s="33"/>
      <c r="L43" s="33"/>
      <c r="M43" s="37" t="str">
        <f>IF(M17="","",M17)</f>
        <v/>
      </c>
      <c r="N43" s="37"/>
      <c r="O43" s="32">
        <f ca="1">ROUND(C43,-3)</f>
        <v>56000</v>
      </c>
      <c r="P43" s="32"/>
      <c r="Q43" s="32"/>
      <c r="R43" s="32"/>
      <c r="S43" s="32"/>
      <c r="T43" s="75" t="s">
        <v>17</v>
      </c>
      <c r="U43" s="32"/>
      <c r="V43" s="32">
        <f ca="1">ROUND(J43,-3)</f>
        <v>7000</v>
      </c>
      <c r="W43" s="32"/>
      <c r="X43" s="32"/>
      <c r="Y43" s="75" t="s">
        <v>12</v>
      </c>
      <c r="Z43" s="32"/>
      <c r="AA43" s="70">
        <f ca="1">O43/V43</f>
        <v>8</v>
      </c>
      <c r="AB43" s="70"/>
      <c r="AC43" s="70"/>
      <c r="AD43" t="str">
        <f t="shared" si="13"/>
        <v/>
      </c>
      <c r="AE43" t="str">
        <f t="shared" si="13"/>
        <v/>
      </c>
      <c r="AH43" t="str">
        <f t="shared" ref="AH43:AH49" si="15">IF(AH17="","",AH17)</f>
        <v/>
      </c>
    </row>
    <row r="44" spans="1:37" ht="30" customHeight="1" x14ac:dyDescent="0.25">
      <c r="A44" t="str">
        <f t="shared" si="1"/>
        <v/>
      </c>
      <c r="B44" t="str">
        <f>IF(B18="","",B18)</f>
        <v/>
      </c>
      <c r="C44" t="str">
        <f t="shared" si="2"/>
        <v/>
      </c>
      <c r="D44" t="str">
        <f>IF(D18="","",D18)</f>
        <v/>
      </c>
      <c r="E44" t="str">
        <f>IF(E18="","",E18)</f>
        <v/>
      </c>
      <c r="F44" t="str">
        <f>IF(F18="","",F18)</f>
        <v/>
      </c>
      <c r="G44" t="str">
        <f>IF(G18="","",G18)</f>
        <v/>
      </c>
      <c r="H44" t="str">
        <f t="shared" si="11"/>
        <v/>
      </c>
      <c r="I44" t="str">
        <f>IF(I18="","",I18)</f>
        <v/>
      </c>
      <c r="J44" t="str">
        <f t="shared" si="12"/>
        <v/>
      </c>
      <c r="K44" t="str">
        <f>IF(K18="","",K18)</f>
        <v/>
      </c>
      <c r="L44" t="str">
        <f>IF(L18="","",L18)</f>
        <v/>
      </c>
      <c r="M44" s="71" t="s">
        <v>18</v>
      </c>
      <c r="N44" s="71"/>
      <c r="O44" s="71"/>
      <c r="P44" s="71"/>
      <c r="Q44" t="str">
        <f>IF(Q18="","",Q18)</f>
        <v/>
      </c>
      <c r="R44" s="71">
        <f ca="1">C43/J43</f>
        <v>7.6217609550942882</v>
      </c>
      <c r="S44" s="71"/>
      <c r="T44" s="71"/>
      <c r="U44" s="71"/>
      <c r="V44" t="str">
        <f t="shared" ref="V44:AC44" si="16">IF(V18="","",V18)</f>
        <v/>
      </c>
      <c r="W44" t="str">
        <f t="shared" si="16"/>
        <v/>
      </c>
      <c r="X44" t="str">
        <f t="shared" si="16"/>
        <v/>
      </c>
      <c r="Y44" t="str">
        <f t="shared" si="16"/>
        <v/>
      </c>
      <c r="Z44" t="str">
        <f t="shared" si="16"/>
        <v/>
      </c>
      <c r="AA44" t="str">
        <f t="shared" si="16"/>
        <v/>
      </c>
      <c r="AB44" t="str">
        <f t="shared" si="16"/>
        <v/>
      </c>
      <c r="AC44" t="str">
        <f t="shared" si="16"/>
        <v/>
      </c>
      <c r="AD44" t="str">
        <f t="shared" si="13"/>
        <v/>
      </c>
      <c r="AE44" t="str">
        <f t="shared" si="13"/>
        <v/>
      </c>
      <c r="AH44" t="str">
        <f t="shared" si="15"/>
        <v/>
      </c>
    </row>
    <row r="45" spans="1:37" ht="30" customHeight="1" x14ac:dyDescent="0.25">
      <c r="A45" t="str">
        <f t="shared" si="1"/>
        <v>(7)</v>
      </c>
      <c r="C45" s="33">
        <f t="shared" ca="1" si="2"/>
        <v>54180</v>
      </c>
      <c r="D45" s="33"/>
      <c r="E45" s="33"/>
      <c r="F45" s="33"/>
      <c r="G45" s="33"/>
      <c r="H45" s="33" t="str">
        <f t="shared" si="11"/>
        <v>÷</v>
      </c>
      <c r="I45" s="33"/>
      <c r="J45" s="33">
        <f t="shared" ca="1" si="12"/>
        <v>6371</v>
      </c>
      <c r="K45" s="33"/>
      <c r="L45" s="33"/>
      <c r="M45" s="33" t="str">
        <f>IF(M19="","",M19)</f>
        <v/>
      </c>
      <c r="N45" s="33"/>
      <c r="O45" s="32">
        <f ca="1">ROUND(C45,-3)</f>
        <v>54000</v>
      </c>
      <c r="P45" s="32"/>
      <c r="Q45" s="32"/>
      <c r="R45" s="32"/>
      <c r="S45" s="32"/>
      <c r="T45" s="75" t="s">
        <v>17</v>
      </c>
      <c r="U45" s="32"/>
      <c r="V45" s="32">
        <f ca="1">ROUND(J45,-3)</f>
        <v>6000</v>
      </c>
      <c r="W45" s="32"/>
      <c r="X45" s="32"/>
      <c r="Y45" s="75" t="s">
        <v>12</v>
      </c>
      <c r="Z45" s="32"/>
      <c r="AA45" s="70">
        <f ca="1">O45/V45</f>
        <v>9</v>
      </c>
      <c r="AB45" s="70"/>
      <c r="AC45" s="70"/>
      <c r="AD45" t="str">
        <f t="shared" si="13"/>
        <v/>
      </c>
      <c r="AE45" t="str">
        <f t="shared" si="13"/>
        <v/>
      </c>
      <c r="AH45" t="str">
        <f t="shared" si="15"/>
        <v/>
      </c>
      <c r="AJ45" t="str">
        <f t="shared" ref="AJ45:AJ52" si="17">IF(AJ19="","",AJ19)</f>
        <v/>
      </c>
    </row>
    <row r="46" spans="1:37" ht="30" customHeight="1" x14ac:dyDescent="0.25">
      <c r="A46" t="str">
        <f t="shared" si="1"/>
        <v/>
      </c>
      <c r="B46" t="str">
        <f>IF(B20="","",B20)</f>
        <v/>
      </c>
      <c r="C46" t="str">
        <f t="shared" si="2"/>
        <v/>
      </c>
      <c r="D46" t="str">
        <f>IF(D20="","",D20)</f>
        <v/>
      </c>
      <c r="E46" t="str">
        <f>IF(E20="","",E20)</f>
        <v/>
      </c>
      <c r="F46" t="str">
        <f>IF(F20="","",F20)</f>
        <v/>
      </c>
      <c r="G46" t="str">
        <f>IF(G20="","",G20)</f>
        <v/>
      </c>
      <c r="H46" t="str">
        <f t="shared" si="11"/>
        <v/>
      </c>
      <c r="I46" t="str">
        <f>IF(I20="","",I20)</f>
        <v/>
      </c>
      <c r="J46" t="str">
        <f t="shared" si="12"/>
        <v/>
      </c>
      <c r="K46" t="str">
        <f>IF(K20="","",K20)</f>
        <v/>
      </c>
      <c r="L46" t="str">
        <f>IF(L20="","",L20)</f>
        <v/>
      </c>
      <c r="M46" s="71" t="s">
        <v>18</v>
      </c>
      <c r="N46" s="71"/>
      <c r="O46" s="71"/>
      <c r="P46" s="71"/>
      <c r="Q46" t="str">
        <f>IF(Q20="","",Q20)</f>
        <v/>
      </c>
      <c r="R46" s="71">
        <f ca="1">C45/J45</f>
        <v>8.5041594726102652</v>
      </c>
      <c r="S46" s="71"/>
      <c r="T46" s="71"/>
      <c r="U46" s="71"/>
      <c r="V46" t="str">
        <f t="shared" ref="V46:AC46" si="18">IF(V20="","",V20)</f>
        <v/>
      </c>
      <c r="W46" t="str">
        <f t="shared" si="18"/>
        <v/>
      </c>
      <c r="X46" t="str">
        <f t="shared" si="18"/>
        <v/>
      </c>
      <c r="Y46" t="str">
        <f t="shared" si="18"/>
        <v/>
      </c>
      <c r="Z46" t="str">
        <f t="shared" si="18"/>
        <v/>
      </c>
      <c r="AA46" t="str">
        <f t="shared" si="18"/>
        <v/>
      </c>
      <c r="AB46" t="str">
        <f t="shared" si="18"/>
        <v/>
      </c>
      <c r="AC46" t="str">
        <f t="shared" si="18"/>
        <v/>
      </c>
      <c r="AD46" t="str">
        <f t="shared" si="13"/>
        <v/>
      </c>
      <c r="AE46" t="str">
        <f t="shared" si="13"/>
        <v/>
      </c>
      <c r="AH46" t="str">
        <f t="shared" si="15"/>
        <v/>
      </c>
      <c r="AJ46" t="str">
        <f t="shared" si="17"/>
        <v/>
      </c>
      <c r="AK46" t="str">
        <f t="shared" ref="AK46:AK52" si="19">IF(AK20="","",AK20)</f>
        <v/>
      </c>
    </row>
    <row r="47" spans="1:37" ht="30" customHeight="1" x14ac:dyDescent="0.25">
      <c r="A47" t="str">
        <f t="shared" si="1"/>
        <v>(8)</v>
      </c>
      <c r="C47" s="33">
        <f t="shared" ca="1" si="2"/>
        <v>24270</v>
      </c>
      <c r="D47" s="33"/>
      <c r="E47" s="33"/>
      <c r="F47" s="33"/>
      <c r="G47" s="33"/>
      <c r="H47" s="33" t="str">
        <f t="shared" si="11"/>
        <v>÷</v>
      </c>
      <c r="I47" s="33"/>
      <c r="J47" s="33">
        <f t="shared" ca="1" si="12"/>
        <v>4122</v>
      </c>
      <c r="K47" s="33"/>
      <c r="L47" s="33"/>
      <c r="M47" s="33" t="str">
        <f>IF(M21="","",M21)</f>
        <v/>
      </c>
      <c r="N47" s="33"/>
      <c r="O47" s="32">
        <f ca="1">ROUND(C47,-3)</f>
        <v>24000</v>
      </c>
      <c r="P47" s="32"/>
      <c r="Q47" s="32"/>
      <c r="R47" s="32"/>
      <c r="S47" s="32"/>
      <c r="T47" s="75" t="s">
        <v>17</v>
      </c>
      <c r="U47" s="32"/>
      <c r="V47" s="32">
        <f ca="1">ROUND(J47,-3)</f>
        <v>4000</v>
      </c>
      <c r="W47" s="32"/>
      <c r="X47" s="32"/>
      <c r="Y47" s="75" t="s">
        <v>12</v>
      </c>
      <c r="Z47" s="32"/>
      <c r="AA47" s="70">
        <f ca="1">O47/V47</f>
        <v>6</v>
      </c>
      <c r="AB47" s="70"/>
      <c r="AC47" s="70"/>
      <c r="AD47" t="str">
        <f t="shared" si="13"/>
        <v/>
      </c>
      <c r="AE47" t="str">
        <f t="shared" si="13"/>
        <v/>
      </c>
      <c r="AG47" t="str">
        <f>IF(AG21="","",AG21)</f>
        <v/>
      </c>
      <c r="AH47" t="str">
        <f t="shared" si="15"/>
        <v/>
      </c>
      <c r="AJ47" t="str">
        <f t="shared" si="17"/>
        <v/>
      </c>
      <c r="AK47" t="str">
        <f t="shared" si="19"/>
        <v/>
      </c>
    </row>
    <row r="48" spans="1:37" ht="30" customHeight="1" x14ac:dyDescent="0.25">
      <c r="A48" t="str">
        <f t="shared" si="1"/>
        <v/>
      </c>
      <c r="B48" t="str">
        <f>IF(B22="","",B22)</f>
        <v/>
      </c>
      <c r="C48" t="str">
        <f t="shared" si="2"/>
        <v/>
      </c>
      <c r="D48" t="str">
        <f>IF(D22="","",D22)</f>
        <v/>
      </c>
      <c r="E48" t="str">
        <f>IF(E22="","",E22)</f>
        <v/>
      </c>
      <c r="F48" t="str">
        <f>IF(F22="","",F22)</f>
        <v/>
      </c>
      <c r="G48" t="str">
        <f>IF(G22="","",G22)</f>
        <v/>
      </c>
      <c r="H48" t="str">
        <f t="shared" si="11"/>
        <v/>
      </c>
      <c r="I48" t="str">
        <f>IF(I22="","",I22)</f>
        <v/>
      </c>
      <c r="J48" t="str">
        <f t="shared" si="12"/>
        <v/>
      </c>
      <c r="K48" t="str">
        <f>IF(K22="","",K22)</f>
        <v/>
      </c>
      <c r="L48" t="str">
        <f>IF(L22="","",L22)</f>
        <v/>
      </c>
      <c r="M48" s="71" t="s">
        <v>18</v>
      </c>
      <c r="N48" s="71"/>
      <c r="O48" s="71"/>
      <c r="P48" s="71"/>
      <c r="Q48" t="str">
        <f>IF(Q22="","",Q22)</f>
        <v/>
      </c>
      <c r="R48" s="71">
        <f ca="1">C47/J47</f>
        <v>5.8879184861717615</v>
      </c>
      <c r="S48" s="71"/>
      <c r="T48" s="71"/>
      <c r="U48" s="71"/>
      <c r="V48" t="str">
        <f t="shared" ref="V48:AC48" si="20">IF(V22="","",V22)</f>
        <v/>
      </c>
      <c r="W48" t="str">
        <f t="shared" si="20"/>
        <v/>
      </c>
      <c r="X48" t="str">
        <f t="shared" si="20"/>
        <v/>
      </c>
      <c r="Y48" t="str">
        <f t="shared" si="20"/>
        <v/>
      </c>
      <c r="Z48" t="str">
        <f t="shared" si="20"/>
        <v/>
      </c>
      <c r="AA48" t="str">
        <f t="shared" si="20"/>
        <v/>
      </c>
      <c r="AB48" t="str">
        <f t="shared" si="20"/>
        <v/>
      </c>
      <c r="AC48" t="str">
        <f t="shared" si="20"/>
        <v/>
      </c>
      <c r="AD48" t="str">
        <f t="shared" si="13"/>
        <v/>
      </c>
      <c r="AE48" t="str">
        <f t="shared" si="13"/>
        <v/>
      </c>
      <c r="AG48" t="str">
        <f>IF(AG22="","",AG22)</f>
        <v/>
      </c>
      <c r="AH48" t="str">
        <f t="shared" si="15"/>
        <v/>
      </c>
      <c r="AJ48" t="str">
        <f t="shared" si="17"/>
        <v/>
      </c>
      <c r="AK48" t="str">
        <f t="shared" si="19"/>
        <v/>
      </c>
    </row>
    <row r="49" spans="1:37" ht="30" customHeight="1" x14ac:dyDescent="0.25">
      <c r="A49" t="str">
        <f t="shared" si="1"/>
        <v>(9)</v>
      </c>
      <c r="C49" s="33">
        <f t="shared" ca="1" si="2"/>
        <v>1019</v>
      </c>
      <c r="D49" s="33"/>
      <c r="E49" s="33"/>
      <c r="F49" s="33"/>
      <c r="G49" s="33"/>
      <c r="H49" s="33" t="str">
        <f t="shared" si="11"/>
        <v>÷</v>
      </c>
      <c r="I49" s="33"/>
      <c r="J49" s="33">
        <f t="shared" ca="1" si="12"/>
        <v>22.55</v>
      </c>
      <c r="K49" s="33"/>
      <c r="L49" s="33"/>
      <c r="M49" s="73"/>
      <c r="N49" s="33"/>
      <c r="O49" s="32">
        <f ca="1">ROUND(C49,-2)</f>
        <v>1000</v>
      </c>
      <c r="P49" s="32"/>
      <c r="Q49" s="32"/>
      <c r="R49" s="32"/>
      <c r="S49" s="32"/>
      <c r="T49" s="75" t="s">
        <v>17</v>
      </c>
      <c r="U49" s="32"/>
      <c r="V49" s="32">
        <f ca="1">ROUND(J49,-1)</f>
        <v>20</v>
      </c>
      <c r="W49" s="32"/>
      <c r="X49" s="32"/>
      <c r="Y49" s="75" t="s">
        <v>12</v>
      </c>
      <c r="Z49" s="32"/>
      <c r="AA49" s="70">
        <f ca="1">O49/V49</f>
        <v>50</v>
      </c>
      <c r="AB49" s="70"/>
      <c r="AC49" s="70"/>
      <c r="AD49" t="str">
        <f t="shared" si="13"/>
        <v/>
      </c>
      <c r="AE49" t="str">
        <f t="shared" si="13"/>
        <v/>
      </c>
      <c r="AH49" t="str">
        <f t="shared" si="15"/>
        <v/>
      </c>
      <c r="AJ49" t="str">
        <f t="shared" si="17"/>
        <v/>
      </c>
      <c r="AK49" t="str">
        <f t="shared" si="19"/>
        <v/>
      </c>
    </row>
    <row r="50" spans="1:37" ht="30" customHeight="1" x14ac:dyDescent="0.25">
      <c r="A50" t="str">
        <f t="shared" si="1"/>
        <v/>
      </c>
      <c r="B50" t="str">
        <f>IF(B24="","",B24)</f>
        <v/>
      </c>
      <c r="C50" t="str">
        <f t="shared" si="2"/>
        <v/>
      </c>
      <c r="D50" t="str">
        <f>IF(D24="","",D24)</f>
        <v/>
      </c>
      <c r="E50" t="str">
        <f>IF(E24="","",E24)</f>
        <v/>
      </c>
      <c r="F50" t="str">
        <f>IF(F24="","",F24)</f>
        <v/>
      </c>
      <c r="G50" t="str">
        <f>IF(G24="","",G24)</f>
        <v/>
      </c>
      <c r="H50" t="str">
        <f t="shared" si="11"/>
        <v/>
      </c>
      <c r="I50" t="str">
        <f>IF(I24="","",I24)</f>
        <v/>
      </c>
      <c r="J50" t="str">
        <f t="shared" si="12"/>
        <v/>
      </c>
      <c r="K50" t="str">
        <f>IF(K24="","",K24)</f>
        <v/>
      </c>
      <c r="L50" t="str">
        <f>IF(L24="","",L24)</f>
        <v/>
      </c>
      <c r="M50" s="71" t="s">
        <v>18</v>
      </c>
      <c r="N50" s="71"/>
      <c r="O50" s="71"/>
      <c r="P50" s="71"/>
      <c r="Q50" t="str">
        <f>IF(Q24="","",Q24)</f>
        <v/>
      </c>
      <c r="R50" s="71">
        <f ca="1">C49/J49</f>
        <v>45.188470066518846</v>
      </c>
      <c r="S50" s="71"/>
      <c r="T50" s="71"/>
      <c r="U50" s="71"/>
      <c r="V50" t="str">
        <f t="shared" ref="V50:AB50" si="21">IF(V24="","",V24)</f>
        <v/>
      </c>
      <c r="W50" t="str">
        <f t="shared" si="21"/>
        <v/>
      </c>
      <c r="X50" t="str">
        <f t="shared" si="21"/>
        <v/>
      </c>
      <c r="Y50" t="str">
        <f t="shared" si="21"/>
        <v/>
      </c>
      <c r="Z50" t="str">
        <f t="shared" si="21"/>
        <v/>
      </c>
      <c r="AA50" t="str">
        <f t="shared" si="21"/>
        <v/>
      </c>
      <c r="AB50" t="str">
        <f t="shared" si="21"/>
        <v/>
      </c>
      <c r="AD50" t="str">
        <f t="shared" si="13"/>
        <v/>
      </c>
      <c r="AE50" t="str">
        <f t="shared" si="13"/>
        <v/>
      </c>
      <c r="AG50" t="str">
        <f>IF(AG24="","",AG24)</f>
        <v/>
      </c>
      <c r="AI50" t="str">
        <f>IF(AI24="","",AI24)</f>
        <v/>
      </c>
      <c r="AJ50" t="str">
        <f t="shared" si="17"/>
        <v/>
      </c>
      <c r="AK50" t="str">
        <f t="shared" si="19"/>
        <v/>
      </c>
    </row>
    <row r="51" spans="1:37" ht="30" customHeight="1" x14ac:dyDescent="0.25">
      <c r="A51" t="str">
        <f t="shared" si="1"/>
        <v>(10)</v>
      </c>
      <c r="D51" s="33">
        <f ca="1">IF(D25="","",D25)</f>
        <v>4001.94</v>
      </c>
      <c r="E51" s="33"/>
      <c r="F51" s="33"/>
      <c r="G51" s="33"/>
      <c r="H51" s="33"/>
      <c r="I51" s="33"/>
      <c r="J51" s="73" t="s">
        <v>17</v>
      </c>
      <c r="K51" s="37"/>
      <c r="L51" s="33">
        <f ca="1">IF(L25="","",L25)</f>
        <v>47.17</v>
      </c>
      <c r="M51" s="33"/>
      <c r="N51" s="33"/>
      <c r="O51" s="33"/>
      <c r="P51" s="33" t="str">
        <f>IF(P25="","",P25)</f>
        <v/>
      </c>
      <c r="Q51" s="33"/>
      <c r="R51" s="32">
        <f ca="1">ROUND(D51,-2)</f>
        <v>4000</v>
      </c>
      <c r="S51" s="32"/>
      <c r="T51" s="32"/>
      <c r="U51" s="32"/>
      <c r="V51" s="75" t="s">
        <v>17</v>
      </c>
      <c r="W51" s="32"/>
      <c r="X51" s="32">
        <f ca="1">ROUND(L51,-1)</f>
        <v>50</v>
      </c>
      <c r="Y51" s="32"/>
      <c r="Z51" s="32"/>
      <c r="AA51" s="75" t="s">
        <v>12</v>
      </c>
      <c r="AB51" s="32"/>
      <c r="AC51" s="70">
        <f ca="1">R51/X51</f>
        <v>80</v>
      </c>
      <c r="AD51" s="70"/>
      <c r="AE51" t="str">
        <f>IF(AE25="","",AE25)</f>
        <v/>
      </c>
      <c r="AG51" t="str">
        <f>IF(AG25="","",AG25)</f>
        <v/>
      </c>
      <c r="AI51" t="str">
        <f>IF(AI25="","",AI25)</f>
        <v/>
      </c>
      <c r="AJ51" t="str">
        <f t="shared" si="17"/>
        <v/>
      </c>
      <c r="AK51" t="str">
        <f t="shared" si="19"/>
        <v/>
      </c>
    </row>
    <row r="52" spans="1:37" ht="30" customHeight="1" x14ac:dyDescent="0.25">
      <c r="A52" t="str">
        <f t="shared" si="1"/>
        <v/>
      </c>
      <c r="B52" t="str">
        <f>IF(B26="","",B26)</f>
        <v/>
      </c>
      <c r="C52" t="str">
        <f>IF(C26="","",C26)</f>
        <v/>
      </c>
      <c r="D52" t="str">
        <f>IF(D26="","",D26)</f>
        <v/>
      </c>
      <c r="E52" t="str">
        <f t="shared" ref="E52:K52" si="22">IF(E26="","",E26)</f>
        <v/>
      </c>
      <c r="F52" t="str">
        <f t="shared" si="22"/>
        <v/>
      </c>
      <c r="G52" t="str">
        <f t="shared" si="22"/>
        <v/>
      </c>
      <c r="H52" t="str">
        <f t="shared" si="22"/>
        <v/>
      </c>
      <c r="I52" t="str">
        <f t="shared" si="22"/>
        <v/>
      </c>
      <c r="J52" t="str">
        <f t="shared" si="22"/>
        <v/>
      </c>
      <c r="K52" t="str">
        <f t="shared" si="22"/>
        <v/>
      </c>
      <c r="L52" t="str">
        <f>IF(L26="","",L26)</f>
        <v/>
      </c>
      <c r="M52" s="71" t="s">
        <v>18</v>
      </c>
      <c r="N52" s="71"/>
      <c r="O52" s="71"/>
      <c r="P52" s="71"/>
      <c r="Q52" t="str">
        <f>IF(Q26="","",Q26)</f>
        <v/>
      </c>
      <c r="R52" s="71">
        <f ca="1">D51/L51</f>
        <v>84.840788636845446</v>
      </c>
      <c r="S52" s="71"/>
      <c r="T52" s="71"/>
      <c r="U52" s="71"/>
      <c r="V52" t="str">
        <f t="shared" ref="V52:AD52" si="23">IF(V26="","",V26)</f>
        <v/>
      </c>
      <c r="W52" t="str">
        <f t="shared" si="23"/>
        <v/>
      </c>
      <c r="X52" t="str">
        <f t="shared" si="23"/>
        <v/>
      </c>
      <c r="Y52" t="str">
        <f t="shared" si="23"/>
        <v/>
      </c>
      <c r="Z52" t="str">
        <f t="shared" si="23"/>
        <v/>
      </c>
      <c r="AA52" t="str">
        <f t="shared" si="23"/>
        <v/>
      </c>
      <c r="AB52" t="str">
        <f t="shared" si="23"/>
        <v/>
      </c>
      <c r="AC52" t="str">
        <f t="shared" si="23"/>
        <v/>
      </c>
      <c r="AD52" t="str">
        <f t="shared" si="23"/>
        <v/>
      </c>
      <c r="AE52" t="str">
        <f>IF(AE26="","",AE26)</f>
        <v/>
      </c>
      <c r="AF52" t="str">
        <f>IF(AF26="","",AF26)</f>
        <v/>
      </c>
      <c r="AG52" t="str">
        <f>IF(AG26="","",AG26)</f>
        <v/>
      </c>
      <c r="AI52" t="str">
        <f>IF(AI26="","",AI26)</f>
        <v/>
      </c>
      <c r="AJ52" t="str">
        <f t="shared" si="17"/>
        <v/>
      </c>
      <c r="AK52" t="str">
        <f t="shared" si="19"/>
        <v/>
      </c>
    </row>
    <row r="53" spans="1:37" ht="30" customHeight="1" x14ac:dyDescent="0.25"/>
  </sheetData>
  <mergeCells count="153">
    <mergeCell ref="R52:U52"/>
    <mergeCell ref="M50:P50"/>
    <mergeCell ref="M52:P52"/>
    <mergeCell ref="L51:O51"/>
    <mergeCell ref="R34:U34"/>
    <mergeCell ref="R36:U36"/>
    <mergeCell ref="R38:U38"/>
    <mergeCell ref="R40:U40"/>
    <mergeCell ref="U39:V39"/>
    <mergeCell ref="U37:V37"/>
    <mergeCell ref="M45:N45"/>
    <mergeCell ref="M47:N47"/>
    <mergeCell ref="Z41:AC41"/>
    <mergeCell ref="Y43:Z43"/>
    <mergeCell ref="AA43:AC43"/>
    <mergeCell ref="W37:Z37"/>
    <mergeCell ref="M36:P36"/>
    <mergeCell ref="M38:P38"/>
    <mergeCell ref="M40:P40"/>
    <mergeCell ref="D51:I51"/>
    <mergeCell ref="R51:U51"/>
    <mergeCell ref="C37:F37"/>
    <mergeCell ref="I37:J37"/>
    <mergeCell ref="K37:L37"/>
    <mergeCell ref="R50:U50"/>
    <mergeCell ref="M44:P44"/>
    <mergeCell ref="M46:P46"/>
    <mergeCell ref="U41:W41"/>
    <mergeCell ref="W39:Z39"/>
    <mergeCell ref="M39:P39"/>
    <mergeCell ref="Q39:R39"/>
    <mergeCell ref="S39:T39"/>
    <mergeCell ref="H41:I41"/>
    <mergeCell ref="M49:N49"/>
    <mergeCell ref="J45:L45"/>
    <mergeCell ref="V49:X49"/>
    <mergeCell ref="C21:G21"/>
    <mergeCell ref="C23:G23"/>
    <mergeCell ref="R35:S35"/>
    <mergeCell ref="T35:V35"/>
    <mergeCell ref="W35:X35"/>
    <mergeCell ref="Q33:R33"/>
    <mergeCell ref="S33:T33"/>
    <mergeCell ref="AC51:AD51"/>
    <mergeCell ref="P25:Q25"/>
    <mergeCell ref="P51:Q51"/>
    <mergeCell ref="V51:W51"/>
    <mergeCell ref="X51:Z51"/>
    <mergeCell ref="X41:Y41"/>
    <mergeCell ref="R44:U44"/>
    <mergeCell ref="R46:U46"/>
    <mergeCell ref="R48:U48"/>
    <mergeCell ref="M48:P48"/>
    <mergeCell ref="AA51:AB51"/>
    <mergeCell ref="O45:S45"/>
    <mergeCell ref="O47:S47"/>
    <mergeCell ref="M37:P37"/>
    <mergeCell ref="Q37:R37"/>
    <mergeCell ref="V43:X43"/>
    <mergeCell ref="S37:T37"/>
    <mergeCell ref="C15:G15"/>
    <mergeCell ref="M15:N15"/>
    <mergeCell ref="N23:O23"/>
    <mergeCell ref="C35:F35"/>
    <mergeCell ref="G35:H35"/>
    <mergeCell ref="C17:G17"/>
    <mergeCell ref="H15:I15"/>
    <mergeCell ref="J15:L15"/>
    <mergeCell ref="J23:M23"/>
    <mergeCell ref="L25:O25"/>
    <mergeCell ref="H17:I17"/>
    <mergeCell ref="H19:I19"/>
    <mergeCell ref="J17:L17"/>
    <mergeCell ref="J25:K25"/>
    <mergeCell ref="M19:N19"/>
    <mergeCell ref="M21:N21"/>
    <mergeCell ref="H21:I21"/>
    <mergeCell ref="H23:I23"/>
    <mergeCell ref="M17:N17"/>
    <mergeCell ref="M33:P33"/>
    <mergeCell ref="C19:G19"/>
    <mergeCell ref="J19:L19"/>
    <mergeCell ref="J21:L21"/>
    <mergeCell ref="D25:I25"/>
    <mergeCell ref="AI27:AJ27"/>
    <mergeCell ref="A30:AK31"/>
    <mergeCell ref="I35:K35"/>
    <mergeCell ref="K33:L33"/>
    <mergeCell ref="G33:H33"/>
    <mergeCell ref="I33:J33"/>
    <mergeCell ref="L35:M35"/>
    <mergeCell ref="C33:F33"/>
    <mergeCell ref="Y35:AA35"/>
    <mergeCell ref="N35:Q35"/>
    <mergeCell ref="W33:Z33"/>
    <mergeCell ref="U33:V33"/>
    <mergeCell ref="M34:P34"/>
    <mergeCell ref="K7:L7"/>
    <mergeCell ref="C11:F11"/>
    <mergeCell ref="K11:L11"/>
    <mergeCell ref="G11:H11"/>
    <mergeCell ref="C9:F9"/>
    <mergeCell ref="L9:M9"/>
    <mergeCell ref="I7:J7"/>
    <mergeCell ref="I9:K9"/>
    <mergeCell ref="AI1:AJ1"/>
    <mergeCell ref="G7:H7"/>
    <mergeCell ref="G9:H9"/>
    <mergeCell ref="C13:F13"/>
    <mergeCell ref="I13:J13"/>
    <mergeCell ref="G13:H13"/>
    <mergeCell ref="K13:L13"/>
    <mergeCell ref="A4:AK5"/>
    <mergeCell ref="I11:J11"/>
    <mergeCell ref="C7:F7"/>
    <mergeCell ref="M43:N43"/>
    <mergeCell ref="O43:S43"/>
    <mergeCell ref="C41:G41"/>
    <mergeCell ref="N41:R41"/>
    <mergeCell ref="J41:L41"/>
    <mergeCell ref="M42:P42"/>
    <mergeCell ref="R42:U42"/>
    <mergeCell ref="C43:G43"/>
    <mergeCell ref="H43:I43"/>
    <mergeCell ref="J43:L43"/>
    <mergeCell ref="G37:H37"/>
    <mergeCell ref="G39:H39"/>
    <mergeCell ref="K39:L39"/>
    <mergeCell ref="C39:F39"/>
    <mergeCell ref="I39:J39"/>
    <mergeCell ref="T43:U43"/>
    <mergeCell ref="S41:T41"/>
    <mergeCell ref="J51:K51"/>
    <mergeCell ref="AA45:AC45"/>
    <mergeCell ref="AA47:AC47"/>
    <mergeCell ref="AA49:AC49"/>
    <mergeCell ref="V45:X45"/>
    <mergeCell ref="V47:X47"/>
    <mergeCell ref="C47:G47"/>
    <mergeCell ref="C49:G49"/>
    <mergeCell ref="H45:I45"/>
    <mergeCell ref="H47:I47"/>
    <mergeCell ref="H49:I49"/>
    <mergeCell ref="C45:G45"/>
    <mergeCell ref="O49:S49"/>
    <mergeCell ref="T45:U45"/>
    <mergeCell ref="T47:U47"/>
    <mergeCell ref="T49:U49"/>
    <mergeCell ref="Y45:Z45"/>
    <mergeCell ref="Y47:Z47"/>
    <mergeCell ref="Y49:Z49"/>
    <mergeCell ref="J47:L47"/>
    <mergeCell ref="J49:L49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比とその利用①</vt:lpstr>
      <vt:lpstr>比とその利用②</vt:lpstr>
      <vt:lpstr>比例①</vt:lpstr>
      <vt:lpstr>比例②</vt:lpstr>
      <vt:lpstr>反比例①</vt:lpstr>
      <vt:lpstr>反比例②</vt:lpstr>
      <vt:lpstr>計算の見積もり①</vt:lpstr>
      <vt:lpstr>計算の見積もり②</vt:lpstr>
      <vt:lpstr>計算の見積もり①!Print_Area</vt:lpstr>
      <vt:lpstr>計算の見積もり②!Print_Area</vt:lpstr>
      <vt:lpstr>反比例①!Print_Area</vt:lpstr>
      <vt:lpstr>反比例②!Print_Area</vt:lpstr>
      <vt:lpstr>比とその利用①!Print_Area</vt:lpstr>
      <vt:lpstr>比とその利用②!Print_Area</vt:lpstr>
      <vt:lpstr>比例①!Print_Area</vt:lpstr>
      <vt:lpstr>比例②!Print_Area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2024-08-15T20:51:22Z</cp:lastPrinted>
  <dcterms:created xsi:type="dcterms:W3CDTF">2001-12-02T07:51:06Z</dcterms:created>
  <dcterms:modified xsi:type="dcterms:W3CDTF">2024-08-15T20:52:02Z</dcterms:modified>
</cp:coreProperties>
</file>