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Temp\sdrill55\drill\gakunen\4nen\"/>
    </mc:Choice>
  </mc:AlternateContent>
  <xr:revisionPtr revIDLastSave="0" documentId="13_ncr:1_{4B578A72-2BF8-40C6-9609-9E95E9CE7CE9}" xr6:coauthVersionLast="47" xr6:coauthVersionMax="47" xr10:uidLastSave="{00000000-0000-0000-0000-000000000000}"/>
  <bookViews>
    <workbookView xWindow="380" yWindow="0" windowWidth="19220" windowHeight="20880" tabRatio="855" xr2:uid="{00000000-000D-0000-FFFF-FFFF00000000}"/>
  </bookViews>
  <sheets>
    <sheet name="一億をこえる数①" sheetId="27" r:id="rId1"/>
    <sheet name="一億をこえる数②" sheetId="26" r:id="rId2"/>
    <sheet name="一億をこえる数③" sheetId="28" r:id="rId3"/>
    <sheet name="一億をこえる数④" sheetId="48" r:id="rId4"/>
    <sheet name="一億をこえる数⑤" sheetId="49" r:id="rId5"/>
    <sheet name="折れ線グラフ" sheetId="59" r:id="rId6"/>
    <sheet name="1けたでわるわり算①" sheetId="7" r:id="rId7"/>
    <sheet name="1けたでわるわり算②" sheetId="10" r:id="rId8"/>
    <sheet name="1けたでわるわり算③" sheetId="34" r:id="rId9"/>
    <sheet name="1けたでわるわり算④" sheetId="35" r:id="rId10"/>
    <sheet name="1けたでわるわり算⑤" sheetId="38" r:id="rId11"/>
    <sheet name="1けたでわるわり算⑥" sheetId="36" r:id="rId12"/>
    <sheet name="1けたでわるわり算⑦" sheetId="37" r:id="rId13"/>
    <sheet name="1けたでわるわり算⑧" sheetId="12" r:id="rId14"/>
    <sheet name="小数①" sheetId="13" r:id="rId15"/>
    <sheet name="小数②" sheetId="39" r:id="rId16"/>
    <sheet name="小数③" sheetId="53" r:id="rId17"/>
    <sheet name="２けたでわるわり算①" sheetId="19" r:id="rId18"/>
    <sheet name="２けたでわるわり算②" sheetId="20" r:id="rId19"/>
    <sheet name="２けたでわるわり算③" sheetId="41" r:id="rId20"/>
    <sheet name="２けたでわるわり算④" sheetId="42" r:id="rId21"/>
    <sheet name="２けたでわるわり算⑤" sheetId="43" r:id="rId22"/>
    <sheet name="２けたでわるわり算⑥" sheetId="56" r:id="rId23"/>
    <sheet name="２けたでわるわり算⑦" sheetId="18" r:id="rId24"/>
    <sheet name="式と計算の順じょ①" sheetId="50" r:id="rId25"/>
    <sheet name="式と計算の順じょ②" sheetId="51" r:id="rId26"/>
    <sheet name="式と計算の順じょ③" sheetId="57" r:id="rId27"/>
    <sheet name="式と計算の順じょ④" sheetId="52" r:id="rId28"/>
    <sheet name="割合" sheetId="58" r:id="rId29"/>
  </sheets>
  <definedNames>
    <definedName name="_xlnm.Print_Area" localSheetId="6">'1けたでわるわり算①'!$A$1:$AK$46</definedName>
    <definedName name="_xlnm.Print_Area" localSheetId="7">'1けたでわるわり算②'!$A$1:$AK$75</definedName>
    <definedName name="_xlnm.Print_Area" localSheetId="8">'1けたでわるわり算③'!$A$1:$AK$75</definedName>
    <definedName name="_xlnm.Print_Area" localSheetId="9">'1けたでわるわり算④'!$A$1:$AK$95</definedName>
    <definedName name="_xlnm.Print_Area" localSheetId="10">'1けたでわるわり算⑤'!$A$1:$AK$95</definedName>
    <definedName name="_xlnm.Print_Area" localSheetId="11">'1けたでわるわり算⑥'!$A$1:$AK$79</definedName>
    <definedName name="_xlnm.Print_Area" localSheetId="12">'1けたでわるわり算⑦'!$A$1:$AK$79</definedName>
    <definedName name="_xlnm.Print_Area" localSheetId="13">'1けたでわるわり算⑧'!$A$1:$AK$46</definedName>
    <definedName name="_xlnm.Print_Area" localSheetId="17">'２けたでわるわり算①'!$A$1:$AK$46</definedName>
    <definedName name="_xlnm.Print_Area" localSheetId="18">'２けたでわるわり算②'!$A$1:$AG$58</definedName>
    <definedName name="_xlnm.Print_Area" localSheetId="19">'２けたでわるわり算③'!$A$1:$AG$58</definedName>
    <definedName name="_xlnm.Print_Area" localSheetId="20">'２けたでわるわり算④'!$A$1:$AG$58</definedName>
    <definedName name="_xlnm.Print_Area" localSheetId="21">'２けたでわるわり算⑤'!$A$1:$AG$78</definedName>
    <definedName name="_xlnm.Print_Area" localSheetId="22">'２けたでわるわり算⑥'!$A$1:$AG$76</definedName>
    <definedName name="_xlnm.Print_Area" localSheetId="23">'２けたでわるわり算⑦'!$A$1:$AK$46</definedName>
    <definedName name="_xlnm.Print_Area" localSheetId="0">一億をこえる数①!$A$1:$AK$57</definedName>
    <definedName name="_xlnm.Print_Area" localSheetId="1">一億をこえる数②!$A$1:$AK$46</definedName>
    <definedName name="_xlnm.Print_Area" localSheetId="2">一億をこえる数③!$A$1:$AK$50</definedName>
    <definedName name="_xlnm.Print_Area" localSheetId="3">一億をこえる数④!$A$1:$AL$62</definedName>
    <definedName name="_xlnm.Print_Area" localSheetId="4">一億をこえる数⑤!$A$1:$AL$50</definedName>
    <definedName name="_xlnm.Print_Area" localSheetId="28">割合!$A$1:$AL$54</definedName>
    <definedName name="_xlnm.Print_Area" localSheetId="24">式と計算の順じょ①!$A$1:$AL$58</definedName>
    <definedName name="_xlnm.Print_Area" localSheetId="25">式と計算の順じょ②!$A$1:$AL$55</definedName>
    <definedName name="_xlnm.Print_Area" localSheetId="26">式と計算の順じょ③!$A$1:$AK$46</definedName>
    <definedName name="_xlnm.Print_Area" localSheetId="27">式と計算の順じょ④!$A$1:$AL$48</definedName>
    <definedName name="_xlnm.Print_Area" localSheetId="14">小数①!$A$1:$AK$58</definedName>
    <definedName name="_xlnm.Print_Area" localSheetId="15">小数②!$A$1:$AK$46</definedName>
    <definedName name="_xlnm.Print_Area" localSheetId="16">小数③!$A$1:$AK$46</definedName>
    <definedName name="_xlnm.Print_Area" localSheetId="5">折れ線グラフ!$A$1:$AZ$97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50" i="59" l="1"/>
  <c r="BF96" i="59"/>
  <c r="BE96" i="59"/>
  <c r="BD96" i="59"/>
  <c r="BC96" i="59"/>
  <c r="BB96" i="59"/>
  <c r="BA96" i="59"/>
  <c r="AZ96" i="59"/>
  <c r="AY96" i="59"/>
  <c r="AX96" i="59"/>
  <c r="AW96" i="59"/>
  <c r="AV96" i="59"/>
  <c r="AU96" i="59"/>
  <c r="AT96" i="59"/>
  <c r="AS96" i="59"/>
  <c r="AR96" i="59"/>
  <c r="AQ96" i="59"/>
  <c r="AP96" i="59"/>
  <c r="AO96" i="59"/>
  <c r="AN96" i="59"/>
  <c r="AM96" i="59"/>
  <c r="AL96" i="59"/>
  <c r="AK96" i="59"/>
  <c r="AJ96" i="59"/>
  <c r="AI96" i="59"/>
  <c r="AH96" i="59"/>
  <c r="AG96" i="59"/>
  <c r="AF96" i="59"/>
  <c r="AE96" i="59"/>
  <c r="AD96" i="59"/>
  <c r="AC96" i="59"/>
  <c r="AB96" i="59"/>
  <c r="AA96" i="59"/>
  <c r="Z96" i="59"/>
  <c r="Y96" i="59"/>
  <c r="X96" i="59"/>
  <c r="W96" i="59"/>
  <c r="V96" i="59"/>
  <c r="U96" i="59"/>
  <c r="T96" i="59"/>
  <c r="S96" i="59"/>
  <c r="R96" i="59"/>
  <c r="Q96" i="59"/>
  <c r="P96" i="59"/>
  <c r="O96" i="59"/>
  <c r="N96" i="59"/>
  <c r="M96" i="59"/>
  <c r="L96" i="59"/>
  <c r="K96" i="59"/>
  <c r="J96" i="59"/>
  <c r="I96" i="59"/>
  <c r="H96" i="59"/>
  <c r="G96" i="59"/>
  <c r="F96" i="59"/>
  <c r="E96" i="59"/>
  <c r="D96" i="59"/>
  <c r="C96" i="59"/>
  <c r="B96" i="59"/>
  <c r="A96" i="59"/>
  <c r="BF95" i="59"/>
  <c r="H95" i="59"/>
  <c r="G95" i="59"/>
  <c r="F95" i="59"/>
  <c r="E95" i="59"/>
  <c r="D95" i="59"/>
  <c r="C95" i="59"/>
  <c r="B95" i="59"/>
  <c r="A95" i="59"/>
  <c r="G94" i="59"/>
  <c r="F94" i="59"/>
  <c r="D94" i="59"/>
  <c r="C94" i="59"/>
  <c r="B94" i="59"/>
  <c r="A94" i="59"/>
  <c r="H93" i="59"/>
  <c r="G93" i="59"/>
  <c r="F93" i="59"/>
  <c r="E93" i="59"/>
  <c r="D93" i="59"/>
  <c r="C93" i="59"/>
  <c r="B93" i="59"/>
  <c r="A93" i="59"/>
  <c r="G92" i="59"/>
  <c r="F92" i="59"/>
  <c r="D92" i="59"/>
  <c r="C92" i="59"/>
  <c r="B92" i="59"/>
  <c r="A92" i="59"/>
  <c r="H91" i="59"/>
  <c r="G91" i="59"/>
  <c r="F91" i="59"/>
  <c r="E91" i="59"/>
  <c r="D91" i="59"/>
  <c r="C91" i="59"/>
  <c r="B91" i="59"/>
  <c r="A91" i="59"/>
  <c r="G90" i="59"/>
  <c r="F90" i="59"/>
  <c r="D90" i="59"/>
  <c r="C90" i="59"/>
  <c r="B90" i="59"/>
  <c r="A90" i="59"/>
  <c r="E89" i="59"/>
  <c r="D89" i="59"/>
  <c r="C89" i="59"/>
  <c r="B89" i="59"/>
  <c r="A89" i="59"/>
  <c r="E88" i="59"/>
  <c r="A88" i="59"/>
  <c r="BF87" i="59"/>
  <c r="BE87" i="59"/>
  <c r="BD87" i="59"/>
  <c r="BC87" i="59"/>
  <c r="BB87" i="59"/>
  <c r="BA87" i="59"/>
  <c r="AZ87" i="59"/>
  <c r="AY87" i="59"/>
  <c r="AX87" i="59"/>
  <c r="AW87" i="59"/>
  <c r="AV87" i="59"/>
  <c r="AU87" i="59"/>
  <c r="AT87" i="59"/>
  <c r="AS87" i="59"/>
  <c r="AR87" i="59"/>
  <c r="AQ87" i="59"/>
  <c r="AP87" i="59"/>
  <c r="AO87" i="59"/>
  <c r="AN87" i="59"/>
  <c r="AM87" i="59"/>
  <c r="AL87" i="59"/>
  <c r="AK87" i="59"/>
  <c r="AJ87" i="59"/>
  <c r="AI87" i="59"/>
  <c r="AH87" i="59"/>
  <c r="AG87" i="59"/>
  <c r="AF87" i="59"/>
  <c r="AE87" i="59"/>
  <c r="AD87" i="59"/>
  <c r="AC87" i="59"/>
  <c r="AB87" i="59"/>
  <c r="AA87" i="59"/>
  <c r="Z87" i="59"/>
  <c r="Y87" i="59"/>
  <c r="X87" i="59"/>
  <c r="W87" i="59"/>
  <c r="V87" i="59"/>
  <c r="U87" i="59"/>
  <c r="T87" i="59"/>
  <c r="S87" i="59"/>
  <c r="R87" i="59"/>
  <c r="Q87" i="59"/>
  <c r="P87" i="59"/>
  <c r="O87" i="59"/>
  <c r="N87" i="59"/>
  <c r="M87" i="59"/>
  <c r="L87" i="59"/>
  <c r="K87" i="59"/>
  <c r="J87" i="59"/>
  <c r="I87" i="59"/>
  <c r="H87" i="59"/>
  <c r="G87" i="59"/>
  <c r="F87" i="59"/>
  <c r="E87" i="59"/>
  <c r="D87" i="59"/>
  <c r="C87" i="59"/>
  <c r="B87" i="59"/>
  <c r="A87" i="59"/>
  <c r="X85" i="59"/>
  <c r="AU83" i="59"/>
  <c r="AR83" i="59"/>
  <c r="AM83" i="59"/>
  <c r="AH83" i="59"/>
  <c r="AA83" i="59"/>
  <c r="X83" i="59"/>
  <c r="S83" i="59"/>
  <c r="N83" i="59"/>
  <c r="G83" i="59"/>
  <c r="D83" i="59"/>
  <c r="C83" i="59"/>
  <c r="D82" i="59"/>
  <c r="C82" i="59"/>
  <c r="D78" i="59"/>
  <c r="C78" i="59"/>
  <c r="D77" i="59"/>
  <c r="C77" i="59"/>
  <c r="D74" i="59"/>
  <c r="C74" i="59"/>
  <c r="B74" i="59"/>
  <c r="A74" i="59"/>
  <c r="D73" i="59"/>
  <c r="C73" i="59"/>
  <c r="B73" i="59"/>
  <c r="A73" i="59"/>
  <c r="D72" i="59"/>
  <c r="C72" i="59"/>
  <c r="B72" i="59"/>
  <c r="A72" i="59"/>
  <c r="D71" i="59"/>
  <c r="C71" i="59"/>
  <c r="B71" i="59"/>
  <c r="A71" i="59"/>
  <c r="D70" i="59"/>
  <c r="C70" i="59"/>
  <c r="B70" i="59"/>
  <c r="A70" i="59"/>
  <c r="D69" i="59"/>
  <c r="C69" i="59"/>
  <c r="B69" i="59"/>
  <c r="A69" i="59"/>
  <c r="D68" i="59"/>
  <c r="C68" i="59"/>
  <c r="B68" i="59"/>
  <c r="A68" i="59"/>
  <c r="D67" i="59"/>
  <c r="C67" i="59"/>
  <c r="B67" i="59"/>
  <c r="A67" i="59"/>
  <c r="D66" i="59"/>
  <c r="C66" i="59"/>
  <c r="B66" i="59"/>
  <c r="A66" i="59"/>
  <c r="D65" i="59"/>
  <c r="C65" i="59"/>
  <c r="B65" i="59"/>
  <c r="A65" i="59"/>
  <c r="D64" i="59"/>
  <c r="C64" i="59"/>
  <c r="B64" i="59"/>
  <c r="A64" i="59"/>
  <c r="D63" i="59"/>
  <c r="C63" i="59"/>
  <c r="B63" i="59"/>
  <c r="A63" i="59"/>
  <c r="D62" i="59"/>
  <c r="C62" i="59"/>
  <c r="B62" i="59"/>
  <c r="A62" i="59"/>
  <c r="D61" i="59"/>
  <c r="C61" i="59"/>
  <c r="B61" i="59"/>
  <c r="A61" i="59"/>
  <c r="D60" i="59"/>
  <c r="C60" i="59"/>
  <c r="B60" i="59"/>
  <c r="A60" i="59"/>
  <c r="D59" i="59"/>
  <c r="C59" i="59"/>
  <c r="B59" i="59"/>
  <c r="A59" i="59"/>
  <c r="D58" i="59"/>
  <c r="C58" i="59"/>
  <c r="B58" i="59"/>
  <c r="A58" i="59"/>
  <c r="AK57" i="59"/>
  <c r="AJ57" i="59"/>
  <c r="AI57" i="59"/>
  <c r="AH57" i="59"/>
  <c r="AG57" i="59"/>
  <c r="AF57" i="59"/>
  <c r="AE57" i="59"/>
  <c r="AD57" i="59"/>
  <c r="AC57" i="59"/>
  <c r="AB57" i="59"/>
  <c r="AA57" i="59"/>
  <c r="Z57" i="59"/>
  <c r="Y57" i="59"/>
  <c r="X57" i="59"/>
  <c r="W57" i="59"/>
  <c r="V57" i="59"/>
  <c r="U57" i="59"/>
  <c r="T57" i="59"/>
  <c r="S57" i="59"/>
  <c r="R57" i="59"/>
  <c r="Q57" i="59"/>
  <c r="P57" i="59"/>
  <c r="O57" i="59"/>
  <c r="N57" i="59"/>
  <c r="M57" i="59"/>
  <c r="L57" i="59"/>
  <c r="K57" i="59"/>
  <c r="J57" i="59"/>
  <c r="I57" i="59"/>
  <c r="H57" i="59"/>
  <c r="G57" i="59"/>
  <c r="F57" i="59"/>
  <c r="E57" i="59"/>
  <c r="D57" i="59"/>
  <c r="C57" i="59"/>
  <c r="B57" i="59"/>
  <c r="A57" i="59"/>
  <c r="AK56" i="59"/>
  <c r="AJ56" i="59"/>
  <c r="AI56" i="59"/>
  <c r="AH56" i="59"/>
  <c r="AG56" i="59"/>
  <c r="AF56" i="59"/>
  <c r="AE56" i="59"/>
  <c r="AD56" i="59"/>
  <c r="AC56" i="59"/>
  <c r="AB56" i="59"/>
  <c r="AA56" i="59"/>
  <c r="Z56" i="59"/>
  <c r="Y56" i="59"/>
  <c r="X56" i="59"/>
  <c r="W56" i="59"/>
  <c r="V56" i="59"/>
  <c r="U56" i="59"/>
  <c r="T56" i="59"/>
  <c r="S56" i="59"/>
  <c r="R56" i="59"/>
  <c r="Q56" i="59"/>
  <c r="P56" i="59"/>
  <c r="O56" i="59"/>
  <c r="N56" i="59"/>
  <c r="M56" i="59"/>
  <c r="L56" i="59"/>
  <c r="K56" i="59"/>
  <c r="J56" i="59"/>
  <c r="I56" i="59"/>
  <c r="H56" i="59"/>
  <c r="G56" i="59"/>
  <c r="F56" i="59"/>
  <c r="E56" i="59"/>
  <c r="D56" i="59"/>
  <c r="C56" i="59"/>
  <c r="B56" i="59"/>
  <c r="A56" i="59"/>
  <c r="AK55" i="59"/>
  <c r="AJ55" i="59"/>
  <c r="AI55" i="59"/>
  <c r="AH55" i="59"/>
  <c r="AG55" i="59"/>
  <c r="AF55" i="59"/>
  <c r="AE55" i="59"/>
  <c r="AD55" i="59"/>
  <c r="AC55" i="59"/>
  <c r="AB55" i="59"/>
  <c r="AA55" i="59"/>
  <c r="Z55" i="59"/>
  <c r="Y55" i="59"/>
  <c r="X55" i="59"/>
  <c r="W55" i="59"/>
  <c r="V55" i="59"/>
  <c r="U55" i="59"/>
  <c r="T55" i="59"/>
  <c r="S55" i="59"/>
  <c r="R55" i="59"/>
  <c r="Q55" i="59"/>
  <c r="P55" i="59"/>
  <c r="O55" i="59"/>
  <c r="N55" i="59"/>
  <c r="M55" i="59"/>
  <c r="L55" i="59"/>
  <c r="K55" i="59"/>
  <c r="J55" i="59"/>
  <c r="I55" i="59"/>
  <c r="H55" i="59"/>
  <c r="G55" i="59"/>
  <c r="F55" i="59"/>
  <c r="E55" i="59"/>
  <c r="D55" i="59"/>
  <c r="C55" i="59"/>
  <c r="B55" i="59"/>
  <c r="A55" i="59"/>
  <c r="D54" i="59"/>
  <c r="C54" i="59"/>
  <c r="B54" i="59"/>
  <c r="A54" i="59"/>
  <c r="AK53" i="59"/>
  <c r="AJ53" i="59"/>
  <c r="AI53" i="59"/>
  <c r="AG53" i="59"/>
  <c r="AF53" i="59"/>
  <c r="AE53" i="59"/>
  <c r="AC53" i="59"/>
  <c r="AB53" i="59"/>
  <c r="AA53" i="59"/>
  <c r="Y53" i="59"/>
  <c r="X53" i="59"/>
  <c r="W53" i="59"/>
  <c r="U53" i="59"/>
  <c r="T53" i="59"/>
  <c r="S53" i="59"/>
  <c r="Q53" i="59"/>
  <c r="P53" i="59"/>
  <c r="O53" i="59"/>
  <c r="M53" i="59"/>
  <c r="L53" i="59"/>
  <c r="K53" i="59"/>
  <c r="C53" i="59"/>
  <c r="B53" i="59"/>
  <c r="A53" i="59"/>
  <c r="AL52" i="59"/>
  <c r="AK52" i="59"/>
  <c r="AJ52" i="59"/>
  <c r="AI52" i="59"/>
  <c r="AH52" i="59"/>
  <c r="AG52" i="59"/>
  <c r="AF52" i="59"/>
  <c r="AE52" i="59"/>
  <c r="AD52" i="59"/>
  <c r="AC52" i="59"/>
  <c r="AB52" i="59"/>
  <c r="AA52" i="59"/>
  <c r="Z52" i="59"/>
  <c r="Y52" i="59"/>
  <c r="X52" i="59"/>
  <c r="W52" i="59"/>
  <c r="V52" i="59"/>
  <c r="U52" i="59"/>
  <c r="T52" i="59"/>
  <c r="S52" i="59"/>
  <c r="R52" i="59"/>
  <c r="Q52" i="59"/>
  <c r="P52" i="59"/>
  <c r="O52" i="59"/>
  <c r="N52" i="59"/>
  <c r="M52" i="59"/>
  <c r="L52" i="59"/>
  <c r="K52" i="59"/>
  <c r="J52" i="59"/>
  <c r="C52" i="59"/>
  <c r="B52" i="59"/>
  <c r="A52" i="59"/>
  <c r="D51" i="59"/>
  <c r="A51" i="59"/>
  <c r="Z50" i="59"/>
  <c r="P50" i="59"/>
  <c r="O50" i="59"/>
  <c r="N50" i="59"/>
  <c r="M50" i="59"/>
  <c r="D50" i="59"/>
  <c r="C50" i="59"/>
  <c r="B50" i="59"/>
  <c r="A50" i="59"/>
  <c r="AX49" i="59"/>
  <c r="AV49" i="59"/>
  <c r="D49" i="59"/>
  <c r="C49" i="59"/>
  <c r="B49" i="59"/>
  <c r="A49" i="59"/>
  <c r="BF45" i="59"/>
  <c r="BF44" i="59"/>
  <c r="BF43" i="59"/>
  <c r="BF42" i="59"/>
  <c r="BM41" i="59"/>
  <c r="BG41" i="59" s="1"/>
  <c r="BF41" i="59"/>
  <c r="BF40" i="59"/>
  <c r="J5" i="59"/>
  <c r="J53" i="59" s="1"/>
  <c r="A32" i="58"/>
  <c r="B32" i="58"/>
  <c r="C32" i="58"/>
  <c r="D32" i="58"/>
  <c r="Z32" i="58"/>
  <c r="AL32" i="58"/>
  <c r="A33" i="58"/>
  <c r="B33" i="58"/>
  <c r="C33" i="58"/>
  <c r="D33" i="58"/>
  <c r="AL33" i="58"/>
  <c r="A34" i="58"/>
  <c r="B34" i="58"/>
  <c r="C34" i="58"/>
  <c r="A35" i="58"/>
  <c r="B35" i="58"/>
  <c r="C35" i="58"/>
  <c r="D35" i="58"/>
  <c r="E35" i="58"/>
  <c r="F35" i="58"/>
  <c r="G35" i="58"/>
  <c r="H35" i="58"/>
  <c r="U35" i="58"/>
  <c r="V35" i="58"/>
  <c r="W35" i="58"/>
  <c r="X35" i="58"/>
  <c r="Y35" i="58"/>
  <c r="Z35" i="58"/>
  <c r="AA35" i="58"/>
  <c r="AB35" i="58"/>
  <c r="AC35" i="58"/>
  <c r="AD35" i="58"/>
  <c r="AE35" i="58"/>
  <c r="AF35" i="58"/>
  <c r="AG35" i="58"/>
  <c r="AH35" i="58"/>
  <c r="AI35" i="58"/>
  <c r="AJ35" i="58"/>
  <c r="AK35" i="58"/>
  <c r="AL35" i="58"/>
  <c r="A36" i="58"/>
  <c r="B36" i="58"/>
  <c r="C36" i="58"/>
  <c r="D36" i="58"/>
  <c r="E36" i="58"/>
  <c r="F36" i="58"/>
  <c r="G36" i="58"/>
  <c r="H36" i="58"/>
  <c r="I36" i="58"/>
  <c r="J36" i="58"/>
  <c r="K36" i="58"/>
  <c r="L36" i="58"/>
  <c r="M36" i="58"/>
  <c r="N36" i="58"/>
  <c r="O36" i="58"/>
  <c r="P36" i="58"/>
  <c r="Q36" i="58"/>
  <c r="R36" i="58"/>
  <c r="S36" i="58"/>
  <c r="T36" i="58"/>
  <c r="U36" i="58"/>
  <c r="V36" i="58"/>
  <c r="W36" i="58"/>
  <c r="X36" i="58"/>
  <c r="Y36" i="58"/>
  <c r="Z36" i="58"/>
  <c r="AA36" i="58"/>
  <c r="AB36" i="58"/>
  <c r="AC36" i="58"/>
  <c r="AD36" i="58"/>
  <c r="AE36" i="58"/>
  <c r="AF36" i="58"/>
  <c r="AJ36" i="58"/>
  <c r="AL36" i="58"/>
  <c r="A37" i="58"/>
  <c r="B37" i="58"/>
  <c r="C37" i="58"/>
  <c r="D37" i="58"/>
  <c r="AL37" i="58"/>
  <c r="A38" i="58"/>
  <c r="B38" i="58"/>
  <c r="C38" i="58"/>
  <c r="D38" i="58"/>
  <c r="AB38" i="58"/>
  <c r="AL38" i="58"/>
  <c r="A39" i="58"/>
  <c r="B39" i="58"/>
  <c r="C39" i="58"/>
  <c r="G39" i="58"/>
  <c r="AL39" i="58"/>
  <c r="A40" i="58"/>
  <c r="B40" i="58"/>
  <c r="C40" i="58"/>
  <c r="AL40" i="58"/>
  <c r="A41" i="58"/>
  <c r="B41" i="58"/>
  <c r="C41" i="58"/>
  <c r="D41" i="58"/>
  <c r="E41" i="58"/>
  <c r="F41" i="58"/>
  <c r="G41" i="58"/>
  <c r="H41" i="58"/>
  <c r="U41" i="58"/>
  <c r="V41" i="58"/>
  <c r="W41" i="58"/>
  <c r="X41" i="58"/>
  <c r="Y41" i="58"/>
  <c r="Z41" i="58"/>
  <c r="AA41" i="58"/>
  <c r="AB41" i="58"/>
  <c r="AC41" i="58"/>
  <c r="AD41" i="58"/>
  <c r="AE41" i="58"/>
  <c r="AF41" i="58"/>
  <c r="AG41" i="58"/>
  <c r="AH41" i="58"/>
  <c r="AI41" i="58"/>
  <c r="AJ41" i="58"/>
  <c r="AK41" i="58"/>
  <c r="AL41" i="58"/>
  <c r="A42" i="58"/>
  <c r="B42" i="58"/>
  <c r="C42" i="58"/>
  <c r="D42" i="58"/>
  <c r="E42" i="58"/>
  <c r="F42" i="58"/>
  <c r="G42" i="58"/>
  <c r="H42" i="58"/>
  <c r="I42" i="58"/>
  <c r="J42" i="58"/>
  <c r="K42" i="58"/>
  <c r="L42" i="58"/>
  <c r="M42" i="58"/>
  <c r="N42" i="58"/>
  <c r="O42" i="58"/>
  <c r="P42" i="58"/>
  <c r="Q42" i="58"/>
  <c r="R42" i="58"/>
  <c r="S42" i="58"/>
  <c r="T42" i="58"/>
  <c r="U42" i="58"/>
  <c r="V42" i="58"/>
  <c r="W42" i="58"/>
  <c r="X42" i="58"/>
  <c r="Y42" i="58"/>
  <c r="Z42" i="58"/>
  <c r="AA42" i="58"/>
  <c r="AB42" i="58"/>
  <c r="AC42" i="58"/>
  <c r="AD42" i="58"/>
  <c r="AE42" i="58"/>
  <c r="AF42" i="58"/>
  <c r="AJ42" i="58"/>
  <c r="AL42" i="58"/>
  <c r="A43" i="58"/>
  <c r="B43" i="58"/>
  <c r="C43" i="58"/>
  <c r="D43" i="58"/>
  <c r="R43" i="58"/>
  <c r="AL43" i="58"/>
  <c r="A44" i="58"/>
  <c r="B44" i="58"/>
  <c r="C44" i="58"/>
  <c r="F44" i="58"/>
  <c r="AE44" i="58"/>
  <c r="AL44" i="58"/>
  <c r="A45" i="58"/>
  <c r="B45" i="58"/>
  <c r="C45" i="58"/>
  <c r="D45" i="58"/>
  <c r="AL45" i="58"/>
  <c r="A46" i="58"/>
  <c r="B46" i="58"/>
  <c r="C46" i="58"/>
  <c r="AL46" i="58"/>
  <c r="A47" i="58"/>
  <c r="B47" i="58"/>
  <c r="C47" i="58"/>
  <c r="D47" i="58"/>
  <c r="E47" i="58"/>
  <c r="F47" i="58"/>
  <c r="G47" i="58"/>
  <c r="H47" i="58"/>
  <c r="U47" i="58"/>
  <c r="V47" i="58"/>
  <c r="W47" i="58"/>
  <c r="X47" i="58"/>
  <c r="Y47" i="58"/>
  <c r="Z47" i="58"/>
  <c r="AA47" i="58"/>
  <c r="AB47" i="58"/>
  <c r="AC47" i="58"/>
  <c r="AD47" i="58"/>
  <c r="AE47" i="58"/>
  <c r="AF47" i="58"/>
  <c r="AG47" i="58"/>
  <c r="AH47" i="58"/>
  <c r="AI47" i="58"/>
  <c r="AJ47" i="58"/>
  <c r="AK47" i="58"/>
  <c r="AL47" i="58"/>
  <c r="A48" i="58"/>
  <c r="B48" i="58"/>
  <c r="C48" i="58"/>
  <c r="D48" i="58"/>
  <c r="E48" i="58"/>
  <c r="F48" i="58"/>
  <c r="G48" i="58"/>
  <c r="H48" i="58"/>
  <c r="I48" i="58"/>
  <c r="J48" i="58"/>
  <c r="K48" i="58"/>
  <c r="L48" i="58"/>
  <c r="M48" i="58"/>
  <c r="N48" i="58"/>
  <c r="O48" i="58"/>
  <c r="P48" i="58"/>
  <c r="Q48" i="58"/>
  <c r="R48" i="58"/>
  <c r="S48" i="58"/>
  <c r="T48" i="58"/>
  <c r="U48" i="58"/>
  <c r="V48" i="58"/>
  <c r="W48" i="58"/>
  <c r="X48" i="58"/>
  <c r="Y48" i="58"/>
  <c r="Z48" i="58"/>
  <c r="AA48" i="58"/>
  <c r="AB48" i="58"/>
  <c r="AC48" i="58"/>
  <c r="AD48" i="58"/>
  <c r="AE48" i="58"/>
  <c r="AF48" i="58"/>
  <c r="AJ48" i="58"/>
  <c r="AL48" i="58"/>
  <c r="A49" i="58"/>
  <c r="B49" i="58"/>
  <c r="C49" i="58"/>
  <c r="D49" i="58"/>
  <c r="X49" i="58"/>
  <c r="AL49" i="58"/>
  <c r="A50" i="58"/>
  <c r="B50" i="58"/>
  <c r="C50" i="58"/>
  <c r="F50" i="58"/>
  <c r="AG50" i="58"/>
  <c r="AL50" i="58"/>
  <c r="A51" i="58"/>
  <c r="B51" i="58"/>
  <c r="C51" i="58"/>
  <c r="D51" i="58"/>
  <c r="AL51" i="58"/>
  <c r="A52" i="58"/>
  <c r="B52" i="58"/>
  <c r="C52" i="58"/>
  <c r="A53" i="58"/>
  <c r="B53" i="58"/>
  <c r="C53" i="58"/>
  <c r="D53" i="58"/>
  <c r="E53" i="58"/>
  <c r="F53" i="58"/>
  <c r="G53" i="58"/>
  <c r="H53" i="58"/>
  <c r="U53" i="58"/>
  <c r="V53" i="58"/>
  <c r="W53" i="58"/>
  <c r="X53" i="58"/>
  <c r="Y53" i="58"/>
  <c r="Z53" i="58"/>
  <c r="AA53" i="58"/>
  <c r="AB53" i="58"/>
  <c r="AC53" i="58"/>
  <c r="AD53" i="58"/>
  <c r="AE53" i="58"/>
  <c r="AF53" i="58"/>
  <c r="AG53" i="58"/>
  <c r="AH53" i="58"/>
  <c r="AI53" i="58"/>
  <c r="AJ53" i="58"/>
  <c r="AK53" i="58"/>
  <c r="AL53" i="58"/>
  <c r="A54" i="58"/>
  <c r="B54" i="58"/>
  <c r="C54" i="58"/>
  <c r="D54" i="58"/>
  <c r="E54" i="58"/>
  <c r="F54" i="58"/>
  <c r="G54" i="58"/>
  <c r="H54" i="58"/>
  <c r="I54" i="58"/>
  <c r="J54" i="58"/>
  <c r="K54" i="58"/>
  <c r="L54" i="58"/>
  <c r="M54" i="58"/>
  <c r="N54" i="58"/>
  <c r="O54" i="58"/>
  <c r="P54" i="58"/>
  <c r="Q54" i="58"/>
  <c r="R54" i="58"/>
  <c r="S54" i="58"/>
  <c r="T54" i="58"/>
  <c r="U54" i="58"/>
  <c r="V54" i="58"/>
  <c r="W54" i="58"/>
  <c r="X54" i="58"/>
  <c r="Y54" i="58"/>
  <c r="Z54" i="58"/>
  <c r="AA54" i="58"/>
  <c r="AB54" i="58"/>
  <c r="AC54" i="58"/>
  <c r="AD54" i="58"/>
  <c r="AE54" i="58"/>
  <c r="AF54" i="58"/>
  <c r="AG54" i="58"/>
  <c r="AJ54" i="58"/>
  <c r="AL54" i="58"/>
  <c r="B31" i="58"/>
  <c r="C31" i="58"/>
  <c r="D31" i="58"/>
  <c r="Q31" i="58"/>
  <c r="AL31" i="58"/>
  <c r="AE23" i="58"/>
  <c r="AE50" i="58" s="1"/>
  <c r="N52" i="58" s="1"/>
  <c r="D23" i="58"/>
  <c r="D50" i="58" s="1"/>
  <c r="I52" i="58" s="1"/>
  <c r="AC17" i="58"/>
  <c r="AC44" i="58" s="1"/>
  <c r="N46" i="58" s="1"/>
  <c r="D17" i="58"/>
  <c r="D44" i="58" s="1"/>
  <c r="Z11" i="58"/>
  <c r="Z38" i="58" s="1"/>
  <c r="N41" i="58" s="1"/>
  <c r="X5" i="58"/>
  <c r="X32" i="58" s="1"/>
  <c r="N35" i="58" s="1"/>
  <c r="N4" i="58"/>
  <c r="N31" i="58" s="1"/>
  <c r="I35" i="58" s="1"/>
  <c r="A31" i="58"/>
  <c r="B30" i="58"/>
  <c r="C30" i="58"/>
  <c r="D30" i="58"/>
  <c r="E30" i="58"/>
  <c r="F30" i="58"/>
  <c r="G30" i="58"/>
  <c r="H30" i="58"/>
  <c r="I30" i="58"/>
  <c r="J30" i="58"/>
  <c r="K30" i="58"/>
  <c r="L30" i="58"/>
  <c r="M30" i="58"/>
  <c r="N30" i="58"/>
  <c r="O30" i="58"/>
  <c r="P30" i="58"/>
  <c r="Q30" i="58"/>
  <c r="R30" i="58"/>
  <c r="S30" i="58"/>
  <c r="T30" i="58"/>
  <c r="U30" i="58"/>
  <c r="V30" i="58"/>
  <c r="W30" i="58"/>
  <c r="X30" i="58"/>
  <c r="Y30" i="58"/>
  <c r="Z30" i="58"/>
  <c r="AA30" i="58"/>
  <c r="AB30" i="58"/>
  <c r="AC30" i="58"/>
  <c r="AD30" i="58"/>
  <c r="AE30" i="58"/>
  <c r="AF30" i="58"/>
  <c r="AG30" i="58"/>
  <c r="AH30" i="58"/>
  <c r="AI30" i="58"/>
  <c r="AJ30" i="58"/>
  <c r="AK30" i="58"/>
  <c r="AL30" i="58"/>
  <c r="A30" i="58"/>
  <c r="AL29" i="58"/>
  <c r="U29" i="58"/>
  <c r="Q29" i="58"/>
  <c r="P29" i="58"/>
  <c r="O29" i="58"/>
  <c r="N29" i="58"/>
  <c r="M29" i="58"/>
  <c r="D29" i="58"/>
  <c r="C29" i="58"/>
  <c r="B29" i="58"/>
  <c r="A29" i="58"/>
  <c r="AH28" i="58"/>
  <c r="D28" i="58"/>
  <c r="C28" i="58"/>
  <c r="B28" i="58"/>
  <c r="A28" i="58"/>
  <c r="F4" i="57"/>
  <c r="I4" i="57" s="1"/>
  <c r="Z4" i="57" s="1"/>
  <c r="Z27" i="57" s="1"/>
  <c r="M4" i="57"/>
  <c r="M27" i="57" s="1"/>
  <c r="AC27" i="57" s="1"/>
  <c r="F6" i="57"/>
  <c r="Q6" i="57" s="1"/>
  <c r="Q29" i="57" s="1"/>
  <c r="M6" i="57"/>
  <c r="M29" i="57" s="1"/>
  <c r="F8" i="57"/>
  <c r="O8" i="57" s="1"/>
  <c r="O31" i="57" s="1"/>
  <c r="AC31" i="57" s="1"/>
  <c r="J8" i="57"/>
  <c r="S8" i="57" s="1"/>
  <c r="S31" i="57" s="1"/>
  <c r="F10" i="57"/>
  <c r="O10" i="57" s="1"/>
  <c r="O33" i="57" s="1"/>
  <c r="AC33" i="57" s="1"/>
  <c r="J10" i="57"/>
  <c r="S10" i="57" s="1"/>
  <c r="S33" i="57" s="1"/>
  <c r="F12" i="57"/>
  <c r="F35" i="57" s="1"/>
  <c r="X35" i="57" s="1"/>
  <c r="J12" i="57"/>
  <c r="S12" i="57" s="1"/>
  <c r="S35" i="57" s="1"/>
  <c r="E14" i="57"/>
  <c r="M14" i="57" s="1"/>
  <c r="I14" i="57"/>
  <c r="I37" i="57" s="1"/>
  <c r="Z37" i="57" s="1"/>
  <c r="E16" i="57"/>
  <c r="M16" i="57" s="1"/>
  <c r="M39" i="57" s="1"/>
  <c r="I16" i="57"/>
  <c r="I39" i="57" s="1"/>
  <c r="E18" i="57"/>
  <c r="N18" i="57" s="1"/>
  <c r="J18" i="57"/>
  <c r="J41" i="57" s="1"/>
  <c r="E20" i="57"/>
  <c r="N20" i="57" s="1"/>
  <c r="N43" i="57" s="1"/>
  <c r="J20" i="57"/>
  <c r="J43" i="57" s="1"/>
  <c r="E22" i="57"/>
  <c r="J22" i="57"/>
  <c r="J45" i="57" s="1"/>
  <c r="D24" i="57"/>
  <c r="AG24" i="57"/>
  <c r="AI24" i="57"/>
  <c r="Q25" i="57"/>
  <c r="U25" i="57"/>
  <c r="A26" i="57"/>
  <c r="C26" i="57"/>
  <c r="F26" i="57"/>
  <c r="G26" i="57"/>
  <c r="H26" i="57"/>
  <c r="A27" i="57"/>
  <c r="B27" i="57"/>
  <c r="E27" i="57"/>
  <c r="G27" i="57"/>
  <c r="H27" i="57"/>
  <c r="J27" i="57"/>
  <c r="K27" i="57"/>
  <c r="N27" i="57"/>
  <c r="O27" i="57"/>
  <c r="P27" i="57"/>
  <c r="R27" i="57"/>
  <c r="S27" i="57"/>
  <c r="U27" i="57"/>
  <c r="V27" i="57"/>
  <c r="W27" i="57"/>
  <c r="X27" i="57"/>
  <c r="Y27" i="57"/>
  <c r="AA27" i="57"/>
  <c r="AB27" i="57"/>
  <c r="AD27" i="57"/>
  <c r="AE27" i="57"/>
  <c r="AF27" i="57"/>
  <c r="AG27" i="57"/>
  <c r="AH27" i="57"/>
  <c r="AI27" i="57"/>
  <c r="AJ27" i="57"/>
  <c r="AK27" i="57"/>
  <c r="AL27" i="57"/>
  <c r="AM27" i="57"/>
  <c r="A28" i="57"/>
  <c r="B28" i="57"/>
  <c r="E28" i="57"/>
  <c r="F28" i="57"/>
  <c r="G28" i="57"/>
  <c r="H28" i="57"/>
  <c r="I28" i="57"/>
  <c r="J28" i="57"/>
  <c r="K28" i="57"/>
  <c r="M28" i="57"/>
  <c r="N28" i="57"/>
  <c r="O28" i="57"/>
  <c r="P28" i="57"/>
  <c r="Q28" i="57"/>
  <c r="R28" i="57"/>
  <c r="S28" i="57"/>
  <c r="T28" i="57"/>
  <c r="U28" i="57"/>
  <c r="V28" i="57"/>
  <c r="W28" i="57"/>
  <c r="X28" i="57"/>
  <c r="Y28" i="57"/>
  <c r="Z28" i="57"/>
  <c r="AA28" i="57"/>
  <c r="AB28" i="57"/>
  <c r="AC28" i="57"/>
  <c r="AD28" i="57"/>
  <c r="AE28" i="57"/>
  <c r="AF28" i="57"/>
  <c r="AG28" i="57"/>
  <c r="AH28" i="57"/>
  <c r="AI28" i="57"/>
  <c r="AJ28" i="57"/>
  <c r="AK28" i="57"/>
  <c r="A29" i="57"/>
  <c r="B29" i="57"/>
  <c r="E29" i="57"/>
  <c r="G29" i="57"/>
  <c r="H29" i="57"/>
  <c r="J29" i="57"/>
  <c r="K29" i="57"/>
  <c r="N29" i="57"/>
  <c r="O29" i="57"/>
  <c r="P29" i="57"/>
  <c r="R29" i="57"/>
  <c r="S29" i="57"/>
  <c r="U29" i="57"/>
  <c r="V29" i="57"/>
  <c r="W29" i="57"/>
  <c r="X29" i="57"/>
  <c r="Y29" i="57"/>
  <c r="AA29" i="57"/>
  <c r="AB29" i="57"/>
  <c r="AD29" i="57"/>
  <c r="AE29" i="57"/>
  <c r="AF29" i="57"/>
  <c r="AG29" i="57"/>
  <c r="AH29" i="57"/>
  <c r="AI29" i="57"/>
  <c r="AJ29" i="57"/>
  <c r="AK29" i="57"/>
  <c r="AL29" i="57"/>
  <c r="AM29" i="57"/>
  <c r="A30" i="57"/>
  <c r="B30" i="57"/>
  <c r="E30" i="57"/>
  <c r="F30" i="57"/>
  <c r="G30" i="57"/>
  <c r="H30" i="57"/>
  <c r="I30" i="57"/>
  <c r="J30" i="57"/>
  <c r="K30" i="57"/>
  <c r="L30" i="57"/>
  <c r="M30" i="57"/>
  <c r="N30" i="57"/>
  <c r="O30" i="57"/>
  <c r="P30" i="57"/>
  <c r="Q30" i="57"/>
  <c r="R30" i="57"/>
  <c r="S30" i="57"/>
  <c r="T30" i="57"/>
  <c r="U30" i="57"/>
  <c r="V30" i="57"/>
  <c r="W30" i="57"/>
  <c r="X30" i="57"/>
  <c r="Y30" i="57"/>
  <c r="Z30" i="57"/>
  <c r="AA30" i="57"/>
  <c r="AB30" i="57"/>
  <c r="AC30" i="57"/>
  <c r="AD30" i="57"/>
  <c r="AE30" i="57"/>
  <c r="AF30" i="57"/>
  <c r="AG30" i="57"/>
  <c r="AH30" i="57"/>
  <c r="AI30" i="57"/>
  <c r="AJ30" i="57"/>
  <c r="AK30" i="57"/>
  <c r="A31" i="57"/>
  <c r="B31" i="57"/>
  <c r="E31" i="57"/>
  <c r="G31" i="57"/>
  <c r="H31" i="57"/>
  <c r="I31" i="57"/>
  <c r="K31" i="57"/>
  <c r="L31" i="57"/>
  <c r="M31" i="57"/>
  <c r="N31" i="57"/>
  <c r="P31" i="57"/>
  <c r="Q31" i="57"/>
  <c r="R31" i="57"/>
  <c r="T31" i="57"/>
  <c r="U31" i="57"/>
  <c r="V31" i="57"/>
  <c r="W31" i="57"/>
  <c r="Y31" i="57"/>
  <c r="Z31" i="57"/>
  <c r="AA31" i="57"/>
  <c r="AB31" i="57"/>
  <c r="AD31" i="57"/>
  <c r="AE31" i="57"/>
  <c r="AF31" i="57"/>
  <c r="AG31" i="57"/>
  <c r="AH31" i="57"/>
  <c r="AJ31" i="57"/>
  <c r="AK31" i="57"/>
  <c r="AL31" i="57"/>
  <c r="AM31" i="57"/>
  <c r="A32" i="57"/>
  <c r="B32" i="57"/>
  <c r="E32" i="57"/>
  <c r="F32" i="57"/>
  <c r="G32" i="57"/>
  <c r="H32" i="57"/>
  <c r="I32" i="57"/>
  <c r="J32" i="57"/>
  <c r="K32" i="57"/>
  <c r="L32" i="57"/>
  <c r="M32" i="57"/>
  <c r="N32" i="57"/>
  <c r="O32" i="57"/>
  <c r="P32" i="57"/>
  <c r="Q32" i="57"/>
  <c r="R32" i="57"/>
  <c r="S32" i="57"/>
  <c r="T32" i="57"/>
  <c r="U32" i="57"/>
  <c r="V32" i="57"/>
  <c r="W32" i="57"/>
  <c r="X32" i="57"/>
  <c r="Y32" i="57"/>
  <c r="Z32" i="57"/>
  <c r="AA32" i="57"/>
  <c r="AB32" i="57"/>
  <c r="AC32" i="57"/>
  <c r="AD32" i="57"/>
  <c r="AE32" i="57"/>
  <c r="AF32" i="57"/>
  <c r="AG32" i="57"/>
  <c r="AH32" i="57"/>
  <c r="AI32" i="57"/>
  <c r="AJ32" i="57"/>
  <c r="AK32" i="57"/>
  <c r="A33" i="57"/>
  <c r="B33" i="57"/>
  <c r="E33" i="57"/>
  <c r="G33" i="57"/>
  <c r="H33" i="57"/>
  <c r="I33" i="57"/>
  <c r="K33" i="57"/>
  <c r="L33" i="57"/>
  <c r="M33" i="57"/>
  <c r="N33" i="57"/>
  <c r="P33" i="57"/>
  <c r="Q33" i="57"/>
  <c r="R33" i="57"/>
  <c r="T33" i="57"/>
  <c r="U33" i="57"/>
  <c r="V33" i="57"/>
  <c r="W33" i="57"/>
  <c r="Y33" i="57"/>
  <c r="Z33" i="57"/>
  <c r="AA33" i="57"/>
  <c r="AB33" i="57"/>
  <c r="AD33" i="57"/>
  <c r="AE33" i="57"/>
  <c r="AF33" i="57"/>
  <c r="AG33" i="57"/>
  <c r="AH33" i="57"/>
  <c r="AJ33" i="57"/>
  <c r="AK33" i="57"/>
  <c r="AL33" i="57"/>
  <c r="AM33" i="57"/>
  <c r="A34" i="57"/>
  <c r="B34" i="57"/>
  <c r="E34" i="57"/>
  <c r="F34" i="57"/>
  <c r="G34" i="57"/>
  <c r="H34" i="57"/>
  <c r="I34" i="57"/>
  <c r="J34" i="57"/>
  <c r="K34" i="57"/>
  <c r="L34" i="57"/>
  <c r="M34" i="57"/>
  <c r="N34" i="57"/>
  <c r="O34" i="57"/>
  <c r="P34" i="57"/>
  <c r="Q34" i="57"/>
  <c r="R34" i="57"/>
  <c r="S34" i="57"/>
  <c r="T34" i="57"/>
  <c r="U34" i="57"/>
  <c r="V34" i="57"/>
  <c r="W34" i="57"/>
  <c r="X34" i="57"/>
  <c r="Y34" i="57"/>
  <c r="Z34" i="57"/>
  <c r="AA34" i="57"/>
  <c r="AB34" i="57"/>
  <c r="AC34" i="57"/>
  <c r="AD34" i="57"/>
  <c r="AE34" i="57"/>
  <c r="AF34" i="57"/>
  <c r="AG34" i="57"/>
  <c r="AH34" i="57"/>
  <c r="AI34" i="57"/>
  <c r="AJ34" i="57"/>
  <c r="AK34" i="57"/>
  <c r="A35" i="57"/>
  <c r="B35" i="57"/>
  <c r="E35" i="57"/>
  <c r="G35" i="57"/>
  <c r="H35" i="57"/>
  <c r="I35" i="57"/>
  <c r="K35" i="57"/>
  <c r="L35" i="57"/>
  <c r="M35" i="57"/>
  <c r="N35" i="57"/>
  <c r="P35" i="57"/>
  <c r="Q35" i="57"/>
  <c r="R35" i="57"/>
  <c r="T35" i="57"/>
  <c r="U35" i="57"/>
  <c r="V35" i="57"/>
  <c r="W35" i="57"/>
  <c r="Y35" i="57"/>
  <c r="Z35" i="57"/>
  <c r="AA35" i="57"/>
  <c r="AB35" i="57"/>
  <c r="AD35" i="57"/>
  <c r="AE35" i="57"/>
  <c r="AF35" i="57"/>
  <c r="AG35" i="57"/>
  <c r="AH35" i="57"/>
  <c r="AJ35" i="57"/>
  <c r="AK35" i="57"/>
  <c r="AL35" i="57"/>
  <c r="AM35" i="57"/>
  <c r="A36" i="57"/>
  <c r="B36" i="57"/>
  <c r="E36" i="57"/>
  <c r="F36" i="57"/>
  <c r="G36" i="57"/>
  <c r="H36" i="57"/>
  <c r="I36" i="57"/>
  <c r="J36" i="57"/>
  <c r="K36" i="57"/>
  <c r="L36" i="57"/>
  <c r="M36" i="57"/>
  <c r="N36" i="57"/>
  <c r="O36" i="57"/>
  <c r="P36" i="57"/>
  <c r="Q36" i="57"/>
  <c r="R36" i="57"/>
  <c r="S36" i="57"/>
  <c r="T36" i="57"/>
  <c r="U36" i="57"/>
  <c r="V36" i="57"/>
  <c r="W36" i="57"/>
  <c r="X36" i="57"/>
  <c r="Y36" i="57"/>
  <c r="Z36" i="57"/>
  <c r="AA36" i="57"/>
  <c r="AB36" i="57"/>
  <c r="AC36" i="57"/>
  <c r="AD36" i="57"/>
  <c r="AE36" i="57"/>
  <c r="AF36" i="57"/>
  <c r="AG36" i="57"/>
  <c r="AH36" i="57"/>
  <c r="AI36" i="57"/>
  <c r="AJ36" i="57"/>
  <c r="AK36" i="57"/>
  <c r="A37" i="57"/>
  <c r="B37" i="57"/>
  <c r="F37" i="57"/>
  <c r="G37" i="57"/>
  <c r="H37" i="57"/>
  <c r="J37" i="57"/>
  <c r="K37" i="57"/>
  <c r="L37" i="57"/>
  <c r="N37" i="57"/>
  <c r="O37" i="57"/>
  <c r="P37" i="57"/>
  <c r="R37" i="57"/>
  <c r="S37" i="57"/>
  <c r="T37" i="57"/>
  <c r="U37" i="57"/>
  <c r="V37" i="57"/>
  <c r="X37" i="57"/>
  <c r="Y37" i="57"/>
  <c r="AA37" i="57"/>
  <c r="AB37" i="57"/>
  <c r="AC37" i="57"/>
  <c r="AD37" i="57"/>
  <c r="AE37" i="57"/>
  <c r="AF37" i="57"/>
  <c r="AG37" i="57"/>
  <c r="AH37" i="57"/>
  <c r="AI37" i="57"/>
  <c r="AJ37" i="57"/>
  <c r="AK37" i="57"/>
  <c r="A38" i="57"/>
  <c r="B38" i="57"/>
  <c r="E38" i="57"/>
  <c r="F38" i="57"/>
  <c r="G38" i="57"/>
  <c r="H38" i="57"/>
  <c r="I38" i="57"/>
  <c r="J38" i="57"/>
  <c r="K38" i="57"/>
  <c r="L38" i="57"/>
  <c r="M38" i="57"/>
  <c r="N38" i="57"/>
  <c r="O38" i="57"/>
  <c r="P38" i="57"/>
  <c r="Q38" i="57"/>
  <c r="R38" i="57"/>
  <c r="S38" i="57"/>
  <c r="T38" i="57"/>
  <c r="U38" i="57"/>
  <c r="V38" i="57"/>
  <c r="W38" i="57"/>
  <c r="X38" i="57"/>
  <c r="Y38" i="57"/>
  <c r="Z38" i="57"/>
  <c r="AA38" i="57"/>
  <c r="AB38" i="57"/>
  <c r="AC38" i="57"/>
  <c r="AD38" i="57"/>
  <c r="AE38" i="57"/>
  <c r="AF38" i="57"/>
  <c r="AG38" i="57"/>
  <c r="AH38" i="57"/>
  <c r="AI38" i="57"/>
  <c r="AJ38" i="57"/>
  <c r="AK38" i="57"/>
  <c r="A39" i="57"/>
  <c r="B39" i="57"/>
  <c r="F39" i="57"/>
  <c r="G39" i="57"/>
  <c r="H39" i="57"/>
  <c r="J39" i="57"/>
  <c r="K39" i="57"/>
  <c r="L39" i="57"/>
  <c r="N39" i="57"/>
  <c r="O39" i="57"/>
  <c r="P39" i="57"/>
  <c r="R39" i="57"/>
  <c r="S39" i="57"/>
  <c r="T39" i="57"/>
  <c r="U39" i="57"/>
  <c r="V39" i="57"/>
  <c r="X39" i="57"/>
  <c r="Y39" i="57"/>
  <c r="AA39" i="57"/>
  <c r="AB39" i="57"/>
  <c r="AC39" i="57"/>
  <c r="AD39" i="57"/>
  <c r="AE39" i="57"/>
  <c r="AF39" i="57"/>
  <c r="AG39" i="57"/>
  <c r="AH39" i="57"/>
  <c r="AI39" i="57"/>
  <c r="AJ39" i="57"/>
  <c r="AK39" i="57"/>
  <c r="A40" i="57"/>
  <c r="B40" i="57"/>
  <c r="E40" i="57"/>
  <c r="F40" i="57"/>
  <c r="G40" i="57"/>
  <c r="H40" i="57"/>
  <c r="I40" i="57"/>
  <c r="J40" i="57"/>
  <c r="K40" i="57"/>
  <c r="L40" i="57"/>
  <c r="M40" i="57"/>
  <c r="N40" i="57"/>
  <c r="O40" i="57"/>
  <c r="P40" i="57"/>
  <c r="Q40" i="57"/>
  <c r="R40" i="57"/>
  <c r="S40" i="57"/>
  <c r="T40" i="57"/>
  <c r="U40" i="57"/>
  <c r="V40" i="57"/>
  <c r="W40" i="57"/>
  <c r="X40" i="57"/>
  <c r="Y40" i="57"/>
  <c r="Z40" i="57"/>
  <c r="AA40" i="57"/>
  <c r="AB40" i="57"/>
  <c r="AC40" i="57"/>
  <c r="AD40" i="57"/>
  <c r="AE40" i="57"/>
  <c r="AF40" i="57"/>
  <c r="AG40" i="57"/>
  <c r="AH40" i="57"/>
  <c r="AI40" i="57"/>
  <c r="AJ40" i="57"/>
  <c r="AK40" i="57"/>
  <c r="A41" i="57"/>
  <c r="B41" i="57"/>
  <c r="F41" i="57"/>
  <c r="G41" i="57"/>
  <c r="H41" i="57"/>
  <c r="I41" i="57"/>
  <c r="K41" i="57"/>
  <c r="L41" i="57"/>
  <c r="M41" i="57"/>
  <c r="O41" i="57"/>
  <c r="P41" i="57"/>
  <c r="Q41" i="57"/>
  <c r="R41" i="57"/>
  <c r="T41" i="57"/>
  <c r="U41" i="57"/>
  <c r="V41" i="57"/>
  <c r="W41" i="57"/>
  <c r="X41" i="57"/>
  <c r="Z41" i="57"/>
  <c r="AA41" i="57"/>
  <c r="AB41" i="57"/>
  <c r="AD41" i="57"/>
  <c r="AE41" i="57"/>
  <c r="AF41" i="57"/>
  <c r="AG41" i="57"/>
  <c r="AH41" i="57"/>
  <c r="AI41" i="57"/>
  <c r="AJ41" i="57"/>
  <c r="AK41" i="57"/>
  <c r="AL41" i="57"/>
  <c r="AM41" i="57"/>
  <c r="A42" i="57"/>
  <c r="B42" i="57"/>
  <c r="E42" i="57"/>
  <c r="F42" i="57"/>
  <c r="G42" i="57"/>
  <c r="H42" i="57"/>
  <c r="I42" i="57"/>
  <c r="J42" i="57"/>
  <c r="K42" i="57"/>
  <c r="L42" i="57"/>
  <c r="M42" i="57"/>
  <c r="N42" i="57"/>
  <c r="O42" i="57"/>
  <c r="P42" i="57"/>
  <c r="Q42" i="57"/>
  <c r="R42" i="57"/>
  <c r="S42" i="57"/>
  <c r="T42" i="57"/>
  <c r="U42" i="57"/>
  <c r="V42" i="57"/>
  <c r="W42" i="57"/>
  <c r="X42" i="57"/>
  <c r="Y42" i="57"/>
  <c r="Z42" i="57"/>
  <c r="AA42" i="57"/>
  <c r="AB42" i="57"/>
  <c r="AC42" i="57"/>
  <c r="AD42" i="57"/>
  <c r="AE42" i="57"/>
  <c r="AF42" i="57"/>
  <c r="AG42" i="57"/>
  <c r="AH42" i="57"/>
  <c r="AI42" i="57"/>
  <c r="AJ42" i="57"/>
  <c r="AK42" i="57"/>
  <c r="A43" i="57"/>
  <c r="B43" i="57"/>
  <c r="F43" i="57"/>
  <c r="G43" i="57"/>
  <c r="H43" i="57"/>
  <c r="I43" i="57"/>
  <c r="K43" i="57"/>
  <c r="L43" i="57"/>
  <c r="M43" i="57"/>
  <c r="O43" i="57"/>
  <c r="P43" i="57"/>
  <c r="Q43" i="57"/>
  <c r="R43" i="57"/>
  <c r="T43" i="57"/>
  <c r="U43" i="57"/>
  <c r="V43" i="57"/>
  <c r="W43" i="57"/>
  <c r="X43" i="57"/>
  <c r="Z43" i="57"/>
  <c r="AA43" i="57"/>
  <c r="AB43" i="57"/>
  <c r="AD43" i="57"/>
  <c r="AE43" i="57"/>
  <c r="AF43" i="57"/>
  <c r="AG43" i="57"/>
  <c r="AH43" i="57"/>
  <c r="AI43" i="57"/>
  <c r="AJ43" i="57"/>
  <c r="AK43" i="57"/>
  <c r="AL43" i="57"/>
  <c r="AM43" i="57"/>
  <c r="A44" i="57"/>
  <c r="B44" i="57"/>
  <c r="C44" i="57"/>
  <c r="D44" i="57"/>
  <c r="E44" i="57"/>
  <c r="F44" i="57"/>
  <c r="G44" i="57"/>
  <c r="H44" i="57"/>
  <c r="I44" i="57"/>
  <c r="J44" i="57"/>
  <c r="K44" i="57"/>
  <c r="L44" i="57"/>
  <c r="M44" i="57"/>
  <c r="N44" i="57"/>
  <c r="O44" i="57"/>
  <c r="P44" i="57"/>
  <c r="Q44" i="57"/>
  <c r="R44" i="57"/>
  <c r="S44" i="57"/>
  <c r="T44" i="57"/>
  <c r="U44" i="57"/>
  <c r="V44" i="57"/>
  <c r="W44" i="57"/>
  <c r="X44" i="57"/>
  <c r="Y44" i="57"/>
  <c r="Z44" i="57"/>
  <c r="AA44" i="57"/>
  <c r="AB44" i="57"/>
  <c r="AC44" i="57"/>
  <c r="AD44" i="57"/>
  <c r="AE44" i="57"/>
  <c r="AF44" i="57"/>
  <c r="AG44" i="57"/>
  <c r="AH44" i="57"/>
  <c r="AI44" i="57"/>
  <c r="AJ44" i="57"/>
  <c r="AK44" i="57"/>
  <c r="A45" i="57"/>
  <c r="B45" i="57"/>
  <c r="F45" i="57"/>
  <c r="G45" i="57"/>
  <c r="H45" i="57"/>
  <c r="I45" i="57"/>
  <c r="K45" i="57"/>
  <c r="L45" i="57"/>
  <c r="M45" i="57"/>
  <c r="O45" i="57"/>
  <c r="P45" i="57"/>
  <c r="Q45" i="57"/>
  <c r="R45" i="57"/>
  <c r="T45" i="57"/>
  <c r="U45" i="57"/>
  <c r="V45" i="57"/>
  <c r="W45" i="57"/>
  <c r="X45" i="57"/>
  <c r="Z45" i="57"/>
  <c r="AA45" i="57"/>
  <c r="AB45" i="57"/>
  <c r="AD45" i="57"/>
  <c r="AE45" i="57"/>
  <c r="AF45" i="57"/>
  <c r="AG45" i="57"/>
  <c r="AH45" i="57"/>
  <c r="AI45" i="57"/>
  <c r="AJ45" i="57"/>
  <c r="AK45" i="57"/>
  <c r="AL45" i="57"/>
  <c r="AM45" i="57"/>
  <c r="A46" i="57"/>
  <c r="B46" i="57"/>
  <c r="C46" i="57"/>
  <c r="D46" i="57"/>
  <c r="E46" i="57"/>
  <c r="F46" i="57"/>
  <c r="G46" i="57"/>
  <c r="H46" i="57"/>
  <c r="I46" i="57"/>
  <c r="J46" i="57"/>
  <c r="K46" i="57"/>
  <c r="L46" i="57"/>
  <c r="M46" i="57"/>
  <c r="N46" i="57"/>
  <c r="O46" i="57"/>
  <c r="P46" i="57"/>
  <c r="Q46" i="57"/>
  <c r="R46" i="57"/>
  <c r="S46" i="57"/>
  <c r="T46" i="57"/>
  <c r="U46" i="57"/>
  <c r="V46" i="57"/>
  <c r="W46" i="57"/>
  <c r="X46" i="57"/>
  <c r="Y46" i="57"/>
  <c r="Z46" i="57"/>
  <c r="AA46" i="57"/>
  <c r="AB46" i="57"/>
  <c r="AC46" i="57"/>
  <c r="AD46" i="57"/>
  <c r="AE46" i="57"/>
  <c r="AF46" i="57"/>
  <c r="AG46" i="57"/>
  <c r="AH46" i="57"/>
  <c r="AI46" i="57"/>
  <c r="AJ46" i="57"/>
  <c r="AK46" i="57"/>
  <c r="V43" i="18"/>
  <c r="U43" i="18"/>
  <c r="T43" i="18"/>
  <c r="S43" i="18"/>
  <c r="V40" i="18"/>
  <c r="U40" i="18"/>
  <c r="T40" i="18"/>
  <c r="S40" i="18"/>
  <c r="U37" i="18"/>
  <c r="T37" i="18"/>
  <c r="S37" i="18"/>
  <c r="R37" i="18"/>
  <c r="U34" i="18"/>
  <c r="T34" i="18"/>
  <c r="S34" i="18"/>
  <c r="R34" i="18"/>
  <c r="U31" i="18"/>
  <c r="T31" i="18"/>
  <c r="S31" i="18"/>
  <c r="R31" i="18"/>
  <c r="A27" i="18"/>
  <c r="B27" i="18"/>
  <c r="F27" i="18"/>
  <c r="G27" i="18"/>
  <c r="H27" i="18"/>
  <c r="I27" i="18"/>
  <c r="J27" i="18"/>
  <c r="L27" i="18"/>
  <c r="M27" i="18"/>
  <c r="V27" i="18"/>
  <c r="W27" i="18"/>
  <c r="X27" i="18"/>
  <c r="Y27" i="18"/>
  <c r="Z27" i="18"/>
  <c r="AA27" i="18"/>
  <c r="AB27" i="18"/>
  <c r="AC27" i="18"/>
  <c r="AD27" i="18"/>
  <c r="AE27" i="18"/>
  <c r="AF27" i="18"/>
  <c r="AG27" i="18"/>
  <c r="AH27" i="18"/>
  <c r="AI27" i="18"/>
  <c r="AJ27" i="18"/>
  <c r="AK27" i="18"/>
  <c r="A28" i="18"/>
  <c r="B28" i="18"/>
  <c r="C28" i="18"/>
  <c r="D28" i="18"/>
  <c r="E28" i="18"/>
  <c r="F28" i="18"/>
  <c r="G28" i="18"/>
  <c r="H28" i="18"/>
  <c r="I28" i="18"/>
  <c r="J28" i="18"/>
  <c r="K28" i="18"/>
  <c r="L28" i="18"/>
  <c r="M28" i="18"/>
  <c r="R28" i="18"/>
  <c r="S28" i="18"/>
  <c r="T28" i="18"/>
  <c r="U28" i="18"/>
  <c r="V28" i="18"/>
  <c r="W28" i="18"/>
  <c r="X28" i="18"/>
  <c r="Y28" i="18"/>
  <c r="Z28" i="18"/>
  <c r="AA28" i="18"/>
  <c r="AB28" i="18"/>
  <c r="AC28" i="18"/>
  <c r="AD28" i="18"/>
  <c r="AE28" i="18"/>
  <c r="AF28" i="18"/>
  <c r="AG28" i="18"/>
  <c r="AH28" i="18"/>
  <c r="AI28" i="18"/>
  <c r="AJ28" i="18"/>
  <c r="AK28" i="18"/>
  <c r="A29" i="18"/>
  <c r="B29" i="18"/>
  <c r="C29" i="18"/>
  <c r="D29" i="18"/>
  <c r="E29" i="18"/>
  <c r="F29" i="18"/>
  <c r="G29" i="18"/>
  <c r="H29" i="18"/>
  <c r="I29" i="18"/>
  <c r="J29" i="18"/>
  <c r="K29" i="18"/>
  <c r="L29" i="18"/>
  <c r="M29" i="18"/>
  <c r="N29" i="18"/>
  <c r="O29" i="18"/>
  <c r="P29" i="18"/>
  <c r="Q29" i="18"/>
  <c r="R29" i="18"/>
  <c r="S29" i="18"/>
  <c r="T29" i="18"/>
  <c r="U29" i="18"/>
  <c r="V29" i="18"/>
  <c r="W29" i="18"/>
  <c r="X29" i="18"/>
  <c r="Y29" i="18"/>
  <c r="Z29" i="18"/>
  <c r="AA29" i="18"/>
  <c r="AB29" i="18"/>
  <c r="AC29" i="18"/>
  <c r="AD29" i="18"/>
  <c r="AE29" i="18"/>
  <c r="AF29" i="18"/>
  <c r="AG29" i="18"/>
  <c r="AH29" i="18"/>
  <c r="AI29" i="18"/>
  <c r="AJ29" i="18"/>
  <c r="AK29" i="18"/>
  <c r="A30" i="18"/>
  <c r="B30" i="18"/>
  <c r="F30" i="18"/>
  <c r="G30" i="18"/>
  <c r="H30" i="18"/>
  <c r="I30" i="18"/>
  <c r="J30" i="18"/>
  <c r="L30" i="18"/>
  <c r="M30" i="18"/>
  <c r="V30" i="18"/>
  <c r="W30" i="18"/>
  <c r="X30" i="18"/>
  <c r="Y30" i="18"/>
  <c r="Z30" i="18"/>
  <c r="AA30" i="18"/>
  <c r="AB30" i="18"/>
  <c r="AC30" i="18"/>
  <c r="AD30" i="18"/>
  <c r="AE30" i="18"/>
  <c r="AF30" i="18"/>
  <c r="AG30" i="18"/>
  <c r="AH30" i="18"/>
  <c r="AI30" i="18"/>
  <c r="AJ30" i="18"/>
  <c r="AK30" i="18"/>
  <c r="A31" i="18"/>
  <c r="B31" i="18"/>
  <c r="C31" i="18"/>
  <c r="D31" i="18"/>
  <c r="E31" i="18"/>
  <c r="F31" i="18"/>
  <c r="G31" i="18"/>
  <c r="H31" i="18"/>
  <c r="I31" i="18"/>
  <c r="J31" i="18"/>
  <c r="K31" i="18"/>
  <c r="L31" i="18"/>
  <c r="M31" i="18"/>
  <c r="V31" i="18"/>
  <c r="W31" i="18"/>
  <c r="X31" i="18"/>
  <c r="Y31" i="18"/>
  <c r="Z31" i="18"/>
  <c r="AA31" i="18"/>
  <c r="AB31" i="18"/>
  <c r="AC31" i="18"/>
  <c r="AD31" i="18"/>
  <c r="AE31" i="18"/>
  <c r="AF31" i="18"/>
  <c r="AG31" i="18"/>
  <c r="AH31" i="18"/>
  <c r="AI31" i="18"/>
  <c r="AJ31" i="18"/>
  <c r="AK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Z32" i="18"/>
  <c r="AA32" i="18"/>
  <c r="AB32" i="18"/>
  <c r="AC32" i="18"/>
  <c r="AD32" i="18"/>
  <c r="AE32" i="18"/>
  <c r="AF32" i="18"/>
  <c r="AG32" i="18"/>
  <c r="AH32" i="18"/>
  <c r="AI32" i="18"/>
  <c r="AJ32" i="18"/>
  <c r="AK32" i="18"/>
  <c r="A33" i="18"/>
  <c r="B33" i="18"/>
  <c r="F33" i="18"/>
  <c r="G33" i="18"/>
  <c r="H33" i="18"/>
  <c r="I33" i="18"/>
  <c r="J33" i="18"/>
  <c r="L33" i="18"/>
  <c r="M33" i="18"/>
  <c r="V33" i="18"/>
  <c r="W33" i="18"/>
  <c r="X33" i="18"/>
  <c r="Y33" i="18"/>
  <c r="Z33" i="18"/>
  <c r="AA33" i="18"/>
  <c r="AB33" i="18"/>
  <c r="AC33" i="18"/>
  <c r="AD33" i="18"/>
  <c r="AE33" i="18"/>
  <c r="AF33" i="18"/>
  <c r="AG33" i="18"/>
  <c r="AH33" i="18"/>
  <c r="AI33" i="18"/>
  <c r="AJ33" i="18"/>
  <c r="AK33" i="18"/>
  <c r="A34" i="18"/>
  <c r="B34" i="18"/>
  <c r="C34" i="18"/>
  <c r="D34" i="18"/>
  <c r="E34" i="18"/>
  <c r="F34" i="18"/>
  <c r="G34" i="18"/>
  <c r="H34" i="18"/>
  <c r="I34" i="18"/>
  <c r="J34" i="18"/>
  <c r="K34" i="18"/>
  <c r="L34" i="18"/>
  <c r="M34" i="18"/>
  <c r="V34" i="18"/>
  <c r="W34" i="18"/>
  <c r="X34" i="18"/>
  <c r="Y34" i="18"/>
  <c r="Z34" i="18"/>
  <c r="AA34" i="18"/>
  <c r="AB34" i="18"/>
  <c r="AC34" i="18"/>
  <c r="AD34" i="18"/>
  <c r="AE34" i="18"/>
  <c r="AF34" i="18"/>
  <c r="AG34" i="18"/>
  <c r="AH34" i="18"/>
  <c r="AI34" i="18"/>
  <c r="AJ34" i="18"/>
  <c r="AK34" i="18"/>
  <c r="A35" i="18"/>
  <c r="B35" i="18"/>
  <c r="C35" i="18"/>
  <c r="D35" i="18"/>
  <c r="E35" i="18"/>
  <c r="F35" i="18"/>
  <c r="G35" i="18"/>
  <c r="H35" i="18"/>
  <c r="I35" i="18"/>
  <c r="J35" i="18"/>
  <c r="K35" i="18"/>
  <c r="L35" i="18"/>
  <c r="M35" i="18"/>
  <c r="N35" i="18"/>
  <c r="O35" i="18"/>
  <c r="P35" i="18"/>
  <c r="Q35" i="18"/>
  <c r="R35" i="18"/>
  <c r="S35" i="18"/>
  <c r="T35" i="18"/>
  <c r="U35" i="18"/>
  <c r="V35" i="18"/>
  <c r="W35" i="18"/>
  <c r="X35" i="18"/>
  <c r="Y35" i="18"/>
  <c r="Z35" i="18"/>
  <c r="AA35" i="18"/>
  <c r="AB35" i="18"/>
  <c r="AC35" i="18"/>
  <c r="AD35" i="18"/>
  <c r="AE35" i="18"/>
  <c r="AF35" i="18"/>
  <c r="AG35" i="18"/>
  <c r="AH35" i="18"/>
  <c r="AI35" i="18"/>
  <c r="AJ35" i="18"/>
  <c r="AK35" i="18"/>
  <c r="A36" i="18"/>
  <c r="B36" i="18"/>
  <c r="F36" i="18"/>
  <c r="G36" i="18"/>
  <c r="H36" i="18"/>
  <c r="I36" i="18"/>
  <c r="J36" i="18"/>
  <c r="L36" i="18"/>
  <c r="M36" i="18"/>
  <c r="V36" i="18"/>
  <c r="W36" i="18"/>
  <c r="X36" i="18"/>
  <c r="Y36" i="18"/>
  <c r="Z36" i="18"/>
  <c r="AA36" i="18"/>
  <c r="AB36" i="18"/>
  <c r="AC36" i="18"/>
  <c r="AD36" i="18"/>
  <c r="AE36" i="18"/>
  <c r="AF36" i="18"/>
  <c r="AG36" i="18"/>
  <c r="AH36" i="18"/>
  <c r="AI36" i="18"/>
  <c r="AJ36" i="18"/>
  <c r="AK36" i="18"/>
  <c r="A37" i="18"/>
  <c r="B37" i="18"/>
  <c r="C37" i="18"/>
  <c r="D37" i="18"/>
  <c r="E37" i="18"/>
  <c r="F37" i="18"/>
  <c r="G37" i="18"/>
  <c r="H37" i="18"/>
  <c r="I37" i="18"/>
  <c r="J37" i="18"/>
  <c r="K37" i="18"/>
  <c r="L37" i="18"/>
  <c r="M37" i="18"/>
  <c r="V37" i="18"/>
  <c r="W37" i="18"/>
  <c r="X37" i="18"/>
  <c r="Y37" i="18"/>
  <c r="Z37" i="18"/>
  <c r="AA37" i="18"/>
  <c r="AB37" i="18"/>
  <c r="AC37" i="18"/>
  <c r="AD37" i="18"/>
  <c r="AE37" i="18"/>
  <c r="AF37" i="18"/>
  <c r="AG37" i="18"/>
  <c r="AH37" i="18"/>
  <c r="AI37" i="18"/>
  <c r="AJ37" i="18"/>
  <c r="AK37" i="18"/>
  <c r="A38" i="18"/>
  <c r="B38" i="18"/>
  <c r="C38" i="18"/>
  <c r="D38" i="18"/>
  <c r="E38" i="18"/>
  <c r="F38" i="18"/>
  <c r="G38" i="18"/>
  <c r="H38" i="18"/>
  <c r="I38" i="18"/>
  <c r="J38" i="18"/>
  <c r="K38" i="18"/>
  <c r="L38" i="18"/>
  <c r="M38" i="18"/>
  <c r="N38" i="18"/>
  <c r="O38" i="18"/>
  <c r="P38" i="18"/>
  <c r="Q38" i="18"/>
  <c r="R38" i="18"/>
  <c r="S38" i="18"/>
  <c r="T38" i="18"/>
  <c r="U38" i="18"/>
  <c r="V38" i="18"/>
  <c r="W38" i="18"/>
  <c r="X38" i="18"/>
  <c r="Y38" i="18"/>
  <c r="Z38" i="18"/>
  <c r="AA38" i="18"/>
  <c r="AB38" i="18"/>
  <c r="AC38" i="18"/>
  <c r="AD38" i="18"/>
  <c r="AE38" i="18"/>
  <c r="AF38" i="18"/>
  <c r="AG38" i="18"/>
  <c r="AH38" i="18"/>
  <c r="AI38" i="18"/>
  <c r="AJ38" i="18"/>
  <c r="AK38" i="18"/>
  <c r="A39" i="18"/>
  <c r="B39" i="18"/>
  <c r="F39" i="18"/>
  <c r="G39" i="18"/>
  <c r="I39" i="18"/>
  <c r="J39" i="18"/>
  <c r="L39" i="18"/>
  <c r="M39" i="18"/>
  <c r="W39" i="18"/>
  <c r="X39" i="18"/>
  <c r="Y39" i="18"/>
  <c r="Z39" i="18"/>
  <c r="AA39" i="18"/>
  <c r="AB39" i="18"/>
  <c r="AC39" i="18"/>
  <c r="AD39" i="18"/>
  <c r="AE39" i="18"/>
  <c r="AF39" i="18"/>
  <c r="AG39" i="18"/>
  <c r="AH39" i="18"/>
  <c r="AI39" i="18"/>
  <c r="AJ39" i="18"/>
  <c r="AK39" i="18"/>
  <c r="A40" i="18"/>
  <c r="B40" i="18"/>
  <c r="C40" i="18"/>
  <c r="D40" i="18"/>
  <c r="E40" i="18"/>
  <c r="F40" i="18"/>
  <c r="G40" i="18"/>
  <c r="H40" i="18"/>
  <c r="I40" i="18"/>
  <c r="J40" i="18"/>
  <c r="K40" i="18"/>
  <c r="L40" i="18"/>
  <c r="M40" i="18"/>
  <c r="N40" i="18"/>
  <c r="W40" i="18"/>
  <c r="X40" i="18"/>
  <c r="Y40" i="18"/>
  <c r="Z40" i="18"/>
  <c r="AA40" i="18"/>
  <c r="AB40" i="18"/>
  <c r="AC40" i="18"/>
  <c r="AD40" i="18"/>
  <c r="AE40" i="18"/>
  <c r="AF40" i="18"/>
  <c r="AG40" i="18"/>
  <c r="AH40" i="18"/>
  <c r="AI40" i="18"/>
  <c r="AJ40" i="18"/>
  <c r="AK40" i="18"/>
  <c r="A41" i="18"/>
  <c r="B41" i="18"/>
  <c r="C41" i="18"/>
  <c r="D41" i="18"/>
  <c r="E41" i="18"/>
  <c r="F41" i="18"/>
  <c r="G41" i="18"/>
  <c r="H41" i="18"/>
  <c r="I41" i="18"/>
  <c r="J41" i="18"/>
  <c r="K41" i="18"/>
  <c r="L41" i="18"/>
  <c r="M41" i="18"/>
  <c r="N41" i="18"/>
  <c r="O41" i="18"/>
  <c r="P41" i="18"/>
  <c r="Q41" i="18"/>
  <c r="R41" i="18"/>
  <c r="S41" i="18"/>
  <c r="T41" i="18"/>
  <c r="U41" i="18"/>
  <c r="V41" i="18"/>
  <c r="W41" i="18"/>
  <c r="X41" i="18"/>
  <c r="Y41" i="18"/>
  <c r="Z41" i="18"/>
  <c r="AA41" i="18"/>
  <c r="AB41" i="18"/>
  <c r="AC41" i="18"/>
  <c r="AD41" i="18"/>
  <c r="AE41" i="18"/>
  <c r="AF41" i="18"/>
  <c r="AG41" i="18"/>
  <c r="AH41" i="18"/>
  <c r="AI41" i="18"/>
  <c r="AJ41" i="18"/>
  <c r="AK41" i="18"/>
  <c r="A42" i="18"/>
  <c r="B42" i="18"/>
  <c r="F42" i="18"/>
  <c r="G42" i="18"/>
  <c r="I42" i="18"/>
  <c r="J42" i="18"/>
  <c r="L42" i="18"/>
  <c r="M42" i="18"/>
  <c r="W42" i="18"/>
  <c r="X42" i="18"/>
  <c r="Y42" i="18"/>
  <c r="Z42" i="18"/>
  <c r="AA42" i="18"/>
  <c r="AB42" i="18"/>
  <c r="AC42" i="18"/>
  <c r="AD42" i="18"/>
  <c r="AE42" i="18"/>
  <c r="AF42" i="18"/>
  <c r="AG42" i="18"/>
  <c r="AH42" i="18"/>
  <c r="AI42" i="18"/>
  <c r="AJ42" i="18"/>
  <c r="AK42" i="18"/>
  <c r="A43" i="18"/>
  <c r="B43" i="18"/>
  <c r="C43" i="18"/>
  <c r="D43" i="18"/>
  <c r="E43" i="18"/>
  <c r="F43" i="18"/>
  <c r="G43" i="18"/>
  <c r="H43" i="18"/>
  <c r="I43" i="18"/>
  <c r="J43" i="18"/>
  <c r="K43" i="18"/>
  <c r="L43" i="18"/>
  <c r="M43" i="18"/>
  <c r="N43" i="18"/>
  <c r="W43" i="18"/>
  <c r="X43" i="18"/>
  <c r="Y43" i="18"/>
  <c r="Z43" i="18"/>
  <c r="AA43" i="18"/>
  <c r="AB43" i="18"/>
  <c r="AC43" i="18"/>
  <c r="AD43" i="18"/>
  <c r="AE43" i="18"/>
  <c r="AF43" i="18"/>
  <c r="AG43" i="18"/>
  <c r="AH43" i="18"/>
  <c r="AI43" i="18"/>
  <c r="AJ43" i="18"/>
  <c r="AK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A44" i="18"/>
  <c r="AB44" i="18"/>
  <c r="AC44" i="18"/>
  <c r="AD44" i="18"/>
  <c r="AE44" i="18"/>
  <c r="AF44" i="18"/>
  <c r="AG44" i="18"/>
  <c r="AH44" i="18"/>
  <c r="AI44" i="18"/>
  <c r="AJ44" i="18"/>
  <c r="AK44" i="18"/>
  <c r="A45" i="18"/>
  <c r="B45" i="18"/>
  <c r="F45" i="18"/>
  <c r="G45" i="18"/>
  <c r="H45" i="18"/>
  <c r="I45" i="18"/>
  <c r="J45" i="18"/>
  <c r="K45" i="18"/>
  <c r="V45" i="18"/>
  <c r="W46" i="18"/>
  <c r="L45" i="18"/>
  <c r="M45" i="18"/>
  <c r="N45" i="18"/>
  <c r="X45" i="18"/>
  <c r="Y45" i="18"/>
  <c r="Z45" i="18"/>
  <c r="AA45" i="18"/>
  <c r="AB45" i="18"/>
  <c r="AC45" i="18"/>
  <c r="AD45" i="18"/>
  <c r="AE45" i="18"/>
  <c r="AF45" i="18"/>
  <c r="AG45" i="18"/>
  <c r="AH45" i="18"/>
  <c r="AI45" i="18"/>
  <c r="AJ45" i="18"/>
  <c r="AK45" i="18"/>
  <c r="A46" i="18"/>
  <c r="B46" i="18"/>
  <c r="C46" i="18"/>
  <c r="D46" i="18"/>
  <c r="E46" i="18"/>
  <c r="F46" i="18"/>
  <c r="G46" i="18"/>
  <c r="H46" i="18"/>
  <c r="I46" i="18"/>
  <c r="J46" i="18"/>
  <c r="K46" i="18"/>
  <c r="L46" i="18"/>
  <c r="M46" i="18"/>
  <c r="N46" i="18"/>
  <c r="AD46" i="18"/>
  <c r="AE46" i="18"/>
  <c r="AF46" i="18"/>
  <c r="AG46" i="18"/>
  <c r="AH46" i="18"/>
  <c r="AI46" i="18"/>
  <c r="AJ46" i="18"/>
  <c r="AK46" i="18"/>
  <c r="C26" i="18"/>
  <c r="E22" i="18"/>
  <c r="E45" i="18" s="1"/>
  <c r="Q45" i="18" s="1"/>
  <c r="Q46" i="18" s="1"/>
  <c r="AB46" i="18" s="1"/>
  <c r="AM5" i="18"/>
  <c r="AM6" i="18"/>
  <c r="AM7" i="18"/>
  <c r="AM8" i="18"/>
  <c r="AM9" i="18"/>
  <c r="AM10" i="18"/>
  <c r="AM11" i="18"/>
  <c r="AM12" i="18"/>
  <c r="AM13" i="18"/>
  <c r="AM14" i="18"/>
  <c r="AM15" i="18"/>
  <c r="AM16" i="18"/>
  <c r="AM17" i="18"/>
  <c r="AM18" i="18"/>
  <c r="AM19" i="18"/>
  <c r="AM20" i="18"/>
  <c r="AM21" i="18"/>
  <c r="AM22" i="18"/>
  <c r="AM23" i="18"/>
  <c r="AM24" i="18"/>
  <c r="AM25" i="18"/>
  <c r="AM26" i="18"/>
  <c r="AM27" i="18"/>
  <c r="AM28" i="18"/>
  <c r="AM29" i="18"/>
  <c r="AM30" i="18"/>
  <c r="AM31" i="18"/>
  <c r="AM32" i="18"/>
  <c r="AM33" i="18"/>
  <c r="AM34" i="18"/>
  <c r="AM35" i="18"/>
  <c r="AM36" i="18"/>
  <c r="AM37" i="18"/>
  <c r="AM38" i="18"/>
  <c r="AM39" i="18"/>
  <c r="AM40" i="18"/>
  <c r="AM41" i="18"/>
  <c r="AM42" i="18"/>
  <c r="AM43" i="18"/>
  <c r="AM44" i="18"/>
  <c r="AM45" i="18"/>
  <c r="AM46" i="18"/>
  <c r="AM47" i="18"/>
  <c r="AM48" i="18"/>
  <c r="AM49" i="18"/>
  <c r="AM50" i="18"/>
  <c r="AM51" i="18"/>
  <c r="AM52" i="18"/>
  <c r="AM53" i="18"/>
  <c r="AM54" i="18"/>
  <c r="AM55" i="18"/>
  <c r="AM56" i="18"/>
  <c r="AM57" i="18"/>
  <c r="AM58" i="18"/>
  <c r="AM59" i="18"/>
  <c r="AM60" i="18"/>
  <c r="AM61" i="18"/>
  <c r="AM62" i="18"/>
  <c r="AM63" i="18"/>
  <c r="AM64" i="18"/>
  <c r="AM65" i="18"/>
  <c r="AM66" i="18"/>
  <c r="AM67" i="18"/>
  <c r="AQ12" i="18"/>
  <c r="AQ20" i="18"/>
  <c r="AQ21" i="18"/>
  <c r="AQ28" i="18"/>
  <c r="AQ30" i="18"/>
  <c r="AQ36" i="18"/>
  <c r="AQ37" i="18"/>
  <c r="AQ44" i="18"/>
  <c r="AQ52" i="18"/>
  <c r="AQ60" i="18"/>
  <c r="AQ61" i="18"/>
  <c r="AQ4" i="18"/>
  <c r="AP13" i="18"/>
  <c r="AP14" i="18"/>
  <c r="AP21" i="18"/>
  <c r="AP22" i="18"/>
  <c r="AP29" i="18"/>
  <c r="AQ29" i="18"/>
  <c r="AP30" i="18"/>
  <c r="AP31" i="18"/>
  <c r="AQ31" i="18"/>
  <c r="AP37" i="18"/>
  <c r="AP38" i="18"/>
  <c r="AQ38" i="18"/>
  <c r="AP45" i="18"/>
  <c r="AP53" i="18"/>
  <c r="AQ53" i="18"/>
  <c r="AP61" i="18"/>
  <c r="AP62" i="18"/>
  <c r="AP5" i="18"/>
  <c r="AQ5" i="18"/>
  <c r="AM4" i="18"/>
  <c r="AG76" i="56"/>
  <c r="AD76" i="56"/>
  <c r="AB76" i="56"/>
  <c r="Z76" i="56"/>
  <c r="X76" i="56"/>
  <c r="W76" i="56"/>
  <c r="V76" i="56"/>
  <c r="U76" i="56"/>
  <c r="R76" i="56"/>
  <c r="Q76" i="56"/>
  <c r="P76" i="56"/>
  <c r="M76" i="56"/>
  <c r="K76" i="56"/>
  <c r="I76" i="56"/>
  <c r="G76" i="56"/>
  <c r="F76" i="56"/>
  <c r="E76" i="56"/>
  <c r="D76" i="56"/>
  <c r="A76" i="56"/>
  <c r="AG75" i="56"/>
  <c r="AD75" i="56"/>
  <c r="AB75" i="56"/>
  <c r="Z75" i="56"/>
  <c r="X75" i="56"/>
  <c r="W75" i="56"/>
  <c r="V75" i="56"/>
  <c r="U75" i="56"/>
  <c r="R75" i="56"/>
  <c r="Q75" i="56"/>
  <c r="P75" i="56"/>
  <c r="M75" i="56"/>
  <c r="K75" i="56"/>
  <c r="I75" i="56"/>
  <c r="G75" i="56"/>
  <c r="F75" i="56"/>
  <c r="E75" i="56"/>
  <c r="D75" i="56"/>
  <c r="A75" i="56"/>
  <c r="AG74" i="56"/>
  <c r="AD74" i="56"/>
  <c r="AB74" i="56"/>
  <c r="Z74" i="56"/>
  <c r="X74" i="56"/>
  <c r="W74" i="56"/>
  <c r="V74" i="56"/>
  <c r="U74" i="56"/>
  <c r="R74" i="56"/>
  <c r="Q74" i="56"/>
  <c r="P74" i="56"/>
  <c r="M74" i="56"/>
  <c r="K74" i="56"/>
  <c r="I74" i="56"/>
  <c r="G74" i="56"/>
  <c r="F74" i="56"/>
  <c r="E74" i="56"/>
  <c r="D74" i="56"/>
  <c r="A74" i="56"/>
  <c r="AE73" i="56"/>
  <c r="AD73" i="56"/>
  <c r="AB73" i="56"/>
  <c r="Z73" i="56"/>
  <c r="X73" i="56"/>
  <c r="W73" i="56"/>
  <c r="V73" i="56"/>
  <c r="U73" i="56"/>
  <c r="R73" i="56"/>
  <c r="Q73" i="56"/>
  <c r="N73" i="56"/>
  <c r="M73" i="56"/>
  <c r="K73" i="56"/>
  <c r="I73" i="56"/>
  <c r="G73" i="56"/>
  <c r="F73" i="56"/>
  <c r="E73" i="56"/>
  <c r="D73" i="56"/>
  <c r="A73" i="56"/>
  <c r="AG72" i="56"/>
  <c r="AE72" i="56"/>
  <c r="AD72" i="56"/>
  <c r="AB72" i="56"/>
  <c r="Z72" i="56"/>
  <c r="X72" i="56"/>
  <c r="W72" i="56"/>
  <c r="V72" i="56"/>
  <c r="U72" i="56"/>
  <c r="R72" i="56"/>
  <c r="Q72" i="56"/>
  <c r="P72" i="56"/>
  <c r="N72" i="56"/>
  <c r="M72" i="56"/>
  <c r="K72" i="56"/>
  <c r="I72" i="56"/>
  <c r="G72" i="56"/>
  <c r="F72" i="56"/>
  <c r="E72" i="56"/>
  <c r="D72" i="56"/>
  <c r="A72" i="56"/>
  <c r="AF71" i="56"/>
  <c r="AE71" i="56"/>
  <c r="AD71" i="56"/>
  <c r="AC71" i="56"/>
  <c r="AB71" i="56"/>
  <c r="Z71" i="56"/>
  <c r="X71" i="56"/>
  <c r="W71" i="56"/>
  <c r="V71" i="56"/>
  <c r="U71" i="56"/>
  <c r="R71" i="56"/>
  <c r="Q71" i="56"/>
  <c r="O71" i="56"/>
  <c r="N71" i="56"/>
  <c r="M71" i="56"/>
  <c r="L71" i="56"/>
  <c r="K71" i="56"/>
  <c r="I71" i="56"/>
  <c r="G71" i="56"/>
  <c r="F71" i="56"/>
  <c r="E71" i="56"/>
  <c r="D71" i="56"/>
  <c r="A71" i="56"/>
  <c r="AD70" i="56"/>
  <c r="AB70" i="56"/>
  <c r="Z70" i="56"/>
  <c r="X70" i="56"/>
  <c r="W70" i="56"/>
  <c r="V70" i="56"/>
  <c r="R70" i="56"/>
  <c r="Q70" i="56"/>
  <c r="M70" i="56"/>
  <c r="K70" i="56"/>
  <c r="I70" i="56"/>
  <c r="G70" i="56"/>
  <c r="F70" i="56"/>
  <c r="E70" i="56"/>
  <c r="A70" i="56"/>
  <c r="AG69" i="56"/>
  <c r="AF69" i="56"/>
  <c r="AD69" i="56"/>
  <c r="AB69" i="56"/>
  <c r="Z69" i="56"/>
  <c r="Y69" i="56"/>
  <c r="X69" i="56"/>
  <c r="W69" i="56"/>
  <c r="V69" i="56"/>
  <c r="U69" i="56"/>
  <c r="R69" i="56"/>
  <c r="Q69" i="56"/>
  <c r="P69" i="56"/>
  <c r="O69" i="56"/>
  <c r="M69" i="56"/>
  <c r="K69" i="56"/>
  <c r="I69" i="56"/>
  <c r="H69" i="56"/>
  <c r="G69" i="56"/>
  <c r="F69" i="56"/>
  <c r="E69" i="56"/>
  <c r="D69" i="56"/>
  <c r="A69" i="56"/>
  <c r="AG68" i="56"/>
  <c r="AF68" i="56"/>
  <c r="AE68" i="56"/>
  <c r="AD68" i="56"/>
  <c r="AC68" i="56"/>
  <c r="AB68" i="56"/>
  <c r="AA68" i="56"/>
  <c r="Z68" i="56"/>
  <c r="Y68" i="56"/>
  <c r="X68" i="56"/>
  <c r="W68" i="56"/>
  <c r="V68" i="56"/>
  <c r="U68" i="56"/>
  <c r="R68" i="56"/>
  <c r="Q68" i="56"/>
  <c r="P68" i="56"/>
  <c r="O68" i="56"/>
  <c r="N68" i="56"/>
  <c r="M68" i="56"/>
  <c r="L68" i="56"/>
  <c r="K68" i="56"/>
  <c r="J68" i="56"/>
  <c r="I68" i="56"/>
  <c r="H68" i="56"/>
  <c r="G68" i="56"/>
  <c r="F68" i="56"/>
  <c r="E68" i="56"/>
  <c r="D68" i="56"/>
  <c r="A68" i="56"/>
  <c r="AG67" i="56"/>
  <c r="AD67" i="56"/>
  <c r="AB67" i="56"/>
  <c r="Z67" i="56"/>
  <c r="X67" i="56"/>
  <c r="W67" i="56"/>
  <c r="V67" i="56"/>
  <c r="U67" i="56"/>
  <c r="R67" i="56"/>
  <c r="Q67" i="56"/>
  <c r="P67" i="56"/>
  <c r="M67" i="56"/>
  <c r="K67" i="56"/>
  <c r="I67" i="56"/>
  <c r="G67" i="56"/>
  <c r="F67" i="56"/>
  <c r="E67" i="56"/>
  <c r="D67" i="56"/>
  <c r="A67" i="56"/>
  <c r="AG66" i="56"/>
  <c r="AD66" i="56"/>
  <c r="AB66" i="56"/>
  <c r="Z66" i="56"/>
  <c r="X66" i="56"/>
  <c r="W66" i="56"/>
  <c r="V66" i="56"/>
  <c r="U66" i="56"/>
  <c r="R66" i="56"/>
  <c r="Q66" i="56"/>
  <c r="P66" i="56"/>
  <c r="M66" i="56"/>
  <c r="K66" i="56"/>
  <c r="I66" i="56"/>
  <c r="G66" i="56"/>
  <c r="F66" i="56"/>
  <c r="E66" i="56"/>
  <c r="D66" i="56"/>
  <c r="A66" i="56"/>
  <c r="AG65" i="56"/>
  <c r="AD65" i="56"/>
  <c r="AB65" i="56"/>
  <c r="Z65" i="56"/>
  <c r="X65" i="56"/>
  <c r="W65" i="56"/>
  <c r="V65" i="56"/>
  <c r="U65" i="56"/>
  <c r="R65" i="56"/>
  <c r="Q65" i="56"/>
  <c r="P65" i="56"/>
  <c r="M65" i="56"/>
  <c r="K65" i="56"/>
  <c r="I65" i="56"/>
  <c r="G65" i="56"/>
  <c r="F65" i="56"/>
  <c r="E65" i="56"/>
  <c r="D65" i="56"/>
  <c r="A65" i="56"/>
  <c r="AE64" i="56"/>
  <c r="AD64" i="56"/>
  <c r="AB64" i="56"/>
  <c r="Z64" i="56"/>
  <c r="X64" i="56"/>
  <c r="W64" i="56"/>
  <c r="V64" i="56"/>
  <c r="U64" i="56"/>
  <c r="R64" i="56"/>
  <c r="Q64" i="56"/>
  <c r="N64" i="56"/>
  <c r="M64" i="56"/>
  <c r="K64" i="56"/>
  <c r="I64" i="56"/>
  <c r="G64" i="56"/>
  <c r="F64" i="56"/>
  <c r="E64" i="56"/>
  <c r="D64" i="56"/>
  <c r="A64" i="56"/>
  <c r="AG63" i="56"/>
  <c r="AE63" i="56"/>
  <c r="AD63" i="56"/>
  <c r="AB63" i="56"/>
  <c r="Z63" i="56"/>
  <c r="X63" i="56"/>
  <c r="W63" i="56"/>
  <c r="V63" i="56"/>
  <c r="U63" i="56"/>
  <c r="R63" i="56"/>
  <c r="Q63" i="56"/>
  <c r="P63" i="56"/>
  <c r="N63" i="56"/>
  <c r="M63" i="56"/>
  <c r="K63" i="56"/>
  <c r="I63" i="56"/>
  <c r="G63" i="56"/>
  <c r="F63" i="56"/>
  <c r="E63" i="56"/>
  <c r="D63" i="56"/>
  <c r="A63" i="56"/>
  <c r="AF62" i="56"/>
  <c r="AE62" i="56"/>
  <c r="AD62" i="56"/>
  <c r="AC62" i="56"/>
  <c r="AB62" i="56"/>
  <c r="Z62" i="56"/>
  <c r="X62" i="56"/>
  <c r="W62" i="56"/>
  <c r="V62" i="56"/>
  <c r="U62" i="56"/>
  <c r="R62" i="56"/>
  <c r="Q62" i="56"/>
  <c r="O62" i="56"/>
  <c r="N62" i="56"/>
  <c r="M62" i="56"/>
  <c r="L62" i="56"/>
  <c r="K62" i="56"/>
  <c r="I62" i="56"/>
  <c r="G62" i="56"/>
  <c r="F62" i="56"/>
  <c r="E62" i="56"/>
  <c r="D62" i="56"/>
  <c r="A62" i="56"/>
  <c r="AD61" i="56"/>
  <c r="AB61" i="56"/>
  <c r="Z61" i="56"/>
  <c r="X61" i="56"/>
  <c r="W61" i="56"/>
  <c r="V61" i="56"/>
  <c r="R61" i="56"/>
  <c r="Q61" i="56"/>
  <c r="M61" i="56"/>
  <c r="K61" i="56"/>
  <c r="I61" i="56"/>
  <c r="G61" i="56"/>
  <c r="F61" i="56"/>
  <c r="E61" i="56"/>
  <c r="A61" i="56"/>
  <c r="AG60" i="56"/>
  <c r="AF60" i="56"/>
  <c r="AD60" i="56"/>
  <c r="AB60" i="56"/>
  <c r="Z60" i="56"/>
  <c r="Y60" i="56"/>
  <c r="X60" i="56"/>
  <c r="W60" i="56"/>
  <c r="V60" i="56"/>
  <c r="U60" i="56"/>
  <c r="R60" i="56"/>
  <c r="Q60" i="56"/>
  <c r="P60" i="56"/>
  <c r="O60" i="56"/>
  <c r="M60" i="56"/>
  <c r="K60" i="56"/>
  <c r="I60" i="56"/>
  <c r="H60" i="56"/>
  <c r="G60" i="56"/>
  <c r="F60" i="56"/>
  <c r="E60" i="56"/>
  <c r="D60" i="56"/>
  <c r="A60" i="56"/>
  <c r="AG59" i="56"/>
  <c r="AF59" i="56"/>
  <c r="AE59" i="56"/>
  <c r="AD59" i="56"/>
  <c r="AC59" i="56"/>
  <c r="AB59" i="56"/>
  <c r="AA59" i="56"/>
  <c r="Z59" i="56"/>
  <c r="Y59" i="56"/>
  <c r="X59" i="56"/>
  <c r="W59" i="56"/>
  <c r="V59" i="56"/>
  <c r="U59" i="56"/>
  <c r="R59" i="56"/>
  <c r="Q59" i="56"/>
  <c r="P59" i="56"/>
  <c r="O59" i="56"/>
  <c r="N59" i="56"/>
  <c r="M59" i="56"/>
  <c r="L59" i="56"/>
  <c r="K59" i="56"/>
  <c r="J59" i="56"/>
  <c r="I59" i="56"/>
  <c r="H59" i="56"/>
  <c r="G59" i="56"/>
  <c r="F59" i="56"/>
  <c r="E59" i="56"/>
  <c r="D59" i="56"/>
  <c r="A59" i="56"/>
  <c r="AG58" i="56"/>
  <c r="AD58" i="56"/>
  <c r="AB58" i="56"/>
  <c r="Z58" i="56"/>
  <c r="X58" i="56"/>
  <c r="W58" i="56"/>
  <c r="V58" i="56"/>
  <c r="U58" i="56"/>
  <c r="R58" i="56"/>
  <c r="Q58" i="56"/>
  <c r="P58" i="56"/>
  <c r="M58" i="56"/>
  <c r="K58" i="56"/>
  <c r="I58" i="56"/>
  <c r="G58" i="56"/>
  <c r="F58" i="56"/>
  <c r="E58" i="56"/>
  <c r="D58" i="56"/>
  <c r="A58" i="56"/>
  <c r="AG57" i="56"/>
  <c r="AD57" i="56"/>
  <c r="AB57" i="56"/>
  <c r="Z57" i="56"/>
  <c r="X57" i="56"/>
  <c r="W57" i="56"/>
  <c r="V57" i="56"/>
  <c r="U57" i="56"/>
  <c r="R57" i="56"/>
  <c r="Q57" i="56"/>
  <c r="P57" i="56"/>
  <c r="M57" i="56"/>
  <c r="K57" i="56"/>
  <c r="I57" i="56"/>
  <c r="G57" i="56"/>
  <c r="F57" i="56"/>
  <c r="E57" i="56"/>
  <c r="D57" i="56"/>
  <c r="A57" i="56"/>
  <c r="AG56" i="56"/>
  <c r="AD56" i="56"/>
  <c r="AB56" i="56"/>
  <c r="Z56" i="56"/>
  <c r="X56" i="56"/>
  <c r="W56" i="56"/>
  <c r="V56" i="56"/>
  <c r="U56" i="56"/>
  <c r="R56" i="56"/>
  <c r="Q56" i="56"/>
  <c r="P56" i="56"/>
  <c r="M56" i="56"/>
  <c r="K56" i="56"/>
  <c r="I56" i="56"/>
  <c r="G56" i="56"/>
  <c r="F56" i="56"/>
  <c r="E56" i="56"/>
  <c r="D56" i="56"/>
  <c r="A56" i="56"/>
  <c r="AE55" i="56"/>
  <c r="AD55" i="56"/>
  <c r="AB55" i="56"/>
  <c r="Z55" i="56"/>
  <c r="X55" i="56"/>
  <c r="W55" i="56"/>
  <c r="V55" i="56"/>
  <c r="U55" i="56"/>
  <c r="R55" i="56"/>
  <c r="Q55" i="56"/>
  <c r="N55" i="56"/>
  <c r="M55" i="56"/>
  <c r="K55" i="56"/>
  <c r="I55" i="56"/>
  <c r="G55" i="56"/>
  <c r="F55" i="56"/>
  <c r="E55" i="56"/>
  <c r="D55" i="56"/>
  <c r="A55" i="56"/>
  <c r="AG54" i="56"/>
  <c r="AE54" i="56"/>
  <c r="AD54" i="56"/>
  <c r="AB54" i="56"/>
  <c r="Z54" i="56"/>
  <c r="X54" i="56"/>
  <c r="W54" i="56"/>
  <c r="V54" i="56"/>
  <c r="U54" i="56"/>
  <c r="R54" i="56"/>
  <c r="Q54" i="56"/>
  <c r="P54" i="56"/>
  <c r="N54" i="56"/>
  <c r="M54" i="56"/>
  <c r="K54" i="56"/>
  <c r="I54" i="56"/>
  <c r="G54" i="56"/>
  <c r="F54" i="56"/>
  <c r="E54" i="56"/>
  <c r="D54" i="56"/>
  <c r="A54" i="56"/>
  <c r="AF53" i="56"/>
  <c r="AE53" i="56"/>
  <c r="AD53" i="56"/>
  <c r="AC53" i="56"/>
  <c r="AB53" i="56"/>
  <c r="Z53" i="56"/>
  <c r="X53" i="56"/>
  <c r="W53" i="56"/>
  <c r="V53" i="56"/>
  <c r="U53" i="56"/>
  <c r="R53" i="56"/>
  <c r="Q53" i="56"/>
  <c r="O53" i="56"/>
  <c r="N53" i="56"/>
  <c r="M53" i="56"/>
  <c r="L53" i="56"/>
  <c r="K53" i="56"/>
  <c r="I53" i="56"/>
  <c r="G53" i="56"/>
  <c r="F53" i="56"/>
  <c r="E53" i="56"/>
  <c r="D53" i="56"/>
  <c r="A53" i="56"/>
  <c r="AD52" i="56"/>
  <c r="AB52" i="56"/>
  <c r="Z52" i="56"/>
  <c r="X52" i="56"/>
  <c r="W52" i="56"/>
  <c r="V52" i="56"/>
  <c r="R52" i="56"/>
  <c r="Q52" i="56"/>
  <c r="M52" i="56"/>
  <c r="K52" i="56"/>
  <c r="I52" i="56"/>
  <c r="G52" i="56"/>
  <c r="F52" i="56"/>
  <c r="E52" i="56"/>
  <c r="A52" i="56"/>
  <c r="AG51" i="56"/>
  <c r="AF51" i="56"/>
  <c r="AD51" i="56"/>
  <c r="AB51" i="56"/>
  <c r="Z51" i="56"/>
  <c r="Y51" i="56"/>
  <c r="X51" i="56"/>
  <c r="W51" i="56"/>
  <c r="V51" i="56"/>
  <c r="U51" i="56"/>
  <c r="R51" i="56"/>
  <c r="Q51" i="56"/>
  <c r="P51" i="56"/>
  <c r="O51" i="56"/>
  <c r="M51" i="56"/>
  <c r="K51" i="56"/>
  <c r="I51" i="56"/>
  <c r="H51" i="56"/>
  <c r="G51" i="56"/>
  <c r="F51" i="56"/>
  <c r="E51" i="56"/>
  <c r="D51" i="56"/>
  <c r="A51" i="56"/>
  <c r="AG50" i="56"/>
  <c r="AF50" i="56"/>
  <c r="AE50" i="56"/>
  <c r="AD50" i="56"/>
  <c r="AC50" i="56"/>
  <c r="AB50" i="56"/>
  <c r="AA50" i="56"/>
  <c r="Z50" i="56"/>
  <c r="Y50" i="56"/>
  <c r="X50" i="56"/>
  <c r="W50" i="56"/>
  <c r="V50" i="56"/>
  <c r="U50" i="56"/>
  <c r="R50" i="56"/>
  <c r="Q50" i="56"/>
  <c r="P50" i="56"/>
  <c r="O50" i="56"/>
  <c r="N50" i="56"/>
  <c r="M50" i="56"/>
  <c r="L50" i="56"/>
  <c r="K50" i="56"/>
  <c r="J50" i="56"/>
  <c r="I50" i="56"/>
  <c r="H50" i="56"/>
  <c r="G50" i="56"/>
  <c r="F50" i="56"/>
  <c r="E50" i="56"/>
  <c r="D50" i="56"/>
  <c r="A50" i="56"/>
  <c r="AG49" i="56"/>
  <c r="AD49" i="56"/>
  <c r="AB49" i="56"/>
  <c r="Z49" i="56"/>
  <c r="X49" i="56"/>
  <c r="W49" i="56"/>
  <c r="V49" i="56"/>
  <c r="U49" i="56"/>
  <c r="R49" i="56"/>
  <c r="Q49" i="56"/>
  <c r="P49" i="56"/>
  <c r="M49" i="56"/>
  <c r="K49" i="56"/>
  <c r="I49" i="56"/>
  <c r="G49" i="56"/>
  <c r="F49" i="56"/>
  <c r="E49" i="56"/>
  <c r="D49" i="56"/>
  <c r="A49" i="56"/>
  <c r="AG48" i="56"/>
  <c r="AD48" i="56"/>
  <c r="AB48" i="56"/>
  <c r="Z48" i="56"/>
  <c r="X48" i="56"/>
  <c r="W48" i="56"/>
  <c r="V48" i="56"/>
  <c r="U48" i="56"/>
  <c r="R48" i="56"/>
  <c r="Q48" i="56"/>
  <c r="P48" i="56"/>
  <c r="M48" i="56"/>
  <c r="K48" i="56"/>
  <c r="I48" i="56"/>
  <c r="G48" i="56"/>
  <c r="F48" i="56"/>
  <c r="E48" i="56"/>
  <c r="D48" i="56"/>
  <c r="A48" i="56"/>
  <c r="AG47" i="56"/>
  <c r="AD47" i="56"/>
  <c r="AB47" i="56"/>
  <c r="Z47" i="56"/>
  <c r="X47" i="56"/>
  <c r="W47" i="56"/>
  <c r="V47" i="56"/>
  <c r="U47" i="56"/>
  <c r="R47" i="56"/>
  <c r="Q47" i="56"/>
  <c r="P47" i="56"/>
  <c r="M47" i="56"/>
  <c r="K47" i="56"/>
  <c r="I47" i="56"/>
  <c r="G47" i="56"/>
  <c r="F47" i="56"/>
  <c r="E47" i="56"/>
  <c r="D47" i="56"/>
  <c r="A47" i="56"/>
  <c r="AE46" i="56"/>
  <c r="AD46" i="56"/>
  <c r="AB46" i="56"/>
  <c r="Z46" i="56"/>
  <c r="X46" i="56"/>
  <c r="W46" i="56"/>
  <c r="V46" i="56"/>
  <c r="U46" i="56"/>
  <c r="R46" i="56"/>
  <c r="Q46" i="56"/>
  <c r="N46" i="56"/>
  <c r="M46" i="56"/>
  <c r="K46" i="56"/>
  <c r="I46" i="56"/>
  <c r="G46" i="56"/>
  <c r="F46" i="56"/>
  <c r="E46" i="56"/>
  <c r="D46" i="56"/>
  <c r="A46" i="56"/>
  <c r="AG45" i="56"/>
  <c r="AE45" i="56"/>
  <c r="AD45" i="56"/>
  <c r="AB45" i="56"/>
  <c r="Z45" i="56"/>
  <c r="X45" i="56"/>
  <c r="W45" i="56"/>
  <c r="V45" i="56"/>
  <c r="U45" i="56"/>
  <c r="R45" i="56"/>
  <c r="Q45" i="56"/>
  <c r="P45" i="56"/>
  <c r="N45" i="56"/>
  <c r="M45" i="56"/>
  <c r="K45" i="56"/>
  <c r="I45" i="56"/>
  <c r="G45" i="56"/>
  <c r="F45" i="56"/>
  <c r="E45" i="56"/>
  <c r="D45" i="56"/>
  <c r="A45" i="56"/>
  <c r="AF44" i="56"/>
  <c r="AE44" i="56"/>
  <c r="AD44" i="56"/>
  <c r="AC44" i="56"/>
  <c r="AB44" i="56"/>
  <c r="Z44" i="56"/>
  <c r="X44" i="56"/>
  <c r="W44" i="56"/>
  <c r="V44" i="56"/>
  <c r="U44" i="56"/>
  <c r="R44" i="56"/>
  <c r="Q44" i="56"/>
  <c r="O44" i="56"/>
  <c r="N44" i="56"/>
  <c r="M44" i="56"/>
  <c r="L44" i="56"/>
  <c r="K44" i="56"/>
  <c r="I44" i="56"/>
  <c r="G44" i="56"/>
  <c r="F44" i="56"/>
  <c r="E44" i="56"/>
  <c r="D44" i="56"/>
  <c r="A44" i="56"/>
  <c r="AD43" i="56"/>
  <c r="AB43" i="56"/>
  <c r="Z43" i="56"/>
  <c r="X43" i="56"/>
  <c r="W43" i="56"/>
  <c r="V43" i="56"/>
  <c r="R43" i="56"/>
  <c r="Q43" i="56"/>
  <c r="M43" i="56"/>
  <c r="K43" i="56"/>
  <c r="I43" i="56"/>
  <c r="G43" i="56"/>
  <c r="F43" i="56"/>
  <c r="E43" i="56"/>
  <c r="A43" i="56"/>
  <c r="AG42" i="56"/>
  <c r="AF42" i="56"/>
  <c r="AD42" i="56"/>
  <c r="AB42" i="56"/>
  <c r="Z42" i="56"/>
  <c r="Y42" i="56"/>
  <c r="X42" i="56"/>
  <c r="W42" i="56"/>
  <c r="V42" i="56"/>
  <c r="U42" i="56"/>
  <c r="T42" i="56"/>
  <c r="S42" i="56"/>
  <c r="R42" i="56"/>
  <c r="Q42" i="56"/>
  <c r="P42" i="56"/>
  <c r="O42" i="56"/>
  <c r="M42" i="56"/>
  <c r="K42" i="56"/>
  <c r="I42" i="56"/>
  <c r="H42" i="56"/>
  <c r="G42" i="56"/>
  <c r="F42" i="56"/>
  <c r="E42" i="56"/>
  <c r="D42" i="56"/>
  <c r="C42" i="56"/>
  <c r="B42" i="56"/>
  <c r="A42" i="56"/>
  <c r="AG41" i="56"/>
  <c r="AF41" i="56"/>
  <c r="AE41" i="56"/>
  <c r="AD41" i="56"/>
  <c r="AC41" i="56"/>
  <c r="AB41" i="56"/>
  <c r="AA41" i="56"/>
  <c r="Z41" i="56"/>
  <c r="Y41" i="56"/>
  <c r="X41" i="56"/>
  <c r="W41" i="56"/>
  <c r="V41" i="56"/>
  <c r="U41" i="56"/>
  <c r="T41" i="56"/>
  <c r="S41" i="56"/>
  <c r="R41" i="56"/>
  <c r="Q41" i="56"/>
  <c r="P41" i="56"/>
  <c r="O41" i="56"/>
  <c r="N41" i="56"/>
  <c r="M41" i="56"/>
  <c r="L41" i="56"/>
  <c r="K41" i="56"/>
  <c r="J41" i="56"/>
  <c r="I41" i="56"/>
  <c r="H41" i="56"/>
  <c r="G41" i="56"/>
  <c r="F41" i="56"/>
  <c r="E41" i="56"/>
  <c r="D41" i="56"/>
  <c r="C41" i="56"/>
  <c r="B41" i="56"/>
  <c r="A41" i="56"/>
  <c r="T40" i="56"/>
  <c r="P40" i="56"/>
  <c r="AE39" i="56"/>
  <c r="AC39" i="56"/>
  <c r="D39" i="56"/>
  <c r="U32" i="56"/>
  <c r="AG32" i="56" s="1"/>
  <c r="AG70" i="56" s="1"/>
  <c r="AA69" i="56" s="1"/>
  <c r="D32" i="56"/>
  <c r="D70" i="56" s="1"/>
  <c r="U23" i="56"/>
  <c r="U61" i="56" s="1"/>
  <c r="D23" i="56"/>
  <c r="P23" i="56" s="1"/>
  <c r="O23" i="56" s="1"/>
  <c r="U14" i="56"/>
  <c r="AG14" i="56" s="1"/>
  <c r="D14" i="56"/>
  <c r="D52" i="56" s="1"/>
  <c r="U5" i="56"/>
  <c r="U43" i="56" s="1"/>
  <c r="D5" i="56"/>
  <c r="D43" i="56" s="1"/>
  <c r="AC45" i="53"/>
  <c r="J45" i="53"/>
  <c r="J41" i="53"/>
  <c r="AC41" i="53"/>
  <c r="AC37" i="53"/>
  <c r="J37" i="53"/>
  <c r="J33" i="53"/>
  <c r="AC33" i="53"/>
  <c r="AC29" i="53"/>
  <c r="AD21" i="53"/>
  <c r="AD44" i="53" s="1"/>
  <c r="AB21" i="53"/>
  <c r="AB44" i="53" s="1"/>
  <c r="Z20" i="53"/>
  <c r="Z21" i="53" s="1"/>
  <c r="Z44" i="53" s="1"/>
  <c r="K21" i="53"/>
  <c r="K44" i="53" s="1"/>
  <c r="I21" i="53"/>
  <c r="I44" i="53" s="1"/>
  <c r="G20" i="53"/>
  <c r="G43" i="53" s="1"/>
  <c r="M43" i="53" s="1"/>
  <c r="AD17" i="53"/>
  <c r="AD40" i="53" s="1"/>
  <c r="AB17" i="53"/>
  <c r="AB40" i="53" s="1"/>
  <c r="Z16" i="53"/>
  <c r="I17" i="53"/>
  <c r="I40" i="53" s="1"/>
  <c r="K16" i="53"/>
  <c r="K39" i="53" s="1"/>
  <c r="I16" i="53"/>
  <c r="I39" i="53" s="1"/>
  <c r="G16" i="53"/>
  <c r="G17" i="53" s="1"/>
  <c r="G40" i="53" s="1"/>
  <c r="AB13" i="53"/>
  <c r="AB36" i="53" s="1"/>
  <c r="AD12" i="53"/>
  <c r="AD35" i="53" s="1"/>
  <c r="AB12" i="53"/>
  <c r="AB35" i="53" s="1"/>
  <c r="Z12" i="53"/>
  <c r="Z35" i="53" s="1"/>
  <c r="K13" i="53"/>
  <c r="K36" i="53" s="1"/>
  <c r="I13" i="53"/>
  <c r="I36" i="53" s="1"/>
  <c r="K12" i="53"/>
  <c r="K35" i="53" s="1"/>
  <c r="I35" i="53"/>
  <c r="G12" i="53"/>
  <c r="G35" i="53" s="1"/>
  <c r="AD9" i="53"/>
  <c r="AD32" i="53" s="1"/>
  <c r="AB9" i="53"/>
  <c r="AB32" i="53" s="1"/>
  <c r="AD8" i="53"/>
  <c r="AD31" i="53" s="1"/>
  <c r="AB8" i="53"/>
  <c r="AB31" i="53" s="1"/>
  <c r="Z8" i="53"/>
  <c r="Z9" i="53" s="1"/>
  <c r="Z32" i="53" s="1"/>
  <c r="K9" i="53"/>
  <c r="K32" i="53" s="1"/>
  <c r="I9" i="53"/>
  <c r="I32" i="53" s="1"/>
  <c r="K8" i="53"/>
  <c r="K31" i="53" s="1"/>
  <c r="G8" i="53"/>
  <c r="G31" i="53" s="1"/>
  <c r="G32" i="53"/>
  <c r="AD5" i="53"/>
  <c r="AD28" i="53" s="1"/>
  <c r="AB5" i="53"/>
  <c r="AB28" i="53" s="1"/>
  <c r="AD4" i="53"/>
  <c r="AD27" i="53" s="1"/>
  <c r="AB4" i="53"/>
  <c r="AB27" i="53" s="1"/>
  <c r="Z4" i="53"/>
  <c r="Z5" i="53" s="1"/>
  <c r="Z28" i="53" s="1"/>
  <c r="G4" i="53"/>
  <c r="G5" i="53" s="1"/>
  <c r="G28" i="53" s="1"/>
  <c r="AK46" i="53"/>
  <c r="AJ46" i="53"/>
  <c r="AI46" i="53"/>
  <c r="AH46" i="53"/>
  <c r="AG46" i="53"/>
  <c r="AF46" i="53"/>
  <c r="AE46" i="53"/>
  <c r="AD46" i="53"/>
  <c r="AC46" i="53"/>
  <c r="AB46" i="53"/>
  <c r="AA46" i="53"/>
  <c r="Z46" i="53"/>
  <c r="Y46" i="53"/>
  <c r="X46" i="53"/>
  <c r="W46" i="53"/>
  <c r="V46" i="53"/>
  <c r="U46" i="53"/>
  <c r="T46" i="53"/>
  <c r="S46" i="53"/>
  <c r="R46" i="53"/>
  <c r="Q46" i="53"/>
  <c r="P46" i="53"/>
  <c r="O46" i="53"/>
  <c r="N46" i="53"/>
  <c r="M46" i="53"/>
  <c r="L46" i="53"/>
  <c r="K46" i="53"/>
  <c r="J46" i="53"/>
  <c r="I46" i="53"/>
  <c r="H46" i="53"/>
  <c r="G46" i="53"/>
  <c r="F46" i="53"/>
  <c r="E46" i="53"/>
  <c r="D46" i="53"/>
  <c r="C46" i="53"/>
  <c r="B46" i="53"/>
  <c r="A46" i="53"/>
  <c r="AK45" i="53"/>
  <c r="AJ45" i="53"/>
  <c r="AI45" i="53"/>
  <c r="AH45" i="53"/>
  <c r="AG45" i="53"/>
  <c r="AE45" i="53"/>
  <c r="Y45" i="53"/>
  <c r="W45" i="53"/>
  <c r="V45" i="53"/>
  <c r="U45" i="53"/>
  <c r="T45" i="53"/>
  <c r="S45" i="53"/>
  <c r="R45" i="53"/>
  <c r="Q45" i="53"/>
  <c r="P45" i="53"/>
  <c r="O45" i="53"/>
  <c r="N45" i="53"/>
  <c r="L45" i="53"/>
  <c r="F45" i="53"/>
  <c r="D45" i="53"/>
  <c r="C45" i="53"/>
  <c r="B45" i="53"/>
  <c r="A45" i="53"/>
  <c r="AK44" i="53"/>
  <c r="AJ44" i="53"/>
  <c r="AI44" i="53"/>
  <c r="AH44" i="53"/>
  <c r="AG44" i="53"/>
  <c r="AE44" i="53"/>
  <c r="AC44" i="53"/>
  <c r="AA44" i="53"/>
  <c r="Y44" i="53"/>
  <c r="X44" i="53"/>
  <c r="W44" i="53"/>
  <c r="V44" i="53"/>
  <c r="U44" i="53"/>
  <c r="T44" i="53"/>
  <c r="S44" i="53"/>
  <c r="R44" i="53"/>
  <c r="Q44" i="53"/>
  <c r="P44" i="53"/>
  <c r="O44" i="53"/>
  <c r="N44" i="53"/>
  <c r="L44" i="53"/>
  <c r="J44" i="53"/>
  <c r="H44" i="53"/>
  <c r="F44" i="53"/>
  <c r="E44" i="53"/>
  <c r="D44" i="53"/>
  <c r="A44" i="53"/>
  <c r="AK43" i="53"/>
  <c r="AJ43" i="53"/>
  <c r="AI43" i="53"/>
  <c r="AH43" i="53"/>
  <c r="AG43" i="53"/>
  <c r="AE43" i="53"/>
  <c r="AD43" i="53"/>
  <c r="AC43" i="53"/>
  <c r="AA43" i="53"/>
  <c r="Y43" i="53"/>
  <c r="X43" i="53"/>
  <c r="W43" i="53"/>
  <c r="V43" i="53"/>
  <c r="U43" i="53"/>
  <c r="T43" i="53"/>
  <c r="S43" i="53"/>
  <c r="R43" i="53"/>
  <c r="Q43" i="53"/>
  <c r="P43" i="53"/>
  <c r="O43" i="53"/>
  <c r="N43" i="53"/>
  <c r="L43" i="53"/>
  <c r="J43" i="53"/>
  <c r="H43" i="53"/>
  <c r="F43" i="53"/>
  <c r="E43" i="53"/>
  <c r="D43" i="53"/>
  <c r="A43" i="53"/>
  <c r="AK42" i="53"/>
  <c r="AJ42" i="53"/>
  <c r="AI42" i="53"/>
  <c r="AH42" i="53"/>
  <c r="AG42" i="53"/>
  <c r="AF42" i="53"/>
  <c r="AE42" i="53"/>
  <c r="AD42" i="53"/>
  <c r="AC42" i="53"/>
  <c r="AB42" i="53"/>
  <c r="AA42" i="53"/>
  <c r="Z42" i="53"/>
  <c r="Y42" i="53"/>
  <c r="X42" i="53"/>
  <c r="W42" i="53"/>
  <c r="V42" i="53"/>
  <c r="U42" i="53"/>
  <c r="T42" i="53"/>
  <c r="S42" i="53"/>
  <c r="R42" i="53"/>
  <c r="Q42" i="53"/>
  <c r="P42" i="53"/>
  <c r="O42" i="53"/>
  <c r="N42" i="53"/>
  <c r="M42" i="53"/>
  <c r="L42" i="53"/>
  <c r="K42" i="53"/>
  <c r="J42" i="53"/>
  <c r="I42" i="53"/>
  <c r="H42" i="53"/>
  <c r="G42" i="53"/>
  <c r="F42" i="53"/>
  <c r="E42" i="53"/>
  <c r="D42" i="53"/>
  <c r="A42" i="53"/>
  <c r="AK41" i="53"/>
  <c r="AJ41" i="53"/>
  <c r="AI41" i="53"/>
  <c r="AH41" i="53"/>
  <c r="AG41" i="53"/>
  <c r="AE41" i="53"/>
  <c r="Y41" i="53"/>
  <c r="W41" i="53"/>
  <c r="T41" i="53"/>
  <c r="S41" i="53"/>
  <c r="R41" i="53"/>
  <c r="Q41" i="53"/>
  <c r="P41" i="53"/>
  <c r="O41" i="53"/>
  <c r="N41" i="53"/>
  <c r="L41" i="53"/>
  <c r="F41" i="53"/>
  <c r="D41" i="53"/>
  <c r="A41" i="53"/>
  <c r="AK40" i="53"/>
  <c r="AJ40" i="53"/>
  <c r="AI40" i="53"/>
  <c r="AH40" i="53"/>
  <c r="AG40" i="53"/>
  <c r="AE40" i="53"/>
  <c r="AC40" i="53"/>
  <c r="AA40" i="53"/>
  <c r="Y40" i="53"/>
  <c r="X40" i="53"/>
  <c r="W40" i="53"/>
  <c r="T40" i="53"/>
  <c r="S40" i="53"/>
  <c r="R40" i="53"/>
  <c r="Q40" i="53"/>
  <c r="P40" i="53"/>
  <c r="O40" i="53"/>
  <c r="N40" i="53"/>
  <c r="L40" i="53"/>
  <c r="J40" i="53"/>
  <c r="H40" i="53"/>
  <c r="F40" i="53"/>
  <c r="E40" i="53"/>
  <c r="D40" i="53"/>
  <c r="A40" i="53"/>
  <c r="AK39" i="53"/>
  <c r="AJ39" i="53"/>
  <c r="AI39" i="53"/>
  <c r="AH39" i="53"/>
  <c r="AG39" i="53"/>
  <c r="AE39" i="53"/>
  <c r="AC39" i="53"/>
  <c r="AA39" i="53"/>
  <c r="Y39" i="53"/>
  <c r="X39" i="53"/>
  <c r="W39" i="53"/>
  <c r="T39" i="53"/>
  <c r="S39" i="53"/>
  <c r="R39" i="53"/>
  <c r="Q39" i="53"/>
  <c r="P39" i="53"/>
  <c r="O39" i="53"/>
  <c r="N39" i="53"/>
  <c r="L39" i="53"/>
  <c r="J39" i="53"/>
  <c r="H39" i="53"/>
  <c r="F39" i="53"/>
  <c r="E39" i="53"/>
  <c r="D39" i="53"/>
  <c r="A39" i="53"/>
  <c r="AK38" i="53"/>
  <c r="AJ38" i="53"/>
  <c r="AI38" i="53"/>
  <c r="AH38" i="53"/>
  <c r="AG38" i="53"/>
  <c r="AF38" i="53"/>
  <c r="AE38" i="53"/>
  <c r="AD38" i="53"/>
  <c r="AC38" i="53"/>
  <c r="AB38" i="53"/>
  <c r="AA38" i="53"/>
  <c r="Z38" i="53"/>
  <c r="Y38" i="53"/>
  <c r="X38" i="53"/>
  <c r="W38" i="53"/>
  <c r="T38" i="53"/>
  <c r="S38" i="53"/>
  <c r="R38" i="53"/>
  <c r="Q38" i="53"/>
  <c r="P38" i="53"/>
  <c r="O38" i="53"/>
  <c r="N38" i="53"/>
  <c r="M38" i="53"/>
  <c r="L38" i="53"/>
  <c r="K38" i="53"/>
  <c r="J38" i="53"/>
  <c r="I38" i="53"/>
  <c r="H38" i="53"/>
  <c r="G38" i="53"/>
  <c r="F38" i="53"/>
  <c r="E38" i="53"/>
  <c r="D38" i="53"/>
  <c r="A38" i="53"/>
  <c r="AK37" i="53"/>
  <c r="AJ37" i="53"/>
  <c r="AI37" i="53"/>
  <c r="AH37" i="53"/>
  <c r="AG37" i="53"/>
  <c r="AE37" i="53"/>
  <c r="Y37" i="53"/>
  <c r="W37" i="53"/>
  <c r="T37" i="53"/>
  <c r="S37" i="53"/>
  <c r="R37" i="53"/>
  <c r="Q37" i="53"/>
  <c r="P37" i="53"/>
  <c r="O37" i="53"/>
  <c r="N37" i="53"/>
  <c r="L37" i="53"/>
  <c r="F37" i="53"/>
  <c r="D37" i="53"/>
  <c r="A37" i="53"/>
  <c r="AK36" i="53"/>
  <c r="AJ36" i="53"/>
  <c r="AI36" i="53"/>
  <c r="AH36" i="53"/>
  <c r="AG36" i="53"/>
  <c r="AE36" i="53"/>
  <c r="AC36" i="53"/>
  <c r="AA36" i="53"/>
  <c r="Y36" i="53"/>
  <c r="X36" i="53"/>
  <c r="W36" i="53"/>
  <c r="T36" i="53"/>
  <c r="S36" i="53"/>
  <c r="R36" i="53"/>
  <c r="Q36" i="53"/>
  <c r="P36" i="53"/>
  <c r="O36" i="53"/>
  <c r="N36" i="53"/>
  <c r="L36" i="53"/>
  <c r="J36" i="53"/>
  <c r="H36" i="53"/>
  <c r="F36" i="53"/>
  <c r="E36" i="53"/>
  <c r="D36" i="53"/>
  <c r="A36" i="53"/>
  <c r="AK35" i="53"/>
  <c r="AJ35" i="53"/>
  <c r="AI35" i="53"/>
  <c r="AH35" i="53"/>
  <c r="AG35" i="53"/>
  <c r="AE35" i="53"/>
  <c r="AC35" i="53"/>
  <c r="AA35" i="53"/>
  <c r="Y35" i="53"/>
  <c r="X35" i="53"/>
  <c r="W35" i="53"/>
  <c r="T35" i="53"/>
  <c r="S35" i="53"/>
  <c r="R35" i="53"/>
  <c r="Q35" i="53"/>
  <c r="P35" i="53"/>
  <c r="O35" i="53"/>
  <c r="N35" i="53"/>
  <c r="L35" i="53"/>
  <c r="J35" i="53"/>
  <c r="H35" i="53"/>
  <c r="F35" i="53"/>
  <c r="E35" i="53"/>
  <c r="D35" i="53"/>
  <c r="A35" i="53"/>
  <c r="AK34" i="53"/>
  <c r="AJ34" i="53"/>
  <c r="AI34" i="53"/>
  <c r="AH34" i="53"/>
  <c r="AG34" i="53"/>
  <c r="AF34" i="53"/>
  <c r="AE34" i="53"/>
  <c r="AD34" i="53"/>
  <c r="AC34" i="53"/>
  <c r="AB34" i="53"/>
  <c r="AA34" i="53"/>
  <c r="Z34" i="53"/>
  <c r="Y34" i="53"/>
  <c r="X34" i="53"/>
  <c r="W34" i="53"/>
  <c r="T34" i="53"/>
  <c r="S34" i="53"/>
  <c r="R34" i="53"/>
  <c r="Q34" i="53"/>
  <c r="P34" i="53"/>
  <c r="O34" i="53"/>
  <c r="N34" i="53"/>
  <c r="M34" i="53"/>
  <c r="L34" i="53"/>
  <c r="K34" i="53"/>
  <c r="J34" i="53"/>
  <c r="I34" i="53"/>
  <c r="H34" i="53"/>
  <c r="G34" i="53"/>
  <c r="F34" i="53"/>
  <c r="E34" i="53"/>
  <c r="D34" i="53"/>
  <c r="A34" i="53"/>
  <c r="AK33" i="53"/>
  <c r="AJ33" i="53"/>
  <c r="AI33" i="53"/>
  <c r="AH33" i="53"/>
  <c r="AG33" i="53"/>
  <c r="AE33" i="53"/>
  <c r="Y33" i="53"/>
  <c r="W33" i="53"/>
  <c r="T33" i="53"/>
  <c r="S33" i="53"/>
  <c r="R33" i="53"/>
  <c r="Q33" i="53"/>
  <c r="P33" i="53"/>
  <c r="O33" i="53"/>
  <c r="N33" i="53"/>
  <c r="L33" i="53"/>
  <c r="F33" i="53"/>
  <c r="D33" i="53"/>
  <c r="A33" i="53"/>
  <c r="AK32" i="53"/>
  <c r="AJ32" i="53"/>
  <c r="AI32" i="53"/>
  <c r="AH32" i="53"/>
  <c r="AG32" i="53"/>
  <c r="AE32" i="53"/>
  <c r="AC32" i="53"/>
  <c r="AA32" i="53"/>
  <c r="Y32" i="53"/>
  <c r="X32" i="53"/>
  <c r="W32" i="53"/>
  <c r="T32" i="53"/>
  <c r="S32" i="53"/>
  <c r="R32" i="53"/>
  <c r="Q32" i="53"/>
  <c r="P32" i="53"/>
  <c r="O32" i="53"/>
  <c r="N32" i="53"/>
  <c r="L32" i="53"/>
  <c r="J32" i="53"/>
  <c r="H32" i="53"/>
  <c r="F32" i="53"/>
  <c r="E32" i="53"/>
  <c r="D32" i="53"/>
  <c r="A32" i="53"/>
  <c r="AK31" i="53"/>
  <c r="AJ31" i="53"/>
  <c r="AI31" i="53"/>
  <c r="AH31" i="53"/>
  <c r="AG31" i="53"/>
  <c r="AE31" i="53"/>
  <c r="AC31" i="53"/>
  <c r="AA31" i="53"/>
  <c r="Y31" i="53"/>
  <c r="X31" i="53"/>
  <c r="W31" i="53"/>
  <c r="T31" i="53"/>
  <c r="S31" i="53"/>
  <c r="R31" i="53"/>
  <c r="Q31" i="53"/>
  <c r="P31" i="53"/>
  <c r="O31" i="53"/>
  <c r="N31" i="53"/>
  <c r="L31" i="53"/>
  <c r="J31" i="53"/>
  <c r="I31" i="53"/>
  <c r="H31" i="53"/>
  <c r="F31" i="53"/>
  <c r="E31" i="53"/>
  <c r="D31" i="53"/>
  <c r="A31" i="53"/>
  <c r="AK30" i="53"/>
  <c r="AJ30" i="53"/>
  <c r="AI30" i="53"/>
  <c r="AH30" i="53"/>
  <c r="AG30" i="53"/>
  <c r="AF30" i="53"/>
  <c r="AE30" i="53"/>
  <c r="AD30" i="53"/>
  <c r="AC30" i="53"/>
  <c r="AB30" i="53"/>
  <c r="AA30" i="53"/>
  <c r="Z30" i="53"/>
  <c r="Y30" i="53"/>
  <c r="X30" i="53"/>
  <c r="W30" i="53"/>
  <c r="T30" i="53"/>
  <c r="S30" i="53"/>
  <c r="R30" i="53"/>
  <c r="Q30" i="53"/>
  <c r="P30" i="53"/>
  <c r="O30" i="53"/>
  <c r="N30" i="53"/>
  <c r="M30" i="53"/>
  <c r="L30" i="53"/>
  <c r="K30" i="53"/>
  <c r="J30" i="53"/>
  <c r="I30" i="53"/>
  <c r="H30" i="53"/>
  <c r="G30" i="53"/>
  <c r="F30" i="53"/>
  <c r="E30" i="53"/>
  <c r="D30" i="53"/>
  <c r="A30" i="53"/>
  <c r="AK29" i="53"/>
  <c r="AJ29" i="53"/>
  <c r="AI29" i="53"/>
  <c r="AH29" i="53"/>
  <c r="AG29" i="53"/>
  <c r="AE29" i="53"/>
  <c r="Y29" i="53"/>
  <c r="W29" i="53"/>
  <c r="T29" i="53"/>
  <c r="S29" i="53"/>
  <c r="R29" i="53"/>
  <c r="Q29" i="53"/>
  <c r="P29" i="53"/>
  <c r="O29" i="53"/>
  <c r="N29" i="53"/>
  <c r="L29" i="53"/>
  <c r="J29" i="53"/>
  <c r="F29" i="53"/>
  <c r="D29" i="53"/>
  <c r="A29" i="53"/>
  <c r="AK28" i="53"/>
  <c r="AJ28" i="53"/>
  <c r="AI28" i="53"/>
  <c r="AH28" i="53"/>
  <c r="AG28" i="53"/>
  <c r="AE28" i="53"/>
  <c r="AC28" i="53"/>
  <c r="AA28" i="53"/>
  <c r="Y28" i="53"/>
  <c r="X28" i="53"/>
  <c r="W28" i="53"/>
  <c r="T28" i="53"/>
  <c r="S28" i="53"/>
  <c r="R28" i="53"/>
  <c r="Q28" i="53"/>
  <c r="P28" i="53"/>
  <c r="O28" i="53"/>
  <c r="N28" i="53"/>
  <c r="L28" i="53"/>
  <c r="J28" i="53"/>
  <c r="H28" i="53"/>
  <c r="F28" i="53"/>
  <c r="E28" i="53"/>
  <c r="D28" i="53"/>
  <c r="A28" i="53"/>
  <c r="AK27" i="53"/>
  <c r="AJ27" i="53"/>
  <c r="AI27" i="53"/>
  <c r="AH27" i="53"/>
  <c r="AG27" i="53"/>
  <c r="AE27" i="53"/>
  <c r="AC27" i="53"/>
  <c r="AA27" i="53"/>
  <c r="Y27" i="53"/>
  <c r="X27" i="53"/>
  <c r="W27" i="53"/>
  <c r="T27" i="53"/>
  <c r="S27" i="53"/>
  <c r="R27" i="53"/>
  <c r="Q27" i="53"/>
  <c r="P27" i="53"/>
  <c r="O27" i="53"/>
  <c r="N27" i="53"/>
  <c r="L27" i="53"/>
  <c r="J27" i="53"/>
  <c r="H27" i="53"/>
  <c r="F27" i="53"/>
  <c r="E27" i="53"/>
  <c r="D27" i="53"/>
  <c r="A27" i="53"/>
  <c r="AK26" i="53"/>
  <c r="AJ26" i="53"/>
  <c r="AI26" i="53"/>
  <c r="AH26" i="53"/>
  <c r="AG26" i="53"/>
  <c r="AF26" i="53"/>
  <c r="AE26" i="53"/>
  <c r="AD26" i="53"/>
  <c r="AC26" i="53"/>
  <c r="AB26" i="53"/>
  <c r="AA26" i="53"/>
  <c r="Z26" i="53"/>
  <c r="Y26" i="53"/>
  <c r="X26" i="53"/>
  <c r="W26" i="53"/>
  <c r="V26" i="53"/>
  <c r="U26" i="53"/>
  <c r="T26" i="53"/>
  <c r="S26" i="53"/>
  <c r="R26" i="53"/>
  <c r="Q26" i="53"/>
  <c r="P26" i="53"/>
  <c r="O26" i="53"/>
  <c r="N26" i="53"/>
  <c r="M26" i="53"/>
  <c r="L26" i="53"/>
  <c r="K26" i="53"/>
  <c r="J26" i="53"/>
  <c r="I26" i="53"/>
  <c r="H26" i="53"/>
  <c r="G26" i="53"/>
  <c r="F26" i="53"/>
  <c r="E26" i="53"/>
  <c r="D26" i="53"/>
  <c r="C26" i="53"/>
  <c r="B26" i="53"/>
  <c r="A26" i="53"/>
  <c r="U25" i="53"/>
  <c r="Q25" i="53"/>
  <c r="C25" i="53"/>
  <c r="B25" i="53"/>
  <c r="A25" i="53"/>
  <c r="AI24" i="53"/>
  <c r="AG24" i="53"/>
  <c r="D24" i="53"/>
  <c r="C24" i="53"/>
  <c r="B24" i="53"/>
  <c r="A24" i="53"/>
  <c r="K43" i="53"/>
  <c r="AB43" i="53"/>
  <c r="I43" i="53"/>
  <c r="K40" i="53"/>
  <c r="AD39" i="53"/>
  <c r="AB39" i="53"/>
  <c r="AD36" i="53"/>
  <c r="K5" i="53"/>
  <c r="K28" i="53" s="1"/>
  <c r="I5" i="53"/>
  <c r="I28" i="53" s="1"/>
  <c r="K4" i="53"/>
  <c r="K27" i="53" s="1"/>
  <c r="I4" i="53"/>
  <c r="I27" i="53" s="1"/>
  <c r="AE45" i="39"/>
  <c r="AC45" i="39"/>
  <c r="Y45" i="39"/>
  <c r="W45" i="39"/>
  <c r="AE44" i="39"/>
  <c r="AD44" i="39"/>
  <c r="AC44" i="39"/>
  <c r="AA44" i="39"/>
  <c r="Y44" i="39"/>
  <c r="X44" i="39"/>
  <c r="W44" i="39"/>
  <c r="AE43" i="39"/>
  <c r="AD43" i="39"/>
  <c r="AC43" i="39"/>
  <c r="AA43" i="39"/>
  <c r="Y43" i="39"/>
  <c r="X43" i="39"/>
  <c r="W43" i="39"/>
  <c r="L45" i="39"/>
  <c r="J45" i="39"/>
  <c r="F45" i="39"/>
  <c r="D45" i="39"/>
  <c r="L44" i="39"/>
  <c r="J44" i="39"/>
  <c r="H44" i="39"/>
  <c r="F44" i="39"/>
  <c r="E44" i="39"/>
  <c r="D44" i="39"/>
  <c r="L43" i="39"/>
  <c r="J43" i="39"/>
  <c r="H43" i="39"/>
  <c r="F43" i="39"/>
  <c r="E43" i="39"/>
  <c r="D43" i="39"/>
  <c r="AE41" i="39"/>
  <c r="AC41" i="39"/>
  <c r="Y41" i="39"/>
  <c r="W41" i="39"/>
  <c r="AE40" i="39"/>
  <c r="AC40" i="39"/>
  <c r="AA40" i="39"/>
  <c r="Z40" i="39"/>
  <c r="Y40" i="39"/>
  <c r="X40" i="39"/>
  <c r="W40" i="39"/>
  <c r="AE39" i="39"/>
  <c r="AC39" i="39"/>
  <c r="AA39" i="39"/>
  <c r="Y39" i="39"/>
  <c r="X39" i="39"/>
  <c r="W39" i="39"/>
  <c r="L41" i="39"/>
  <c r="J41" i="39"/>
  <c r="F41" i="39"/>
  <c r="D41" i="39"/>
  <c r="L40" i="39"/>
  <c r="J40" i="39"/>
  <c r="H40" i="39"/>
  <c r="F40" i="39"/>
  <c r="E40" i="39"/>
  <c r="D40" i="39"/>
  <c r="L39" i="39"/>
  <c r="J39" i="39"/>
  <c r="H39" i="39"/>
  <c r="F39" i="39"/>
  <c r="E39" i="39"/>
  <c r="D39" i="39"/>
  <c r="AE37" i="39"/>
  <c r="AC37" i="39"/>
  <c r="Y37" i="39"/>
  <c r="W37" i="39"/>
  <c r="AE36" i="39"/>
  <c r="AC36" i="39"/>
  <c r="AA36" i="39"/>
  <c r="Y36" i="39"/>
  <c r="X36" i="39"/>
  <c r="W36" i="39"/>
  <c r="AE35" i="39"/>
  <c r="AD35" i="39"/>
  <c r="AC35" i="39"/>
  <c r="AA35" i="39"/>
  <c r="Y35" i="39"/>
  <c r="X35" i="39"/>
  <c r="W35" i="39"/>
  <c r="L37" i="39"/>
  <c r="J37" i="39"/>
  <c r="F37" i="39"/>
  <c r="D37" i="39"/>
  <c r="L36" i="39"/>
  <c r="K36" i="39"/>
  <c r="J36" i="39"/>
  <c r="I36" i="39"/>
  <c r="H36" i="39"/>
  <c r="F36" i="39"/>
  <c r="E36" i="39"/>
  <c r="D36" i="39"/>
  <c r="L35" i="39"/>
  <c r="J35" i="39"/>
  <c r="H35" i="39"/>
  <c r="F35" i="39"/>
  <c r="E35" i="39"/>
  <c r="D35" i="39"/>
  <c r="AE33" i="39"/>
  <c r="AC33" i="39"/>
  <c r="Y33" i="39"/>
  <c r="W33" i="39"/>
  <c r="AE32" i="39"/>
  <c r="AC32" i="39"/>
  <c r="AA32" i="39"/>
  <c r="Y32" i="39"/>
  <c r="X32" i="39"/>
  <c r="W32" i="39"/>
  <c r="AE31" i="39"/>
  <c r="AD31" i="39"/>
  <c r="AC31" i="39"/>
  <c r="AB31" i="39"/>
  <c r="AA31" i="39"/>
  <c r="Y31" i="39"/>
  <c r="X31" i="39"/>
  <c r="W31" i="39"/>
  <c r="L33" i="39"/>
  <c r="J33" i="39"/>
  <c r="F33" i="39"/>
  <c r="D33" i="39"/>
  <c r="L32" i="39"/>
  <c r="J32" i="39"/>
  <c r="I32" i="39"/>
  <c r="H32" i="39"/>
  <c r="G32" i="39"/>
  <c r="F32" i="39"/>
  <c r="E32" i="39"/>
  <c r="D32" i="39"/>
  <c r="L31" i="39"/>
  <c r="J31" i="39"/>
  <c r="I31" i="39"/>
  <c r="H31" i="39"/>
  <c r="F31" i="39"/>
  <c r="E31" i="39"/>
  <c r="D31" i="39"/>
  <c r="AE29" i="39"/>
  <c r="AC29" i="39"/>
  <c r="Y29" i="39"/>
  <c r="W29" i="39"/>
  <c r="AE28" i="39"/>
  <c r="AC28" i="39"/>
  <c r="AB28" i="39"/>
  <c r="AA28" i="39"/>
  <c r="Y28" i="39"/>
  <c r="X28" i="39"/>
  <c r="W28" i="39"/>
  <c r="AE27" i="39"/>
  <c r="AC27" i="39"/>
  <c r="AB27" i="39"/>
  <c r="AA27" i="39"/>
  <c r="Y27" i="39"/>
  <c r="X27" i="39"/>
  <c r="W27" i="39"/>
  <c r="A28" i="39"/>
  <c r="D28" i="39"/>
  <c r="E28" i="39"/>
  <c r="F28" i="39"/>
  <c r="H28" i="39"/>
  <c r="J28" i="39"/>
  <c r="L28" i="39"/>
  <c r="N28" i="39"/>
  <c r="O28" i="39"/>
  <c r="P28" i="39"/>
  <c r="Q28" i="39"/>
  <c r="R28" i="39"/>
  <c r="S28" i="39"/>
  <c r="T28" i="39"/>
  <c r="AG28" i="39"/>
  <c r="AH28" i="39"/>
  <c r="AI28" i="39"/>
  <c r="AJ28" i="39"/>
  <c r="AK28" i="39"/>
  <c r="A29" i="39"/>
  <c r="D29" i="39"/>
  <c r="F29" i="39"/>
  <c r="J29" i="39"/>
  <c r="L29" i="39"/>
  <c r="N29" i="39"/>
  <c r="O29" i="39"/>
  <c r="P29" i="39"/>
  <c r="Q29" i="39"/>
  <c r="R29" i="39"/>
  <c r="S29" i="39"/>
  <c r="T29" i="39"/>
  <c r="AG29" i="39"/>
  <c r="AH29" i="39"/>
  <c r="AI29" i="39"/>
  <c r="AJ29" i="39"/>
  <c r="AK29" i="39"/>
  <c r="A30" i="39"/>
  <c r="D30" i="39"/>
  <c r="E30" i="39"/>
  <c r="F30" i="39"/>
  <c r="G30" i="39"/>
  <c r="H30" i="39"/>
  <c r="I30" i="39"/>
  <c r="J30" i="39"/>
  <c r="K30" i="39"/>
  <c r="L30" i="39"/>
  <c r="M30" i="39"/>
  <c r="N30" i="39"/>
  <c r="O30" i="39"/>
  <c r="P30" i="39"/>
  <c r="Q30" i="39"/>
  <c r="R30" i="39"/>
  <c r="S30" i="39"/>
  <c r="T30" i="39"/>
  <c r="W30" i="39"/>
  <c r="X30" i="39"/>
  <c r="Y30" i="39"/>
  <c r="Z30" i="39"/>
  <c r="AA30" i="39"/>
  <c r="AB30" i="39"/>
  <c r="AC30" i="39"/>
  <c r="AD30" i="39"/>
  <c r="AE30" i="39"/>
  <c r="AF30" i="39"/>
  <c r="AG30" i="39"/>
  <c r="AH30" i="39"/>
  <c r="AI30" i="39"/>
  <c r="AJ30" i="39"/>
  <c r="AK30" i="39"/>
  <c r="A31" i="39"/>
  <c r="N31" i="39"/>
  <c r="O31" i="39"/>
  <c r="P31" i="39"/>
  <c r="Q31" i="39"/>
  <c r="R31" i="39"/>
  <c r="S31" i="39"/>
  <c r="T31" i="39"/>
  <c r="AG31" i="39"/>
  <c r="AH31" i="39"/>
  <c r="AI31" i="39"/>
  <c r="AJ31" i="39"/>
  <c r="AK31" i="39"/>
  <c r="A32" i="39"/>
  <c r="N32" i="39"/>
  <c r="O32" i="39"/>
  <c r="P32" i="39"/>
  <c r="Q32" i="39"/>
  <c r="R32" i="39"/>
  <c r="S32" i="39"/>
  <c r="T32" i="39"/>
  <c r="AG32" i="39"/>
  <c r="AH32" i="39"/>
  <c r="AI32" i="39"/>
  <c r="AJ32" i="39"/>
  <c r="AK32" i="39"/>
  <c r="A33" i="39"/>
  <c r="N33" i="39"/>
  <c r="O33" i="39"/>
  <c r="P33" i="39"/>
  <c r="Q33" i="39"/>
  <c r="R33" i="39"/>
  <c r="S33" i="39"/>
  <c r="T33" i="39"/>
  <c r="AG33" i="39"/>
  <c r="AH33" i="39"/>
  <c r="AI33" i="39"/>
  <c r="AJ33" i="39"/>
  <c r="AK33" i="39"/>
  <c r="A34" i="39"/>
  <c r="D34" i="39"/>
  <c r="E34" i="39"/>
  <c r="F34" i="39"/>
  <c r="G34" i="39"/>
  <c r="H34" i="39"/>
  <c r="I34" i="39"/>
  <c r="J34" i="39"/>
  <c r="K34" i="39"/>
  <c r="L34" i="39"/>
  <c r="M34" i="39"/>
  <c r="N34" i="39"/>
  <c r="O34" i="39"/>
  <c r="P34" i="39"/>
  <c r="Q34" i="39"/>
  <c r="R34" i="39"/>
  <c r="S34" i="39"/>
  <c r="T34" i="39"/>
  <c r="W34" i="39"/>
  <c r="X34" i="39"/>
  <c r="Y34" i="39"/>
  <c r="Z34" i="39"/>
  <c r="AA34" i="39"/>
  <c r="AB34" i="39"/>
  <c r="AC34" i="39"/>
  <c r="AD34" i="39"/>
  <c r="AE34" i="39"/>
  <c r="AF34" i="39"/>
  <c r="AG34" i="39"/>
  <c r="AH34" i="39"/>
  <c r="AI34" i="39"/>
  <c r="AJ34" i="39"/>
  <c r="AK34" i="39"/>
  <c r="A35" i="39"/>
  <c r="N35" i="39"/>
  <c r="O35" i="39"/>
  <c r="P35" i="39"/>
  <c r="Q35" i="39"/>
  <c r="R35" i="39"/>
  <c r="S35" i="39"/>
  <c r="T35" i="39"/>
  <c r="AG35" i="39"/>
  <c r="AH35" i="39"/>
  <c r="AI35" i="39"/>
  <c r="AJ35" i="39"/>
  <c r="AK35" i="39"/>
  <c r="A36" i="39"/>
  <c r="N36" i="39"/>
  <c r="O36" i="39"/>
  <c r="P36" i="39"/>
  <c r="Q36" i="39"/>
  <c r="R36" i="39"/>
  <c r="S36" i="39"/>
  <c r="T36" i="39"/>
  <c r="AG36" i="39"/>
  <c r="AH36" i="39"/>
  <c r="AI36" i="39"/>
  <c r="AJ36" i="39"/>
  <c r="AK36" i="39"/>
  <c r="A37" i="39"/>
  <c r="N37" i="39"/>
  <c r="O37" i="39"/>
  <c r="P37" i="39"/>
  <c r="Q37" i="39"/>
  <c r="R37" i="39"/>
  <c r="S37" i="39"/>
  <c r="T37" i="39"/>
  <c r="AG37" i="39"/>
  <c r="AH37" i="39"/>
  <c r="AI37" i="39"/>
  <c r="AJ37" i="39"/>
  <c r="AK37" i="39"/>
  <c r="A38" i="39"/>
  <c r="D38" i="39"/>
  <c r="E38" i="39"/>
  <c r="F38" i="39"/>
  <c r="G38" i="39"/>
  <c r="H38" i="39"/>
  <c r="I38" i="39"/>
  <c r="J38" i="39"/>
  <c r="K38" i="39"/>
  <c r="L38" i="39"/>
  <c r="M38" i="39"/>
  <c r="N38" i="39"/>
  <c r="O38" i="39"/>
  <c r="P38" i="39"/>
  <c r="Q38" i="39"/>
  <c r="R38" i="39"/>
  <c r="S38" i="39"/>
  <c r="T38" i="39"/>
  <c r="W38" i="39"/>
  <c r="X38" i="39"/>
  <c r="Y38" i="39"/>
  <c r="Z38" i="39"/>
  <c r="AA38" i="39"/>
  <c r="AB38" i="39"/>
  <c r="AC38" i="39"/>
  <c r="AD38" i="39"/>
  <c r="AE38" i="39"/>
  <c r="AF38" i="39"/>
  <c r="AG38" i="39"/>
  <c r="AH38" i="39"/>
  <c r="AI38" i="39"/>
  <c r="AJ38" i="39"/>
  <c r="AK38" i="39"/>
  <c r="A39" i="39"/>
  <c r="N39" i="39"/>
  <c r="O39" i="39"/>
  <c r="P39" i="39"/>
  <c r="Q39" i="39"/>
  <c r="R39" i="39"/>
  <c r="S39" i="39"/>
  <c r="T39" i="39"/>
  <c r="AG39" i="39"/>
  <c r="AH39" i="39"/>
  <c r="AI39" i="39"/>
  <c r="AJ39" i="39"/>
  <c r="AK39" i="39"/>
  <c r="A40" i="39"/>
  <c r="N40" i="39"/>
  <c r="O40" i="39"/>
  <c r="P40" i="39"/>
  <c r="Q40" i="39"/>
  <c r="R40" i="39"/>
  <c r="S40" i="39"/>
  <c r="T40" i="39"/>
  <c r="AG40" i="39"/>
  <c r="AH40" i="39"/>
  <c r="AI40" i="39"/>
  <c r="AJ40" i="39"/>
  <c r="AK40" i="39"/>
  <c r="A41" i="39"/>
  <c r="N41" i="39"/>
  <c r="O41" i="39"/>
  <c r="P41" i="39"/>
  <c r="Q41" i="39"/>
  <c r="R41" i="39"/>
  <c r="S41" i="39"/>
  <c r="T41" i="39"/>
  <c r="AG41" i="39"/>
  <c r="AH41" i="39"/>
  <c r="AI41" i="39"/>
  <c r="AJ41" i="39"/>
  <c r="AK41" i="39"/>
  <c r="A42" i="39"/>
  <c r="D42" i="39"/>
  <c r="E42" i="39"/>
  <c r="F42" i="39"/>
  <c r="G42" i="39"/>
  <c r="H42" i="39"/>
  <c r="I42" i="39"/>
  <c r="J42" i="39"/>
  <c r="K42" i="39"/>
  <c r="L42" i="39"/>
  <c r="M42" i="39"/>
  <c r="N42" i="39"/>
  <c r="O42" i="39"/>
  <c r="P42" i="39"/>
  <c r="Q42" i="39"/>
  <c r="R42" i="39"/>
  <c r="S42" i="39"/>
  <c r="T42" i="39"/>
  <c r="U42" i="39"/>
  <c r="V42" i="39"/>
  <c r="W42" i="39"/>
  <c r="X42" i="39"/>
  <c r="Y42" i="39"/>
  <c r="Z42" i="39"/>
  <c r="AA42" i="39"/>
  <c r="AB42" i="39"/>
  <c r="AC42" i="39"/>
  <c r="AD42" i="39"/>
  <c r="AE42" i="39"/>
  <c r="AF42" i="39"/>
  <c r="AG42" i="39"/>
  <c r="AH42" i="39"/>
  <c r="AI42" i="39"/>
  <c r="AJ42" i="39"/>
  <c r="AK42" i="39"/>
  <c r="A43" i="39"/>
  <c r="N43" i="39"/>
  <c r="O43" i="39"/>
  <c r="P43" i="39"/>
  <c r="Q43" i="39"/>
  <c r="R43" i="39"/>
  <c r="S43" i="39"/>
  <c r="T43" i="39"/>
  <c r="U43" i="39"/>
  <c r="V43" i="39"/>
  <c r="AG43" i="39"/>
  <c r="AH43" i="39"/>
  <c r="AI43" i="39"/>
  <c r="AJ43" i="39"/>
  <c r="AK43" i="39"/>
  <c r="A44" i="39"/>
  <c r="N44" i="39"/>
  <c r="O44" i="39"/>
  <c r="P44" i="39"/>
  <c r="Q44" i="39"/>
  <c r="R44" i="39"/>
  <c r="S44" i="39"/>
  <c r="T44" i="39"/>
  <c r="U44" i="39"/>
  <c r="V44" i="39"/>
  <c r="AG44" i="39"/>
  <c r="AH44" i="39"/>
  <c r="AI44" i="39"/>
  <c r="AJ44" i="39"/>
  <c r="AK44" i="39"/>
  <c r="A45" i="39"/>
  <c r="B45" i="39"/>
  <c r="C45" i="39"/>
  <c r="N45" i="39"/>
  <c r="O45" i="39"/>
  <c r="P45" i="39"/>
  <c r="Q45" i="39"/>
  <c r="R45" i="39"/>
  <c r="S45" i="39"/>
  <c r="T45" i="39"/>
  <c r="U45" i="39"/>
  <c r="V45" i="39"/>
  <c r="AG45" i="39"/>
  <c r="AH45" i="39"/>
  <c r="AI45" i="39"/>
  <c r="AJ45" i="39"/>
  <c r="AK45" i="39"/>
  <c r="A46" i="39"/>
  <c r="B46" i="39"/>
  <c r="C46" i="39"/>
  <c r="D46" i="39"/>
  <c r="E46" i="39"/>
  <c r="F46" i="39"/>
  <c r="G46" i="39"/>
  <c r="H46" i="39"/>
  <c r="I46" i="39"/>
  <c r="J46" i="39"/>
  <c r="K46" i="39"/>
  <c r="L46" i="39"/>
  <c r="M46" i="39"/>
  <c r="N46" i="39"/>
  <c r="O46" i="39"/>
  <c r="P46" i="39"/>
  <c r="Q46" i="39"/>
  <c r="R46" i="39"/>
  <c r="S46" i="39"/>
  <c r="T46" i="39"/>
  <c r="U46" i="39"/>
  <c r="V46" i="39"/>
  <c r="W46" i="39"/>
  <c r="X46" i="39"/>
  <c r="Y46" i="39"/>
  <c r="Z46" i="39"/>
  <c r="AA46" i="39"/>
  <c r="AB46" i="39"/>
  <c r="AC46" i="39"/>
  <c r="AD46" i="39"/>
  <c r="AE46" i="39"/>
  <c r="AF46" i="39"/>
  <c r="AG46" i="39"/>
  <c r="AH46" i="39"/>
  <c r="AI46" i="39"/>
  <c r="AJ46" i="39"/>
  <c r="AK46" i="39"/>
  <c r="D27" i="39"/>
  <c r="E27" i="39"/>
  <c r="F27" i="39"/>
  <c r="H27" i="39"/>
  <c r="J27" i="39"/>
  <c r="L27" i="39"/>
  <c r="N27" i="39"/>
  <c r="O27" i="39"/>
  <c r="P27" i="39"/>
  <c r="Q27" i="39"/>
  <c r="R27" i="39"/>
  <c r="S27" i="39"/>
  <c r="T27" i="39"/>
  <c r="AG27" i="39"/>
  <c r="AH27" i="39"/>
  <c r="AI27" i="39"/>
  <c r="AJ27" i="39"/>
  <c r="AK27" i="39"/>
  <c r="B26" i="39"/>
  <c r="A27" i="39"/>
  <c r="K21" i="39"/>
  <c r="K20" i="39" s="1"/>
  <c r="K43" i="39" s="1"/>
  <c r="AB21" i="39"/>
  <c r="AB44" i="39" s="1"/>
  <c r="Z21" i="39"/>
  <c r="Z44" i="39" s="1"/>
  <c r="AB20" i="39"/>
  <c r="AB43" i="39" s="1"/>
  <c r="Z20" i="39"/>
  <c r="Z43" i="39" s="1"/>
  <c r="I21" i="39"/>
  <c r="I44" i="39" s="1"/>
  <c r="G21" i="39"/>
  <c r="G44" i="39" s="1"/>
  <c r="I20" i="39"/>
  <c r="I43" i="39" s="1"/>
  <c r="G20" i="39"/>
  <c r="G43" i="39" s="1"/>
  <c r="AD17" i="39"/>
  <c r="AD40" i="39" s="1"/>
  <c r="AB17" i="39"/>
  <c r="AB40" i="39" s="1"/>
  <c r="AD16" i="39"/>
  <c r="AD39" i="39" s="1"/>
  <c r="AB16" i="39"/>
  <c r="AB39" i="39" s="1"/>
  <c r="Z16" i="39"/>
  <c r="Z39" i="39" s="1"/>
  <c r="K17" i="39"/>
  <c r="K40" i="39" s="1"/>
  <c r="I17" i="39"/>
  <c r="I40" i="39" s="1"/>
  <c r="G17" i="39"/>
  <c r="G40" i="39" s="1"/>
  <c r="K16" i="39"/>
  <c r="K39" i="39" s="1"/>
  <c r="I16" i="39"/>
  <c r="I39" i="39" s="1"/>
  <c r="G16" i="39"/>
  <c r="G39" i="39" s="1"/>
  <c r="AD13" i="39"/>
  <c r="AD36" i="39" s="1"/>
  <c r="AB13" i="39"/>
  <c r="AB36" i="39" s="1"/>
  <c r="Z13" i="39"/>
  <c r="Z36" i="39" s="1"/>
  <c r="K12" i="39"/>
  <c r="K35" i="39" s="1"/>
  <c r="I12" i="39"/>
  <c r="I35" i="39" s="1"/>
  <c r="G12" i="39"/>
  <c r="G35" i="39" s="1"/>
  <c r="AD9" i="39"/>
  <c r="AD32" i="39" s="1"/>
  <c r="AB9" i="39"/>
  <c r="AB32" i="39" s="1"/>
  <c r="Z9" i="39"/>
  <c r="Z32" i="39" s="1"/>
  <c r="K9" i="39"/>
  <c r="K32" i="39" s="1"/>
  <c r="M32" i="39" s="1"/>
  <c r="K8" i="39"/>
  <c r="K31" i="39" s="1"/>
  <c r="G8" i="39"/>
  <c r="G31" i="39" s="1"/>
  <c r="AD5" i="39"/>
  <c r="AD28" i="39" s="1"/>
  <c r="Z5" i="39"/>
  <c r="Z28" i="39" s="1"/>
  <c r="AD4" i="39"/>
  <c r="AD27" i="39" s="1"/>
  <c r="Z4" i="39"/>
  <c r="Z27" i="39" s="1"/>
  <c r="K5" i="39"/>
  <c r="K28" i="39" s="1"/>
  <c r="K4" i="39"/>
  <c r="K27" i="39" s="1"/>
  <c r="I4" i="39"/>
  <c r="I27" i="39" s="1"/>
  <c r="Q39" i="13"/>
  <c r="P39" i="13"/>
  <c r="O39" i="13"/>
  <c r="N39" i="13"/>
  <c r="Q35" i="13"/>
  <c r="P35" i="13"/>
  <c r="O35" i="13"/>
  <c r="N35" i="13"/>
  <c r="E4" i="13"/>
  <c r="E33" i="13" s="1"/>
  <c r="M33" i="13" s="1"/>
  <c r="F28" i="13"/>
  <c r="F57" i="13" s="1"/>
  <c r="S58" i="13" s="1"/>
  <c r="F26" i="13"/>
  <c r="F55" i="13" s="1"/>
  <c r="F24" i="13"/>
  <c r="F53" i="13" s="1"/>
  <c r="S54" i="13" s="1"/>
  <c r="F22" i="13"/>
  <c r="F51" i="13" s="1"/>
  <c r="S52" i="13" s="1"/>
  <c r="J18" i="13"/>
  <c r="J47" i="13" s="1"/>
  <c r="U47" i="13" s="1"/>
  <c r="E16" i="13"/>
  <c r="E45" i="13" s="1"/>
  <c r="P45" i="13" s="1"/>
  <c r="E12" i="13"/>
  <c r="E41" i="13" s="1"/>
  <c r="F43" i="13" s="1"/>
  <c r="E10" i="13"/>
  <c r="E39" i="13" s="1"/>
  <c r="M39" i="13" s="1"/>
  <c r="E8" i="13"/>
  <c r="E37" i="13" s="1"/>
  <c r="M37" i="13" s="1"/>
  <c r="E6" i="13"/>
  <c r="E35" i="13" s="1"/>
  <c r="M35" i="13" s="1"/>
  <c r="A33" i="13"/>
  <c r="B33" i="13"/>
  <c r="I33" i="13"/>
  <c r="K33" i="13"/>
  <c r="L33" i="13"/>
  <c r="N33" i="13"/>
  <c r="O33" i="13"/>
  <c r="P33" i="13"/>
  <c r="Q33" i="13"/>
  <c r="R33" i="13"/>
  <c r="A34" i="13"/>
  <c r="B34" i="13"/>
  <c r="E34" i="13"/>
  <c r="F34" i="13"/>
  <c r="G34" i="13"/>
  <c r="H34" i="13"/>
  <c r="I34" i="13"/>
  <c r="K34" i="13"/>
  <c r="L34" i="13"/>
  <c r="M34" i="13"/>
  <c r="N34" i="13"/>
  <c r="O34" i="13"/>
  <c r="P34" i="13"/>
  <c r="Q34" i="13"/>
  <c r="R34" i="13"/>
  <c r="A35" i="13"/>
  <c r="B35" i="13"/>
  <c r="F35" i="13"/>
  <c r="G35" i="13"/>
  <c r="H35" i="13"/>
  <c r="I35" i="13"/>
  <c r="K35" i="13"/>
  <c r="L35" i="13"/>
  <c r="R35" i="13"/>
  <c r="A36" i="13"/>
  <c r="B36" i="13"/>
  <c r="E36" i="13"/>
  <c r="F36" i="13"/>
  <c r="G36" i="13"/>
  <c r="H36" i="13"/>
  <c r="I36" i="13"/>
  <c r="K36" i="13"/>
  <c r="L36" i="13"/>
  <c r="M36" i="13"/>
  <c r="N36" i="13"/>
  <c r="O36" i="13"/>
  <c r="P36" i="13"/>
  <c r="Q36" i="13"/>
  <c r="R36" i="13"/>
  <c r="A37" i="13"/>
  <c r="B37" i="13"/>
  <c r="F37" i="13"/>
  <c r="G37" i="13"/>
  <c r="H37" i="13"/>
  <c r="I37" i="13"/>
  <c r="K37" i="13"/>
  <c r="L37" i="13"/>
  <c r="R37" i="13"/>
  <c r="A38" i="13"/>
  <c r="B38" i="13"/>
  <c r="E38" i="13"/>
  <c r="F38" i="13"/>
  <c r="G38" i="13"/>
  <c r="H38" i="13"/>
  <c r="I38" i="13"/>
  <c r="K38" i="13"/>
  <c r="L38" i="13"/>
  <c r="M38" i="13"/>
  <c r="N38" i="13"/>
  <c r="O38" i="13"/>
  <c r="P38" i="13"/>
  <c r="Q38" i="13"/>
  <c r="R38" i="13"/>
  <c r="A39" i="13"/>
  <c r="B39" i="13"/>
  <c r="F39" i="13"/>
  <c r="G39" i="13"/>
  <c r="H39" i="13"/>
  <c r="I39" i="13"/>
  <c r="K39" i="13"/>
  <c r="L39" i="13"/>
  <c r="R39" i="13"/>
  <c r="A40" i="13"/>
  <c r="B40" i="13"/>
  <c r="E40" i="13"/>
  <c r="F40" i="13"/>
  <c r="G40" i="13"/>
  <c r="H40" i="13"/>
  <c r="I40" i="13"/>
  <c r="J40" i="13"/>
  <c r="K40" i="13"/>
  <c r="L40" i="13"/>
  <c r="M40" i="13"/>
  <c r="N40" i="13"/>
  <c r="O40" i="13"/>
  <c r="P40" i="13"/>
  <c r="Q40" i="13"/>
  <c r="R40" i="13"/>
  <c r="S40" i="13"/>
  <c r="T40" i="13"/>
  <c r="U40" i="13"/>
  <c r="V40" i="13"/>
  <c r="W40" i="13"/>
  <c r="X40" i="13"/>
  <c r="Y40" i="13"/>
  <c r="Z40" i="13"/>
  <c r="AA40" i="13"/>
  <c r="AB40" i="13"/>
  <c r="AC40" i="13"/>
  <c r="AD40" i="13"/>
  <c r="AE40" i="13"/>
  <c r="AF40" i="13"/>
  <c r="AG40" i="13"/>
  <c r="AH40" i="13"/>
  <c r="AI40" i="13"/>
  <c r="AJ40" i="13"/>
  <c r="AK40" i="13"/>
  <c r="A41" i="13"/>
  <c r="B41" i="13"/>
  <c r="F41" i="13"/>
  <c r="G41" i="13"/>
  <c r="H41" i="13"/>
  <c r="I41" i="13"/>
  <c r="A42" i="13"/>
  <c r="B42" i="13"/>
  <c r="C42" i="13"/>
  <c r="D42" i="13"/>
  <c r="A43" i="13"/>
  <c r="B43" i="13"/>
  <c r="C43" i="13"/>
  <c r="A44" i="13"/>
  <c r="B44" i="13"/>
  <c r="C44" i="13"/>
  <c r="D44" i="13"/>
  <c r="E44" i="13"/>
  <c r="F44" i="13"/>
  <c r="G44" i="13"/>
  <c r="H44" i="13"/>
  <c r="I44" i="13"/>
  <c r="J44" i="13"/>
  <c r="K44" i="13"/>
  <c r="L44" i="13"/>
  <c r="M44" i="13"/>
  <c r="N44" i="13"/>
  <c r="O44" i="13"/>
  <c r="P44" i="13"/>
  <c r="Q44" i="13"/>
  <c r="R44" i="13"/>
  <c r="S44" i="13"/>
  <c r="T44" i="13"/>
  <c r="U44" i="13"/>
  <c r="V44" i="13"/>
  <c r="W44" i="13"/>
  <c r="X44" i="13"/>
  <c r="Y44" i="13"/>
  <c r="Z44" i="13"/>
  <c r="AA44" i="13"/>
  <c r="AB44" i="13"/>
  <c r="AC44" i="13"/>
  <c r="AD44" i="13"/>
  <c r="AE44" i="13"/>
  <c r="AF44" i="13"/>
  <c r="AG44" i="13"/>
  <c r="AH44" i="13"/>
  <c r="AI44" i="13"/>
  <c r="AJ44" i="13"/>
  <c r="AK44" i="13"/>
  <c r="A45" i="13"/>
  <c r="B45" i="13"/>
  <c r="F45" i="13"/>
  <c r="G45" i="13"/>
  <c r="H45" i="13"/>
  <c r="I45" i="13"/>
  <c r="Q45" i="13"/>
  <c r="R45" i="13"/>
  <c r="S45" i="13"/>
  <c r="T45" i="13"/>
  <c r="A46" i="13"/>
  <c r="B46" i="13"/>
  <c r="E46" i="13"/>
  <c r="F46" i="13"/>
  <c r="G46" i="13"/>
  <c r="H46" i="13"/>
  <c r="I46" i="13"/>
  <c r="J46" i="13"/>
  <c r="K46" i="13"/>
  <c r="L46" i="13"/>
  <c r="M46" i="13"/>
  <c r="N46" i="13"/>
  <c r="O46" i="13"/>
  <c r="P46" i="13"/>
  <c r="Q46" i="13"/>
  <c r="R46" i="13"/>
  <c r="S46" i="13"/>
  <c r="T46" i="13"/>
  <c r="U46" i="13"/>
  <c r="V46" i="13"/>
  <c r="W46" i="13"/>
  <c r="X46" i="13"/>
  <c r="Y46" i="13"/>
  <c r="Z46" i="13"/>
  <c r="AA46" i="13"/>
  <c r="AB46" i="13"/>
  <c r="AC46" i="13"/>
  <c r="AD46" i="13"/>
  <c r="AE46" i="13"/>
  <c r="AF46" i="13"/>
  <c r="AG46" i="13"/>
  <c r="AH46" i="13"/>
  <c r="AI46" i="13"/>
  <c r="AJ46" i="13"/>
  <c r="AK46" i="13"/>
  <c r="A47" i="13"/>
  <c r="B47" i="13"/>
  <c r="E47" i="13"/>
  <c r="K47" i="13"/>
  <c r="L47" i="13"/>
  <c r="M47" i="13"/>
  <c r="V47" i="13"/>
  <c r="W47" i="13"/>
  <c r="X47" i="13"/>
  <c r="Y47" i="13"/>
  <c r="A48" i="13"/>
  <c r="B48" i="13"/>
  <c r="E48" i="13"/>
  <c r="F48" i="13"/>
  <c r="G48" i="13"/>
  <c r="H48" i="13"/>
  <c r="I48" i="13"/>
  <c r="J48" i="13"/>
  <c r="K48" i="13"/>
  <c r="L48" i="13"/>
  <c r="M48" i="13"/>
  <c r="N48" i="13"/>
  <c r="O48" i="13"/>
  <c r="P48" i="13"/>
  <c r="Q48" i="13"/>
  <c r="R48" i="13"/>
  <c r="S48" i="13"/>
  <c r="T48" i="13"/>
  <c r="U48" i="13"/>
  <c r="V48" i="13"/>
  <c r="W48" i="13"/>
  <c r="X48" i="13"/>
  <c r="Y48" i="13"/>
  <c r="Z48" i="13"/>
  <c r="AA48" i="13"/>
  <c r="AB48" i="13"/>
  <c r="AC48" i="13"/>
  <c r="AD48" i="13"/>
  <c r="AE48" i="13"/>
  <c r="AF48" i="13"/>
  <c r="AG48" i="13"/>
  <c r="AH48" i="13"/>
  <c r="AI48" i="13"/>
  <c r="AJ48" i="13"/>
  <c r="AK48" i="13"/>
  <c r="A49" i="13"/>
  <c r="B49" i="13"/>
  <c r="E49" i="13"/>
  <c r="A50" i="13"/>
  <c r="B50" i="13"/>
  <c r="E50" i="13"/>
  <c r="A51" i="13"/>
  <c r="B51" i="13"/>
  <c r="C51" i="13"/>
  <c r="D51" i="13"/>
  <c r="A52" i="13"/>
  <c r="B52" i="13"/>
  <c r="C52" i="13"/>
  <c r="D52" i="13"/>
  <c r="F52" i="13"/>
  <c r="G52" i="13"/>
  <c r="H52" i="13"/>
  <c r="I52" i="13"/>
  <c r="J52" i="13"/>
  <c r="K52" i="13"/>
  <c r="V52" i="13"/>
  <c r="W52" i="13"/>
  <c r="X52" i="13"/>
  <c r="Y52" i="13"/>
  <c r="Z52" i="13"/>
  <c r="AA52" i="13"/>
  <c r="AB52" i="13"/>
  <c r="AC52" i="13"/>
  <c r="AD52" i="13"/>
  <c r="AE52" i="13"/>
  <c r="AF52" i="13"/>
  <c r="AG52" i="13"/>
  <c r="AH52" i="13"/>
  <c r="AI52" i="13"/>
  <c r="AJ52" i="13"/>
  <c r="AK52" i="13"/>
  <c r="A53" i="13"/>
  <c r="B53" i="13"/>
  <c r="C53" i="13"/>
  <c r="D53" i="13"/>
  <c r="G53" i="13"/>
  <c r="H53" i="13"/>
  <c r="A54" i="13"/>
  <c r="B54" i="13"/>
  <c r="C54" i="13"/>
  <c r="D54" i="13"/>
  <c r="F54" i="13"/>
  <c r="G54" i="13"/>
  <c r="H54" i="13"/>
  <c r="I54" i="13"/>
  <c r="J54" i="13"/>
  <c r="K54" i="13"/>
  <c r="V54" i="13"/>
  <c r="W54" i="13"/>
  <c r="X54" i="13"/>
  <c r="Y54" i="13"/>
  <c r="Z54" i="13"/>
  <c r="AA54" i="13"/>
  <c r="AB54" i="13"/>
  <c r="AC54" i="13"/>
  <c r="AD54" i="13"/>
  <c r="AE54" i="13"/>
  <c r="AF54" i="13"/>
  <c r="AG54" i="13"/>
  <c r="AH54" i="13"/>
  <c r="AI54" i="13"/>
  <c r="AJ54" i="13"/>
  <c r="AK54" i="13"/>
  <c r="A55" i="13"/>
  <c r="B55" i="13"/>
  <c r="C55" i="13"/>
  <c r="D55" i="13"/>
  <c r="G55" i="13"/>
  <c r="H55" i="13"/>
  <c r="A56" i="13"/>
  <c r="B56" i="13"/>
  <c r="C56" i="13"/>
  <c r="D56" i="13"/>
  <c r="F56" i="13"/>
  <c r="G56" i="13"/>
  <c r="H56" i="13"/>
  <c r="A57" i="13"/>
  <c r="B57" i="13"/>
  <c r="C57" i="13"/>
  <c r="D57" i="13"/>
  <c r="G57" i="13"/>
  <c r="H57" i="13"/>
  <c r="I57" i="13"/>
  <c r="A58" i="13"/>
  <c r="B58" i="13"/>
  <c r="C58" i="13"/>
  <c r="D58" i="13"/>
  <c r="F58" i="13"/>
  <c r="G58" i="13"/>
  <c r="H58" i="13"/>
  <c r="I58" i="13"/>
  <c r="B32" i="13"/>
  <c r="C32" i="13"/>
  <c r="D32" i="13"/>
  <c r="E32" i="13"/>
  <c r="F32" i="13"/>
  <c r="G32" i="13"/>
  <c r="H32" i="13"/>
  <c r="I32" i="13"/>
  <c r="J32" i="13"/>
  <c r="K32" i="13"/>
  <c r="L32" i="13"/>
  <c r="M32" i="13"/>
  <c r="N32" i="13"/>
  <c r="O32" i="13"/>
  <c r="P32" i="13"/>
  <c r="Q32" i="13"/>
  <c r="R32" i="13"/>
  <c r="S32" i="13"/>
  <c r="T32" i="13"/>
  <c r="U32" i="13"/>
  <c r="V32" i="13"/>
  <c r="W32" i="13"/>
  <c r="X32" i="13"/>
  <c r="Y32" i="13"/>
  <c r="Z32" i="13"/>
  <c r="AA32" i="13"/>
  <c r="AB32" i="13"/>
  <c r="AC32" i="13"/>
  <c r="AD32" i="13"/>
  <c r="AE32" i="13"/>
  <c r="AF32" i="13"/>
  <c r="AG32" i="13"/>
  <c r="AH32" i="13"/>
  <c r="AI32" i="13"/>
  <c r="AJ32" i="13"/>
  <c r="AK32" i="13"/>
  <c r="B48" i="52"/>
  <c r="C48" i="52"/>
  <c r="D48" i="52"/>
  <c r="E48" i="52"/>
  <c r="F48" i="52"/>
  <c r="G48" i="52"/>
  <c r="H48" i="52"/>
  <c r="I48" i="52"/>
  <c r="J48" i="52"/>
  <c r="K48" i="52"/>
  <c r="L48" i="52"/>
  <c r="M48" i="52"/>
  <c r="N48" i="52"/>
  <c r="O48" i="52"/>
  <c r="P48" i="52"/>
  <c r="Q48" i="52"/>
  <c r="R48" i="52"/>
  <c r="S48" i="52"/>
  <c r="T48" i="52"/>
  <c r="U48" i="52"/>
  <c r="V48" i="52"/>
  <c r="W48" i="52"/>
  <c r="X48" i="52"/>
  <c r="Y48" i="52"/>
  <c r="Z48" i="52"/>
  <c r="AA48" i="52"/>
  <c r="AB48" i="52"/>
  <c r="AC48" i="52"/>
  <c r="AD48" i="52"/>
  <c r="AE48" i="52"/>
  <c r="AF48" i="52"/>
  <c r="AG48" i="52"/>
  <c r="AH48" i="52"/>
  <c r="AI48" i="52"/>
  <c r="AJ48" i="52"/>
  <c r="AK48" i="52"/>
  <c r="AL48" i="52"/>
  <c r="A48" i="52"/>
  <c r="F23" i="52"/>
  <c r="F47" i="52" s="1"/>
  <c r="M23" i="52"/>
  <c r="Q23" i="52" s="1"/>
  <c r="Q47" i="52" s="1"/>
  <c r="I21" i="52"/>
  <c r="E21" i="52" s="1"/>
  <c r="E45" i="52" s="1"/>
  <c r="L45" i="52"/>
  <c r="M19" i="52"/>
  <c r="M43" i="52" s="1"/>
  <c r="K17" i="52"/>
  <c r="K41" i="52" s="1"/>
  <c r="E17" i="52"/>
  <c r="E41" i="52" s="1"/>
  <c r="M14" i="52"/>
  <c r="M38" i="52" s="1"/>
  <c r="I14" i="52"/>
  <c r="I38" i="52" s="1"/>
  <c r="I12" i="52"/>
  <c r="I36" i="52" s="1"/>
  <c r="E12" i="52"/>
  <c r="E36" i="52" s="1"/>
  <c r="I10" i="52"/>
  <c r="I34" i="52" s="1"/>
  <c r="I8" i="52"/>
  <c r="M8" i="52" s="1"/>
  <c r="E8" i="52" s="1"/>
  <c r="E32" i="52" s="1"/>
  <c r="L6" i="52"/>
  <c r="E6" i="52" s="1"/>
  <c r="E30" i="52" s="1"/>
  <c r="I6" i="52"/>
  <c r="O6" i="52" s="1"/>
  <c r="AA6" i="52" s="1"/>
  <c r="AA30" i="52" s="1"/>
  <c r="I4" i="52"/>
  <c r="M4" i="52" s="1"/>
  <c r="M28" i="52" s="1"/>
  <c r="E4" i="52"/>
  <c r="Q4" i="52" s="1"/>
  <c r="Q28" i="52" s="1"/>
  <c r="A28" i="52"/>
  <c r="B28" i="52"/>
  <c r="F28" i="52"/>
  <c r="G28" i="52"/>
  <c r="H28" i="52"/>
  <c r="J28" i="52"/>
  <c r="K28" i="52"/>
  <c r="L28" i="52"/>
  <c r="N28" i="52"/>
  <c r="O28" i="52"/>
  <c r="P28" i="52"/>
  <c r="R28" i="52"/>
  <c r="S28" i="52"/>
  <c r="T28" i="52"/>
  <c r="U28" i="52"/>
  <c r="V28" i="52"/>
  <c r="W28" i="52"/>
  <c r="X28" i="52"/>
  <c r="Y28" i="52"/>
  <c r="Z28" i="52"/>
  <c r="AA28" i="52"/>
  <c r="AB28" i="52"/>
  <c r="AC28" i="52"/>
  <c r="AD28" i="52"/>
  <c r="AE28" i="52"/>
  <c r="AF28" i="52"/>
  <c r="AG28" i="52"/>
  <c r="AH28" i="52"/>
  <c r="AI28" i="52"/>
  <c r="AJ28" i="52"/>
  <c r="AK28" i="52"/>
  <c r="AL28" i="52"/>
  <c r="A29" i="52"/>
  <c r="B29" i="52"/>
  <c r="E29" i="52"/>
  <c r="F29" i="52"/>
  <c r="G29" i="52"/>
  <c r="H29" i="52"/>
  <c r="I29" i="52"/>
  <c r="J29" i="52"/>
  <c r="K29" i="52"/>
  <c r="L29" i="52"/>
  <c r="M29" i="52"/>
  <c r="N29" i="52"/>
  <c r="O29" i="52"/>
  <c r="P29" i="52"/>
  <c r="Q29" i="52"/>
  <c r="R29" i="52"/>
  <c r="S29" i="52"/>
  <c r="T29" i="52"/>
  <c r="U29" i="52"/>
  <c r="V29" i="52"/>
  <c r="W29" i="52"/>
  <c r="X29" i="52"/>
  <c r="Y29" i="52"/>
  <c r="Z29" i="52"/>
  <c r="AA29" i="52"/>
  <c r="AB29" i="52"/>
  <c r="AC29" i="52"/>
  <c r="AD29" i="52"/>
  <c r="AE29" i="52"/>
  <c r="AF29" i="52"/>
  <c r="AG29" i="52"/>
  <c r="AH29" i="52"/>
  <c r="AI29" i="52"/>
  <c r="AJ29" i="52"/>
  <c r="AK29" i="52"/>
  <c r="AL29" i="52"/>
  <c r="A30" i="52"/>
  <c r="B30" i="52"/>
  <c r="F30" i="52"/>
  <c r="G30" i="52"/>
  <c r="H30" i="52"/>
  <c r="J30" i="52"/>
  <c r="K30" i="52"/>
  <c r="M30" i="52"/>
  <c r="N30" i="52"/>
  <c r="P30" i="52"/>
  <c r="Q30" i="52"/>
  <c r="R30" i="52"/>
  <c r="T30" i="52"/>
  <c r="U30" i="52"/>
  <c r="V30" i="52"/>
  <c r="X30" i="52"/>
  <c r="Y30" i="52"/>
  <c r="Z30" i="52"/>
  <c r="AB30" i="52"/>
  <c r="AC30" i="52"/>
  <c r="AD30" i="52"/>
  <c r="AE30" i="52"/>
  <c r="AF30" i="52"/>
  <c r="AG30" i="52"/>
  <c r="AH30" i="52"/>
  <c r="AI30" i="52"/>
  <c r="AJ30" i="52"/>
  <c r="AK30" i="52"/>
  <c r="AL30" i="52"/>
  <c r="A31" i="52"/>
  <c r="B31" i="52"/>
  <c r="E31" i="52"/>
  <c r="F31" i="52"/>
  <c r="G31" i="52"/>
  <c r="H31" i="52"/>
  <c r="J31" i="52"/>
  <c r="K31" i="52"/>
  <c r="L31" i="52"/>
  <c r="N31" i="52"/>
  <c r="O31" i="52"/>
  <c r="P31" i="52"/>
  <c r="Q31" i="52"/>
  <c r="R31" i="52"/>
  <c r="S31" i="52"/>
  <c r="T31" i="52"/>
  <c r="U31" i="52"/>
  <c r="V31" i="52"/>
  <c r="W31" i="52"/>
  <c r="X31" i="52"/>
  <c r="Y31" i="52"/>
  <c r="Z31" i="52"/>
  <c r="AA31" i="52"/>
  <c r="AB31" i="52"/>
  <c r="AC31" i="52"/>
  <c r="AD31" i="52"/>
  <c r="AE31" i="52"/>
  <c r="AF31" i="52"/>
  <c r="AG31" i="52"/>
  <c r="AH31" i="52"/>
  <c r="AI31" i="52"/>
  <c r="AJ31" i="52"/>
  <c r="AK31" i="52"/>
  <c r="AL31" i="52"/>
  <c r="A32" i="52"/>
  <c r="B32" i="52"/>
  <c r="F32" i="52"/>
  <c r="G32" i="52"/>
  <c r="H32" i="52"/>
  <c r="J32" i="52"/>
  <c r="K32" i="52"/>
  <c r="L32" i="52"/>
  <c r="N32" i="52"/>
  <c r="O32" i="52"/>
  <c r="P32" i="52"/>
  <c r="Q32" i="52"/>
  <c r="R32" i="52"/>
  <c r="S32" i="52"/>
  <c r="T32" i="52"/>
  <c r="U32" i="52"/>
  <c r="V32" i="52"/>
  <c r="W32" i="52"/>
  <c r="X32" i="52"/>
  <c r="Y32" i="52"/>
  <c r="Z32" i="52"/>
  <c r="AA32" i="52"/>
  <c r="AB32" i="52"/>
  <c r="AC32" i="52"/>
  <c r="AD32" i="52"/>
  <c r="AE32" i="52"/>
  <c r="AF32" i="52"/>
  <c r="AG32" i="52"/>
  <c r="AH32" i="52"/>
  <c r="AI32" i="52"/>
  <c r="AJ32" i="52"/>
  <c r="AK32" i="52"/>
  <c r="AL32" i="52"/>
  <c r="A33" i="52"/>
  <c r="B33" i="52"/>
  <c r="E33" i="52"/>
  <c r="F33" i="52"/>
  <c r="G33" i="52"/>
  <c r="H33" i="52"/>
  <c r="I33" i="52"/>
  <c r="J33" i="52"/>
  <c r="K33" i="52"/>
  <c r="L33" i="52"/>
  <c r="M33" i="52"/>
  <c r="N33" i="52"/>
  <c r="O33" i="52"/>
  <c r="P33" i="52"/>
  <c r="Q33" i="52"/>
  <c r="R33" i="52"/>
  <c r="S33" i="52"/>
  <c r="T33" i="52"/>
  <c r="U33" i="52"/>
  <c r="V33" i="52"/>
  <c r="W33" i="52"/>
  <c r="X33" i="52"/>
  <c r="Y33" i="52"/>
  <c r="Z33" i="52"/>
  <c r="AA33" i="52"/>
  <c r="AB33" i="52"/>
  <c r="AC33" i="52"/>
  <c r="AD33" i="52"/>
  <c r="AE33" i="52"/>
  <c r="AF33" i="52"/>
  <c r="AG33" i="52"/>
  <c r="AH33" i="52"/>
  <c r="AI33" i="52"/>
  <c r="AJ33" i="52"/>
  <c r="AK33" i="52"/>
  <c r="AL33" i="52"/>
  <c r="A34" i="52"/>
  <c r="B34" i="52"/>
  <c r="F34" i="52"/>
  <c r="G34" i="52"/>
  <c r="H34" i="52"/>
  <c r="J34" i="52"/>
  <c r="K34" i="52"/>
  <c r="L34" i="52"/>
  <c r="N34" i="52"/>
  <c r="O34" i="52"/>
  <c r="P34" i="52"/>
  <c r="Q34" i="52"/>
  <c r="R34" i="52"/>
  <c r="S34" i="52"/>
  <c r="T34" i="52"/>
  <c r="U34" i="52"/>
  <c r="V34" i="52"/>
  <c r="W34" i="52"/>
  <c r="X34" i="52"/>
  <c r="Y34" i="52"/>
  <c r="Z34" i="52"/>
  <c r="AA34" i="52"/>
  <c r="AB34" i="52"/>
  <c r="AC34" i="52"/>
  <c r="AD34" i="52"/>
  <c r="AE34" i="52"/>
  <c r="AF34" i="52"/>
  <c r="AG34" i="52"/>
  <c r="AH34" i="52"/>
  <c r="AI34" i="52"/>
  <c r="AJ34" i="52"/>
  <c r="AK34" i="52"/>
  <c r="AL34" i="52"/>
  <c r="A35" i="52"/>
  <c r="B35" i="52"/>
  <c r="E35" i="52"/>
  <c r="F35" i="52"/>
  <c r="G35" i="52"/>
  <c r="H35" i="52"/>
  <c r="I35" i="52"/>
  <c r="J35" i="52"/>
  <c r="K35" i="52"/>
  <c r="L35" i="52"/>
  <c r="M35" i="52"/>
  <c r="N35" i="52"/>
  <c r="O35" i="52"/>
  <c r="P35" i="52"/>
  <c r="Q35" i="52"/>
  <c r="R35" i="52"/>
  <c r="S35" i="52"/>
  <c r="T35" i="52"/>
  <c r="U35" i="52"/>
  <c r="V35" i="52"/>
  <c r="W35" i="52"/>
  <c r="X35" i="52"/>
  <c r="Y35" i="52"/>
  <c r="Z35" i="52"/>
  <c r="AA35" i="52"/>
  <c r="AB35" i="52"/>
  <c r="AC35" i="52"/>
  <c r="AD35" i="52"/>
  <c r="AE35" i="52"/>
  <c r="AF35" i="52"/>
  <c r="AG35" i="52"/>
  <c r="AH35" i="52"/>
  <c r="AI35" i="52"/>
  <c r="AJ35" i="52"/>
  <c r="AK35" i="52"/>
  <c r="AL35" i="52"/>
  <c r="A36" i="52"/>
  <c r="B36" i="52"/>
  <c r="F36" i="52"/>
  <c r="G36" i="52"/>
  <c r="H36" i="52"/>
  <c r="J36" i="52"/>
  <c r="K36" i="52"/>
  <c r="L36" i="52"/>
  <c r="N36" i="52"/>
  <c r="O36" i="52"/>
  <c r="P36" i="52"/>
  <c r="Q36" i="52"/>
  <c r="R36" i="52"/>
  <c r="S36" i="52"/>
  <c r="T36" i="52"/>
  <c r="U36" i="52"/>
  <c r="V36" i="52"/>
  <c r="W36" i="52"/>
  <c r="X36" i="52"/>
  <c r="Y36" i="52"/>
  <c r="Z36" i="52"/>
  <c r="AA36" i="52"/>
  <c r="AB36" i="52"/>
  <c r="AC36" i="52"/>
  <c r="AD36" i="52"/>
  <c r="AE36" i="52"/>
  <c r="AF36" i="52"/>
  <c r="AG36" i="52"/>
  <c r="AH36" i="52"/>
  <c r="AI36" i="52"/>
  <c r="AJ36" i="52"/>
  <c r="AK36" i="52"/>
  <c r="AL36" i="52"/>
  <c r="A37" i="52"/>
  <c r="B37" i="52"/>
  <c r="F37" i="52"/>
  <c r="G37" i="52"/>
  <c r="H37" i="52"/>
  <c r="I37" i="52"/>
  <c r="J37" i="52"/>
  <c r="K37" i="52"/>
  <c r="L37" i="52"/>
  <c r="M37" i="52"/>
  <c r="N37" i="52"/>
  <c r="O37" i="52"/>
  <c r="P37" i="52"/>
  <c r="Q37" i="52"/>
  <c r="R37" i="52"/>
  <c r="S37" i="52"/>
  <c r="T37" i="52"/>
  <c r="U37" i="52"/>
  <c r="V37" i="52"/>
  <c r="W37" i="52"/>
  <c r="X37" i="52"/>
  <c r="Y37" i="52"/>
  <c r="Z37" i="52"/>
  <c r="AA37" i="52"/>
  <c r="AB37" i="52"/>
  <c r="AC37" i="52"/>
  <c r="AD37" i="52"/>
  <c r="AE37" i="52"/>
  <c r="AF37" i="52"/>
  <c r="AG37" i="52"/>
  <c r="AH37" i="52"/>
  <c r="AI37" i="52"/>
  <c r="AJ37" i="52"/>
  <c r="AK37" i="52"/>
  <c r="AL37" i="52"/>
  <c r="A38" i="52"/>
  <c r="B38" i="52"/>
  <c r="F38" i="52"/>
  <c r="G38" i="52"/>
  <c r="H38" i="52"/>
  <c r="J38" i="52"/>
  <c r="K38" i="52"/>
  <c r="L38" i="52"/>
  <c r="N38" i="52"/>
  <c r="O38" i="52"/>
  <c r="P38" i="52"/>
  <c r="Q38" i="52"/>
  <c r="R38" i="52"/>
  <c r="S38" i="52"/>
  <c r="T38" i="52"/>
  <c r="U38" i="52"/>
  <c r="V38" i="52"/>
  <c r="W38" i="52"/>
  <c r="X38" i="52"/>
  <c r="Y38" i="52"/>
  <c r="Z38" i="52"/>
  <c r="AA38" i="52"/>
  <c r="AB38" i="52"/>
  <c r="AC38" i="52"/>
  <c r="AD38" i="52"/>
  <c r="AE38" i="52"/>
  <c r="AF38" i="52"/>
  <c r="AG38" i="52"/>
  <c r="AH38" i="52"/>
  <c r="AI38" i="52"/>
  <c r="AJ38" i="52"/>
  <c r="AK38" i="52"/>
  <c r="AL38" i="52"/>
  <c r="A39" i="52"/>
  <c r="B39" i="52"/>
  <c r="E39" i="52"/>
  <c r="F39" i="52"/>
  <c r="G39" i="52"/>
  <c r="H39" i="52"/>
  <c r="I39" i="52"/>
  <c r="J39" i="52"/>
  <c r="K39" i="52"/>
  <c r="L39" i="52"/>
  <c r="M39" i="52"/>
  <c r="N39" i="52"/>
  <c r="O39" i="52"/>
  <c r="P39" i="52"/>
  <c r="Q39" i="52"/>
  <c r="R39" i="52"/>
  <c r="S39" i="52"/>
  <c r="T39" i="52"/>
  <c r="U39" i="52"/>
  <c r="V39" i="52"/>
  <c r="W39" i="52"/>
  <c r="X39" i="52"/>
  <c r="Y39" i="52"/>
  <c r="Z39" i="52"/>
  <c r="AA39" i="52"/>
  <c r="AB39" i="52"/>
  <c r="AC39" i="52"/>
  <c r="AD39" i="52"/>
  <c r="AE39" i="52"/>
  <c r="AF39" i="52"/>
  <c r="AG39" i="52"/>
  <c r="AH39" i="52"/>
  <c r="AI39" i="52"/>
  <c r="AJ39" i="52"/>
  <c r="AK39" i="52"/>
  <c r="AL39" i="52"/>
  <c r="A40" i="52"/>
  <c r="C40" i="52"/>
  <c r="A41" i="52"/>
  <c r="B41" i="52"/>
  <c r="F41" i="52"/>
  <c r="G41" i="52"/>
  <c r="I41" i="52"/>
  <c r="L41" i="52"/>
  <c r="M41" i="52"/>
  <c r="N41" i="52"/>
  <c r="O41" i="52"/>
  <c r="P41" i="52"/>
  <c r="Q41" i="52"/>
  <c r="W41" i="52"/>
  <c r="X41" i="52"/>
  <c r="Y41" i="52"/>
  <c r="Z41" i="52"/>
  <c r="AA41" i="52"/>
  <c r="AB41" i="52"/>
  <c r="AC41" i="52"/>
  <c r="AD41" i="52"/>
  <c r="AE41" i="52"/>
  <c r="AF41" i="52"/>
  <c r="AG41" i="52"/>
  <c r="AH41" i="52"/>
  <c r="AI41" i="52"/>
  <c r="AJ41" i="52"/>
  <c r="AK41" i="52"/>
  <c r="AL41" i="52"/>
  <c r="A42" i="52"/>
  <c r="B42" i="52"/>
  <c r="E42" i="52"/>
  <c r="F42" i="52"/>
  <c r="G42" i="52"/>
  <c r="H42" i="52"/>
  <c r="I42" i="52"/>
  <c r="J42" i="52"/>
  <c r="K42" i="52"/>
  <c r="L42" i="52"/>
  <c r="M42" i="52"/>
  <c r="N42" i="52"/>
  <c r="O42" i="52"/>
  <c r="P42" i="52"/>
  <c r="Q42" i="52"/>
  <c r="R42" i="52"/>
  <c r="S42" i="52"/>
  <c r="T42" i="52"/>
  <c r="U42" i="52"/>
  <c r="V42" i="52"/>
  <c r="W42" i="52"/>
  <c r="X42" i="52"/>
  <c r="Y42" i="52"/>
  <c r="Z42" i="52"/>
  <c r="AA42" i="52"/>
  <c r="AB42" i="52"/>
  <c r="AC42" i="52"/>
  <c r="AD42" i="52"/>
  <c r="AE42" i="52"/>
  <c r="AF42" i="52"/>
  <c r="AG42" i="52"/>
  <c r="AH42" i="52"/>
  <c r="AI42" i="52"/>
  <c r="AJ42" i="52"/>
  <c r="AK42" i="52"/>
  <c r="AL42" i="52"/>
  <c r="A43" i="52"/>
  <c r="B43" i="52"/>
  <c r="F43" i="52"/>
  <c r="G43" i="52"/>
  <c r="H43" i="52"/>
  <c r="J43" i="52"/>
  <c r="K43" i="52"/>
  <c r="L43" i="52"/>
  <c r="N43" i="52"/>
  <c r="O43" i="52"/>
  <c r="P43" i="52"/>
  <c r="Q43" i="52"/>
  <c r="W43" i="52"/>
  <c r="X43" i="52"/>
  <c r="Y43" i="52"/>
  <c r="Z43" i="52"/>
  <c r="AA43" i="52"/>
  <c r="AB43" i="52"/>
  <c r="AC43" i="52"/>
  <c r="AD43" i="52"/>
  <c r="AE43" i="52"/>
  <c r="AF43" i="52"/>
  <c r="AG43" i="52"/>
  <c r="AH43" i="52"/>
  <c r="AI43" i="52"/>
  <c r="AJ43" i="52"/>
  <c r="AK43" i="52"/>
  <c r="AL43" i="52"/>
  <c r="A44" i="52"/>
  <c r="B44" i="52"/>
  <c r="E44" i="52"/>
  <c r="F44" i="52"/>
  <c r="G44" i="52"/>
  <c r="H44" i="52"/>
  <c r="I44" i="52"/>
  <c r="J44" i="52"/>
  <c r="K44" i="52"/>
  <c r="L44" i="52"/>
  <c r="M44" i="52"/>
  <c r="N44" i="52"/>
  <c r="O44" i="52"/>
  <c r="P44" i="52"/>
  <c r="Q44" i="52"/>
  <c r="R44" i="52"/>
  <c r="S44" i="52"/>
  <c r="T44" i="52"/>
  <c r="U44" i="52"/>
  <c r="V44" i="52"/>
  <c r="W44" i="52"/>
  <c r="X44" i="52"/>
  <c r="Y44" i="52"/>
  <c r="Z44" i="52"/>
  <c r="AA44" i="52"/>
  <c r="AB44" i="52"/>
  <c r="AC44" i="52"/>
  <c r="AD44" i="52"/>
  <c r="AE44" i="52"/>
  <c r="AF44" i="52"/>
  <c r="AG44" i="52"/>
  <c r="AH44" i="52"/>
  <c r="AI44" i="52"/>
  <c r="AJ44" i="52"/>
  <c r="AK44" i="52"/>
  <c r="AL44" i="52"/>
  <c r="A45" i="52"/>
  <c r="B45" i="52"/>
  <c r="F45" i="52"/>
  <c r="G45" i="52"/>
  <c r="H45" i="52"/>
  <c r="J45" i="52"/>
  <c r="K45" i="52"/>
  <c r="M45" i="52"/>
  <c r="N45" i="52"/>
  <c r="P45" i="52"/>
  <c r="Q45" i="52"/>
  <c r="W45" i="52"/>
  <c r="X45" i="52"/>
  <c r="Y45" i="52"/>
  <c r="Z45" i="52"/>
  <c r="AA45" i="52"/>
  <c r="AB45" i="52"/>
  <c r="AC45" i="52"/>
  <c r="AD45" i="52"/>
  <c r="AE45" i="52"/>
  <c r="AF45" i="52"/>
  <c r="AG45" i="52"/>
  <c r="AH45" i="52"/>
  <c r="AI45" i="52"/>
  <c r="AJ45" i="52"/>
  <c r="AK45" i="52"/>
  <c r="AL45" i="52"/>
  <c r="A46" i="52"/>
  <c r="B46" i="52"/>
  <c r="E46" i="52"/>
  <c r="F46" i="52"/>
  <c r="G46" i="52"/>
  <c r="H46" i="52"/>
  <c r="I46" i="52"/>
  <c r="K46" i="52"/>
  <c r="L46" i="52"/>
  <c r="M46" i="52"/>
  <c r="N46" i="52"/>
  <c r="O46" i="52"/>
  <c r="P46" i="52"/>
  <c r="Q46" i="52"/>
  <c r="R46" i="52"/>
  <c r="S46" i="52"/>
  <c r="T46" i="52"/>
  <c r="U46" i="52"/>
  <c r="V46" i="52"/>
  <c r="W46" i="52"/>
  <c r="X46" i="52"/>
  <c r="Y46" i="52"/>
  <c r="Z46" i="52"/>
  <c r="AA46" i="52"/>
  <c r="AB46" i="52"/>
  <c r="AC46" i="52"/>
  <c r="AD46" i="52"/>
  <c r="AE46" i="52"/>
  <c r="AF46" i="52"/>
  <c r="AG46" i="52"/>
  <c r="AH46" i="52"/>
  <c r="AI46" i="52"/>
  <c r="AJ46" i="52"/>
  <c r="AK46" i="52"/>
  <c r="AL46" i="52"/>
  <c r="A47" i="52"/>
  <c r="B47" i="52"/>
  <c r="E47" i="52"/>
  <c r="G47" i="52"/>
  <c r="H47" i="52"/>
  <c r="J47" i="52"/>
  <c r="K47" i="52"/>
  <c r="L47" i="52"/>
  <c r="N47" i="52"/>
  <c r="O47" i="52"/>
  <c r="P47" i="52"/>
  <c r="W47" i="52"/>
  <c r="X47" i="52"/>
  <c r="Y47" i="52"/>
  <c r="Z47" i="52"/>
  <c r="AA47" i="52"/>
  <c r="AB47" i="52"/>
  <c r="AC47" i="52"/>
  <c r="AD47" i="52"/>
  <c r="AE47" i="52"/>
  <c r="AF47" i="52"/>
  <c r="AG47" i="52"/>
  <c r="AH47" i="52"/>
  <c r="AI47" i="52"/>
  <c r="AJ47" i="52"/>
  <c r="AK47" i="52"/>
  <c r="AL47" i="52"/>
  <c r="C27" i="52"/>
  <c r="A27" i="52"/>
  <c r="AL26" i="52"/>
  <c r="U26" i="52"/>
  <c r="Q26" i="52"/>
  <c r="P26" i="52"/>
  <c r="O26" i="52"/>
  <c r="N26" i="52"/>
  <c r="M26" i="52"/>
  <c r="D26" i="52"/>
  <c r="C26" i="52"/>
  <c r="B26" i="52"/>
  <c r="A26" i="52"/>
  <c r="AH25" i="52"/>
  <c r="D25" i="52"/>
  <c r="C25" i="52"/>
  <c r="B25" i="52"/>
  <c r="A25" i="52"/>
  <c r="J46" i="52"/>
  <c r="E37" i="52"/>
  <c r="I31" i="52"/>
  <c r="Q54" i="51"/>
  <c r="AC52" i="51"/>
  <c r="Q51" i="51"/>
  <c r="AC50" i="51"/>
  <c r="Q48" i="51"/>
  <c r="U45" i="51"/>
  <c r="V42" i="51"/>
  <c r="AC40" i="51"/>
  <c r="AD40" i="51"/>
  <c r="AE40" i="51"/>
  <c r="AF40" i="51"/>
  <c r="AG40" i="51"/>
  <c r="V39" i="51"/>
  <c r="A32" i="51"/>
  <c r="B32" i="51"/>
  <c r="F32" i="51"/>
  <c r="G32" i="51"/>
  <c r="H32" i="51"/>
  <c r="J32" i="51"/>
  <c r="K32" i="51"/>
  <c r="L32" i="51"/>
  <c r="N32" i="51"/>
  <c r="AC32" i="51"/>
  <c r="AD32" i="51"/>
  <c r="AE32" i="51"/>
  <c r="AF32" i="51"/>
  <c r="AG32" i="51"/>
  <c r="AH32" i="51"/>
  <c r="AI32" i="51"/>
  <c r="AJ32" i="51"/>
  <c r="AK32" i="51"/>
  <c r="AL32" i="51"/>
  <c r="A33" i="51"/>
  <c r="B33" i="51"/>
  <c r="E33" i="51"/>
  <c r="F33" i="51"/>
  <c r="G33" i="51"/>
  <c r="H33" i="51"/>
  <c r="I33" i="51"/>
  <c r="J33" i="51"/>
  <c r="K33" i="51"/>
  <c r="L33" i="51"/>
  <c r="M33" i="51"/>
  <c r="N33" i="51"/>
  <c r="X33" i="51"/>
  <c r="Y33" i="51"/>
  <c r="Z33" i="51"/>
  <c r="AA33" i="51"/>
  <c r="AB33" i="51"/>
  <c r="AC33" i="51"/>
  <c r="AD33" i="51"/>
  <c r="AE33" i="51"/>
  <c r="AF33" i="51"/>
  <c r="AG33" i="51"/>
  <c r="AH33" i="51"/>
  <c r="AI33" i="51"/>
  <c r="AJ33" i="51"/>
  <c r="AK33" i="51"/>
  <c r="AL33" i="51"/>
  <c r="A34" i="51"/>
  <c r="B34" i="51"/>
  <c r="E34" i="51"/>
  <c r="F34" i="51"/>
  <c r="G34" i="51"/>
  <c r="H34" i="51"/>
  <c r="I34" i="51"/>
  <c r="J34" i="51"/>
  <c r="K34" i="51"/>
  <c r="L34" i="51"/>
  <c r="M34" i="51"/>
  <c r="N34" i="51"/>
  <c r="T34" i="51"/>
  <c r="U34" i="51"/>
  <c r="V34" i="51"/>
  <c r="W34" i="51"/>
  <c r="X34" i="51"/>
  <c r="Y34" i="51"/>
  <c r="Z34" i="51"/>
  <c r="AA34" i="51"/>
  <c r="AB34" i="51"/>
  <c r="AC34" i="51"/>
  <c r="AD34" i="51"/>
  <c r="AE34" i="51"/>
  <c r="AF34" i="51"/>
  <c r="AG34" i="51"/>
  <c r="AH34" i="51"/>
  <c r="AI34" i="51"/>
  <c r="AJ34" i="51"/>
  <c r="AK34" i="51"/>
  <c r="AL34" i="51"/>
  <c r="A35" i="51"/>
  <c r="B35" i="51"/>
  <c r="F35" i="51"/>
  <c r="G35" i="51"/>
  <c r="H35" i="51"/>
  <c r="J35" i="51"/>
  <c r="K35" i="51"/>
  <c r="L35" i="51"/>
  <c r="N35" i="51"/>
  <c r="AC35" i="51"/>
  <c r="AD35" i="51"/>
  <c r="AE35" i="51"/>
  <c r="AF35" i="51"/>
  <c r="AG35" i="51"/>
  <c r="AH35" i="51"/>
  <c r="AI35" i="51"/>
  <c r="AJ35" i="51"/>
  <c r="AK35" i="51"/>
  <c r="AL35" i="51"/>
  <c r="A36" i="51"/>
  <c r="B36" i="51"/>
  <c r="E36" i="51"/>
  <c r="F36" i="51"/>
  <c r="G36" i="51"/>
  <c r="H36" i="51"/>
  <c r="I36" i="51"/>
  <c r="J36" i="51"/>
  <c r="K36" i="51"/>
  <c r="L36" i="51"/>
  <c r="M36" i="51"/>
  <c r="N36" i="51"/>
  <c r="X36" i="51"/>
  <c r="Y36" i="51"/>
  <c r="Z36" i="51"/>
  <c r="AA36" i="51"/>
  <c r="AB36" i="51"/>
  <c r="AC36" i="51"/>
  <c r="AD36" i="51"/>
  <c r="AE36" i="51"/>
  <c r="AF36" i="51"/>
  <c r="AG36" i="51"/>
  <c r="AH36" i="51"/>
  <c r="AI36" i="51"/>
  <c r="AJ36" i="51"/>
  <c r="AK36" i="51"/>
  <c r="AL36" i="51"/>
  <c r="A37" i="51"/>
  <c r="B37" i="51"/>
  <c r="E37" i="51"/>
  <c r="F37" i="51"/>
  <c r="G37" i="51"/>
  <c r="H37" i="51"/>
  <c r="I37" i="51"/>
  <c r="J37" i="51"/>
  <c r="K37" i="51"/>
  <c r="L37" i="51"/>
  <c r="M37" i="51"/>
  <c r="N37" i="51"/>
  <c r="T37" i="51"/>
  <c r="U37" i="51"/>
  <c r="V37" i="51"/>
  <c r="W37" i="51"/>
  <c r="X37" i="51"/>
  <c r="Y37" i="51"/>
  <c r="Z37" i="51"/>
  <c r="AA37" i="51"/>
  <c r="AB37" i="51"/>
  <c r="AC37" i="51"/>
  <c r="AD37" i="51"/>
  <c r="AE37" i="51"/>
  <c r="AF37" i="51"/>
  <c r="AG37" i="51"/>
  <c r="AH37" i="51"/>
  <c r="AI37" i="51"/>
  <c r="AJ37" i="51"/>
  <c r="AK37" i="51"/>
  <c r="AL37" i="51"/>
  <c r="A38" i="51"/>
  <c r="B38" i="51"/>
  <c r="E38" i="51"/>
  <c r="Q38" i="51"/>
  <c r="R39" i="51"/>
  <c r="Q40" i="51"/>
  <c r="F38" i="51"/>
  <c r="G38" i="51"/>
  <c r="H38" i="51"/>
  <c r="J38" i="51"/>
  <c r="K38" i="51"/>
  <c r="L38" i="51"/>
  <c r="M38" i="51"/>
  <c r="N38" i="51"/>
  <c r="AC38" i="51"/>
  <c r="AD38" i="51"/>
  <c r="AE38" i="51"/>
  <c r="AF38" i="51"/>
  <c r="AG38" i="51"/>
  <c r="AH38" i="51"/>
  <c r="AI38" i="51"/>
  <c r="AJ38" i="51"/>
  <c r="AK38" i="51"/>
  <c r="AL38" i="51"/>
  <c r="A39" i="51"/>
  <c r="B39" i="51"/>
  <c r="E39" i="51"/>
  <c r="F39" i="51"/>
  <c r="G39" i="51"/>
  <c r="H39" i="51"/>
  <c r="I39" i="51"/>
  <c r="J39" i="51"/>
  <c r="K39" i="51"/>
  <c r="L39" i="51"/>
  <c r="M39" i="51"/>
  <c r="N39" i="51"/>
  <c r="AC39" i="51"/>
  <c r="AD39" i="51"/>
  <c r="AE39" i="51"/>
  <c r="AF39" i="51"/>
  <c r="AG39" i="51"/>
  <c r="AH39" i="51"/>
  <c r="AI39" i="51"/>
  <c r="AJ39" i="51"/>
  <c r="AK39" i="51"/>
  <c r="AL39" i="51"/>
  <c r="A40" i="51"/>
  <c r="B40" i="51"/>
  <c r="E40" i="51"/>
  <c r="F40" i="51"/>
  <c r="G40" i="51"/>
  <c r="H40" i="51"/>
  <c r="I40" i="51"/>
  <c r="J40" i="51"/>
  <c r="K40" i="51"/>
  <c r="L40" i="51"/>
  <c r="M40" i="51"/>
  <c r="N40" i="51"/>
  <c r="AH40" i="51"/>
  <c r="AI40" i="51"/>
  <c r="AJ40" i="51"/>
  <c r="AK40" i="51"/>
  <c r="AL40" i="51"/>
  <c r="A41" i="51"/>
  <c r="B41" i="51"/>
  <c r="F41" i="51"/>
  <c r="G41" i="51"/>
  <c r="H41" i="51"/>
  <c r="I41" i="51"/>
  <c r="AA41" i="51"/>
  <c r="Z42" i="51"/>
  <c r="U43" i="51"/>
  <c r="J41" i="51"/>
  <c r="K41" i="51"/>
  <c r="L41" i="51"/>
  <c r="M41" i="51"/>
  <c r="N41" i="51"/>
  <c r="AC41" i="51"/>
  <c r="AD41" i="51"/>
  <c r="AE41" i="51"/>
  <c r="AF41" i="51"/>
  <c r="AG41" i="51"/>
  <c r="AH41" i="51"/>
  <c r="AI41" i="51"/>
  <c r="AJ41" i="51"/>
  <c r="AK41" i="51"/>
  <c r="AL41" i="51"/>
  <c r="A42" i="51"/>
  <c r="B42" i="51"/>
  <c r="E42" i="51"/>
  <c r="F42" i="51"/>
  <c r="G42" i="51"/>
  <c r="H42" i="51"/>
  <c r="I42" i="51"/>
  <c r="J42" i="51"/>
  <c r="K42" i="51"/>
  <c r="L42" i="51"/>
  <c r="M42" i="51"/>
  <c r="N42" i="51"/>
  <c r="AC42" i="51"/>
  <c r="AD42" i="51"/>
  <c r="AE42" i="51"/>
  <c r="AF42" i="51"/>
  <c r="AG42" i="51"/>
  <c r="AH42" i="51"/>
  <c r="AI42" i="51"/>
  <c r="AJ42" i="51"/>
  <c r="AK42" i="51"/>
  <c r="AL42" i="51"/>
  <c r="A43" i="51"/>
  <c r="B43" i="51"/>
  <c r="E43" i="51"/>
  <c r="F43" i="51"/>
  <c r="G43" i="51"/>
  <c r="H43" i="51"/>
  <c r="I43" i="51"/>
  <c r="J43" i="51"/>
  <c r="K43" i="51"/>
  <c r="L43" i="51"/>
  <c r="M43" i="51"/>
  <c r="N43" i="51"/>
  <c r="AC43" i="51"/>
  <c r="AD43" i="51"/>
  <c r="AE43" i="51"/>
  <c r="AF43" i="51"/>
  <c r="AG43" i="51"/>
  <c r="AH43" i="51"/>
  <c r="AI43" i="51"/>
  <c r="AJ43" i="51"/>
  <c r="AK43" i="51"/>
  <c r="AL43" i="51"/>
  <c r="A44" i="51"/>
  <c r="B44" i="51"/>
  <c r="E44" i="51"/>
  <c r="Q44" i="51"/>
  <c r="F44" i="51"/>
  <c r="G44" i="51"/>
  <c r="H44" i="51"/>
  <c r="J44" i="51"/>
  <c r="K44" i="51"/>
  <c r="L44" i="51"/>
  <c r="M44" i="51"/>
  <c r="N44" i="51"/>
  <c r="AB44" i="51"/>
  <c r="AC44" i="51"/>
  <c r="AD44" i="51"/>
  <c r="AE44" i="51"/>
  <c r="AF44" i="51"/>
  <c r="AG44" i="51"/>
  <c r="AH44" i="51"/>
  <c r="AI44" i="51"/>
  <c r="AJ44" i="51"/>
  <c r="AK44" i="51"/>
  <c r="AL44" i="51"/>
  <c r="A45" i="51"/>
  <c r="B45" i="51"/>
  <c r="E45" i="51"/>
  <c r="F45" i="51"/>
  <c r="G45" i="51"/>
  <c r="H45" i="51"/>
  <c r="I45" i="51"/>
  <c r="J45" i="51"/>
  <c r="K45" i="51"/>
  <c r="L45" i="51"/>
  <c r="M45" i="51"/>
  <c r="N45" i="51"/>
  <c r="AD45" i="51"/>
  <c r="AE45" i="51"/>
  <c r="AF45" i="51"/>
  <c r="AG45" i="51"/>
  <c r="AH45" i="51"/>
  <c r="AI45" i="51"/>
  <c r="AJ45" i="51"/>
  <c r="AK45" i="51"/>
  <c r="AL45" i="51"/>
  <c r="A46" i="51"/>
  <c r="B46" i="51"/>
  <c r="E46" i="51"/>
  <c r="F46" i="51"/>
  <c r="G46" i="51"/>
  <c r="H46" i="51"/>
  <c r="I46" i="51"/>
  <c r="J46" i="51"/>
  <c r="K46" i="51"/>
  <c r="L46" i="51"/>
  <c r="M46" i="51"/>
  <c r="N46" i="51"/>
  <c r="AD46" i="51"/>
  <c r="AE46" i="51"/>
  <c r="AF46" i="51"/>
  <c r="AG46" i="51"/>
  <c r="AH46" i="51"/>
  <c r="AI46" i="51"/>
  <c r="AJ46" i="51"/>
  <c r="AK46" i="51"/>
  <c r="AL46" i="51"/>
  <c r="A47" i="51"/>
  <c r="B47" i="51"/>
  <c r="F47" i="51"/>
  <c r="G47" i="51"/>
  <c r="H47" i="51"/>
  <c r="I47" i="51"/>
  <c r="AA47" i="51"/>
  <c r="AB48" i="51"/>
  <c r="J47" i="51"/>
  <c r="K47" i="51"/>
  <c r="L47" i="51"/>
  <c r="M47" i="51"/>
  <c r="N47" i="51"/>
  <c r="AB47" i="51"/>
  <c r="AC47" i="51"/>
  <c r="AD47" i="51"/>
  <c r="AE47" i="51"/>
  <c r="AF47" i="51"/>
  <c r="AG47" i="51"/>
  <c r="AH47" i="51"/>
  <c r="AI47" i="51"/>
  <c r="AJ47" i="51"/>
  <c r="AK47" i="51"/>
  <c r="AL47" i="51"/>
  <c r="A48" i="51"/>
  <c r="B48" i="51"/>
  <c r="E48" i="51"/>
  <c r="F48" i="51"/>
  <c r="G48" i="51"/>
  <c r="H48" i="51"/>
  <c r="I48" i="51"/>
  <c r="J48" i="51"/>
  <c r="K48" i="51"/>
  <c r="L48" i="51"/>
  <c r="M48" i="51"/>
  <c r="N48" i="51"/>
  <c r="A49" i="51"/>
  <c r="B49" i="51"/>
  <c r="E49" i="51"/>
  <c r="F49" i="51"/>
  <c r="G49" i="51"/>
  <c r="H49" i="51"/>
  <c r="I49" i="51"/>
  <c r="J49" i="51"/>
  <c r="K49" i="51"/>
  <c r="L49" i="51"/>
  <c r="M49" i="51"/>
  <c r="N49" i="51"/>
  <c r="AC49" i="51"/>
  <c r="AD49" i="51"/>
  <c r="AE49" i="51"/>
  <c r="AF49" i="51"/>
  <c r="AG49" i="51"/>
  <c r="AH49" i="51"/>
  <c r="AI49" i="51"/>
  <c r="AJ49" i="51"/>
  <c r="AK49" i="51"/>
  <c r="AL49" i="51"/>
  <c r="A50" i="51"/>
  <c r="B50" i="51"/>
  <c r="E50" i="51"/>
  <c r="W50" i="51"/>
  <c r="Z51" i="51"/>
  <c r="F50" i="51"/>
  <c r="G50" i="51"/>
  <c r="H50" i="51"/>
  <c r="I50" i="51"/>
  <c r="K50" i="51"/>
  <c r="L50" i="51"/>
  <c r="M50" i="51"/>
  <c r="N50" i="51"/>
  <c r="AD50" i="51"/>
  <c r="AE50" i="51"/>
  <c r="AF50" i="51"/>
  <c r="AG50" i="51"/>
  <c r="AH50" i="51"/>
  <c r="AI50" i="51"/>
  <c r="AJ50" i="51"/>
  <c r="AK50" i="51"/>
  <c r="AL50" i="51"/>
  <c r="A51" i="51"/>
  <c r="B51" i="51"/>
  <c r="E51" i="51"/>
  <c r="F51" i="51"/>
  <c r="G51" i="51"/>
  <c r="H51" i="51"/>
  <c r="I51" i="51"/>
  <c r="J51" i="51"/>
  <c r="K51" i="51"/>
  <c r="L51" i="51"/>
  <c r="M51" i="51"/>
  <c r="N51" i="51"/>
  <c r="AE51" i="51"/>
  <c r="AF51" i="51"/>
  <c r="AG51" i="51"/>
  <c r="AH51" i="51"/>
  <c r="AI51" i="51"/>
  <c r="AJ51" i="51"/>
  <c r="AK51" i="51"/>
  <c r="AL51" i="51"/>
  <c r="A52" i="51"/>
  <c r="B52" i="51"/>
  <c r="E52" i="51"/>
  <c r="F52" i="51"/>
  <c r="G52" i="51"/>
  <c r="H52" i="51"/>
  <c r="I52" i="51"/>
  <c r="J52" i="51"/>
  <c r="K52" i="51"/>
  <c r="L52" i="51"/>
  <c r="M52" i="51"/>
  <c r="N52" i="51"/>
  <c r="AD52" i="51"/>
  <c r="AE52" i="51"/>
  <c r="AF52" i="51"/>
  <c r="AG52" i="51"/>
  <c r="AH52" i="51"/>
  <c r="AI52" i="51"/>
  <c r="AJ52" i="51"/>
  <c r="AK52" i="51"/>
  <c r="AL52" i="51"/>
  <c r="A53" i="51"/>
  <c r="B53" i="51"/>
  <c r="E53" i="51"/>
  <c r="W53" i="51"/>
  <c r="Y54" i="51"/>
  <c r="F53" i="51"/>
  <c r="G53" i="51"/>
  <c r="H53" i="51"/>
  <c r="I53" i="51"/>
  <c r="K53" i="51"/>
  <c r="L53" i="51"/>
  <c r="M53" i="51"/>
  <c r="N53" i="51"/>
  <c r="AB53" i="51"/>
  <c r="AC53" i="51"/>
  <c r="AD53" i="51"/>
  <c r="AE53" i="51"/>
  <c r="AF53" i="51"/>
  <c r="AG53" i="51"/>
  <c r="AH53" i="51"/>
  <c r="AI53" i="51"/>
  <c r="AJ53" i="51"/>
  <c r="AK53" i="51"/>
  <c r="AL53" i="51"/>
  <c r="A54" i="51"/>
  <c r="B54" i="51"/>
  <c r="E54" i="51"/>
  <c r="F54" i="51"/>
  <c r="G54" i="51"/>
  <c r="H54" i="51"/>
  <c r="I54" i="51"/>
  <c r="J54" i="51"/>
  <c r="K54" i="51"/>
  <c r="L54" i="51"/>
  <c r="M54" i="51"/>
  <c r="N54" i="51"/>
  <c r="AC54" i="51"/>
  <c r="AD54" i="51"/>
  <c r="AE54" i="51"/>
  <c r="AF54" i="51"/>
  <c r="AG54" i="51"/>
  <c r="AH54" i="51"/>
  <c r="AI54" i="51"/>
  <c r="AJ54" i="51"/>
  <c r="AK54" i="51"/>
  <c r="AL54" i="51"/>
  <c r="A55" i="51"/>
  <c r="B55" i="51"/>
  <c r="E55" i="51"/>
  <c r="F55" i="51"/>
  <c r="G55" i="51"/>
  <c r="H55" i="51"/>
  <c r="I55" i="51"/>
  <c r="J55" i="51"/>
  <c r="K55" i="51"/>
  <c r="L55" i="51"/>
  <c r="M55" i="51"/>
  <c r="N55" i="51"/>
  <c r="AB55" i="51"/>
  <c r="AC55" i="51"/>
  <c r="AD55" i="51"/>
  <c r="AE55" i="51"/>
  <c r="AF55" i="51"/>
  <c r="AG55" i="51"/>
  <c r="AH55" i="51"/>
  <c r="AI55" i="51"/>
  <c r="AJ55" i="51"/>
  <c r="AK55" i="51"/>
  <c r="AL55" i="51"/>
  <c r="A31" i="51"/>
  <c r="C31" i="51"/>
  <c r="J25" i="51"/>
  <c r="J53" i="51" s="1"/>
  <c r="AA53" i="51" s="1"/>
  <c r="V54" i="51" s="1"/>
  <c r="Q55" i="51" s="1"/>
  <c r="J22" i="51"/>
  <c r="J50" i="51" s="1"/>
  <c r="AA50" i="51" s="1"/>
  <c r="E19" i="51"/>
  <c r="E47" i="51" s="1"/>
  <c r="W47" i="51" s="1"/>
  <c r="Y48" i="51" s="1"/>
  <c r="V49" i="51" s="1"/>
  <c r="Z49" i="51" s="1"/>
  <c r="I16" i="51"/>
  <c r="I44" i="51" s="1"/>
  <c r="Z44" i="51" s="1"/>
  <c r="AC45" i="51" s="1"/>
  <c r="V46" i="51" s="1"/>
  <c r="AA46" i="51" s="1"/>
  <c r="E13" i="51"/>
  <c r="E41" i="51" s="1"/>
  <c r="R41" i="51" s="1"/>
  <c r="Q42" i="51" s="1"/>
  <c r="Q43" i="51" s="1"/>
  <c r="Z43" i="51" s="1"/>
  <c r="I10" i="51"/>
  <c r="I38" i="51" s="1"/>
  <c r="Z38" i="51" s="1"/>
  <c r="AA39" i="51" s="1"/>
  <c r="V40" i="51" s="1"/>
  <c r="Z40" i="51" s="1"/>
  <c r="E7" i="51"/>
  <c r="M7" i="51" s="1"/>
  <c r="M35" i="51" s="1"/>
  <c r="Z35" i="51" s="1"/>
  <c r="I7" i="51"/>
  <c r="I35" i="51" s="1"/>
  <c r="Q35" i="51" s="1"/>
  <c r="Q36" i="51" s="1"/>
  <c r="M4" i="51"/>
  <c r="M32" i="51" s="1"/>
  <c r="Z32" i="51" s="1"/>
  <c r="E4" i="51"/>
  <c r="E32" i="51" s="1"/>
  <c r="Q32" i="51" s="1"/>
  <c r="Q33" i="51" s="1"/>
  <c r="AL30" i="51"/>
  <c r="U30" i="51"/>
  <c r="Q30" i="51"/>
  <c r="P30" i="51"/>
  <c r="O30" i="51"/>
  <c r="N30" i="51"/>
  <c r="M30" i="51"/>
  <c r="D30" i="51"/>
  <c r="C30" i="51"/>
  <c r="B30" i="51"/>
  <c r="A30" i="51"/>
  <c r="AH29" i="51"/>
  <c r="D29" i="51"/>
  <c r="C29" i="51"/>
  <c r="B29" i="51"/>
  <c r="A29" i="51"/>
  <c r="N22" i="50"/>
  <c r="P24" i="50" s="1"/>
  <c r="L10" i="50"/>
  <c r="L39" i="50" s="1"/>
  <c r="P8" i="50"/>
  <c r="P37" i="50" s="1"/>
  <c r="L8" i="50"/>
  <c r="L37" i="50" s="1"/>
  <c r="I4" i="50"/>
  <c r="I33" i="50" s="1"/>
  <c r="I8" i="50"/>
  <c r="I37" i="50" s="1"/>
  <c r="M6" i="50"/>
  <c r="M35" i="50" s="1"/>
  <c r="E6" i="50"/>
  <c r="E35" i="50" s="1"/>
  <c r="M4" i="50"/>
  <c r="M33" i="50" s="1"/>
  <c r="E4" i="50"/>
  <c r="E33" i="50" s="1"/>
  <c r="A33" i="50"/>
  <c r="B33" i="50"/>
  <c r="F33" i="50"/>
  <c r="G33" i="50"/>
  <c r="H33" i="50"/>
  <c r="J33" i="50"/>
  <c r="K33" i="50"/>
  <c r="L33" i="50"/>
  <c r="N33" i="50"/>
  <c r="O33" i="50"/>
  <c r="P33" i="50"/>
  <c r="V33" i="50"/>
  <c r="W33" i="50"/>
  <c r="X33" i="50"/>
  <c r="Y33" i="50"/>
  <c r="Z33" i="50"/>
  <c r="AA33" i="50"/>
  <c r="AB33" i="50"/>
  <c r="AC33" i="50"/>
  <c r="AD33" i="50"/>
  <c r="AE33" i="50"/>
  <c r="AF33" i="50"/>
  <c r="AG33" i="50"/>
  <c r="AH33" i="50"/>
  <c r="AI33" i="50"/>
  <c r="AJ33" i="50"/>
  <c r="AK33" i="50"/>
  <c r="AL33" i="50"/>
  <c r="A35" i="50"/>
  <c r="B35" i="50"/>
  <c r="G35" i="50"/>
  <c r="H35" i="50"/>
  <c r="K35" i="50"/>
  <c r="L35" i="50"/>
  <c r="N35" i="50"/>
  <c r="O35" i="50"/>
  <c r="P35" i="50"/>
  <c r="V35" i="50"/>
  <c r="W35" i="50"/>
  <c r="X35" i="50"/>
  <c r="Y35" i="50"/>
  <c r="Z35" i="50"/>
  <c r="AA35" i="50"/>
  <c r="AB35" i="50"/>
  <c r="AC35" i="50"/>
  <c r="AD35" i="50"/>
  <c r="AE35" i="50"/>
  <c r="AF35" i="50"/>
  <c r="AG35" i="50"/>
  <c r="AH35" i="50"/>
  <c r="AI35" i="50"/>
  <c r="AJ35" i="50"/>
  <c r="AK35" i="50"/>
  <c r="AL35" i="50"/>
  <c r="A37" i="50"/>
  <c r="B37" i="50"/>
  <c r="F37" i="50"/>
  <c r="G37" i="50"/>
  <c r="H37" i="50"/>
  <c r="J37" i="50"/>
  <c r="K37" i="50"/>
  <c r="M37" i="50"/>
  <c r="N37" i="50"/>
  <c r="O37" i="50"/>
  <c r="V37" i="50"/>
  <c r="W37" i="50"/>
  <c r="X37" i="50"/>
  <c r="Y37" i="50"/>
  <c r="Z37" i="50"/>
  <c r="AA37" i="50"/>
  <c r="AB37" i="50"/>
  <c r="AC37" i="50"/>
  <c r="AD37" i="50"/>
  <c r="AE37" i="50"/>
  <c r="AF37" i="50"/>
  <c r="AG37" i="50"/>
  <c r="AH37" i="50"/>
  <c r="AI37" i="50"/>
  <c r="AJ37" i="50"/>
  <c r="AK37" i="50"/>
  <c r="AL37" i="50"/>
  <c r="A38" i="50"/>
  <c r="B38" i="50"/>
  <c r="E38" i="50"/>
  <c r="F38" i="50"/>
  <c r="G38" i="50"/>
  <c r="H38" i="50"/>
  <c r="I38" i="50"/>
  <c r="J38" i="50"/>
  <c r="K38" i="50"/>
  <c r="L38" i="50"/>
  <c r="M38" i="50"/>
  <c r="N38" i="50"/>
  <c r="O38" i="50"/>
  <c r="P38" i="50"/>
  <c r="Q38" i="50"/>
  <c r="R38" i="50"/>
  <c r="S38" i="50"/>
  <c r="T38" i="50"/>
  <c r="U38" i="50"/>
  <c r="V38" i="50"/>
  <c r="W38" i="50"/>
  <c r="X38" i="50"/>
  <c r="Y38" i="50"/>
  <c r="Z38" i="50"/>
  <c r="AA38" i="50"/>
  <c r="AB38" i="50"/>
  <c r="AC38" i="50"/>
  <c r="AD38" i="50"/>
  <c r="AE38" i="50"/>
  <c r="AF38" i="50"/>
  <c r="AG38" i="50"/>
  <c r="AH38" i="50"/>
  <c r="AI38" i="50"/>
  <c r="AJ38" i="50"/>
  <c r="AK38" i="50"/>
  <c r="AL38" i="50"/>
  <c r="A39" i="50"/>
  <c r="B39" i="50"/>
  <c r="F39" i="50"/>
  <c r="G39" i="50"/>
  <c r="H39" i="50"/>
  <c r="J39" i="50"/>
  <c r="K39" i="50"/>
  <c r="M39" i="50"/>
  <c r="N39" i="50"/>
  <c r="O39" i="50"/>
  <c r="P39" i="50"/>
  <c r="V39" i="50"/>
  <c r="W39" i="50"/>
  <c r="X39" i="50"/>
  <c r="Y39" i="50"/>
  <c r="Z39" i="50"/>
  <c r="AA39" i="50"/>
  <c r="AB39" i="50"/>
  <c r="AC39" i="50"/>
  <c r="AD39" i="50"/>
  <c r="AE39" i="50"/>
  <c r="AF39" i="50"/>
  <c r="AG39" i="50"/>
  <c r="AH39" i="50"/>
  <c r="AI39" i="50"/>
  <c r="AJ39" i="50"/>
  <c r="AK39" i="50"/>
  <c r="AL39" i="50"/>
  <c r="A40" i="50"/>
  <c r="B40" i="50"/>
  <c r="E40" i="50"/>
  <c r="F40" i="50"/>
  <c r="G40" i="50"/>
  <c r="H40" i="50"/>
  <c r="I40" i="50"/>
  <c r="J40" i="50"/>
  <c r="K40" i="50"/>
  <c r="L40" i="50"/>
  <c r="M40" i="50"/>
  <c r="N40" i="50"/>
  <c r="O40" i="50"/>
  <c r="P40" i="50"/>
  <c r="Q40" i="50"/>
  <c r="R40" i="50"/>
  <c r="S40" i="50"/>
  <c r="T40" i="50"/>
  <c r="U40" i="50"/>
  <c r="V40" i="50"/>
  <c r="W40" i="50"/>
  <c r="X40" i="50"/>
  <c r="Y40" i="50"/>
  <c r="Z40" i="50"/>
  <c r="AA40" i="50"/>
  <c r="AB40" i="50"/>
  <c r="AC40" i="50"/>
  <c r="AD40" i="50"/>
  <c r="AE40" i="50"/>
  <c r="AF40" i="50"/>
  <c r="AG40" i="50"/>
  <c r="AH40" i="50"/>
  <c r="AI40" i="50"/>
  <c r="AJ40" i="50"/>
  <c r="AK40" i="50"/>
  <c r="AL40" i="50"/>
  <c r="A41" i="50"/>
  <c r="B41" i="50"/>
  <c r="F41" i="50"/>
  <c r="G41" i="50"/>
  <c r="H41" i="50"/>
  <c r="I41" i="50"/>
  <c r="K41" i="50"/>
  <c r="L41" i="50"/>
  <c r="N41" i="50"/>
  <c r="O41" i="50"/>
  <c r="P41" i="50"/>
  <c r="V41" i="50"/>
  <c r="W41" i="50"/>
  <c r="X41" i="50"/>
  <c r="Y41" i="50"/>
  <c r="Z41" i="50"/>
  <c r="AA41" i="50"/>
  <c r="AB41" i="50"/>
  <c r="AC41" i="50"/>
  <c r="AD41" i="50"/>
  <c r="AE41" i="50"/>
  <c r="AF41" i="50"/>
  <c r="AG41" i="50"/>
  <c r="AH41" i="50"/>
  <c r="AI41" i="50"/>
  <c r="AJ41" i="50"/>
  <c r="AK41" i="50"/>
  <c r="AL41" i="50"/>
  <c r="A42" i="50"/>
  <c r="B42" i="50"/>
  <c r="E42" i="50"/>
  <c r="F42" i="50"/>
  <c r="G42" i="50"/>
  <c r="H42" i="50"/>
  <c r="I42" i="50"/>
  <c r="J42" i="50"/>
  <c r="K42" i="50"/>
  <c r="L42" i="50"/>
  <c r="M42" i="50"/>
  <c r="N42" i="50"/>
  <c r="O42" i="50"/>
  <c r="P42" i="50"/>
  <c r="Q42" i="50"/>
  <c r="R42" i="50"/>
  <c r="S42" i="50"/>
  <c r="T42" i="50"/>
  <c r="U42" i="50"/>
  <c r="V42" i="50"/>
  <c r="W42" i="50"/>
  <c r="X42" i="50"/>
  <c r="Y42" i="50"/>
  <c r="Z42" i="50"/>
  <c r="AA42" i="50"/>
  <c r="AB42" i="50"/>
  <c r="AC42" i="50"/>
  <c r="AD42" i="50"/>
  <c r="AE42" i="50"/>
  <c r="AF42" i="50"/>
  <c r="AG42" i="50"/>
  <c r="AH42" i="50"/>
  <c r="AI42" i="50"/>
  <c r="AJ42" i="50"/>
  <c r="AK42" i="50"/>
  <c r="AL42" i="50"/>
  <c r="A43" i="50"/>
  <c r="B43" i="50"/>
  <c r="F43" i="50"/>
  <c r="G43" i="50"/>
  <c r="H43" i="50"/>
  <c r="J43" i="50"/>
  <c r="K43" i="50"/>
  <c r="M43" i="50"/>
  <c r="N43" i="50"/>
  <c r="O43" i="50"/>
  <c r="P43" i="50"/>
  <c r="V43" i="50"/>
  <c r="W43" i="50"/>
  <c r="X43" i="50"/>
  <c r="Y43" i="50"/>
  <c r="Z43" i="50"/>
  <c r="AA43" i="50"/>
  <c r="AB43" i="50"/>
  <c r="AC43" i="50"/>
  <c r="AD43" i="50"/>
  <c r="AE43" i="50"/>
  <c r="AF43" i="50"/>
  <c r="AG43" i="50"/>
  <c r="AH43" i="50"/>
  <c r="AI43" i="50"/>
  <c r="AJ43" i="50"/>
  <c r="AK43" i="50"/>
  <c r="AL43" i="50"/>
  <c r="A44" i="50"/>
  <c r="B44" i="50"/>
  <c r="E44" i="50"/>
  <c r="F44" i="50"/>
  <c r="G44" i="50"/>
  <c r="H44" i="50"/>
  <c r="I44" i="50"/>
  <c r="J44" i="50"/>
  <c r="K44" i="50"/>
  <c r="L44" i="50"/>
  <c r="M44" i="50"/>
  <c r="N44" i="50"/>
  <c r="O44" i="50"/>
  <c r="P44" i="50"/>
  <c r="Q44" i="50"/>
  <c r="R44" i="50"/>
  <c r="S44" i="50"/>
  <c r="T44" i="50"/>
  <c r="U44" i="50"/>
  <c r="V44" i="50"/>
  <c r="W44" i="50"/>
  <c r="X44" i="50"/>
  <c r="Y44" i="50"/>
  <c r="Z44" i="50"/>
  <c r="AA44" i="50"/>
  <c r="AB44" i="50"/>
  <c r="AC44" i="50"/>
  <c r="AD44" i="50"/>
  <c r="AE44" i="50"/>
  <c r="AF44" i="50"/>
  <c r="AG44" i="50"/>
  <c r="AH44" i="50"/>
  <c r="AI44" i="50"/>
  <c r="AJ44" i="50"/>
  <c r="AK44" i="50"/>
  <c r="AL44" i="50"/>
  <c r="A45" i="50"/>
  <c r="B45" i="50"/>
  <c r="F45" i="50"/>
  <c r="G45" i="50"/>
  <c r="H45" i="50"/>
  <c r="I45" i="50"/>
  <c r="K45" i="50"/>
  <c r="L45" i="50"/>
  <c r="N45" i="50"/>
  <c r="O45" i="50"/>
  <c r="P45" i="50"/>
  <c r="V45" i="50"/>
  <c r="W45" i="50"/>
  <c r="X45" i="50"/>
  <c r="Y45" i="50"/>
  <c r="Z45" i="50"/>
  <c r="AA45" i="50"/>
  <c r="AB45" i="50"/>
  <c r="AC45" i="50"/>
  <c r="AD45" i="50"/>
  <c r="AE45" i="50"/>
  <c r="AF45" i="50"/>
  <c r="AG45" i="50"/>
  <c r="AH45" i="50"/>
  <c r="AI45" i="50"/>
  <c r="AJ45" i="50"/>
  <c r="AK45" i="50"/>
  <c r="AL45" i="50"/>
  <c r="A46" i="50"/>
  <c r="B46" i="50"/>
  <c r="E46" i="50"/>
  <c r="F46" i="50"/>
  <c r="G46" i="50"/>
  <c r="H46" i="50"/>
  <c r="I46" i="50"/>
  <c r="J46" i="50"/>
  <c r="K46" i="50"/>
  <c r="L46" i="50"/>
  <c r="M46" i="50"/>
  <c r="N46" i="50"/>
  <c r="O46" i="50"/>
  <c r="P46" i="50"/>
  <c r="Q46" i="50"/>
  <c r="R46" i="50"/>
  <c r="S46" i="50"/>
  <c r="T46" i="50"/>
  <c r="U46" i="50"/>
  <c r="V46" i="50"/>
  <c r="W46" i="50"/>
  <c r="X46" i="50"/>
  <c r="Y46" i="50"/>
  <c r="Z46" i="50"/>
  <c r="AA46" i="50"/>
  <c r="AB46" i="50"/>
  <c r="AC46" i="50"/>
  <c r="AD46" i="50"/>
  <c r="AE46" i="50"/>
  <c r="AF46" i="50"/>
  <c r="AG46" i="50"/>
  <c r="AH46" i="50"/>
  <c r="AI46" i="50"/>
  <c r="AJ46" i="50"/>
  <c r="AK46" i="50"/>
  <c r="AL46" i="50"/>
  <c r="A47" i="50"/>
  <c r="B47" i="50"/>
  <c r="F47" i="50"/>
  <c r="G47" i="50"/>
  <c r="H47" i="50"/>
  <c r="J47" i="50"/>
  <c r="K47" i="50"/>
  <c r="M47" i="50"/>
  <c r="N47" i="50"/>
  <c r="O47" i="50"/>
  <c r="P47" i="50"/>
  <c r="V47" i="50"/>
  <c r="W47" i="50"/>
  <c r="X47" i="50"/>
  <c r="Y47" i="50"/>
  <c r="Z47" i="50"/>
  <c r="AA47" i="50"/>
  <c r="AB47" i="50"/>
  <c r="AC47" i="50"/>
  <c r="AD47" i="50"/>
  <c r="AE47" i="50"/>
  <c r="AF47" i="50"/>
  <c r="AG47" i="50"/>
  <c r="AH47" i="50"/>
  <c r="AI47" i="50"/>
  <c r="AJ47" i="50"/>
  <c r="AK47" i="50"/>
  <c r="AL47" i="50"/>
  <c r="A48" i="50"/>
  <c r="B48" i="50"/>
  <c r="E48" i="50"/>
  <c r="F48" i="50"/>
  <c r="G48" i="50"/>
  <c r="H48" i="50"/>
  <c r="I48" i="50"/>
  <c r="J48" i="50"/>
  <c r="K48" i="50"/>
  <c r="L48" i="50"/>
  <c r="M48" i="50"/>
  <c r="N48" i="50"/>
  <c r="O48" i="50"/>
  <c r="P48" i="50"/>
  <c r="Q48" i="50"/>
  <c r="R48" i="50"/>
  <c r="S48" i="50"/>
  <c r="T48" i="50"/>
  <c r="U48" i="50"/>
  <c r="V48" i="50"/>
  <c r="W48" i="50"/>
  <c r="X48" i="50"/>
  <c r="Y48" i="50"/>
  <c r="Z48" i="50"/>
  <c r="AA48" i="50"/>
  <c r="AB48" i="50"/>
  <c r="AC48" i="50"/>
  <c r="AD48" i="50"/>
  <c r="AE48" i="50"/>
  <c r="AF48" i="50"/>
  <c r="AG48" i="50"/>
  <c r="AH48" i="50"/>
  <c r="AI48" i="50"/>
  <c r="AJ48" i="50"/>
  <c r="AK48" i="50"/>
  <c r="AL48" i="50"/>
  <c r="A49" i="50"/>
  <c r="B49" i="50"/>
  <c r="E49" i="50"/>
  <c r="G49" i="50"/>
  <c r="H49" i="50"/>
  <c r="I49" i="50"/>
  <c r="K49" i="50"/>
  <c r="L49" i="50"/>
  <c r="M49" i="50"/>
  <c r="O49" i="50"/>
  <c r="P49" i="50"/>
  <c r="V49" i="50"/>
  <c r="W49" i="50"/>
  <c r="X49" i="50"/>
  <c r="Y49" i="50"/>
  <c r="Z49" i="50"/>
  <c r="AA49" i="50"/>
  <c r="AB49" i="50"/>
  <c r="AC49" i="50"/>
  <c r="AD49" i="50"/>
  <c r="AE49" i="50"/>
  <c r="AF49" i="50"/>
  <c r="AG49" i="50"/>
  <c r="AH49" i="50"/>
  <c r="AI49" i="50"/>
  <c r="AJ49" i="50"/>
  <c r="AK49" i="50"/>
  <c r="AL49" i="50"/>
  <c r="A50" i="50"/>
  <c r="B50" i="50"/>
  <c r="E50" i="50"/>
  <c r="F50" i="50"/>
  <c r="G50" i="50"/>
  <c r="H50" i="50"/>
  <c r="I50" i="50"/>
  <c r="J50" i="50"/>
  <c r="K50" i="50"/>
  <c r="L50" i="50"/>
  <c r="M50" i="50"/>
  <c r="N50" i="50"/>
  <c r="O50" i="50"/>
  <c r="P50" i="50"/>
  <c r="Q50" i="50"/>
  <c r="R50" i="50"/>
  <c r="S50" i="50"/>
  <c r="T50" i="50"/>
  <c r="U50" i="50"/>
  <c r="V50" i="50"/>
  <c r="W50" i="50"/>
  <c r="X50" i="50"/>
  <c r="Y50" i="50"/>
  <c r="Z50" i="50"/>
  <c r="AA50" i="50"/>
  <c r="AB50" i="50"/>
  <c r="AC50" i="50"/>
  <c r="AD50" i="50"/>
  <c r="AE50" i="50"/>
  <c r="AF50" i="50"/>
  <c r="AG50" i="50"/>
  <c r="AH50" i="50"/>
  <c r="AI50" i="50"/>
  <c r="AJ50" i="50"/>
  <c r="AK50" i="50"/>
  <c r="AL50" i="50"/>
  <c r="A51" i="50"/>
  <c r="B51" i="50"/>
  <c r="F51" i="50"/>
  <c r="G51" i="50"/>
  <c r="I51" i="50"/>
  <c r="J51" i="50"/>
  <c r="L51" i="50"/>
  <c r="M51" i="50"/>
  <c r="O51" i="50"/>
  <c r="P51" i="50"/>
  <c r="V51" i="50"/>
  <c r="W51" i="50"/>
  <c r="X51" i="50"/>
  <c r="Y51" i="50"/>
  <c r="Z51" i="50"/>
  <c r="AA51" i="50"/>
  <c r="AB51" i="50"/>
  <c r="AC51" i="50"/>
  <c r="AD51" i="50"/>
  <c r="AE51" i="50"/>
  <c r="AF51" i="50"/>
  <c r="AG51" i="50"/>
  <c r="AH51" i="50"/>
  <c r="AI51" i="50"/>
  <c r="AJ51" i="50"/>
  <c r="AK51" i="50"/>
  <c r="AL51" i="50"/>
  <c r="A52" i="50"/>
  <c r="B52" i="50"/>
  <c r="E52" i="50"/>
  <c r="F52" i="50"/>
  <c r="G52" i="50"/>
  <c r="H52" i="50"/>
  <c r="I52" i="50"/>
  <c r="J52" i="50"/>
  <c r="K52" i="50"/>
  <c r="L52" i="50"/>
  <c r="M52" i="50"/>
  <c r="N52" i="50"/>
  <c r="O52" i="50"/>
  <c r="P52" i="50"/>
  <c r="Q52" i="50"/>
  <c r="R52" i="50"/>
  <c r="S52" i="50"/>
  <c r="T52" i="50"/>
  <c r="U52" i="50"/>
  <c r="V52" i="50"/>
  <c r="W52" i="50"/>
  <c r="X52" i="50"/>
  <c r="Y52" i="50"/>
  <c r="Z52" i="50"/>
  <c r="AA52" i="50"/>
  <c r="AB52" i="50"/>
  <c r="AC52" i="50"/>
  <c r="AD52" i="50"/>
  <c r="AE52" i="50"/>
  <c r="AF52" i="50"/>
  <c r="AG52" i="50"/>
  <c r="AH52" i="50"/>
  <c r="AI52" i="50"/>
  <c r="AJ52" i="50"/>
  <c r="AK52" i="50"/>
  <c r="AL52" i="50"/>
  <c r="A53" i="50"/>
  <c r="B53" i="50"/>
  <c r="F53" i="50"/>
  <c r="G53" i="50"/>
  <c r="H53" i="50"/>
  <c r="J53" i="50"/>
  <c r="K53" i="50"/>
  <c r="M53" i="50"/>
  <c r="N53" i="50"/>
  <c r="O53" i="50"/>
  <c r="V53" i="50"/>
  <c r="W53" i="50"/>
  <c r="X53" i="50"/>
  <c r="Y53" i="50"/>
  <c r="Z53" i="50"/>
  <c r="AA53" i="50"/>
  <c r="AB53" i="50"/>
  <c r="AC53" i="50"/>
  <c r="AD53" i="50"/>
  <c r="AE53" i="50"/>
  <c r="AF53" i="50"/>
  <c r="AG53" i="50"/>
  <c r="AH53" i="50"/>
  <c r="AI53" i="50"/>
  <c r="AJ53" i="50"/>
  <c r="AK53" i="50"/>
  <c r="AL53" i="50"/>
  <c r="A54" i="50"/>
  <c r="B54" i="50"/>
  <c r="E54" i="50"/>
  <c r="F54" i="50"/>
  <c r="G54" i="50"/>
  <c r="H54" i="50"/>
  <c r="I54" i="50"/>
  <c r="J54" i="50"/>
  <c r="K54" i="50"/>
  <c r="L54" i="50"/>
  <c r="M54" i="50"/>
  <c r="N54" i="50"/>
  <c r="O54" i="50"/>
  <c r="P54" i="50"/>
  <c r="Q54" i="50"/>
  <c r="R54" i="50"/>
  <c r="S54" i="50"/>
  <c r="T54" i="50"/>
  <c r="U54" i="50"/>
  <c r="V54" i="50"/>
  <c r="W54" i="50"/>
  <c r="X54" i="50"/>
  <c r="Y54" i="50"/>
  <c r="Z54" i="50"/>
  <c r="AA54" i="50"/>
  <c r="AB54" i="50"/>
  <c r="AC54" i="50"/>
  <c r="AD54" i="50"/>
  <c r="AE54" i="50"/>
  <c r="AF54" i="50"/>
  <c r="AG54" i="50"/>
  <c r="AH54" i="50"/>
  <c r="AI54" i="50"/>
  <c r="AJ54" i="50"/>
  <c r="AK54" i="50"/>
  <c r="AL54" i="50"/>
  <c r="A55" i="50"/>
  <c r="B55" i="50"/>
  <c r="E55" i="50"/>
  <c r="G55" i="50"/>
  <c r="H55" i="50"/>
  <c r="J55" i="50"/>
  <c r="K55" i="50"/>
  <c r="M55" i="50"/>
  <c r="N55" i="50"/>
  <c r="O55" i="50"/>
  <c r="V55" i="50"/>
  <c r="W55" i="50"/>
  <c r="X55" i="50"/>
  <c r="Y55" i="50"/>
  <c r="Z55" i="50"/>
  <c r="AA55" i="50"/>
  <c r="AB55" i="50"/>
  <c r="AC55" i="50"/>
  <c r="AD55" i="50"/>
  <c r="AE55" i="50"/>
  <c r="AF55" i="50"/>
  <c r="AG55" i="50"/>
  <c r="AH55" i="50"/>
  <c r="AI55" i="50"/>
  <c r="AJ55" i="50"/>
  <c r="AK55" i="50"/>
  <c r="AL55" i="50"/>
  <c r="A56" i="50"/>
  <c r="B56" i="50"/>
  <c r="E56" i="50"/>
  <c r="F56" i="50"/>
  <c r="G56" i="50"/>
  <c r="H56" i="50"/>
  <c r="I56" i="50"/>
  <c r="J56" i="50"/>
  <c r="K56" i="50"/>
  <c r="L56" i="50"/>
  <c r="M56" i="50"/>
  <c r="N56" i="50"/>
  <c r="O56" i="50"/>
  <c r="P56" i="50"/>
  <c r="Q56" i="50"/>
  <c r="R56" i="50"/>
  <c r="S56" i="50"/>
  <c r="T56" i="50"/>
  <c r="U56" i="50"/>
  <c r="V56" i="50"/>
  <c r="W56" i="50"/>
  <c r="X56" i="50"/>
  <c r="Y56" i="50"/>
  <c r="Z56" i="50"/>
  <c r="AA56" i="50"/>
  <c r="AB56" i="50"/>
  <c r="AC56" i="50"/>
  <c r="AD56" i="50"/>
  <c r="AE56" i="50"/>
  <c r="AF56" i="50"/>
  <c r="AG56" i="50"/>
  <c r="AH56" i="50"/>
  <c r="AI56" i="50"/>
  <c r="AJ56" i="50"/>
  <c r="AK56" i="50"/>
  <c r="AL56" i="50"/>
  <c r="A57" i="50"/>
  <c r="B57" i="50"/>
  <c r="F57" i="50"/>
  <c r="G57" i="50"/>
  <c r="H57" i="50"/>
  <c r="J57" i="50"/>
  <c r="K57" i="50"/>
  <c r="M57" i="50"/>
  <c r="N57" i="50"/>
  <c r="P57" i="50"/>
  <c r="V57" i="50"/>
  <c r="W57" i="50"/>
  <c r="X57" i="50"/>
  <c r="Y57" i="50"/>
  <c r="Z57" i="50"/>
  <c r="AA57" i="50"/>
  <c r="AB57" i="50"/>
  <c r="AC57" i="50"/>
  <c r="AD57" i="50"/>
  <c r="AE57" i="50"/>
  <c r="AF57" i="50"/>
  <c r="AG57" i="50"/>
  <c r="AH57" i="50"/>
  <c r="AI57" i="50"/>
  <c r="AJ57" i="50"/>
  <c r="AK57" i="50"/>
  <c r="AL57" i="50"/>
  <c r="A58" i="50"/>
  <c r="B58" i="50"/>
  <c r="C58" i="50"/>
  <c r="D58" i="50"/>
  <c r="E58" i="50"/>
  <c r="F58" i="50"/>
  <c r="G58" i="50"/>
  <c r="H58" i="50"/>
  <c r="I58" i="50"/>
  <c r="J58" i="50"/>
  <c r="K58" i="50"/>
  <c r="L58" i="50"/>
  <c r="M58" i="50"/>
  <c r="N58" i="50"/>
  <c r="O58" i="50"/>
  <c r="P58" i="50"/>
  <c r="Q58" i="50"/>
  <c r="R58" i="50"/>
  <c r="S58" i="50"/>
  <c r="T58" i="50"/>
  <c r="U58" i="50"/>
  <c r="V58" i="50"/>
  <c r="W58" i="50"/>
  <c r="X58" i="50"/>
  <c r="Y58" i="50"/>
  <c r="Z58" i="50"/>
  <c r="AA58" i="50"/>
  <c r="AB58" i="50"/>
  <c r="AC58" i="50"/>
  <c r="AD58" i="50"/>
  <c r="AE58" i="50"/>
  <c r="AF58" i="50"/>
  <c r="AG58" i="50"/>
  <c r="AH58" i="50"/>
  <c r="AI58" i="50"/>
  <c r="AJ58" i="50"/>
  <c r="AK58" i="50"/>
  <c r="AL58" i="50"/>
  <c r="C32" i="50"/>
  <c r="A32" i="50"/>
  <c r="AL31" i="50"/>
  <c r="U31" i="50"/>
  <c r="Q31" i="50"/>
  <c r="P31" i="50"/>
  <c r="O31" i="50"/>
  <c r="N31" i="50"/>
  <c r="M31" i="50"/>
  <c r="D31" i="50"/>
  <c r="C31" i="50"/>
  <c r="B31" i="50"/>
  <c r="A31" i="50"/>
  <c r="AH30" i="50"/>
  <c r="D30" i="50"/>
  <c r="C30" i="50"/>
  <c r="B30" i="50"/>
  <c r="A30" i="50"/>
  <c r="AI33" i="49"/>
  <c r="AF33" i="49"/>
  <c r="AD33" i="49"/>
  <c r="AB33" i="49"/>
  <c r="Z33" i="49"/>
  <c r="X33" i="49"/>
  <c r="V33" i="49"/>
  <c r="T33" i="49"/>
  <c r="AI32" i="49"/>
  <c r="AF32" i="49"/>
  <c r="AE32" i="49"/>
  <c r="AD32" i="49"/>
  <c r="AC32" i="49"/>
  <c r="AB32" i="49"/>
  <c r="AA32" i="49"/>
  <c r="Z32" i="49"/>
  <c r="X32" i="49"/>
  <c r="V32" i="49"/>
  <c r="T32" i="49"/>
  <c r="AI31" i="49"/>
  <c r="AF31" i="49"/>
  <c r="AE31" i="49"/>
  <c r="AD31" i="49"/>
  <c r="AC31" i="49"/>
  <c r="AB31" i="49"/>
  <c r="Z31" i="49"/>
  <c r="X31" i="49"/>
  <c r="V31" i="49"/>
  <c r="U31" i="49"/>
  <c r="T31" i="49"/>
  <c r="AI30" i="49"/>
  <c r="AH30" i="49"/>
  <c r="AG30" i="49"/>
  <c r="AF30" i="49"/>
  <c r="AE30" i="49"/>
  <c r="AD30" i="49"/>
  <c r="AC30" i="49"/>
  <c r="AB30" i="49"/>
  <c r="Z30" i="49"/>
  <c r="X30" i="49"/>
  <c r="W30" i="49"/>
  <c r="V30" i="49"/>
  <c r="U30" i="49"/>
  <c r="T30" i="49"/>
  <c r="AI29" i="49"/>
  <c r="AH29" i="49"/>
  <c r="AF29" i="49"/>
  <c r="AE29" i="49"/>
  <c r="AD29" i="49"/>
  <c r="AC29" i="49"/>
  <c r="AB29" i="49"/>
  <c r="Z29" i="49"/>
  <c r="X29" i="49"/>
  <c r="W29" i="49"/>
  <c r="V29" i="49"/>
  <c r="T29" i="49"/>
  <c r="F32" i="49"/>
  <c r="D32" i="49"/>
  <c r="A26" i="49"/>
  <c r="B26" i="49"/>
  <c r="C26" i="49"/>
  <c r="D26" i="49"/>
  <c r="AH26" i="49"/>
  <c r="A27" i="49"/>
  <c r="B27" i="49"/>
  <c r="C27" i="49"/>
  <c r="D27" i="49"/>
  <c r="K27" i="49"/>
  <c r="L27" i="49"/>
  <c r="M27" i="49"/>
  <c r="N27" i="49"/>
  <c r="O27" i="49"/>
  <c r="P27" i="49"/>
  <c r="Q27" i="49"/>
  <c r="U27" i="49"/>
  <c r="AL27" i="49"/>
  <c r="A28" i="49"/>
  <c r="C28" i="49"/>
  <c r="A29" i="49"/>
  <c r="B29" i="49"/>
  <c r="D29" i="49"/>
  <c r="E29" i="49"/>
  <c r="F29" i="49"/>
  <c r="H29" i="49"/>
  <c r="J29" i="49"/>
  <c r="K29" i="49"/>
  <c r="L29" i="49"/>
  <c r="M29" i="49"/>
  <c r="N29" i="49"/>
  <c r="P29" i="49"/>
  <c r="Q29" i="49"/>
  <c r="R29" i="49"/>
  <c r="S29" i="49"/>
  <c r="AJ29" i="49"/>
  <c r="AK29" i="49"/>
  <c r="AL29" i="49"/>
  <c r="A30" i="49"/>
  <c r="B30" i="49"/>
  <c r="C30" i="49"/>
  <c r="D30" i="49"/>
  <c r="E30" i="49"/>
  <c r="F30" i="49"/>
  <c r="H30" i="49"/>
  <c r="J30" i="49"/>
  <c r="K30" i="49"/>
  <c r="L30" i="49"/>
  <c r="M30" i="49"/>
  <c r="N30" i="49"/>
  <c r="O30" i="49"/>
  <c r="P30" i="49"/>
  <c r="Q30" i="49"/>
  <c r="R30" i="49"/>
  <c r="S30" i="49"/>
  <c r="AJ30" i="49"/>
  <c r="AK30" i="49"/>
  <c r="AL30" i="49"/>
  <c r="A31" i="49"/>
  <c r="B31" i="49"/>
  <c r="C31" i="49"/>
  <c r="D31" i="49"/>
  <c r="F31" i="49"/>
  <c r="H31" i="49"/>
  <c r="J31" i="49"/>
  <c r="K31" i="49"/>
  <c r="L31" i="49"/>
  <c r="M31" i="49"/>
  <c r="N31" i="49"/>
  <c r="Q31" i="49"/>
  <c r="R31" i="49"/>
  <c r="S31" i="49"/>
  <c r="AJ31" i="49"/>
  <c r="AK31" i="49"/>
  <c r="AL31" i="49"/>
  <c r="A32" i="49"/>
  <c r="B32" i="49"/>
  <c r="H32" i="49"/>
  <c r="I32" i="49"/>
  <c r="J32" i="49"/>
  <c r="K32" i="49"/>
  <c r="L32" i="49"/>
  <c r="M32" i="49"/>
  <c r="N32" i="49"/>
  <c r="Q32" i="49"/>
  <c r="R32" i="49"/>
  <c r="S32" i="49"/>
  <c r="AJ32" i="49"/>
  <c r="AK32" i="49"/>
  <c r="AL32" i="49"/>
  <c r="A33" i="49"/>
  <c r="B33" i="49"/>
  <c r="D33" i="49"/>
  <c r="F33" i="49"/>
  <c r="H33" i="49"/>
  <c r="J33" i="49"/>
  <c r="L33" i="49"/>
  <c r="N33" i="49"/>
  <c r="Q33" i="49"/>
  <c r="R33" i="49"/>
  <c r="S33" i="49"/>
  <c r="AJ33" i="49"/>
  <c r="AK33" i="49"/>
  <c r="AL33" i="49"/>
  <c r="A34" i="49"/>
  <c r="B34" i="49"/>
  <c r="C34" i="49"/>
  <c r="D34" i="49"/>
  <c r="E34" i="49"/>
  <c r="F34" i="49"/>
  <c r="G34" i="49"/>
  <c r="H34" i="49"/>
  <c r="I34" i="49"/>
  <c r="J34" i="49"/>
  <c r="K34" i="49"/>
  <c r="L34" i="49"/>
  <c r="M34" i="49"/>
  <c r="N34" i="49"/>
  <c r="O34" i="49"/>
  <c r="P34" i="49"/>
  <c r="Q34" i="49"/>
  <c r="R34" i="49"/>
  <c r="S34" i="49"/>
  <c r="T34" i="49"/>
  <c r="U34" i="49"/>
  <c r="V34" i="49"/>
  <c r="W34" i="49"/>
  <c r="X34" i="49"/>
  <c r="Y34" i="49"/>
  <c r="Z34" i="49"/>
  <c r="AA34" i="49"/>
  <c r="AB34" i="49"/>
  <c r="AC34" i="49"/>
  <c r="AD34" i="49"/>
  <c r="AE34" i="49"/>
  <c r="AF34" i="49"/>
  <c r="AG34" i="49"/>
  <c r="AH34" i="49"/>
  <c r="AI34" i="49"/>
  <c r="AJ34" i="49"/>
  <c r="AK34" i="49"/>
  <c r="AL34" i="49"/>
  <c r="A35" i="49"/>
  <c r="D35" i="49"/>
  <c r="E35" i="49"/>
  <c r="F35" i="49"/>
  <c r="H35" i="49"/>
  <c r="I35" i="49"/>
  <c r="J35" i="49"/>
  <c r="L35" i="49"/>
  <c r="M35" i="49"/>
  <c r="N35" i="49"/>
  <c r="A36" i="49"/>
  <c r="B36" i="49"/>
  <c r="E36" i="49"/>
  <c r="F36" i="49"/>
  <c r="G36" i="49"/>
  <c r="H36" i="49"/>
  <c r="I36" i="49"/>
  <c r="K36" i="49"/>
  <c r="L36" i="49"/>
  <c r="M36" i="49"/>
  <c r="W36" i="49"/>
  <c r="X36" i="49"/>
  <c r="Y36" i="49"/>
  <c r="Z36" i="49"/>
  <c r="AA36" i="49"/>
  <c r="AB36" i="49"/>
  <c r="AC36" i="49"/>
  <c r="AD36" i="49"/>
  <c r="AE36" i="49"/>
  <c r="AF36" i="49"/>
  <c r="AG36" i="49"/>
  <c r="AH36" i="49"/>
  <c r="AI36" i="49"/>
  <c r="AJ36" i="49"/>
  <c r="AK36" i="49"/>
  <c r="AL36" i="49"/>
  <c r="A37" i="49"/>
  <c r="B37" i="49"/>
  <c r="E37" i="49"/>
  <c r="F37" i="49"/>
  <c r="G37" i="49"/>
  <c r="H37" i="49"/>
  <c r="I37" i="49"/>
  <c r="K37" i="49"/>
  <c r="L37" i="49"/>
  <c r="V37" i="49"/>
  <c r="W37" i="49"/>
  <c r="X37" i="49"/>
  <c r="Y37" i="49"/>
  <c r="Z37" i="49"/>
  <c r="AA37" i="49"/>
  <c r="AB37" i="49"/>
  <c r="AC37" i="49"/>
  <c r="AD37" i="49"/>
  <c r="AE37" i="49"/>
  <c r="AF37" i="49"/>
  <c r="AG37" i="49"/>
  <c r="AH37" i="49"/>
  <c r="AI37" i="49"/>
  <c r="AJ37" i="49"/>
  <c r="AK37" i="49"/>
  <c r="AL37" i="49"/>
  <c r="A38" i="49"/>
  <c r="B38" i="49"/>
  <c r="E38" i="49"/>
  <c r="F38" i="49"/>
  <c r="G38" i="49"/>
  <c r="H38" i="49"/>
  <c r="I38" i="49"/>
  <c r="K38" i="49"/>
  <c r="L38" i="49"/>
  <c r="M38" i="49"/>
  <c r="U38" i="49"/>
  <c r="V38" i="49"/>
  <c r="W38" i="49"/>
  <c r="X38" i="49"/>
  <c r="Y38" i="49"/>
  <c r="Z38" i="49"/>
  <c r="AA38" i="49"/>
  <c r="AB38" i="49"/>
  <c r="AC38" i="49"/>
  <c r="AD38" i="49"/>
  <c r="AE38" i="49"/>
  <c r="AF38" i="49"/>
  <c r="AG38" i="49"/>
  <c r="AH38" i="49"/>
  <c r="AI38" i="49"/>
  <c r="AJ38" i="49"/>
  <c r="AK38" i="49"/>
  <c r="AL38" i="49"/>
  <c r="A39" i="49"/>
  <c r="B39" i="49"/>
  <c r="E39" i="49"/>
  <c r="F39" i="49"/>
  <c r="G39" i="49"/>
  <c r="H39" i="49"/>
  <c r="I39" i="49"/>
  <c r="K39" i="49"/>
  <c r="L39" i="49"/>
  <c r="M39" i="49"/>
  <c r="U39" i="49"/>
  <c r="V39" i="49"/>
  <c r="W39" i="49"/>
  <c r="X39" i="49"/>
  <c r="Y39" i="49"/>
  <c r="Z39" i="49"/>
  <c r="AA39" i="49"/>
  <c r="AB39" i="49"/>
  <c r="AC39" i="49"/>
  <c r="AD39" i="49"/>
  <c r="AE39" i="49"/>
  <c r="AF39" i="49"/>
  <c r="AG39" i="49"/>
  <c r="AH39" i="49"/>
  <c r="AI39" i="49"/>
  <c r="AJ39" i="49"/>
  <c r="AK39" i="49"/>
  <c r="AL39" i="49"/>
  <c r="A40" i="49"/>
  <c r="B40" i="49"/>
  <c r="C40" i="49"/>
  <c r="D40" i="49"/>
  <c r="E40" i="49"/>
  <c r="F40" i="49"/>
  <c r="G40" i="49"/>
  <c r="H40" i="49"/>
  <c r="I40" i="49"/>
  <c r="J40" i="49"/>
  <c r="K40" i="49"/>
  <c r="L40" i="49"/>
  <c r="M40" i="49"/>
  <c r="N40" i="49"/>
  <c r="O40" i="49"/>
  <c r="P40" i="49"/>
  <c r="Q40" i="49"/>
  <c r="R40" i="49"/>
  <c r="S40" i="49"/>
  <c r="T40" i="49"/>
  <c r="U40" i="49"/>
  <c r="V40" i="49"/>
  <c r="W40" i="49"/>
  <c r="X40" i="49"/>
  <c r="Y40" i="49"/>
  <c r="Z40" i="49"/>
  <c r="AA40" i="49"/>
  <c r="AB40" i="49"/>
  <c r="AC40" i="49"/>
  <c r="AD40" i="49"/>
  <c r="AE40" i="49"/>
  <c r="AF40" i="49"/>
  <c r="AG40" i="49"/>
  <c r="AH40" i="49"/>
  <c r="AI40" i="49"/>
  <c r="AJ40" i="49"/>
  <c r="AK40" i="49"/>
  <c r="AL40" i="49"/>
  <c r="A41" i="49"/>
  <c r="D41" i="49"/>
  <c r="E41" i="49"/>
  <c r="F41" i="49"/>
  <c r="H41" i="49"/>
  <c r="I41" i="49"/>
  <c r="J41" i="49"/>
  <c r="L41" i="49"/>
  <c r="M41" i="49"/>
  <c r="N41" i="49"/>
  <c r="A42" i="49"/>
  <c r="B42" i="49"/>
  <c r="E42" i="49"/>
  <c r="F42" i="49"/>
  <c r="G42" i="49"/>
  <c r="H42" i="49"/>
  <c r="I42" i="49"/>
  <c r="K42" i="49"/>
  <c r="L42" i="49"/>
  <c r="M42" i="49"/>
  <c r="U42" i="49"/>
  <c r="V42" i="49"/>
  <c r="W42" i="49"/>
  <c r="X42" i="49"/>
  <c r="Y42" i="49"/>
  <c r="Z42" i="49"/>
  <c r="AA42" i="49"/>
  <c r="AB42" i="49"/>
  <c r="AC42" i="49"/>
  <c r="AD42" i="49"/>
  <c r="AE42" i="49"/>
  <c r="AF42" i="49"/>
  <c r="AG42" i="49"/>
  <c r="AH42" i="49"/>
  <c r="AI42" i="49"/>
  <c r="AJ42" i="49"/>
  <c r="AK42" i="49"/>
  <c r="AL42" i="49"/>
  <c r="A43" i="49"/>
  <c r="B43" i="49"/>
  <c r="E43" i="49"/>
  <c r="H43" i="49"/>
  <c r="I43" i="49"/>
  <c r="J43" i="49"/>
  <c r="L43" i="49"/>
  <c r="M43" i="49"/>
  <c r="O43" i="49"/>
  <c r="R43" i="49"/>
  <c r="S43" i="49"/>
  <c r="T43" i="49"/>
  <c r="AF43" i="49"/>
  <c r="AG43" i="49"/>
  <c r="AH43" i="49"/>
  <c r="AI43" i="49"/>
  <c r="AJ43" i="49"/>
  <c r="AK43" i="49"/>
  <c r="AL43" i="49"/>
  <c r="A44" i="49"/>
  <c r="B44" i="49"/>
  <c r="C44" i="49"/>
  <c r="D44" i="49"/>
  <c r="E44" i="49"/>
  <c r="F44" i="49"/>
  <c r="G44" i="49"/>
  <c r="H44" i="49"/>
  <c r="I44" i="49"/>
  <c r="J44" i="49"/>
  <c r="K44" i="49"/>
  <c r="L44" i="49"/>
  <c r="M44" i="49"/>
  <c r="N44" i="49"/>
  <c r="O44" i="49"/>
  <c r="P44" i="49"/>
  <c r="Q44" i="49"/>
  <c r="R44" i="49"/>
  <c r="S44" i="49"/>
  <c r="T44" i="49"/>
  <c r="U44" i="49"/>
  <c r="V44" i="49"/>
  <c r="W44" i="49"/>
  <c r="X44" i="49"/>
  <c r="Y44" i="49"/>
  <c r="Z44" i="49"/>
  <c r="AA44" i="49"/>
  <c r="AB44" i="49"/>
  <c r="AC44" i="49"/>
  <c r="AD44" i="49"/>
  <c r="AE44" i="49"/>
  <c r="AF44" i="49"/>
  <c r="AG44" i="49"/>
  <c r="AH44" i="49"/>
  <c r="AI44" i="49"/>
  <c r="AJ44" i="49"/>
  <c r="AK44" i="49"/>
  <c r="AL44" i="49"/>
  <c r="A45" i="49"/>
  <c r="C45" i="49"/>
  <c r="A46" i="49"/>
  <c r="B46" i="49"/>
  <c r="E46" i="49"/>
  <c r="V46" i="49"/>
  <c r="H46" i="49"/>
  <c r="I46" i="49"/>
  <c r="J46" i="49"/>
  <c r="K46" i="49"/>
  <c r="AA46" i="49"/>
  <c r="L46" i="49"/>
  <c r="M46" i="49"/>
  <c r="P46" i="49"/>
  <c r="Q46" i="49"/>
  <c r="R46" i="49"/>
  <c r="S46" i="49"/>
  <c r="T46" i="49"/>
  <c r="U46" i="49"/>
  <c r="AF46" i="49"/>
  <c r="AG46" i="49"/>
  <c r="AH46" i="49"/>
  <c r="AI46" i="49"/>
  <c r="AJ46" i="49"/>
  <c r="AK46" i="49"/>
  <c r="AL46" i="49"/>
  <c r="A47" i="49"/>
  <c r="B47" i="49"/>
  <c r="E47" i="49"/>
  <c r="F47" i="49"/>
  <c r="G47" i="49"/>
  <c r="H47" i="49"/>
  <c r="I47" i="49"/>
  <c r="J47" i="49"/>
  <c r="K47" i="49"/>
  <c r="L47" i="49"/>
  <c r="M47" i="49"/>
  <c r="N47" i="49"/>
  <c r="O47" i="49"/>
  <c r="P47" i="49"/>
  <c r="Q47" i="49"/>
  <c r="R47" i="49"/>
  <c r="S47" i="49"/>
  <c r="T47" i="49"/>
  <c r="U47" i="49"/>
  <c r="V47" i="49"/>
  <c r="W47" i="49"/>
  <c r="X47" i="49"/>
  <c r="Y47" i="49"/>
  <c r="Z47" i="49"/>
  <c r="AA47" i="49"/>
  <c r="AB47" i="49"/>
  <c r="AC47" i="49"/>
  <c r="AD47" i="49"/>
  <c r="AE47" i="49"/>
  <c r="AF47" i="49"/>
  <c r="AG47" i="49"/>
  <c r="AH47" i="49"/>
  <c r="AI47" i="49"/>
  <c r="AJ47" i="49"/>
  <c r="AK47" i="49"/>
  <c r="AL47" i="49"/>
  <c r="A48" i="49"/>
  <c r="B48" i="49"/>
  <c r="F48" i="49"/>
  <c r="I48" i="49"/>
  <c r="J48" i="49"/>
  <c r="K48" i="49"/>
  <c r="M48" i="49"/>
  <c r="P48" i="49"/>
  <c r="Q48" i="49"/>
  <c r="R48" i="49"/>
  <c r="S48" i="49"/>
  <c r="T48" i="49"/>
  <c r="U48" i="49"/>
  <c r="AF48" i="49"/>
  <c r="AG48" i="49"/>
  <c r="AH48" i="49"/>
  <c r="AI48" i="49"/>
  <c r="AJ48" i="49"/>
  <c r="AK48" i="49"/>
  <c r="AL48" i="49"/>
  <c r="A49" i="49"/>
  <c r="B49" i="49"/>
  <c r="E49" i="49"/>
  <c r="F49" i="49"/>
  <c r="G49" i="49"/>
  <c r="H49" i="49"/>
  <c r="I49" i="49"/>
  <c r="J49" i="49"/>
  <c r="K49" i="49"/>
  <c r="L49" i="49"/>
  <c r="M49" i="49"/>
  <c r="N49" i="49"/>
  <c r="O49" i="49"/>
  <c r="P49" i="49"/>
  <c r="Q49" i="49"/>
  <c r="R49" i="49"/>
  <c r="S49" i="49"/>
  <c r="T49" i="49"/>
  <c r="U49" i="49"/>
  <c r="V49" i="49"/>
  <c r="W49" i="49"/>
  <c r="X49" i="49"/>
  <c r="Y49" i="49"/>
  <c r="Z49" i="49"/>
  <c r="AA49" i="49"/>
  <c r="AB49" i="49"/>
  <c r="AC49" i="49"/>
  <c r="AD49" i="49"/>
  <c r="AE49" i="49"/>
  <c r="AF49" i="49"/>
  <c r="AG49" i="49"/>
  <c r="AH49" i="49"/>
  <c r="AI49" i="49"/>
  <c r="AJ49" i="49"/>
  <c r="AK49" i="49"/>
  <c r="AL49" i="49"/>
  <c r="A50" i="49"/>
  <c r="B50" i="49"/>
  <c r="E50" i="49"/>
  <c r="F50" i="49"/>
  <c r="G50" i="49"/>
  <c r="H50" i="49"/>
  <c r="I50" i="49"/>
  <c r="J50" i="49"/>
  <c r="K50" i="49"/>
  <c r="L50" i="49"/>
  <c r="M50" i="49"/>
  <c r="N50" i="49"/>
  <c r="O50" i="49"/>
  <c r="P50" i="49"/>
  <c r="Q50" i="49"/>
  <c r="R50" i="49"/>
  <c r="S50" i="49"/>
  <c r="T50" i="49"/>
  <c r="U50" i="49"/>
  <c r="V50" i="49"/>
  <c r="W50" i="49"/>
  <c r="X50" i="49"/>
  <c r="Y50" i="49"/>
  <c r="Z50" i="49"/>
  <c r="AA50" i="49"/>
  <c r="AB50" i="49"/>
  <c r="AC50" i="49"/>
  <c r="AD50" i="49"/>
  <c r="AE50" i="49"/>
  <c r="AF50" i="49"/>
  <c r="AG50" i="49"/>
  <c r="AH50" i="49"/>
  <c r="AI50" i="49"/>
  <c r="AJ50" i="49"/>
  <c r="AK50" i="49"/>
  <c r="AL50" i="49"/>
  <c r="E23" i="49"/>
  <c r="L23" i="49" s="1"/>
  <c r="L48" i="49" s="1"/>
  <c r="AB48" i="49" s="1"/>
  <c r="AN22" i="49"/>
  <c r="AN21" i="49"/>
  <c r="G16" i="49"/>
  <c r="G41" i="49" s="1"/>
  <c r="C16" i="49"/>
  <c r="C41" i="49" s="1"/>
  <c r="C10" i="49"/>
  <c r="D12" i="49" s="1"/>
  <c r="D37" i="49" s="1"/>
  <c r="G10" i="49"/>
  <c r="J14" i="49" s="1"/>
  <c r="J39" i="49" s="1"/>
  <c r="AA5" i="49"/>
  <c r="AA30" i="49" s="1"/>
  <c r="Y5" i="49"/>
  <c r="Y30" i="49" s="1"/>
  <c r="AA4" i="49"/>
  <c r="AA29" i="49" s="1"/>
  <c r="Y4" i="49"/>
  <c r="Y29" i="49" s="1"/>
  <c r="I5" i="49"/>
  <c r="I30" i="49" s="1"/>
  <c r="G5" i="49"/>
  <c r="G30" i="49" s="1"/>
  <c r="G4" i="49"/>
  <c r="G29" i="49" s="1"/>
  <c r="I4" i="49"/>
  <c r="I29" i="49" s="1"/>
  <c r="AF47" i="48"/>
  <c r="AE47" i="48"/>
  <c r="AC47" i="48"/>
  <c r="AA47" i="48"/>
  <c r="Y47" i="48"/>
  <c r="W47" i="48"/>
  <c r="S47" i="48"/>
  <c r="AE46" i="48"/>
  <c r="AD46" i="48"/>
  <c r="AC46" i="48"/>
  <c r="AB46" i="48"/>
  <c r="AA46" i="48"/>
  <c r="Y46" i="48"/>
  <c r="W46" i="48"/>
  <c r="S46" i="48"/>
  <c r="AE45" i="48"/>
  <c r="AD45" i="48"/>
  <c r="AC45" i="48"/>
  <c r="AA45" i="48"/>
  <c r="Y45" i="48"/>
  <c r="U45" i="48"/>
  <c r="T45" i="48"/>
  <c r="S45" i="48"/>
  <c r="AE44" i="48"/>
  <c r="AC44" i="48"/>
  <c r="AA44" i="48"/>
  <c r="W44" i="48"/>
  <c r="T44" i="48"/>
  <c r="S44" i="48"/>
  <c r="AG43" i="48"/>
  <c r="AF43" i="48"/>
  <c r="AE43" i="48"/>
  <c r="AC43" i="48"/>
  <c r="AA43" i="48"/>
  <c r="Y43" i="48"/>
  <c r="X43" i="48"/>
  <c r="W43" i="48"/>
  <c r="T43" i="48"/>
  <c r="S43" i="48"/>
  <c r="AG42" i="48"/>
  <c r="AE42" i="48"/>
  <c r="AC42" i="48"/>
  <c r="AA42" i="48"/>
  <c r="Y42" i="48"/>
  <c r="X42" i="48"/>
  <c r="W42" i="48"/>
  <c r="T42" i="48"/>
  <c r="S42" i="48"/>
  <c r="AF61" i="48"/>
  <c r="AE61" i="48"/>
  <c r="AC61" i="48"/>
  <c r="AA61" i="48"/>
  <c r="Y61" i="48"/>
  <c r="W61" i="48"/>
  <c r="S61" i="48"/>
  <c r="AE60" i="48"/>
  <c r="AD60" i="48"/>
  <c r="AC60" i="48"/>
  <c r="AB60" i="48"/>
  <c r="AA60" i="48"/>
  <c r="Y60" i="48"/>
  <c r="W60" i="48"/>
  <c r="S60" i="48"/>
  <c r="AE59" i="48"/>
  <c r="AD59" i="48"/>
  <c r="AC59" i="48"/>
  <c r="AA59" i="48"/>
  <c r="Y59" i="48"/>
  <c r="U59" i="48"/>
  <c r="T59" i="48"/>
  <c r="S59" i="48"/>
  <c r="AE58" i="48"/>
  <c r="AC58" i="48"/>
  <c r="AA58" i="48"/>
  <c r="W58" i="48"/>
  <c r="T58" i="48"/>
  <c r="S58" i="48"/>
  <c r="AG57" i="48"/>
  <c r="AF57" i="48"/>
  <c r="AE57" i="48"/>
  <c r="AC57" i="48"/>
  <c r="AB57" i="48"/>
  <c r="AA57" i="48"/>
  <c r="Y57" i="48"/>
  <c r="X57" i="48"/>
  <c r="W57" i="48"/>
  <c r="T57" i="48"/>
  <c r="S57" i="48"/>
  <c r="AG56" i="48"/>
  <c r="AE56" i="48"/>
  <c r="AC56" i="48"/>
  <c r="AB56" i="48"/>
  <c r="AA56" i="48"/>
  <c r="Y56" i="48"/>
  <c r="X56" i="48"/>
  <c r="W56" i="48"/>
  <c r="T56" i="48"/>
  <c r="S56" i="48"/>
  <c r="N61" i="48"/>
  <c r="M61" i="48"/>
  <c r="K61" i="48"/>
  <c r="I61" i="48"/>
  <c r="G61" i="48"/>
  <c r="E61" i="48"/>
  <c r="A61" i="48"/>
  <c r="M60" i="48"/>
  <c r="L60" i="48"/>
  <c r="K60" i="48"/>
  <c r="J60" i="48"/>
  <c r="I60" i="48"/>
  <c r="G60" i="48"/>
  <c r="E60" i="48"/>
  <c r="A60" i="48"/>
  <c r="M59" i="48"/>
  <c r="L59" i="48"/>
  <c r="K59" i="48"/>
  <c r="I59" i="48"/>
  <c r="G59" i="48"/>
  <c r="C59" i="48"/>
  <c r="B59" i="48"/>
  <c r="A59" i="48"/>
  <c r="M58" i="48"/>
  <c r="K58" i="48"/>
  <c r="I58" i="48"/>
  <c r="E58" i="48"/>
  <c r="B58" i="48"/>
  <c r="A58" i="48"/>
  <c r="O57" i="48"/>
  <c r="N57" i="48"/>
  <c r="M57" i="48"/>
  <c r="K57" i="48"/>
  <c r="J57" i="48"/>
  <c r="I57" i="48"/>
  <c r="G57" i="48"/>
  <c r="F57" i="48"/>
  <c r="E57" i="48"/>
  <c r="B57" i="48"/>
  <c r="A57" i="48"/>
  <c r="O56" i="48"/>
  <c r="M56" i="48"/>
  <c r="K56" i="48"/>
  <c r="J56" i="48"/>
  <c r="I56" i="48"/>
  <c r="G56" i="48"/>
  <c r="F56" i="48"/>
  <c r="E56" i="48"/>
  <c r="B56" i="48"/>
  <c r="A56" i="48"/>
  <c r="AF54" i="48"/>
  <c r="AE54" i="48"/>
  <c r="AC54" i="48"/>
  <c r="AA54" i="48"/>
  <c r="Y54" i="48"/>
  <c r="W54" i="48"/>
  <c r="S54" i="48"/>
  <c r="AE53" i="48"/>
  <c r="AD53" i="48"/>
  <c r="AC53" i="48"/>
  <c r="AB53" i="48"/>
  <c r="AA53" i="48"/>
  <c r="Y53" i="48"/>
  <c r="W53" i="48"/>
  <c r="S53" i="48"/>
  <c r="AE52" i="48"/>
  <c r="AD52" i="48"/>
  <c r="AC52" i="48"/>
  <c r="AA52" i="48"/>
  <c r="Y52" i="48"/>
  <c r="U52" i="48"/>
  <c r="T52" i="48"/>
  <c r="S52" i="48"/>
  <c r="AE51" i="48"/>
  <c r="AC51" i="48"/>
  <c r="AA51" i="48"/>
  <c r="W51" i="48"/>
  <c r="T51" i="48"/>
  <c r="S51" i="48"/>
  <c r="AG50" i="48"/>
  <c r="AF50" i="48"/>
  <c r="AE50" i="48"/>
  <c r="AC50" i="48"/>
  <c r="AB50" i="48"/>
  <c r="AA50" i="48"/>
  <c r="Y50" i="48"/>
  <c r="X50" i="48"/>
  <c r="W50" i="48"/>
  <c r="T50" i="48"/>
  <c r="S50" i="48"/>
  <c r="AG49" i="48"/>
  <c r="AE49" i="48"/>
  <c r="AC49" i="48"/>
  <c r="AA49" i="48"/>
  <c r="Y49" i="48"/>
  <c r="X49" i="48"/>
  <c r="W49" i="48"/>
  <c r="T49" i="48"/>
  <c r="S49" i="48"/>
  <c r="N54" i="48"/>
  <c r="M54" i="48"/>
  <c r="K54" i="48"/>
  <c r="I54" i="48"/>
  <c r="G54" i="48"/>
  <c r="E54" i="48"/>
  <c r="A54" i="48"/>
  <c r="M53" i="48"/>
  <c r="L53" i="48"/>
  <c r="K53" i="48"/>
  <c r="J53" i="48"/>
  <c r="I53" i="48"/>
  <c r="G53" i="48"/>
  <c r="E53" i="48"/>
  <c r="A53" i="48"/>
  <c r="M52" i="48"/>
  <c r="L52" i="48"/>
  <c r="K52" i="48"/>
  <c r="I52" i="48"/>
  <c r="G52" i="48"/>
  <c r="C52" i="48"/>
  <c r="B52" i="48"/>
  <c r="A52" i="48"/>
  <c r="M51" i="48"/>
  <c r="K51" i="48"/>
  <c r="I51" i="48"/>
  <c r="E51" i="48"/>
  <c r="B51" i="48"/>
  <c r="A51" i="48"/>
  <c r="O50" i="48"/>
  <c r="N50" i="48"/>
  <c r="M50" i="48"/>
  <c r="K50" i="48"/>
  <c r="J50" i="48"/>
  <c r="I50" i="48"/>
  <c r="G50" i="48"/>
  <c r="F50" i="48"/>
  <c r="E50" i="48"/>
  <c r="B50" i="48"/>
  <c r="A50" i="48"/>
  <c r="O49" i="48"/>
  <c r="M49" i="48"/>
  <c r="K49" i="48"/>
  <c r="I49" i="48"/>
  <c r="G49" i="48"/>
  <c r="F49" i="48"/>
  <c r="E49" i="48"/>
  <c r="B49" i="48"/>
  <c r="A49" i="48"/>
  <c r="N47" i="48"/>
  <c r="M47" i="48"/>
  <c r="K47" i="48"/>
  <c r="I47" i="48"/>
  <c r="G47" i="48"/>
  <c r="E47" i="48"/>
  <c r="A47" i="48"/>
  <c r="M46" i="48"/>
  <c r="L46" i="48"/>
  <c r="K46" i="48"/>
  <c r="J46" i="48"/>
  <c r="I46" i="48"/>
  <c r="G46" i="48"/>
  <c r="E46" i="48"/>
  <c r="A46" i="48"/>
  <c r="M45" i="48"/>
  <c r="L45" i="48"/>
  <c r="K45" i="48"/>
  <c r="I45" i="48"/>
  <c r="G45" i="48"/>
  <c r="C45" i="48"/>
  <c r="B45" i="48"/>
  <c r="A45" i="48"/>
  <c r="M44" i="48"/>
  <c r="K44" i="48"/>
  <c r="I44" i="48"/>
  <c r="E44" i="48"/>
  <c r="B44" i="48"/>
  <c r="A44" i="48"/>
  <c r="O43" i="48"/>
  <c r="N43" i="48"/>
  <c r="M43" i="48"/>
  <c r="K43" i="48"/>
  <c r="I43" i="48"/>
  <c r="G43" i="48"/>
  <c r="F43" i="48"/>
  <c r="E43" i="48"/>
  <c r="B43" i="48"/>
  <c r="A43" i="48"/>
  <c r="O42" i="48"/>
  <c r="M42" i="48"/>
  <c r="K42" i="48"/>
  <c r="I42" i="48"/>
  <c r="G42" i="48"/>
  <c r="F42" i="48"/>
  <c r="E42" i="48"/>
  <c r="B42" i="48"/>
  <c r="A42" i="48"/>
  <c r="AF40" i="48"/>
  <c r="AE40" i="48"/>
  <c r="AC40" i="48"/>
  <c r="AA40" i="48"/>
  <c r="Y40" i="48"/>
  <c r="W40" i="48"/>
  <c r="S40" i="48"/>
  <c r="AE39" i="48"/>
  <c r="AD39" i="48"/>
  <c r="AC39" i="48"/>
  <c r="AB39" i="48"/>
  <c r="AA39" i="48"/>
  <c r="Y39" i="48"/>
  <c r="W39" i="48"/>
  <c r="S39" i="48"/>
  <c r="AE38" i="48"/>
  <c r="AD38" i="48"/>
  <c r="AC38" i="48"/>
  <c r="AA38" i="48"/>
  <c r="Y38" i="48"/>
  <c r="U38" i="48"/>
  <c r="T38" i="48"/>
  <c r="S38" i="48"/>
  <c r="AE37" i="48"/>
  <c r="AC37" i="48"/>
  <c r="AA37" i="48"/>
  <c r="W37" i="48"/>
  <c r="T37" i="48"/>
  <c r="S37" i="48"/>
  <c r="AG36" i="48"/>
  <c r="AF36" i="48"/>
  <c r="AE36" i="48"/>
  <c r="AC36" i="48"/>
  <c r="AA36" i="48"/>
  <c r="Y36" i="48"/>
  <c r="X36" i="48"/>
  <c r="W36" i="48"/>
  <c r="T36" i="48"/>
  <c r="S36" i="48"/>
  <c r="AG35" i="48"/>
  <c r="AE35" i="48"/>
  <c r="AC35" i="48"/>
  <c r="AA35" i="48"/>
  <c r="Y35" i="48"/>
  <c r="X35" i="48"/>
  <c r="W35" i="48"/>
  <c r="T35" i="48"/>
  <c r="S35" i="48"/>
  <c r="G39" i="48"/>
  <c r="E39" i="48"/>
  <c r="I38" i="48"/>
  <c r="G38" i="48"/>
  <c r="C38" i="48"/>
  <c r="U33" i="48"/>
  <c r="A33" i="48"/>
  <c r="B33" i="48"/>
  <c r="C33" i="48"/>
  <c r="D33" i="48"/>
  <c r="K33" i="48"/>
  <c r="L33" i="48"/>
  <c r="M33" i="48"/>
  <c r="N33" i="48"/>
  <c r="O33" i="48"/>
  <c r="P33" i="48"/>
  <c r="Q33" i="48"/>
  <c r="AL33" i="48"/>
  <c r="A34" i="48"/>
  <c r="C34" i="48"/>
  <c r="A35" i="48"/>
  <c r="B35" i="48"/>
  <c r="E35" i="48"/>
  <c r="F35" i="48"/>
  <c r="G35" i="48"/>
  <c r="I35" i="48"/>
  <c r="K35" i="48"/>
  <c r="M35" i="48"/>
  <c r="O35" i="48"/>
  <c r="P35" i="48"/>
  <c r="Q35" i="48"/>
  <c r="R35" i="48"/>
  <c r="AH35" i="48"/>
  <c r="AI35" i="48"/>
  <c r="AJ35" i="48"/>
  <c r="AK35" i="48"/>
  <c r="AL35" i="48"/>
  <c r="A36" i="48"/>
  <c r="B36" i="48"/>
  <c r="E36" i="48"/>
  <c r="F36" i="48"/>
  <c r="G36" i="48"/>
  <c r="I36" i="48"/>
  <c r="K36" i="48"/>
  <c r="M36" i="48"/>
  <c r="N36" i="48"/>
  <c r="O36" i="48"/>
  <c r="P36" i="48"/>
  <c r="Q36" i="48"/>
  <c r="R36" i="48"/>
  <c r="AH36" i="48"/>
  <c r="AI36" i="48"/>
  <c r="AJ36" i="48"/>
  <c r="AK36" i="48"/>
  <c r="AL36" i="48"/>
  <c r="A37" i="48"/>
  <c r="B37" i="48"/>
  <c r="E37" i="48"/>
  <c r="I37" i="48"/>
  <c r="K37" i="48"/>
  <c r="M37" i="48"/>
  <c r="P37" i="48"/>
  <c r="Q37" i="48"/>
  <c r="R37" i="48"/>
  <c r="AH37" i="48"/>
  <c r="AI37" i="48"/>
  <c r="AJ37" i="48"/>
  <c r="AK37" i="48"/>
  <c r="AL37" i="48"/>
  <c r="A38" i="48"/>
  <c r="B38" i="48"/>
  <c r="K38" i="48"/>
  <c r="L38" i="48"/>
  <c r="M38" i="48"/>
  <c r="P38" i="48"/>
  <c r="Q38" i="48"/>
  <c r="R38" i="48"/>
  <c r="AH38" i="48"/>
  <c r="AI38" i="48"/>
  <c r="AJ38" i="48"/>
  <c r="AK38" i="48"/>
  <c r="AL38" i="48"/>
  <c r="A39" i="48"/>
  <c r="I39" i="48"/>
  <c r="J39" i="48"/>
  <c r="K39" i="48"/>
  <c r="L39" i="48"/>
  <c r="M39" i="48"/>
  <c r="P39" i="48"/>
  <c r="Q39" i="48"/>
  <c r="R39" i="48"/>
  <c r="AH39" i="48"/>
  <c r="AI39" i="48"/>
  <c r="AJ39" i="48"/>
  <c r="AK39" i="48"/>
  <c r="AL39" i="48"/>
  <c r="A40" i="48"/>
  <c r="E40" i="48"/>
  <c r="G40" i="48"/>
  <c r="I40" i="48"/>
  <c r="K40" i="48"/>
  <c r="M40" i="48"/>
  <c r="N40" i="48"/>
  <c r="P40" i="48"/>
  <c r="Q40" i="48"/>
  <c r="R40" i="48"/>
  <c r="AH40" i="48"/>
  <c r="AI40" i="48"/>
  <c r="AJ40" i="48"/>
  <c r="AK40" i="48"/>
  <c r="AL40" i="48"/>
  <c r="A41" i="48"/>
  <c r="B41" i="48"/>
  <c r="E41" i="48"/>
  <c r="F41" i="48"/>
  <c r="G41" i="48"/>
  <c r="H41" i="48"/>
  <c r="I41" i="48"/>
  <c r="J41" i="48"/>
  <c r="K41" i="48"/>
  <c r="L41" i="48"/>
  <c r="M41" i="48"/>
  <c r="N41" i="48"/>
  <c r="O41" i="48"/>
  <c r="P41" i="48"/>
  <c r="Q41" i="48"/>
  <c r="R41" i="48"/>
  <c r="S41" i="48"/>
  <c r="T41" i="48"/>
  <c r="W41" i="48"/>
  <c r="X41" i="48"/>
  <c r="Y41" i="48"/>
  <c r="Z41" i="48"/>
  <c r="AA41" i="48"/>
  <c r="AB41" i="48"/>
  <c r="AC41" i="48"/>
  <c r="AD41" i="48"/>
  <c r="AE41" i="48"/>
  <c r="AF41" i="48"/>
  <c r="AG41" i="48"/>
  <c r="AH41" i="48"/>
  <c r="AI41" i="48"/>
  <c r="AJ41" i="48"/>
  <c r="AK41" i="48"/>
  <c r="AL41" i="48"/>
  <c r="P42" i="48"/>
  <c r="Q42" i="48"/>
  <c r="R42" i="48"/>
  <c r="AH42" i="48"/>
  <c r="AI42" i="48"/>
  <c r="AJ42" i="48"/>
  <c r="AK42" i="48"/>
  <c r="AL42" i="48"/>
  <c r="P43" i="48"/>
  <c r="Q43" i="48"/>
  <c r="R43" i="48"/>
  <c r="AH43" i="48"/>
  <c r="AI43" i="48"/>
  <c r="AJ43" i="48"/>
  <c r="AK43" i="48"/>
  <c r="AL43" i="48"/>
  <c r="P44" i="48"/>
  <c r="Q44" i="48"/>
  <c r="R44" i="48"/>
  <c r="AH44" i="48"/>
  <c r="AI44" i="48"/>
  <c r="AJ44" i="48"/>
  <c r="AK44" i="48"/>
  <c r="AL44" i="48"/>
  <c r="P45" i="48"/>
  <c r="Q45" i="48"/>
  <c r="R45" i="48"/>
  <c r="AH45" i="48"/>
  <c r="AI45" i="48"/>
  <c r="AJ45" i="48"/>
  <c r="AK45" i="48"/>
  <c r="AL45" i="48"/>
  <c r="P46" i="48"/>
  <c r="Q46" i="48"/>
  <c r="R46" i="48"/>
  <c r="AH46" i="48"/>
  <c r="AI46" i="48"/>
  <c r="AJ46" i="48"/>
  <c r="AK46" i="48"/>
  <c r="AL46" i="48"/>
  <c r="P47" i="48"/>
  <c r="Q47" i="48"/>
  <c r="R47" i="48"/>
  <c r="AH47" i="48"/>
  <c r="AI47" i="48"/>
  <c r="AJ47" i="48"/>
  <c r="AK47" i="48"/>
  <c r="AL47" i="48"/>
  <c r="A48" i="48"/>
  <c r="B48" i="48"/>
  <c r="E48" i="48"/>
  <c r="F48" i="48"/>
  <c r="G48" i="48"/>
  <c r="H48" i="48"/>
  <c r="I48" i="48"/>
  <c r="J48" i="48"/>
  <c r="K48" i="48"/>
  <c r="L48" i="48"/>
  <c r="M48" i="48"/>
  <c r="N48" i="48"/>
  <c r="O48" i="48"/>
  <c r="P48" i="48"/>
  <c r="Q48" i="48"/>
  <c r="R48" i="48"/>
  <c r="S48" i="48"/>
  <c r="T48" i="48"/>
  <c r="W48" i="48"/>
  <c r="X48" i="48"/>
  <c r="Y48" i="48"/>
  <c r="Z48" i="48"/>
  <c r="AA48" i="48"/>
  <c r="AB48" i="48"/>
  <c r="AC48" i="48"/>
  <c r="AD48" i="48"/>
  <c r="AE48" i="48"/>
  <c r="AF48" i="48"/>
  <c r="AG48" i="48"/>
  <c r="AH48" i="48"/>
  <c r="AI48" i="48"/>
  <c r="AJ48" i="48"/>
  <c r="AK48" i="48"/>
  <c r="AL48" i="48"/>
  <c r="P49" i="48"/>
  <c r="Q49" i="48"/>
  <c r="R49" i="48"/>
  <c r="AH49" i="48"/>
  <c r="AI49" i="48"/>
  <c r="AJ49" i="48"/>
  <c r="AK49" i="48"/>
  <c r="AL49" i="48"/>
  <c r="P50" i="48"/>
  <c r="Q50" i="48"/>
  <c r="R50" i="48"/>
  <c r="AH50" i="48"/>
  <c r="AI50" i="48"/>
  <c r="AJ50" i="48"/>
  <c r="AK50" i="48"/>
  <c r="AL50" i="48"/>
  <c r="P51" i="48"/>
  <c r="Q51" i="48"/>
  <c r="R51" i="48"/>
  <c r="AH51" i="48"/>
  <c r="AI51" i="48"/>
  <c r="AJ51" i="48"/>
  <c r="AK51" i="48"/>
  <c r="AL51" i="48"/>
  <c r="P52" i="48"/>
  <c r="Q52" i="48"/>
  <c r="R52" i="48"/>
  <c r="AH52" i="48"/>
  <c r="AI52" i="48"/>
  <c r="AJ52" i="48"/>
  <c r="AK52" i="48"/>
  <c r="AL52" i="48"/>
  <c r="P53" i="48"/>
  <c r="Q53" i="48"/>
  <c r="R53" i="48"/>
  <c r="AH53" i="48"/>
  <c r="AI53" i="48"/>
  <c r="AJ53" i="48"/>
  <c r="AK53" i="48"/>
  <c r="AL53" i="48"/>
  <c r="P54" i="48"/>
  <c r="Q54" i="48"/>
  <c r="R54" i="48"/>
  <c r="AH54" i="48"/>
  <c r="AI54" i="48"/>
  <c r="AJ54" i="48"/>
  <c r="AK54" i="48"/>
  <c r="AL54" i="48"/>
  <c r="A55" i="48"/>
  <c r="B55" i="48"/>
  <c r="E55" i="48"/>
  <c r="F55" i="48"/>
  <c r="G55" i="48"/>
  <c r="H55" i="48"/>
  <c r="I55" i="48"/>
  <c r="J55" i="48"/>
  <c r="K55" i="48"/>
  <c r="L55" i="48"/>
  <c r="M55" i="48"/>
  <c r="N55" i="48"/>
  <c r="O55" i="48"/>
  <c r="P55" i="48"/>
  <c r="Q55" i="48"/>
  <c r="R55" i="48"/>
  <c r="S55" i="48"/>
  <c r="T55" i="48"/>
  <c r="W55" i="48"/>
  <c r="X55" i="48"/>
  <c r="Y55" i="48"/>
  <c r="Z55" i="48"/>
  <c r="AA55" i="48"/>
  <c r="AB55" i="48"/>
  <c r="AC55" i="48"/>
  <c r="AD55" i="48"/>
  <c r="AE55" i="48"/>
  <c r="AF55" i="48"/>
  <c r="AG55" i="48"/>
  <c r="AH55" i="48"/>
  <c r="AI55" i="48"/>
  <c r="AJ55" i="48"/>
  <c r="AK55" i="48"/>
  <c r="AL55" i="48"/>
  <c r="P56" i="48"/>
  <c r="Q56" i="48"/>
  <c r="R56" i="48"/>
  <c r="AH56" i="48"/>
  <c r="AI56" i="48"/>
  <c r="AJ56" i="48"/>
  <c r="AK56" i="48"/>
  <c r="AL56" i="48"/>
  <c r="P57" i="48"/>
  <c r="Q57" i="48"/>
  <c r="R57" i="48"/>
  <c r="AH57" i="48"/>
  <c r="AI57" i="48"/>
  <c r="AJ57" i="48"/>
  <c r="AK57" i="48"/>
  <c r="AL57" i="48"/>
  <c r="P58" i="48"/>
  <c r="Q58" i="48"/>
  <c r="R58" i="48"/>
  <c r="AH58" i="48"/>
  <c r="AI58" i="48"/>
  <c r="AJ58" i="48"/>
  <c r="AK58" i="48"/>
  <c r="AL58" i="48"/>
  <c r="P59" i="48"/>
  <c r="Q59" i="48"/>
  <c r="R59" i="48"/>
  <c r="AH59" i="48"/>
  <c r="AI59" i="48"/>
  <c r="AJ59" i="48"/>
  <c r="AK59" i="48"/>
  <c r="AL59" i="48"/>
  <c r="P60" i="48"/>
  <c r="Q60" i="48"/>
  <c r="R60" i="48"/>
  <c r="AH60" i="48"/>
  <c r="AI60" i="48"/>
  <c r="AJ60" i="48"/>
  <c r="AK60" i="48"/>
  <c r="AL60" i="48"/>
  <c r="P61" i="48"/>
  <c r="Q61" i="48"/>
  <c r="R61" i="48"/>
  <c r="AH61" i="48"/>
  <c r="AI61" i="48"/>
  <c r="AJ61" i="48"/>
  <c r="AK61" i="48"/>
  <c r="AL61" i="48"/>
  <c r="A62" i="48"/>
  <c r="B62" i="48"/>
  <c r="E62" i="48"/>
  <c r="F62" i="48"/>
  <c r="G62" i="48"/>
  <c r="H62" i="48"/>
  <c r="I62" i="48"/>
  <c r="J62" i="48"/>
  <c r="K62" i="48"/>
  <c r="L62" i="48"/>
  <c r="M62" i="48"/>
  <c r="N62" i="48"/>
  <c r="O62" i="48"/>
  <c r="P62" i="48"/>
  <c r="Q62" i="48"/>
  <c r="R62" i="48"/>
  <c r="S62" i="48"/>
  <c r="T62" i="48"/>
  <c r="W62" i="48"/>
  <c r="X62" i="48"/>
  <c r="Y62" i="48"/>
  <c r="Z62" i="48"/>
  <c r="AA62" i="48"/>
  <c r="AB62" i="48"/>
  <c r="AC62" i="48"/>
  <c r="AD62" i="48"/>
  <c r="AE62" i="48"/>
  <c r="AF62" i="48"/>
  <c r="AG62" i="48"/>
  <c r="AH62" i="48"/>
  <c r="AI62" i="48"/>
  <c r="AJ62" i="48"/>
  <c r="AK62" i="48"/>
  <c r="AL62" i="48"/>
  <c r="B32" i="48"/>
  <c r="C32" i="48"/>
  <c r="D32" i="48"/>
  <c r="AH32" i="48"/>
  <c r="A32" i="48"/>
  <c r="AD26" i="48"/>
  <c r="AD57" i="48" s="1"/>
  <c r="Z26" i="48"/>
  <c r="Z57" i="48" s="1"/>
  <c r="L26" i="48"/>
  <c r="L57" i="48" s="1"/>
  <c r="H26" i="48"/>
  <c r="H57" i="48" s="1"/>
  <c r="AD25" i="48"/>
  <c r="AD56" i="48" s="1"/>
  <c r="Z25" i="48"/>
  <c r="Z56" i="48" s="1"/>
  <c r="L25" i="48"/>
  <c r="L56" i="48" s="1"/>
  <c r="H25" i="48"/>
  <c r="H56" i="48" s="1"/>
  <c r="Z18" i="48"/>
  <c r="Z49" i="48" s="1"/>
  <c r="H18" i="48"/>
  <c r="H49" i="48" s="1"/>
  <c r="AD19" i="48"/>
  <c r="AD50" i="48" s="1"/>
  <c r="Z19" i="48"/>
  <c r="Z50" i="48" s="1"/>
  <c r="L19" i="48"/>
  <c r="L50" i="48" s="1"/>
  <c r="H19" i="48"/>
  <c r="H50" i="48" s="1"/>
  <c r="AD18" i="48"/>
  <c r="AD49" i="48" s="1"/>
  <c r="AB18" i="48"/>
  <c r="AB49" i="48" s="1"/>
  <c r="L18" i="48"/>
  <c r="L49" i="48" s="1"/>
  <c r="J18" i="48"/>
  <c r="J49" i="48" s="1"/>
  <c r="AD12" i="48"/>
  <c r="AD43" i="48" s="1"/>
  <c r="AB12" i="48"/>
  <c r="AB43" i="48" s="1"/>
  <c r="Z12" i="48"/>
  <c r="Z43" i="48" s="1"/>
  <c r="AD11" i="48"/>
  <c r="AD42" i="48" s="1"/>
  <c r="AB11" i="48"/>
  <c r="AB42" i="48" s="1"/>
  <c r="L12" i="48"/>
  <c r="L43" i="48" s="1"/>
  <c r="J12" i="48"/>
  <c r="J43" i="48" s="1"/>
  <c r="H12" i="48"/>
  <c r="H43" i="48" s="1"/>
  <c r="L11" i="48"/>
  <c r="L42" i="48" s="1"/>
  <c r="J11" i="48"/>
  <c r="J42" i="48" s="1"/>
  <c r="AD5" i="48"/>
  <c r="AD36" i="48" s="1"/>
  <c r="AB5" i="48"/>
  <c r="AB36" i="48" s="1"/>
  <c r="Z5" i="48"/>
  <c r="Z36" i="48" s="1"/>
  <c r="AD4" i="48"/>
  <c r="AD35" i="48" s="1"/>
  <c r="AB4" i="48"/>
  <c r="AB35" i="48" s="1"/>
  <c r="Z4" i="48"/>
  <c r="Z35" i="48" s="1"/>
  <c r="H5" i="48"/>
  <c r="H36" i="48" s="1"/>
  <c r="H4" i="48"/>
  <c r="H35" i="48" s="1"/>
  <c r="L5" i="48"/>
  <c r="L36" i="48" s="1"/>
  <c r="J5" i="48"/>
  <c r="J36" i="48" s="1"/>
  <c r="L4" i="48"/>
  <c r="L35" i="48" s="1"/>
  <c r="J4" i="48"/>
  <c r="J35" i="48" s="1"/>
  <c r="AQ12" i="7"/>
  <c r="AQ20" i="7"/>
  <c r="AQ21" i="7"/>
  <c r="AQ28" i="7"/>
  <c r="AQ36" i="7"/>
  <c r="AQ44" i="7"/>
  <c r="AQ45" i="7"/>
  <c r="AQ52" i="7"/>
  <c r="AQ60" i="7"/>
  <c r="AQ4" i="7"/>
  <c r="AM5" i="7"/>
  <c r="AM6" i="7"/>
  <c r="AM7" i="7"/>
  <c r="AM8" i="7"/>
  <c r="AM9" i="7"/>
  <c r="AM10" i="7"/>
  <c r="AM11" i="7"/>
  <c r="AM12" i="7"/>
  <c r="AM13" i="7"/>
  <c r="AM14" i="7"/>
  <c r="AM15" i="7"/>
  <c r="AM16" i="7"/>
  <c r="AM17" i="7"/>
  <c r="AM18" i="7"/>
  <c r="AM19" i="7"/>
  <c r="AM20" i="7"/>
  <c r="AM21" i="7"/>
  <c r="AM22" i="7"/>
  <c r="AM23" i="7"/>
  <c r="AM24" i="7"/>
  <c r="AM25" i="7"/>
  <c r="AM26" i="7"/>
  <c r="AM27" i="7"/>
  <c r="AM28" i="7"/>
  <c r="AM29" i="7"/>
  <c r="AM30" i="7"/>
  <c r="AM31" i="7"/>
  <c r="AM32" i="7"/>
  <c r="AM33" i="7"/>
  <c r="AM34" i="7"/>
  <c r="AM35" i="7"/>
  <c r="AM36" i="7"/>
  <c r="AM37" i="7"/>
  <c r="AM38" i="7"/>
  <c r="AM39" i="7"/>
  <c r="AM40" i="7"/>
  <c r="AM41" i="7"/>
  <c r="AM42" i="7"/>
  <c r="AM43" i="7"/>
  <c r="AM44" i="7"/>
  <c r="AM45" i="7"/>
  <c r="AM46" i="7"/>
  <c r="AM47" i="7"/>
  <c r="AM48" i="7"/>
  <c r="AM49" i="7"/>
  <c r="AM50" i="7"/>
  <c r="AM51" i="7"/>
  <c r="AM52" i="7"/>
  <c r="AM53" i="7"/>
  <c r="AM54" i="7"/>
  <c r="AM55" i="7"/>
  <c r="AM56" i="7"/>
  <c r="AM57" i="7"/>
  <c r="AM58" i="7"/>
  <c r="AM59" i="7"/>
  <c r="AM60" i="7"/>
  <c r="AM61" i="7"/>
  <c r="AM62" i="7"/>
  <c r="AM63" i="7"/>
  <c r="AM64" i="7"/>
  <c r="AM65" i="7"/>
  <c r="AM66" i="7"/>
  <c r="AM67" i="7"/>
  <c r="AP13" i="7"/>
  <c r="AQ13" i="7"/>
  <c r="AP14" i="7"/>
  <c r="AP15" i="7"/>
  <c r="AP21" i="7"/>
  <c r="AP22" i="7"/>
  <c r="AP23" i="7"/>
  <c r="AP29" i="7"/>
  <c r="AQ29" i="7"/>
  <c r="AP30" i="7"/>
  <c r="AP31" i="7"/>
  <c r="AP37" i="7"/>
  <c r="AQ37" i="7"/>
  <c r="AP45" i="7"/>
  <c r="AP46" i="7"/>
  <c r="AQ46" i="7"/>
  <c r="AP53" i="7"/>
  <c r="AP61" i="7"/>
  <c r="AP5" i="7"/>
  <c r="AP6" i="7"/>
  <c r="AM4" i="7"/>
  <c r="X33" i="37"/>
  <c r="AG33" i="37" s="1"/>
  <c r="AG73" i="37" s="1"/>
  <c r="AC72" i="37" s="1"/>
  <c r="D33" i="37"/>
  <c r="M33" i="37" s="1"/>
  <c r="X26" i="37"/>
  <c r="AG26" i="37" s="1"/>
  <c r="AG66" i="37" s="1"/>
  <c r="D26" i="37"/>
  <c r="M26" i="37" s="1"/>
  <c r="X19" i="37"/>
  <c r="X59" i="37" s="1"/>
  <c r="D19" i="37"/>
  <c r="M19" i="37" s="1"/>
  <c r="X12" i="37"/>
  <c r="AG12" i="37" s="1"/>
  <c r="AG52" i="37" s="1"/>
  <c r="D12" i="37"/>
  <c r="M12" i="37" s="1"/>
  <c r="M52" i="37" s="1"/>
  <c r="X5" i="37"/>
  <c r="X45" i="37" s="1"/>
  <c r="D5" i="37"/>
  <c r="M5" i="37" s="1"/>
  <c r="M45" i="37" s="1"/>
  <c r="T41" i="43"/>
  <c r="T31" i="42"/>
  <c r="T31" i="41"/>
  <c r="T31" i="20"/>
  <c r="S42" i="37"/>
  <c r="S42" i="36"/>
  <c r="S50" i="38"/>
  <c r="S50" i="35"/>
  <c r="S40" i="34"/>
  <c r="S40" i="10"/>
  <c r="AF76" i="43"/>
  <c r="V33" i="43"/>
  <c r="AF33" i="43" s="1"/>
  <c r="AC76" i="43"/>
  <c r="AB76" i="43"/>
  <c r="AA76" i="43"/>
  <c r="Z76" i="43"/>
  <c r="Y76" i="43"/>
  <c r="X76" i="43"/>
  <c r="W76" i="43"/>
  <c r="V76" i="43"/>
  <c r="AF75" i="43"/>
  <c r="AC75" i="43"/>
  <c r="AA75" i="43"/>
  <c r="Y75" i="43"/>
  <c r="X75" i="43"/>
  <c r="W75" i="43"/>
  <c r="V75" i="43"/>
  <c r="AF74" i="43"/>
  <c r="AC74" i="43"/>
  <c r="AA74" i="43"/>
  <c r="Y74" i="43"/>
  <c r="X74" i="43"/>
  <c r="W74" i="43"/>
  <c r="V74" i="43"/>
  <c r="AF73" i="43"/>
  <c r="Y73" i="43"/>
  <c r="X73" i="43"/>
  <c r="W73" i="43"/>
  <c r="V73" i="43"/>
  <c r="AC72" i="43"/>
  <c r="AA72" i="43"/>
  <c r="Y72" i="43"/>
  <c r="X72" i="43"/>
  <c r="W72" i="43"/>
  <c r="AF71" i="43"/>
  <c r="AE71" i="43"/>
  <c r="AC71" i="43"/>
  <c r="AA71" i="43"/>
  <c r="Z71" i="43"/>
  <c r="Y71" i="43"/>
  <c r="X71" i="43"/>
  <c r="W71" i="43"/>
  <c r="V71" i="43"/>
  <c r="N76" i="43"/>
  <c r="D33" i="43"/>
  <c r="N33" i="43" s="1"/>
  <c r="K76" i="43"/>
  <c r="J76" i="43"/>
  <c r="I76" i="43"/>
  <c r="H76" i="43"/>
  <c r="G76" i="43"/>
  <c r="F76" i="43"/>
  <c r="E76" i="43"/>
  <c r="D76" i="43"/>
  <c r="N75" i="43"/>
  <c r="K75" i="43"/>
  <c r="I75" i="43"/>
  <c r="G75" i="43"/>
  <c r="F75" i="43"/>
  <c r="E75" i="43"/>
  <c r="D75" i="43"/>
  <c r="N74" i="43"/>
  <c r="K74" i="43"/>
  <c r="I74" i="43"/>
  <c r="G74" i="43"/>
  <c r="F74" i="43"/>
  <c r="E74" i="43"/>
  <c r="D74" i="43"/>
  <c r="N73" i="43"/>
  <c r="G73" i="43"/>
  <c r="F73" i="43"/>
  <c r="E73" i="43"/>
  <c r="D73" i="43"/>
  <c r="K72" i="43"/>
  <c r="I72" i="43"/>
  <c r="G72" i="43"/>
  <c r="F72" i="43"/>
  <c r="E72" i="43"/>
  <c r="N71" i="43"/>
  <c r="M71" i="43"/>
  <c r="K71" i="43"/>
  <c r="I71" i="43"/>
  <c r="H71" i="43"/>
  <c r="G71" i="43"/>
  <c r="F71" i="43"/>
  <c r="E71" i="43"/>
  <c r="D71" i="43"/>
  <c r="AF69" i="43"/>
  <c r="V26" i="43"/>
  <c r="AF26" i="43" s="1"/>
  <c r="AC69" i="43"/>
  <c r="AB69" i="43"/>
  <c r="AA69" i="43"/>
  <c r="Z69" i="43"/>
  <c r="Y69" i="43"/>
  <c r="X69" i="43"/>
  <c r="W69" i="43"/>
  <c r="V69" i="43"/>
  <c r="AF68" i="43"/>
  <c r="AC68" i="43"/>
  <c r="AA68" i="43"/>
  <c r="Y68" i="43"/>
  <c r="X68" i="43"/>
  <c r="W68" i="43"/>
  <c r="V68" i="43"/>
  <c r="AF67" i="43"/>
  <c r="AC67" i="43"/>
  <c r="AA67" i="43"/>
  <c r="Y67" i="43"/>
  <c r="X67" i="43"/>
  <c r="W67" i="43"/>
  <c r="V67" i="43"/>
  <c r="AF66" i="43"/>
  <c r="Y66" i="43"/>
  <c r="X66" i="43"/>
  <c r="W66" i="43"/>
  <c r="V66" i="43"/>
  <c r="AC65" i="43"/>
  <c r="AA65" i="43"/>
  <c r="Y65" i="43"/>
  <c r="X65" i="43"/>
  <c r="W65" i="43"/>
  <c r="AF64" i="43"/>
  <c r="AE64" i="43"/>
  <c r="AC64" i="43"/>
  <c r="AA64" i="43"/>
  <c r="Z64" i="43"/>
  <c r="Y64" i="43"/>
  <c r="X64" i="43"/>
  <c r="W64" i="43"/>
  <c r="V64" i="43"/>
  <c r="N69" i="43"/>
  <c r="D26" i="43"/>
  <c r="N26" i="43" s="1"/>
  <c r="N65" i="43" s="1"/>
  <c r="J64" i="43" s="1"/>
  <c r="K69" i="43"/>
  <c r="J69" i="43"/>
  <c r="I69" i="43"/>
  <c r="H69" i="43"/>
  <c r="G69" i="43"/>
  <c r="F69" i="43"/>
  <c r="E69" i="43"/>
  <c r="D69" i="43"/>
  <c r="N68" i="43"/>
  <c r="K68" i="43"/>
  <c r="I68" i="43"/>
  <c r="G68" i="43"/>
  <c r="F68" i="43"/>
  <c r="E68" i="43"/>
  <c r="D68" i="43"/>
  <c r="N67" i="43"/>
  <c r="K67" i="43"/>
  <c r="I67" i="43"/>
  <c r="G67" i="43"/>
  <c r="F67" i="43"/>
  <c r="E67" i="43"/>
  <c r="D67" i="43"/>
  <c r="N66" i="43"/>
  <c r="G66" i="43"/>
  <c r="F66" i="43"/>
  <c r="E66" i="43"/>
  <c r="D66" i="43"/>
  <c r="K65" i="43"/>
  <c r="I65" i="43"/>
  <c r="G65" i="43"/>
  <c r="F65" i="43"/>
  <c r="E65" i="43"/>
  <c r="N64" i="43"/>
  <c r="M64" i="43"/>
  <c r="K64" i="43"/>
  <c r="I64" i="43"/>
  <c r="H64" i="43"/>
  <c r="G64" i="43"/>
  <c r="F64" i="43"/>
  <c r="E64" i="43"/>
  <c r="D64" i="43"/>
  <c r="AF62" i="43"/>
  <c r="V19" i="43"/>
  <c r="V58" i="43" s="1"/>
  <c r="AC62" i="43"/>
  <c r="AB62" i="43"/>
  <c r="AA62" i="43"/>
  <c r="Z62" i="43"/>
  <c r="Y62" i="43"/>
  <c r="X62" i="43"/>
  <c r="W62" i="43"/>
  <c r="V62" i="43"/>
  <c r="AF61" i="43"/>
  <c r="AC61" i="43"/>
  <c r="AA61" i="43"/>
  <c r="Y61" i="43"/>
  <c r="X61" i="43"/>
  <c r="W61" i="43"/>
  <c r="V61" i="43"/>
  <c r="AF60" i="43"/>
  <c r="AC60" i="43"/>
  <c r="AA60" i="43"/>
  <c r="Y60" i="43"/>
  <c r="X60" i="43"/>
  <c r="W60" i="43"/>
  <c r="V60" i="43"/>
  <c r="AF59" i="43"/>
  <c r="Y59" i="43"/>
  <c r="X59" i="43"/>
  <c r="W59" i="43"/>
  <c r="V59" i="43"/>
  <c r="AC58" i="43"/>
  <c r="AA58" i="43"/>
  <c r="Y58" i="43"/>
  <c r="X58" i="43"/>
  <c r="W58" i="43"/>
  <c r="AF57" i="43"/>
  <c r="AE57" i="43"/>
  <c r="AC57" i="43"/>
  <c r="AA57" i="43"/>
  <c r="Z57" i="43"/>
  <c r="Y57" i="43"/>
  <c r="X57" i="43"/>
  <c r="W57" i="43"/>
  <c r="V57" i="43"/>
  <c r="N62" i="43"/>
  <c r="D19" i="43"/>
  <c r="D58" i="43" s="1"/>
  <c r="K62" i="43"/>
  <c r="J62" i="43"/>
  <c r="I62" i="43"/>
  <c r="H62" i="43"/>
  <c r="G62" i="43"/>
  <c r="F62" i="43"/>
  <c r="E62" i="43"/>
  <c r="D62" i="43"/>
  <c r="N61" i="43"/>
  <c r="K61" i="43"/>
  <c r="I61" i="43"/>
  <c r="G61" i="43"/>
  <c r="F61" i="43"/>
  <c r="E61" i="43"/>
  <c r="D61" i="43"/>
  <c r="N60" i="43"/>
  <c r="K60" i="43"/>
  <c r="I60" i="43"/>
  <c r="G60" i="43"/>
  <c r="F60" i="43"/>
  <c r="E60" i="43"/>
  <c r="D60" i="43"/>
  <c r="N59" i="43"/>
  <c r="G59" i="43"/>
  <c r="F59" i="43"/>
  <c r="E59" i="43"/>
  <c r="D59" i="43"/>
  <c r="K58" i="43"/>
  <c r="I58" i="43"/>
  <c r="G58" i="43"/>
  <c r="F58" i="43"/>
  <c r="E58" i="43"/>
  <c r="N57" i="43"/>
  <c r="M57" i="43"/>
  <c r="K57" i="43"/>
  <c r="I57" i="43"/>
  <c r="H57" i="43"/>
  <c r="G57" i="43"/>
  <c r="F57" i="43"/>
  <c r="E57" i="43"/>
  <c r="D57" i="43"/>
  <c r="AF55" i="43"/>
  <c r="V12" i="43"/>
  <c r="V51" i="43" s="1"/>
  <c r="AC55" i="43"/>
  <c r="AB55" i="43"/>
  <c r="AA55" i="43"/>
  <c r="Z55" i="43"/>
  <c r="Y55" i="43"/>
  <c r="X55" i="43"/>
  <c r="W55" i="43"/>
  <c r="V55" i="43"/>
  <c r="AF54" i="43"/>
  <c r="AC54" i="43"/>
  <c r="AA54" i="43"/>
  <c r="Y54" i="43"/>
  <c r="X54" i="43"/>
  <c r="W54" i="43"/>
  <c r="V54" i="43"/>
  <c r="AF53" i="43"/>
  <c r="AC53" i="43"/>
  <c r="AA53" i="43"/>
  <c r="Y53" i="43"/>
  <c r="X53" i="43"/>
  <c r="W53" i="43"/>
  <c r="V53" i="43"/>
  <c r="AF52" i="43"/>
  <c r="Y52" i="43"/>
  <c r="X52" i="43"/>
  <c r="W52" i="43"/>
  <c r="V52" i="43"/>
  <c r="AC51" i="43"/>
  <c r="AA51" i="43"/>
  <c r="Y51" i="43"/>
  <c r="X51" i="43"/>
  <c r="W51" i="43"/>
  <c r="AF50" i="43"/>
  <c r="AE50" i="43"/>
  <c r="AC50" i="43"/>
  <c r="AA50" i="43"/>
  <c r="Z50" i="43"/>
  <c r="Y50" i="43"/>
  <c r="X50" i="43"/>
  <c r="W50" i="43"/>
  <c r="V50" i="43"/>
  <c r="N55" i="43"/>
  <c r="D12" i="43"/>
  <c r="D51" i="43" s="1"/>
  <c r="K55" i="43"/>
  <c r="J55" i="43"/>
  <c r="I55" i="43"/>
  <c r="H55" i="43"/>
  <c r="G55" i="43"/>
  <c r="F55" i="43"/>
  <c r="E55" i="43"/>
  <c r="D55" i="43"/>
  <c r="N54" i="43"/>
  <c r="K54" i="43"/>
  <c r="I54" i="43"/>
  <c r="G54" i="43"/>
  <c r="F54" i="43"/>
  <c r="E54" i="43"/>
  <c r="D54" i="43"/>
  <c r="N53" i="43"/>
  <c r="K53" i="43"/>
  <c r="I53" i="43"/>
  <c r="G53" i="43"/>
  <c r="F53" i="43"/>
  <c r="E53" i="43"/>
  <c r="D53" i="43"/>
  <c r="N52" i="43"/>
  <c r="G52" i="43"/>
  <c r="F52" i="43"/>
  <c r="E52" i="43"/>
  <c r="D52" i="43"/>
  <c r="K51" i="43"/>
  <c r="I51" i="43"/>
  <c r="G51" i="43"/>
  <c r="F51" i="43"/>
  <c r="E51" i="43"/>
  <c r="N50" i="43"/>
  <c r="M50" i="43"/>
  <c r="K50" i="43"/>
  <c r="I50" i="43"/>
  <c r="H50" i="43"/>
  <c r="G50" i="43"/>
  <c r="F50" i="43"/>
  <c r="E50" i="43"/>
  <c r="D50" i="43"/>
  <c r="AF48" i="43"/>
  <c r="V5" i="43"/>
  <c r="AF5" i="43" s="1"/>
  <c r="AF44" i="43" s="1"/>
  <c r="AB43" i="43" s="1"/>
  <c r="AC48" i="43"/>
  <c r="AB48" i="43"/>
  <c r="AA48" i="43"/>
  <c r="Z48" i="43"/>
  <c r="Y48" i="43"/>
  <c r="X48" i="43"/>
  <c r="W48" i="43"/>
  <c r="V48" i="43"/>
  <c r="AF47" i="43"/>
  <c r="AC47" i="43"/>
  <c r="AA47" i="43"/>
  <c r="Y47" i="43"/>
  <c r="X47" i="43"/>
  <c r="W47" i="43"/>
  <c r="V47" i="43"/>
  <c r="AF46" i="43"/>
  <c r="AC46" i="43"/>
  <c r="AA46" i="43"/>
  <c r="Y46" i="43"/>
  <c r="X46" i="43"/>
  <c r="W46" i="43"/>
  <c r="V46" i="43"/>
  <c r="AF45" i="43"/>
  <c r="Y45" i="43"/>
  <c r="X45" i="43"/>
  <c r="W45" i="43"/>
  <c r="V45" i="43"/>
  <c r="AC44" i="43"/>
  <c r="AA44" i="43"/>
  <c r="Y44" i="43"/>
  <c r="X44" i="43"/>
  <c r="W44" i="43"/>
  <c r="AF43" i="43"/>
  <c r="AE43" i="43"/>
  <c r="AC43" i="43"/>
  <c r="AA43" i="43"/>
  <c r="Z43" i="43"/>
  <c r="Y43" i="43"/>
  <c r="X43" i="43"/>
  <c r="W43" i="43"/>
  <c r="V43" i="43"/>
  <c r="D5" i="43"/>
  <c r="D44" i="43" s="1"/>
  <c r="K47" i="43"/>
  <c r="I47" i="43"/>
  <c r="AG78" i="43"/>
  <c r="AF78" i="43"/>
  <c r="AE78" i="43"/>
  <c r="AD78" i="43"/>
  <c r="AC78" i="43"/>
  <c r="AB78" i="43"/>
  <c r="AA78" i="43"/>
  <c r="Z78" i="43"/>
  <c r="Y78" i="43"/>
  <c r="X78" i="43"/>
  <c r="W78" i="43"/>
  <c r="V78" i="43"/>
  <c r="U78" i="43"/>
  <c r="T78" i="43"/>
  <c r="S78" i="43"/>
  <c r="R78" i="43"/>
  <c r="Q78" i="43"/>
  <c r="P78" i="43"/>
  <c r="O78" i="43"/>
  <c r="N78" i="43"/>
  <c r="M78" i="43"/>
  <c r="L78" i="43"/>
  <c r="K78" i="43"/>
  <c r="J78" i="43"/>
  <c r="I78" i="43"/>
  <c r="H78" i="43"/>
  <c r="G78" i="43"/>
  <c r="F78" i="43"/>
  <c r="E78" i="43"/>
  <c r="D78" i="43"/>
  <c r="C78" i="43"/>
  <c r="B78" i="43"/>
  <c r="A78" i="43"/>
  <c r="AG77" i="43"/>
  <c r="AF77" i="43"/>
  <c r="AE77" i="43"/>
  <c r="AD77" i="43"/>
  <c r="AC77" i="43"/>
  <c r="AB77" i="43"/>
  <c r="AA77" i="43"/>
  <c r="Z77" i="43"/>
  <c r="Y77" i="43"/>
  <c r="X77" i="43"/>
  <c r="W77" i="43"/>
  <c r="V77" i="43"/>
  <c r="U77" i="43"/>
  <c r="T77" i="43"/>
  <c r="S77" i="43"/>
  <c r="R77" i="43"/>
  <c r="Q77" i="43"/>
  <c r="P77" i="43"/>
  <c r="O77" i="43"/>
  <c r="N77" i="43"/>
  <c r="M77" i="43"/>
  <c r="L77" i="43"/>
  <c r="K77" i="43"/>
  <c r="J77" i="43"/>
  <c r="I77" i="43"/>
  <c r="H77" i="43"/>
  <c r="G77" i="43"/>
  <c r="F77" i="43"/>
  <c r="E77" i="43"/>
  <c r="D77" i="43"/>
  <c r="C77" i="43"/>
  <c r="B77" i="43"/>
  <c r="A77" i="43"/>
  <c r="AG76" i="43"/>
  <c r="U76" i="43"/>
  <c r="T76" i="43"/>
  <c r="S76" i="43"/>
  <c r="R76" i="43"/>
  <c r="Q76" i="43"/>
  <c r="P76" i="43"/>
  <c r="O76" i="43"/>
  <c r="C76" i="43"/>
  <c r="B76" i="43"/>
  <c r="A76" i="43"/>
  <c r="AG75" i="43"/>
  <c r="U75" i="43"/>
  <c r="T75" i="43"/>
  <c r="S75" i="43"/>
  <c r="R75" i="43"/>
  <c r="Q75" i="43"/>
  <c r="P75" i="43"/>
  <c r="O75" i="43"/>
  <c r="C75" i="43"/>
  <c r="B75" i="43"/>
  <c r="A75" i="43"/>
  <c r="AG74" i="43"/>
  <c r="U74" i="43"/>
  <c r="T74" i="43"/>
  <c r="S74" i="43"/>
  <c r="R74" i="43"/>
  <c r="Q74" i="43"/>
  <c r="P74" i="43"/>
  <c r="O74" i="43"/>
  <c r="C74" i="43"/>
  <c r="B74" i="43"/>
  <c r="A74" i="43"/>
  <c r="AG70" i="43"/>
  <c r="AF70" i="43"/>
  <c r="AE70" i="43"/>
  <c r="AD70" i="43"/>
  <c r="AC70" i="43"/>
  <c r="AB70" i="43"/>
  <c r="AA70" i="43"/>
  <c r="Z70" i="43"/>
  <c r="Y70" i="43"/>
  <c r="X70" i="43"/>
  <c r="W70" i="43"/>
  <c r="V70" i="43"/>
  <c r="U70" i="43"/>
  <c r="T70" i="43"/>
  <c r="S70" i="43"/>
  <c r="R70" i="43"/>
  <c r="Q70" i="43"/>
  <c r="P70" i="43"/>
  <c r="O70" i="43"/>
  <c r="N70" i="43"/>
  <c r="M70" i="43"/>
  <c r="L70" i="43"/>
  <c r="K70" i="43"/>
  <c r="J70" i="43"/>
  <c r="I70" i="43"/>
  <c r="H70" i="43"/>
  <c r="G70" i="43"/>
  <c r="F70" i="43"/>
  <c r="E70" i="43"/>
  <c r="D70" i="43"/>
  <c r="C70" i="43"/>
  <c r="B70" i="43"/>
  <c r="A70" i="43"/>
  <c r="AG69" i="43"/>
  <c r="U69" i="43"/>
  <c r="T69" i="43"/>
  <c r="S69" i="43"/>
  <c r="R69" i="43"/>
  <c r="Q69" i="43"/>
  <c r="P69" i="43"/>
  <c r="O69" i="43"/>
  <c r="C69" i="43"/>
  <c r="B69" i="43"/>
  <c r="A69" i="43"/>
  <c r="AG68" i="43"/>
  <c r="U68" i="43"/>
  <c r="T68" i="43"/>
  <c r="S68" i="43"/>
  <c r="R68" i="43"/>
  <c r="Q68" i="43"/>
  <c r="P68" i="43"/>
  <c r="O68" i="43"/>
  <c r="C68" i="43"/>
  <c r="B68" i="43"/>
  <c r="A68" i="43"/>
  <c r="AG67" i="43"/>
  <c r="U67" i="43"/>
  <c r="T67" i="43"/>
  <c r="S67" i="43"/>
  <c r="R67" i="43"/>
  <c r="Q67" i="43"/>
  <c r="P67" i="43"/>
  <c r="O67" i="43"/>
  <c r="C67" i="43"/>
  <c r="B67" i="43"/>
  <c r="A67" i="43"/>
  <c r="AG63" i="43"/>
  <c r="AF63" i="43"/>
  <c r="AE63" i="43"/>
  <c r="AD63" i="43"/>
  <c r="AC63" i="43"/>
  <c r="AB63" i="43"/>
  <c r="AA63" i="43"/>
  <c r="Z63" i="43"/>
  <c r="Y63" i="43"/>
  <c r="X63" i="43"/>
  <c r="W63" i="43"/>
  <c r="V63" i="43"/>
  <c r="U63" i="43"/>
  <c r="T63" i="43"/>
  <c r="S63" i="43"/>
  <c r="R63" i="43"/>
  <c r="Q63" i="43"/>
  <c r="P63" i="43"/>
  <c r="O63" i="43"/>
  <c r="N63" i="43"/>
  <c r="M63" i="43"/>
  <c r="L63" i="43"/>
  <c r="K63" i="43"/>
  <c r="J63" i="43"/>
  <c r="I63" i="43"/>
  <c r="H63" i="43"/>
  <c r="G63" i="43"/>
  <c r="F63" i="43"/>
  <c r="E63" i="43"/>
  <c r="D63" i="43"/>
  <c r="C63" i="43"/>
  <c r="B63" i="43"/>
  <c r="A63" i="43"/>
  <c r="AG62" i="43"/>
  <c r="U62" i="43"/>
  <c r="T62" i="43"/>
  <c r="S62" i="43"/>
  <c r="R62" i="43"/>
  <c r="Q62" i="43"/>
  <c r="P62" i="43"/>
  <c r="O62" i="43"/>
  <c r="C62" i="43"/>
  <c r="B62" i="43"/>
  <c r="A62" i="43"/>
  <c r="AG61" i="43"/>
  <c r="U61" i="43"/>
  <c r="T61" i="43"/>
  <c r="S61" i="43"/>
  <c r="R61" i="43"/>
  <c r="Q61" i="43"/>
  <c r="P61" i="43"/>
  <c r="O61" i="43"/>
  <c r="C61" i="43"/>
  <c r="B61" i="43"/>
  <c r="A61" i="43"/>
  <c r="AG60" i="43"/>
  <c r="U60" i="43"/>
  <c r="T60" i="43"/>
  <c r="S60" i="43"/>
  <c r="R60" i="43"/>
  <c r="Q60" i="43"/>
  <c r="P60" i="43"/>
  <c r="O60" i="43"/>
  <c r="C60" i="43"/>
  <c r="B60" i="43"/>
  <c r="A60" i="43"/>
  <c r="AG56" i="43"/>
  <c r="AF56" i="43"/>
  <c r="AE56" i="43"/>
  <c r="AD56" i="43"/>
  <c r="AC56" i="43"/>
  <c r="AB56" i="43"/>
  <c r="AA56" i="43"/>
  <c r="Z56" i="43"/>
  <c r="Y56" i="43"/>
  <c r="X56" i="43"/>
  <c r="W56" i="43"/>
  <c r="V56" i="43"/>
  <c r="U56" i="43"/>
  <c r="T56" i="43"/>
  <c r="S56" i="43"/>
  <c r="R56" i="43"/>
  <c r="Q56" i="43"/>
  <c r="P56" i="43"/>
  <c r="O56" i="43"/>
  <c r="N56" i="43"/>
  <c r="M56" i="43"/>
  <c r="L56" i="43"/>
  <c r="K56" i="43"/>
  <c r="J56" i="43"/>
  <c r="I56" i="43"/>
  <c r="H56" i="43"/>
  <c r="G56" i="43"/>
  <c r="F56" i="43"/>
  <c r="E56" i="43"/>
  <c r="D56" i="43"/>
  <c r="C56" i="43"/>
  <c r="B56" i="43"/>
  <c r="A56" i="43"/>
  <c r="AG55" i="43"/>
  <c r="U55" i="43"/>
  <c r="T55" i="43"/>
  <c r="S55" i="43"/>
  <c r="R55" i="43"/>
  <c r="Q55" i="43"/>
  <c r="P55" i="43"/>
  <c r="O55" i="43"/>
  <c r="C55" i="43"/>
  <c r="B55" i="43"/>
  <c r="A55" i="43"/>
  <c r="AG54" i="43"/>
  <c r="U54" i="43"/>
  <c r="T54" i="43"/>
  <c r="S54" i="43"/>
  <c r="R54" i="43"/>
  <c r="Q54" i="43"/>
  <c r="P54" i="43"/>
  <c r="O54" i="43"/>
  <c r="C54" i="43"/>
  <c r="B54" i="43"/>
  <c r="A54" i="43"/>
  <c r="AG53" i="43"/>
  <c r="U53" i="43"/>
  <c r="T53" i="43"/>
  <c r="S53" i="43"/>
  <c r="R53" i="43"/>
  <c r="Q53" i="43"/>
  <c r="P53" i="43"/>
  <c r="O53" i="43"/>
  <c r="C53" i="43"/>
  <c r="B53" i="43"/>
  <c r="A53" i="43"/>
  <c r="AG49" i="43"/>
  <c r="AF49" i="43"/>
  <c r="AE49" i="43"/>
  <c r="AD49" i="43"/>
  <c r="AC49" i="43"/>
  <c r="AB49" i="43"/>
  <c r="AA49" i="43"/>
  <c r="Z49" i="43"/>
  <c r="Y49" i="43"/>
  <c r="X49" i="43"/>
  <c r="W49" i="43"/>
  <c r="V49" i="43"/>
  <c r="U49" i="43"/>
  <c r="T49" i="43"/>
  <c r="S49" i="43"/>
  <c r="R49" i="43"/>
  <c r="Q49" i="43"/>
  <c r="P49" i="43"/>
  <c r="O49" i="43"/>
  <c r="N49" i="43"/>
  <c r="M49" i="43"/>
  <c r="L49" i="43"/>
  <c r="K49" i="43"/>
  <c r="J49" i="43"/>
  <c r="I49" i="43"/>
  <c r="H49" i="43"/>
  <c r="G49" i="43"/>
  <c r="F49" i="43"/>
  <c r="E49" i="43"/>
  <c r="D49" i="43"/>
  <c r="C49" i="43"/>
  <c r="B49" i="43"/>
  <c r="A49" i="43"/>
  <c r="AG48" i="43"/>
  <c r="U48" i="43"/>
  <c r="T48" i="43"/>
  <c r="S48" i="43"/>
  <c r="R48" i="43"/>
  <c r="Q48" i="43"/>
  <c r="P48" i="43"/>
  <c r="O48" i="43"/>
  <c r="N48" i="43"/>
  <c r="K48" i="43"/>
  <c r="J48" i="43"/>
  <c r="I48" i="43"/>
  <c r="H48" i="43"/>
  <c r="G48" i="43"/>
  <c r="F48" i="43"/>
  <c r="E48" i="43"/>
  <c r="D48" i="43"/>
  <c r="C48" i="43"/>
  <c r="B48" i="43"/>
  <c r="A48" i="43"/>
  <c r="AG47" i="43"/>
  <c r="U47" i="43"/>
  <c r="T47" i="43"/>
  <c r="S47" i="43"/>
  <c r="R47" i="43"/>
  <c r="Q47" i="43"/>
  <c r="P47" i="43"/>
  <c r="O47" i="43"/>
  <c r="N47" i="43"/>
  <c r="G47" i="43"/>
  <c r="F47" i="43"/>
  <c r="E47" i="43"/>
  <c r="D47" i="43"/>
  <c r="C47" i="43"/>
  <c r="B47" i="43"/>
  <c r="A47" i="43"/>
  <c r="AG46" i="43"/>
  <c r="U46" i="43"/>
  <c r="T46" i="43"/>
  <c r="S46" i="43"/>
  <c r="R46" i="43"/>
  <c r="Q46" i="43"/>
  <c r="P46" i="43"/>
  <c r="O46" i="43"/>
  <c r="N46" i="43"/>
  <c r="K46" i="43"/>
  <c r="I46" i="43"/>
  <c r="G46" i="43"/>
  <c r="F46" i="43"/>
  <c r="E46" i="43"/>
  <c r="D46" i="43"/>
  <c r="C46" i="43"/>
  <c r="B46" i="43"/>
  <c r="A46" i="43"/>
  <c r="A43" i="43"/>
  <c r="B43" i="43"/>
  <c r="C43" i="43"/>
  <c r="D43" i="43"/>
  <c r="E43" i="43"/>
  <c r="F43" i="43"/>
  <c r="G43" i="43"/>
  <c r="H43" i="43"/>
  <c r="I43" i="43"/>
  <c r="K43" i="43"/>
  <c r="M43" i="43"/>
  <c r="N43" i="43"/>
  <c r="O43" i="43"/>
  <c r="P43" i="43"/>
  <c r="Q43" i="43"/>
  <c r="R43" i="43"/>
  <c r="S43" i="43"/>
  <c r="T43" i="43"/>
  <c r="U43" i="43"/>
  <c r="AG43" i="43"/>
  <c r="O44" i="43"/>
  <c r="P44" i="43"/>
  <c r="Q44" i="43"/>
  <c r="R44" i="43"/>
  <c r="N45" i="43"/>
  <c r="O45" i="43"/>
  <c r="P45" i="43"/>
  <c r="Q45" i="43"/>
  <c r="R45" i="43"/>
  <c r="O50" i="43"/>
  <c r="P50" i="43"/>
  <c r="Q50" i="43"/>
  <c r="R50" i="43"/>
  <c r="O51" i="43"/>
  <c r="P51" i="43"/>
  <c r="Q51" i="43"/>
  <c r="R51" i="43"/>
  <c r="O52" i="43"/>
  <c r="P52" i="43"/>
  <c r="Q52" i="43"/>
  <c r="R52" i="43"/>
  <c r="O57" i="43"/>
  <c r="P57" i="43"/>
  <c r="Q57" i="43"/>
  <c r="R57" i="43"/>
  <c r="O58" i="43"/>
  <c r="P58" i="43"/>
  <c r="Q58" i="43"/>
  <c r="R58" i="43"/>
  <c r="O59" i="43"/>
  <c r="P59" i="43"/>
  <c r="Q59" i="43"/>
  <c r="R59" i="43"/>
  <c r="O64" i="43"/>
  <c r="P64" i="43"/>
  <c r="Q64" i="43"/>
  <c r="R64" i="43"/>
  <c r="O65" i="43"/>
  <c r="P65" i="43"/>
  <c r="Q65" i="43"/>
  <c r="R65" i="43"/>
  <c r="O66" i="43"/>
  <c r="P66" i="43"/>
  <c r="Q66" i="43"/>
  <c r="R66" i="43"/>
  <c r="O71" i="43"/>
  <c r="P71" i="43"/>
  <c r="Q71" i="43"/>
  <c r="R71" i="43"/>
  <c r="O72" i="43"/>
  <c r="P72" i="43"/>
  <c r="Q72" i="43"/>
  <c r="R72" i="43"/>
  <c r="O73" i="43"/>
  <c r="P73" i="43"/>
  <c r="Q73" i="43"/>
  <c r="R73" i="43"/>
  <c r="D40" i="43"/>
  <c r="AC40" i="43"/>
  <c r="AE40" i="43"/>
  <c r="P41" i="43"/>
  <c r="A42" i="43"/>
  <c r="B42" i="43"/>
  <c r="C42" i="43"/>
  <c r="D42" i="43"/>
  <c r="E42" i="43"/>
  <c r="F42" i="43"/>
  <c r="G42" i="43"/>
  <c r="H42" i="43"/>
  <c r="I42" i="43"/>
  <c r="J42" i="43"/>
  <c r="K42" i="43"/>
  <c r="L42" i="43"/>
  <c r="M42" i="43"/>
  <c r="N42" i="43"/>
  <c r="O42" i="43"/>
  <c r="P42" i="43"/>
  <c r="Q42" i="43"/>
  <c r="R42" i="43"/>
  <c r="S42" i="43"/>
  <c r="T42" i="43"/>
  <c r="U42" i="43"/>
  <c r="V42" i="43"/>
  <c r="W42" i="43"/>
  <c r="X42" i="43"/>
  <c r="Y42" i="43"/>
  <c r="Z42" i="43"/>
  <c r="AA42" i="43"/>
  <c r="AB42" i="43"/>
  <c r="AC42" i="43"/>
  <c r="AD42" i="43"/>
  <c r="AE42" i="43"/>
  <c r="AF42" i="43"/>
  <c r="AG42" i="43"/>
  <c r="A44" i="43"/>
  <c r="E44" i="43"/>
  <c r="F44" i="43"/>
  <c r="G44" i="43"/>
  <c r="I44" i="43"/>
  <c r="K44" i="43"/>
  <c r="S44" i="43"/>
  <c r="AG44" i="43"/>
  <c r="A45" i="43"/>
  <c r="D45" i="43"/>
  <c r="E45" i="43"/>
  <c r="F45" i="43"/>
  <c r="G45" i="43"/>
  <c r="S45" i="43"/>
  <c r="AG45" i="43"/>
  <c r="A50" i="43"/>
  <c r="S50" i="43"/>
  <c r="AG50" i="43"/>
  <c r="A51" i="43"/>
  <c r="S51" i="43"/>
  <c r="AG51" i="43"/>
  <c r="A52" i="43"/>
  <c r="S52" i="43"/>
  <c r="AG52" i="43"/>
  <c r="A57" i="43"/>
  <c r="S57" i="43"/>
  <c r="AG57" i="43"/>
  <c r="A58" i="43"/>
  <c r="S58" i="43"/>
  <c r="AG58" i="43"/>
  <c r="A59" i="43"/>
  <c r="S59" i="43"/>
  <c r="AG59" i="43"/>
  <c r="A64" i="43"/>
  <c r="S64" i="43"/>
  <c r="AG64" i="43"/>
  <c r="A65" i="43"/>
  <c r="S65" i="43"/>
  <c r="AG65" i="43"/>
  <c r="A66" i="43"/>
  <c r="S66" i="43"/>
  <c r="AG66" i="43"/>
  <c r="A71" i="43"/>
  <c r="S71" i="43"/>
  <c r="AG71" i="43"/>
  <c r="A72" i="43"/>
  <c r="S72" i="43"/>
  <c r="AG72" i="43"/>
  <c r="A73" i="43"/>
  <c r="S73" i="43"/>
  <c r="AG73" i="43"/>
  <c r="P58" i="42"/>
  <c r="O58" i="42"/>
  <c r="N58" i="42"/>
  <c r="M58" i="42"/>
  <c r="L58" i="42"/>
  <c r="K58" i="42"/>
  <c r="J58" i="42"/>
  <c r="I58" i="42"/>
  <c r="H58" i="42"/>
  <c r="G58" i="42"/>
  <c r="F58" i="42"/>
  <c r="E58" i="42"/>
  <c r="D58" i="42"/>
  <c r="P57" i="42"/>
  <c r="O57" i="42"/>
  <c r="N57" i="42"/>
  <c r="M57" i="42"/>
  <c r="L57" i="42"/>
  <c r="K57" i="42"/>
  <c r="J57" i="42"/>
  <c r="I57" i="42"/>
  <c r="H57" i="42"/>
  <c r="G57" i="42"/>
  <c r="F57" i="42"/>
  <c r="E57" i="42"/>
  <c r="D57" i="42"/>
  <c r="P56" i="42"/>
  <c r="O56" i="42"/>
  <c r="N56" i="42"/>
  <c r="M56" i="42"/>
  <c r="L56" i="42"/>
  <c r="D25" i="42"/>
  <c r="L25" i="42" s="1"/>
  <c r="K25" i="42" s="1"/>
  <c r="H25" i="42" s="1"/>
  <c r="H54" i="42" s="1"/>
  <c r="I56" i="42"/>
  <c r="H56" i="42"/>
  <c r="G56" i="42"/>
  <c r="F56" i="42"/>
  <c r="E56" i="42"/>
  <c r="D56" i="42"/>
  <c r="P55" i="42"/>
  <c r="O55" i="42"/>
  <c r="N55" i="42"/>
  <c r="M55" i="42"/>
  <c r="L55" i="42"/>
  <c r="I55" i="42"/>
  <c r="G55" i="42"/>
  <c r="F55" i="42"/>
  <c r="E55" i="42"/>
  <c r="D55" i="42"/>
  <c r="P54" i="42"/>
  <c r="O54" i="42"/>
  <c r="N54" i="42"/>
  <c r="M54" i="42"/>
  <c r="I54" i="42"/>
  <c r="G54" i="42"/>
  <c r="F54" i="42"/>
  <c r="E54" i="42"/>
  <c r="P53" i="42"/>
  <c r="O53" i="42"/>
  <c r="N53" i="42"/>
  <c r="M53" i="42"/>
  <c r="L53" i="42"/>
  <c r="K53" i="42"/>
  <c r="I53" i="42"/>
  <c r="H53" i="42"/>
  <c r="G53" i="42"/>
  <c r="F53" i="42"/>
  <c r="E53" i="42"/>
  <c r="D53" i="42"/>
  <c r="P52" i="42"/>
  <c r="O52" i="42"/>
  <c r="N52" i="42"/>
  <c r="M52" i="42"/>
  <c r="L52" i="42"/>
  <c r="K52" i="42"/>
  <c r="J52" i="42"/>
  <c r="I52" i="42"/>
  <c r="H52" i="42"/>
  <c r="G52" i="42"/>
  <c r="F52" i="42"/>
  <c r="E52" i="42"/>
  <c r="D52" i="42"/>
  <c r="P51" i="42"/>
  <c r="O51" i="42"/>
  <c r="N51" i="42"/>
  <c r="M51" i="42"/>
  <c r="L51" i="42"/>
  <c r="D20" i="42"/>
  <c r="D49" i="42" s="1"/>
  <c r="I51" i="42"/>
  <c r="H51" i="42"/>
  <c r="G51" i="42"/>
  <c r="F51" i="42"/>
  <c r="E51" i="42"/>
  <c r="D51" i="42"/>
  <c r="P50" i="42"/>
  <c r="O50" i="42"/>
  <c r="N50" i="42"/>
  <c r="M50" i="42"/>
  <c r="L50" i="42"/>
  <c r="I50" i="42"/>
  <c r="G50" i="42"/>
  <c r="F50" i="42"/>
  <c r="E50" i="42"/>
  <c r="D50" i="42"/>
  <c r="P49" i="42"/>
  <c r="O49" i="42"/>
  <c r="N49" i="42"/>
  <c r="M49" i="42"/>
  <c r="I49" i="42"/>
  <c r="G49" i="42"/>
  <c r="F49" i="42"/>
  <c r="E49" i="42"/>
  <c r="P48" i="42"/>
  <c r="O48" i="42"/>
  <c r="N48" i="42"/>
  <c r="M48" i="42"/>
  <c r="L48" i="42"/>
  <c r="K48" i="42"/>
  <c r="I48" i="42"/>
  <c r="H48" i="42"/>
  <c r="G48" i="42"/>
  <c r="F48" i="42"/>
  <c r="E48" i="42"/>
  <c r="D48" i="42"/>
  <c r="P47" i="42"/>
  <c r="O47" i="42"/>
  <c r="N47" i="42"/>
  <c r="M47" i="42"/>
  <c r="L47" i="42"/>
  <c r="K47" i="42"/>
  <c r="J47" i="42"/>
  <c r="I47" i="42"/>
  <c r="H47" i="42"/>
  <c r="G47" i="42"/>
  <c r="F47" i="42"/>
  <c r="E47" i="42"/>
  <c r="D47" i="42"/>
  <c r="P46" i="42"/>
  <c r="O46" i="42"/>
  <c r="N46" i="42"/>
  <c r="M46" i="42"/>
  <c r="L46" i="42"/>
  <c r="D15" i="42"/>
  <c r="D44" i="42" s="1"/>
  <c r="I46" i="42"/>
  <c r="H46" i="42"/>
  <c r="G46" i="42"/>
  <c r="F46" i="42"/>
  <c r="E46" i="42"/>
  <c r="D46" i="42"/>
  <c r="P45" i="42"/>
  <c r="O45" i="42"/>
  <c r="N45" i="42"/>
  <c r="M45" i="42"/>
  <c r="L45" i="42"/>
  <c r="I45" i="42"/>
  <c r="G45" i="42"/>
  <c r="F45" i="42"/>
  <c r="E45" i="42"/>
  <c r="D45" i="42"/>
  <c r="P44" i="42"/>
  <c r="O44" i="42"/>
  <c r="N44" i="42"/>
  <c r="M44" i="42"/>
  <c r="I44" i="42"/>
  <c r="G44" i="42"/>
  <c r="F44" i="42"/>
  <c r="E44" i="42"/>
  <c r="P43" i="42"/>
  <c r="O43" i="42"/>
  <c r="N43" i="42"/>
  <c r="M43" i="42"/>
  <c r="L43" i="42"/>
  <c r="K43" i="42"/>
  <c r="I43" i="42"/>
  <c r="H43" i="42"/>
  <c r="G43" i="42"/>
  <c r="F43" i="42"/>
  <c r="E43" i="42"/>
  <c r="D43" i="42"/>
  <c r="P42" i="42"/>
  <c r="O42" i="42"/>
  <c r="N42" i="42"/>
  <c r="M42" i="42"/>
  <c r="L42" i="42"/>
  <c r="K42" i="42"/>
  <c r="J42" i="42"/>
  <c r="I42" i="42"/>
  <c r="H42" i="42"/>
  <c r="G42" i="42"/>
  <c r="F42" i="42"/>
  <c r="E42" i="42"/>
  <c r="D42" i="42"/>
  <c r="P41" i="42"/>
  <c r="O41" i="42"/>
  <c r="N41" i="42"/>
  <c r="M41" i="42"/>
  <c r="L41" i="42"/>
  <c r="D10" i="42"/>
  <c r="D39" i="42" s="1"/>
  <c r="I41" i="42"/>
  <c r="H41" i="42"/>
  <c r="G41" i="42"/>
  <c r="F41" i="42"/>
  <c r="E41" i="42"/>
  <c r="D41" i="42"/>
  <c r="P40" i="42"/>
  <c r="O40" i="42"/>
  <c r="N40" i="42"/>
  <c r="M40" i="42"/>
  <c r="L40" i="42"/>
  <c r="I40" i="42"/>
  <c r="G40" i="42"/>
  <c r="F40" i="42"/>
  <c r="E40" i="42"/>
  <c r="D40" i="42"/>
  <c r="P39" i="42"/>
  <c r="O39" i="42"/>
  <c r="N39" i="42"/>
  <c r="M39" i="42"/>
  <c r="I39" i="42"/>
  <c r="G39" i="42"/>
  <c r="F39" i="42"/>
  <c r="E39" i="42"/>
  <c r="P38" i="42"/>
  <c r="O38" i="42"/>
  <c r="N38" i="42"/>
  <c r="M38" i="42"/>
  <c r="L38" i="42"/>
  <c r="K38" i="42"/>
  <c r="I38" i="42"/>
  <c r="H38" i="42"/>
  <c r="G38" i="42"/>
  <c r="F38" i="42"/>
  <c r="E38" i="42"/>
  <c r="D38" i="42"/>
  <c r="P37" i="42"/>
  <c r="O37" i="42"/>
  <c r="N37" i="42"/>
  <c r="M37" i="42"/>
  <c r="L37" i="42"/>
  <c r="K37" i="42"/>
  <c r="J37" i="42"/>
  <c r="I37" i="42"/>
  <c r="H37" i="42"/>
  <c r="G37" i="42"/>
  <c r="F37" i="42"/>
  <c r="E37" i="42"/>
  <c r="D37" i="42"/>
  <c r="P36" i="42"/>
  <c r="O36" i="42"/>
  <c r="N36" i="42"/>
  <c r="M36" i="42"/>
  <c r="L36" i="42"/>
  <c r="D5" i="42"/>
  <c r="I36" i="42"/>
  <c r="H36" i="42"/>
  <c r="G36" i="42"/>
  <c r="F36" i="42"/>
  <c r="E36" i="42"/>
  <c r="D36" i="42"/>
  <c r="P35" i="42"/>
  <c r="O35" i="42"/>
  <c r="N35" i="42"/>
  <c r="M35" i="42"/>
  <c r="L35" i="42"/>
  <c r="I35" i="42"/>
  <c r="G35" i="42"/>
  <c r="F35" i="42"/>
  <c r="E35" i="42"/>
  <c r="D35" i="42"/>
  <c r="P34" i="42"/>
  <c r="O34" i="42"/>
  <c r="N34" i="42"/>
  <c r="M34" i="42"/>
  <c r="I34" i="42"/>
  <c r="G34" i="42"/>
  <c r="F34" i="42"/>
  <c r="E34" i="42"/>
  <c r="P33" i="42"/>
  <c r="O33" i="42"/>
  <c r="N33" i="42"/>
  <c r="M33" i="42"/>
  <c r="L33" i="42"/>
  <c r="K33" i="42"/>
  <c r="I33" i="42"/>
  <c r="H33" i="42"/>
  <c r="G33" i="42"/>
  <c r="F33" i="42"/>
  <c r="E33" i="42"/>
  <c r="D33" i="42"/>
  <c r="V5" i="42"/>
  <c r="V34" i="42" s="1"/>
  <c r="AF5" i="42"/>
  <c r="V10" i="42"/>
  <c r="V39" i="42" s="1"/>
  <c r="AF10" i="42"/>
  <c r="AF39" i="42" s="1"/>
  <c r="AD38" i="42" s="1"/>
  <c r="V15" i="42"/>
  <c r="V44" i="42" s="1"/>
  <c r="AF15" i="42"/>
  <c r="AF44" i="42" s="1"/>
  <c r="AD43" i="42" s="1"/>
  <c r="V20" i="42"/>
  <c r="V49" i="42" s="1"/>
  <c r="AF20" i="42"/>
  <c r="AF49" i="42" s="1"/>
  <c r="AD48" i="42" s="1"/>
  <c r="V25" i="42"/>
  <c r="V54" i="42" s="1"/>
  <c r="AF25" i="42"/>
  <c r="AF54" i="42" s="1"/>
  <c r="AD53" i="42" s="1"/>
  <c r="D30" i="42"/>
  <c r="AC30" i="42"/>
  <c r="AE30" i="42"/>
  <c r="P31" i="42"/>
  <c r="A32" i="42"/>
  <c r="B32" i="42"/>
  <c r="C32" i="42"/>
  <c r="D32" i="42"/>
  <c r="E32" i="42"/>
  <c r="F32" i="42"/>
  <c r="G32" i="42"/>
  <c r="H32" i="42"/>
  <c r="I32" i="42"/>
  <c r="J32" i="42"/>
  <c r="K32" i="42"/>
  <c r="L32" i="42"/>
  <c r="M32" i="42"/>
  <c r="N32" i="42"/>
  <c r="O32" i="42"/>
  <c r="P32" i="42"/>
  <c r="Q32" i="42"/>
  <c r="R32" i="42"/>
  <c r="S32" i="42"/>
  <c r="T32" i="42"/>
  <c r="U32" i="42"/>
  <c r="V32" i="42"/>
  <c r="W32" i="42"/>
  <c r="X32" i="42"/>
  <c r="Y32" i="42"/>
  <c r="Z32" i="42"/>
  <c r="AA32" i="42"/>
  <c r="AB32" i="42"/>
  <c r="AC32" i="42"/>
  <c r="AD32" i="42"/>
  <c r="AE32" i="42"/>
  <c r="AF32" i="42"/>
  <c r="AG32" i="42"/>
  <c r="A33" i="42"/>
  <c r="B33" i="42"/>
  <c r="C33" i="42"/>
  <c r="Q33" i="42"/>
  <c r="R33" i="42"/>
  <c r="S33" i="42"/>
  <c r="T33" i="42"/>
  <c r="U33" i="42"/>
  <c r="V33" i="42"/>
  <c r="W33" i="42"/>
  <c r="X33" i="42"/>
  <c r="Y33" i="42"/>
  <c r="Z33" i="42"/>
  <c r="AA33" i="42"/>
  <c r="AB33" i="42"/>
  <c r="AC33" i="42"/>
  <c r="AE33" i="42"/>
  <c r="AF33" i="42"/>
  <c r="AG33" i="42"/>
  <c r="A34" i="42"/>
  <c r="Q34" i="42"/>
  <c r="R34" i="42"/>
  <c r="S34" i="42"/>
  <c r="W34" i="42"/>
  <c r="X34" i="42"/>
  <c r="Y34" i="42"/>
  <c r="AA34" i="42"/>
  <c r="AC34" i="42"/>
  <c r="AG34" i="42"/>
  <c r="A35" i="42"/>
  <c r="Q35" i="42"/>
  <c r="R35" i="42"/>
  <c r="S35" i="42"/>
  <c r="V35" i="42"/>
  <c r="W35" i="42"/>
  <c r="X35" i="42"/>
  <c r="Y35" i="42"/>
  <c r="AF35" i="42"/>
  <c r="AG35" i="42"/>
  <c r="A36" i="42"/>
  <c r="Q36" i="42"/>
  <c r="R36" i="42"/>
  <c r="S36" i="42"/>
  <c r="V36" i="42"/>
  <c r="W36" i="42"/>
  <c r="X36" i="42"/>
  <c r="Y36" i="42"/>
  <c r="Z36" i="42"/>
  <c r="AA36" i="42"/>
  <c r="AB36" i="42"/>
  <c r="AC36" i="42"/>
  <c r="AF36" i="42"/>
  <c r="AG36" i="42"/>
  <c r="A37" i="42"/>
  <c r="Q37" i="42"/>
  <c r="R37" i="42"/>
  <c r="S37" i="42"/>
  <c r="V37" i="42"/>
  <c r="W37" i="42"/>
  <c r="X37" i="42"/>
  <c r="Y37" i="42"/>
  <c r="Z37" i="42"/>
  <c r="AA37" i="42"/>
  <c r="AB37" i="42"/>
  <c r="AC37" i="42"/>
  <c r="AD37" i="42"/>
  <c r="AE37" i="42"/>
  <c r="AF37" i="42"/>
  <c r="AG37" i="42"/>
  <c r="A38" i="42"/>
  <c r="Q38" i="42"/>
  <c r="R38" i="42"/>
  <c r="S38" i="42"/>
  <c r="V38" i="42"/>
  <c r="W38" i="42"/>
  <c r="X38" i="42"/>
  <c r="Y38" i="42"/>
  <c r="Z38" i="42"/>
  <c r="AA38" i="42"/>
  <c r="AB38" i="42"/>
  <c r="AC38" i="42"/>
  <c r="AE38" i="42"/>
  <c r="AF38" i="42"/>
  <c r="AG38" i="42"/>
  <c r="A39" i="42"/>
  <c r="Q39" i="42"/>
  <c r="R39" i="42"/>
  <c r="S39" i="42"/>
  <c r="W39" i="42"/>
  <c r="X39" i="42"/>
  <c r="Y39" i="42"/>
  <c r="AA39" i="42"/>
  <c r="AC39" i="42"/>
  <c r="AG39" i="42"/>
  <c r="A40" i="42"/>
  <c r="Q40" i="42"/>
  <c r="R40" i="42"/>
  <c r="S40" i="42"/>
  <c r="V40" i="42"/>
  <c r="W40" i="42"/>
  <c r="X40" i="42"/>
  <c r="Y40" i="42"/>
  <c r="AF40" i="42"/>
  <c r="AG40" i="42"/>
  <c r="A41" i="42"/>
  <c r="Q41" i="42"/>
  <c r="R41" i="42"/>
  <c r="S41" i="42"/>
  <c r="V41" i="42"/>
  <c r="W41" i="42"/>
  <c r="X41" i="42"/>
  <c r="Y41" i="42"/>
  <c r="Z41" i="42"/>
  <c r="AA41" i="42"/>
  <c r="AB41" i="42"/>
  <c r="AC41" i="42"/>
  <c r="AF41" i="42"/>
  <c r="AG41" i="42"/>
  <c r="A42" i="42"/>
  <c r="Q42" i="42"/>
  <c r="R42" i="42"/>
  <c r="S42" i="42"/>
  <c r="V42" i="42"/>
  <c r="W42" i="42"/>
  <c r="X42" i="42"/>
  <c r="Y42" i="42"/>
  <c r="Z42" i="42"/>
  <c r="AA42" i="42"/>
  <c r="AB42" i="42"/>
  <c r="AC42" i="42"/>
  <c r="AD42" i="42"/>
  <c r="AE42" i="42"/>
  <c r="AF42" i="42"/>
  <c r="AG42" i="42"/>
  <c r="A43" i="42"/>
  <c r="Q43" i="42"/>
  <c r="R43" i="42"/>
  <c r="S43" i="42"/>
  <c r="V43" i="42"/>
  <c r="W43" i="42"/>
  <c r="X43" i="42"/>
  <c r="Y43" i="42"/>
  <c r="Z43" i="42"/>
  <c r="AA43" i="42"/>
  <c r="AB43" i="42"/>
  <c r="AC43" i="42"/>
  <c r="AE43" i="42"/>
  <c r="AF43" i="42"/>
  <c r="AG43" i="42"/>
  <c r="A44" i="42"/>
  <c r="Q44" i="42"/>
  <c r="R44" i="42"/>
  <c r="S44" i="42"/>
  <c r="W44" i="42"/>
  <c r="X44" i="42"/>
  <c r="Y44" i="42"/>
  <c r="AA44" i="42"/>
  <c r="AC44" i="42"/>
  <c r="AG44" i="42"/>
  <c r="A45" i="42"/>
  <c r="Q45" i="42"/>
  <c r="R45" i="42"/>
  <c r="S45" i="42"/>
  <c r="V45" i="42"/>
  <c r="W45" i="42"/>
  <c r="X45" i="42"/>
  <c r="Y45" i="42"/>
  <c r="AF45" i="42"/>
  <c r="AG45" i="42"/>
  <c r="A46" i="42"/>
  <c r="Q46" i="42"/>
  <c r="R46" i="42"/>
  <c r="S46" i="42"/>
  <c r="V46" i="42"/>
  <c r="W46" i="42"/>
  <c r="X46" i="42"/>
  <c r="Y46" i="42"/>
  <c r="Z46" i="42"/>
  <c r="AA46" i="42"/>
  <c r="AB46" i="42"/>
  <c r="AC46" i="42"/>
  <c r="AF46" i="42"/>
  <c r="AG46" i="42"/>
  <c r="A47" i="42"/>
  <c r="Q47" i="42"/>
  <c r="R47" i="42"/>
  <c r="S47" i="42"/>
  <c r="V47" i="42"/>
  <c r="W47" i="42"/>
  <c r="X47" i="42"/>
  <c r="Y47" i="42"/>
  <c r="Z47" i="42"/>
  <c r="AA47" i="42"/>
  <c r="AB47" i="42"/>
  <c r="AC47" i="42"/>
  <c r="AD47" i="42"/>
  <c r="AE47" i="42"/>
  <c r="AF47" i="42"/>
  <c r="AG47" i="42"/>
  <c r="A48" i="42"/>
  <c r="Q48" i="42"/>
  <c r="R48" i="42"/>
  <c r="S48" i="42"/>
  <c r="V48" i="42"/>
  <c r="W48" i="42"/>
  <c r="X48" i="42"/>
  <c r="Y48" i="42"/>
  <c r="Z48" i="42"/>
  <c r="AA48" i="42"/>
  <c r="AB48" i="42"/>
  <c r="AC48" i="42"/>
  <c r="AE48" i="42"/>
  <c r="AF48" i="42"/>
  <c r="AG48" i="42"/>
  <c r="A49" i="42"/>
  <c r="Q49" i="42"/>
  <c r="R49" i="42"/>
  <c r="S49" i="42"/>
  <c r="W49" i="42"/>
  <c r="X49" i="42"/>
  <c r="Y49" i="42"/>
  <c r="AA49" i="42"/>
  <c r="AC49" i="42"/>
  <c r="AG49" i="42"/>
  <c r="A50" i="42"/>
  <c r="Q50" i="42"/>
  <c r="R50" i="42"/>
  <c r="S50" i="42"/>
  <c r="V50" i="42"/>
  <c r="W50" i="42"/>
  <c r="X50" i="42"/>
  <c r="Y50" i="42"/>
  <c r="AF50" i="42"/>
  <c r="AG50" i="42"/>
  <c r="A51" i="42"/>
  <c r="Q51" i="42"/>
  <c r="R51" i="42"/>
  <c r="S51" i="42"/>
  <c r="V51" i="42"/>
  <c r="W51" i="42"/>
  <c r="X51" i="42"/>
  <c r="Y51" i="42"/>
  <c r="Z51" i="42"/>
  <c r="AA51" i="42"/>
  <c r="AB51" i="42"/>
  <c r="AC51" i="42"/>
  <c r="AF51" i="42"/>
  <c r="AG51" i="42"/>
  <c r="A52" i="42"/>
  <c r="Q52" i="42"/>
  <c r="R52" i="42"/>
  <c r="S52" i="42"/>
  <c r="V52" i="42"/>
  <c r="W52" i="42"/>
  <c r="X52" i="42"/>
  <c r="Y52" i="42"/>
  <c r="Z52" i="42"/>
  <c r="AA52" i="42"/>
  <c r="AB52" i="42"/>
  <c r="AC52" i="42"/>
  <c r="AD52" i="42"/>
  <c r="AE52" i="42"/>
  <c r="AF52" i="42"/>
  <c r="AG52" i="42"/>
  <c r="A53" i="42"/>
  <c r="Q53" i="42"/>
  <c r="R53" i="42"/>
  <c r="S53" i="42"/>
  <c r="V53" i="42"/>
  <c r="W53" i="42"/>
  <c r="X53" i="42"/>
  <c r="Y53" i="42"/>
  <c r="Z53" i="42"/>
  <c r="AA53" i="42"/>
  <c r="AB53" i="42"/>
  <c r="AC53" i="42"/>
  <c r="AE53" i="42"/>
  <c r="AF53" i="42"/>
  <c r="AG53" i="42"/>
  <c r="A54" i="42"/>
  <c r="Q54" i="42"/>
  <c r="R54" i="42"/>
  <c r="S54" i="42"/>
  <c r="W54" i="42"/>
  <c r="X54" i="42"/>
  <c r="Y54" i="42"/>
  <c r="AA54" i="42"/>
  <c r="AC54" i="42"/>
  <c r="AG54" i="42"/>
  <c r="A55" i="42"/>
  <c r="Q55" i="42"/>
  <c r="R55" i="42"/>
  <c r="S55" i="42"/>
  <c r="V55" i="42"/>
  <c r="W55" i="42"/>
  <c r="X55" i="42"/>
  <c r="Y55" i="42"/>
  <c r="AF55" i="42"/>
  <c r="AG55" i="42"/>
  <c r="A56" i="42"/>
  <c r="Q56" i="42"/>
  <c r="R56" i="42"/>
  <c r="S56" i="42"/>
  <c r="V56" i="42"/>
  <c r="W56" i="42"/>
  <c r="X56" i="42"/>
  <c r="Y56" i="42"/>
  <c r="Z56" i="42"/>
  <c r="AA56" i="42"/>
  <c r="AB56" i="42"/>
  <c r="AC56" i="42"/>
  <c r="AF56" i="42"/>
  <c r="AG56" i="42"/>
  <c r="A57" i="42"/>
  <c r="Q57" i="42"/>
  <c r="R57" i="42"/>
  <c r="S57" i="42"/>
  <c r="V57" i="42"/>
  <c r="W57" i="42"/>
  <c r="X57" i="42"/>
  <c r="Y57" i="42"/>
  <c r="Z57" i="42"/>
  <c r="AA57" i="42"/>
  <c r="AB57" i="42"/>
  <c r="AC57" i="42"/>
  <c r="AD57" i="42"/>
  <c r="AE57" i="42"/>
  <c r="AF57" i="42"/>
  <c r="AG57" i="42"/>
  <c r="A58" i="42"/>
  <c r="Q58" i="42"/>
  <c r="R58" i="42"/>
  <c r="S58" i="42"/>
  <c r="V58" i="42"/>
  <c r="W58" i="42"/>
  <c r="X58" i="42"/>
  <c r="Y58" i="42"/>
  <c r="Z58" i="42"/>
  <c r="AA58" i="42"/>
  <c r="AB58" i="42"/>
  <c r="AC58" i="42"/>
  <c r="AD58" i="42"/>
  <c r="AE58" i="42"/>
  <c r="AF58" i="42"/>
  <c r="AG58" i="42"/>
  <c r="AF56" i="41"/>
  <c r="V25" i="41"/>
  <c r="AF25" i="41"/>
  <c r="AF54" i="41" s="1"/>
  <c r="AD53" i="41" s="1"/>
  <c r="AC56" i="41"/>
  <c r="AB56" i="41"/>
  <c r="AA56" i="41"/>
  <c r="Z56" i="41"/>
  <c r="Y56" i="41"/>
  <c r="X56" i="41"/>
  <c r="W56" i="41"/>
  <c r="V56" i="41"/>
  <c r="AF55" i="41"/>
  <c r="Y55" i="41"/>
  <c r="X55" i="41"/>
  <c r="W55" i="41"/>
  <c r="V55" i="41"/>
  <c r="AC54" i="41"/>
  <c r="AA54" i="41"/>
  <c r="Y54" i="41"/>
  <c r="X54" i="41"/>
  <c r="W54" i="41"/>
  <c r="AF53" i="41"/>
  <c r="AE53" i="41"/>
  <c r="AC53" i="41"/>
  <c r="AB53" i="41"/>
  <c r="AA53" i="41"/>
  <c r="Z53" i="41"/>
  <c r="Y53" i="41"/>
  <c r="X53" i="41"/>
  <c r="W53" i="41"/>
  <c r="V53" i="41"/>
  <c r="N56" i="41"/>
  <c r="D25" i="41"/>
  <c r="D54" i="41" s="1"/>
  <c r="N25" i="41"/>
  <c r="N54" i="41" s="1"/>
  <c r="L53" i="41" s="1"/>
  <c r="K56" i="41"/>
  <c r="J56" i="41"/>
  <c r="I56" i="41"/>
  <c r="H56" i="41"/>
  <c r="G56" i="41"/>
  <c r="F56" i="41"/>
  <c r="E56" i="41"/>
  <c r="D56" i="41"/>
  <c r="N55" i="41"/>
  <c r="G55" i="41"/>
  <c r="F55" i="41"/>
  <c r="E55" i="41"/>
  <c r="D55" i="41"/>
  <c r="K54" i="41"/>
  <c r="I54" i="41"/>
  <c r="G54" i="41"/>
  <c r="F54" i="41"/>
  <c r="E54" i="41"/>
  <c r="N53" i="41"/>
  <c r="M53" i="41"/>
  <c r="K53" i="41"/>
  <c r="J53" i="41"/>
  <c r="I53" i="41"/>
  <c r="H53" i="41"/>
  <c r="G53" i="41"/>
  <c r="F53" i="41"/>
  <c r="E53" i="41"/>
  <c r="D53" i="41"/>
  <c r="AF51" i="41"/>
  <c r="V20" i="41"/>
  <c r="V49" i="41" s="1"/>
  <c r="AF20" i="41"/>
  <c r="AF49" i="41" s="1"/>
  <c r="AD48" i="41" s="1"/>
  <c r="AC51" i="41"/>
  <c r="AB51" i="41"/>
  <c r="AA51" i="41"/>
  <c r="Z51" i="41"/>
  <c r="Y51" i="41"/>
  <c r="X51" i="41"/>
  <c r="W51" i="41"/>
  <c r="V51" i="41"/>
  <c r="AF50" i="41"/>
  <c r="Y50" i="41"/>
  <c r="X50" i="41"/>
  <c r="W50" i="41"/>
  <c r="V50" i="41"/>
  <c r="AC49" i="41"/>
  <c r="AA49" i="41"/>
  <c r="Y49" i="41"/>
  <c r="X49" i="41"/>
  <c r="W49" i="41"/>
  <c r="AF48" i="41"/>
  <c r="AE48" i="41"/>
  <c r="AC48" i="41"/>
  <c r="AB48" i="41"/>
  <c r="AA48" i="41"/>
  <c r="Z48" i="41"/>
  <c r="Y48" i="41"/>
  <c r="X48" i="41"/>
  <c r="W48" i="41"/>
  <c r="V48" i="41"/>
  <c r="N51" i="41"/>
  <c r="D20" i="41"/>
  <c r="D49" i="41" s="1"/>
  <c r="N20" i="41"/>
  <c r="K51" i="41"/>
  <c r="J51" i="41"/>
  <c r="I51" i="41"/>
  <c r="H51" i="41"/>
  <c r="G51" i="41"/>
  <c r="F51" i="41"/>
  <c r="E51" i="41"/>
  <c r="D51" i="41"/>
  <c r="N50" i="41"/>
  <c r="G50" i="41"/>
  <c r="F50" i="41"/>
  <c r="E50" i="41"/>
  <c r="D50" i="41"/>
  <c r="K49" i="41"/>
  <c r="I49" i="41"/>
  <c r="G49" i="41"/>
  <c r="F49" i="41"/>
  <c r="E49" i="41"/>
  <c r="N48" i="41"/>
  <c r="M48" i="41"/>
  <c r="K48" i="41"/>
  <c r="J48" i="41"/>
  <c r="I48" i="41"/>
  <c r="H48" i="41"/>
  <c r="G48" i="41"/>
  <c r="F48" i="41"/>
  <c r="E48" i="41"/>
  <c r="D48" i="41"/>
  <c r="AF46" i="41"/>
  <c r="V15" i="41"/>
  <c r="V44" i="41" s="1"/>
  <c r="AF15" i="41"/>
  <c r="AC46" i="41"/>
  <c r="AB46" i="41"/>
  <c r="AA46" i="41"/>
  <c r="Z46" i="41"/>
  <c r="Y46" i="41"/>
  <c r="X46" i="41"/>
  <c r="W46" i="41"/>
  <c r="V46" i="41"/>
  <c r="AF45" i="41"/>
  <c r="Y45" i="41"/>
  <c r="X45" i="41"/>
  <c r="W45" i="41"/>
  <c r="V45" i="41"/>
  <c r="AC44" i="41"/>
  <c r="AA44" i="41"/>
  <c r="Y44" i="41"/>
  <c r="X44" i="41"/>
  <c r="W44" i="41"/>
  <c r="AF43" i="41"/>
  <c r="AE43" i="41"/>
  <c r="AC43" i="41"/>
  <c r="AB43" i="41"/>
  <c r="AA43" i="41"/>
  <c r="Z43" i="41"/>
  <c r="Y43" i="41"/>
  <c r="X43" i="41"/>
  <c r="W43" i="41"/>
  <c r="V43" i="41"/>
  <c r="N46" i="41"/>
  <c r="D15" i="41"/>
  <c r="D44" i="41" s="1"/>
  <c r="N15" i="41"/>
  <c r="N44" i="41" s="1"/>
  <c r="L43" i="41" s="1"/>
  <c r="K46" i="41"/>
  <c r="J46" i="41"/>
  <c r="I46" i="41"/>
  <c r="H46" i="41"/>
  <c r="G46" i="41"/>
  <c r="F46" i="41"/>
  <c r="E46" i="41"/>
  <c r="D46" i="41"/>
  <c r="N45" i="41"/>
  <c r="G45" i="41"/>
  <c r="F45" i="41"/>
  <c r="E45" i="41"/>
  <c r="D45" i="41"/>
  <c r="K44" i="41"/>
  <c r="I44" i="41"/>
  <c r="G44" i="41"/>
  <c r="F44" i="41"/>
  <c r="E44" i="41"/>
  <c r="N43" i="41"/>
  <c r="M43" i="41"/>
  <c r="K43" i="41"/>
  <c r="J43" i="41"/>
  <c r="I43" i="41"/>
  <c r="H43" i="41"/>
  <c r="G43" i="41"/>
  <c r="F43" i="41"/>
  <c r="E43" i="41"/>
  <c r="D43" i="41"/>
  <c r="AF41" i="41"/>
  <c r="V10" i="41"/>
  <c r="AF10" i="41"/>
  <c r="AF39" i="41" s="1"/>
  <c r="AD38" i="41" s="1"/>
  <c r="AC41" i="41"/>
  <c r="AB41" i="41"/>
  <c r="AA41" i="41"/>
  <c r="Z41" i="41"/>
  <c r="Y41" i="41"/>
  <c r="X41" i="41"/>
  <c r="W41" i="41"/>
  <c r="V41" i="41"/>
  <c r="AF40" i="41"/>
  <c r="Y40" i="41"/>
  <c r="X40" i="41"/>
  <c r="W40" i="41"/>
  <c r="V40" i="41"/>
  <c r="AC39" i="41"/>
  <c r="AA39" i="41"/>
  <c r="Y39" i="41"/>
  <c r="X39" i="41"/>
  <c r="W39" i="41"/>
  <c r="AF38" i="41"/>
  <c r="AE38" i="41"/>
  <c r="AC38" i="41"/>
  <c r="AB38" i="41"/>
  <c r="AA38" i="41"/>
  <c r="Z38" i="41"/>
  <c r="Y38" i="41"/>
  <c r="X38" i="41"/>
  <c r="W38" i="41"/>
  <c r="V38" i="41"/>
  <c r="N41" i="41"/>
  <c r="D10" i="41"/>
  <c r="D39" i="41" s="1"/>
  <c r="N10" i="41"/>
  <c r="N39" i="41" s="1"/>
  <c r="L38" i="41" s="1"/>
  <c r="K41" i="41"/>
  <c r="J41" i="41"/>
  <c r="I41" i="41"/>
  <c r="H41" i="41"/>
  <c r="G41" i="41"/>
  <c r="F41" i="41"/>
  <c r="E41" i="41"/>
  <c r="D41" i="41"/>
  <c r="N40" i="41"/>
  <c r="G40" i="41"/>
  <c r="F40" i="41"/>
  <c r="E40" i="41"/>
  <c r="D40" i="41"/>
  <c r="K39" i="41"/>
  <c r="I39" i="41"/>
  <c r="G39" i="41"/>
  <c r="F39" i="41"/>
  <c r="E39" i="41"/>
  <c r="N38" i="41"/>
  <c r="M38" i="41"/>
  <c r="K38" i="41"/>
  <c r="J38" i="41"/>
  <c r="I38" i="41"/>
  <c r="H38" i="41"/>
  <c r="G38" i="41"/>
  <c r="F38" i="41"/>
  <c r="E38" i="41"/>
  <c r="D38" i="41"/>
  <c r="AF36" i="41"/>
  <c r="V5" i="41"/>
  <c r="V34" i="41" s="1"/>
  <c r="AF5" i="41"/>
  <c r="AC36" i="41"/>
  <c r="AB36" i="41"/>
  <c r="AA36" i="41"/>
  <c r="Z36" i="41"/>
  <c r="Y36" i="41"/>
  <c r="X36" i="41"/>
  <c r="W36" i="41"/>
  <c r="V36" i="41"/>
  <c r="AF35" i="41"/>
  <c r="Y35" i="41"/>
  <c r="X35" i="41"/>
  <c r="W35" i="41"/>
  <c r="V35" i="41"/>
  <c r="AC34" i="41"/>
  <c r="AA34" i="41"/>
  <c r="Y34" i="41"/>
  <c r="X34" i="41"/>
  <c r="W34" i="41"/>
  <c r="AF33" i="41"/>
  <c r="AE33" i="41"/>
  <c r="AC33" i="41"/>
  <c r="AB33" i="41"/>
  <c r="AA33" i="41"/>
  <c r="Z33" i="41"/>
  <c r="Y33" i="41"/>
  <c r="X33" i="41"/>
  <c r="W33" i="41"/>
  <c r="V33" i="41"/>
  <c r="D5" i="41"/>
  <c r="D34" i="41" s="1"/>
  <c r="N5" i="41"/>
  <c r="N34" i="41" s="1"/>
  <c r="L33" i="41" s="1"/>
  <c r="A45" i="41"/>
  <c r="O45" i="41"/>
  <c r="P45" i="41"/>
  <c r="Q45" i="41"/>
  <c r="R45" i="41"/>
  <c r="S45" i="41"/>
  <c r="AG45" i="41"/>
  <c r="A46" i="41"/>
  <c r="O46" i="41"/>
  <c r="P46" i="41"/>
  <c r="Q46" i="41"/>
  <c r="R46" i="41"/>
  <c r="S46" i="41"/>
  <c r="AG46" i="41"/>
  <c r="A47" i="41"/>
  <c r="D47" i="41"/>
  <c r="E47" i="41"/>
  <c r="F47" i="41"/>
  <c r="G47" i="41"/>
  <c r="H47" i="41"/>
  <c r="I47" i="41"/>
  <c r="J47" i="41"/>
  <c r="K47" i="41"/>
  <c r="L47" i="41"/>
  <c r="M47" i="41"/>
  <c r="N47" i="41"/>
  <c r="O47" i="41"/>
  <c r="P47" i="41"/>
  <c r="Q47" i="41"/>
  <c r="R47" i="41"/>
  <c r="S47" i="41"/>
  <c r="V47" i="41"/>
  <c r="W47" i="41"/>
  <c r="X47" i="41"/>
  <c r="Y47" i="41"/>
  <c r="Z47" i="41"/>
  <c r="AA47" i="41"/>
  <c r="AB47" i="41"/>
  <c r="AC47" i="41"/>
  <c r="AD47" i="41"/>
  <c r="AE47" i="41"/>
  <c r="AF47" i="41"/>
  <c r="AG47" i="41"/>
  <c r="A48" i="41"/>
  <c r="O48" i="41"/>
  <c r="P48" i="41"/>
  <c r="Q48" i="41"/>
  <c r="R48" i="41"/>
  <c r="S48" i="41"/>
  <c r="AG48" i="41"/>
  <c r="A49" i="41"/>
  <c r="O49" i="41"/>
  <c r="P49" i="41"/>
  <c r="Q49" i="41"/>
  <c r="R49" i="41"/>
  <c r="S49" i="41"/>
  <c r="AG49" i="41"/>
  <c r="A50" i="41"/>
  <c r="O50" i="41"/>
  <c r="P50" i="41"/>
  <c r="Q50" i="41"/>
  <c r="R50" i="41"/>
  <c r="S50" i="41"/>
  <c r="AG50" i="41"/>
  <c r="A51" i="41"/>
  <c r="O51" i="41"/>
  <c r="P51" i="41"/>
  <c r="Q51" i="41"/>
  <c r="R51" i="41"/>
  <c r="S51" i="41"/>
  <c r="AG51" i="41"/>
  <c r="A52" i="41"/>
  <c r="D52" i="41"/>
  <c r="E52" i="41"/>
  <c r="F52" i="41"/>
  <c r="G52" i="41"/>
  <c r="H52" i="41"/>
  <c r="I52" i="41"/>
  <c r="J52" i="41"/>
  <c r="K52" i="41"/>
  <c r="L52" i="41"/>
  <c r="M52" i="41"/>
  <c r="N52" i="41"/>
  <c r="O52" i="41"/>
  <c r="P52" i="41"/>
  <c r="Q52" i="41"/>
  <c r="R52" i="41"/>
  <c r="S52" i="41"/>
  <c r="V52" i="41"/>
  <c r="W52" i="41"/>
  <c r="X52" i="41"/>
  <c r="Y52" i="41"/>
  <c r="Z52" i="41"/>
  <c r="AA52" i="41"/>
  <c r="AB52" i="41"/>
  <c r="AC52" i="41"/>
  <c r="AD52" i="41"/>
  <c r="AE52" i="41"/>
  <c r="AF52" i="41"/>
  <c r="AG52" i="41"/>
  <c r="A53" i="41"/>
  <c r="O53" i="41"/>
  <c r="P53" i="41"/>
  <c r="Q53" i="41"/>
  <c r="R53" i="41"/>
  <c r="S53" i="41"/>
  <c r="AG53" i="41"/>
  <c r="A54" i="41"/>
  <c r="O54" i="41"/>
  <c r="P54" i="41"/>
  <c r="Q54" i="41"/>
  <c r="R54" i="41"/>
  <c r="S54" i="41"/>
  <c r="AG54" i="41"/>
  <c r="A55" i="41"/>
  <c r="O55" i="41"/>
  <c r="P55" i="41"/>
  <c r="Q55" i="41"/>
  <c r="R55" i="41"/>
  <c r="S55" i="41"/>
  <c r="AG55" i="41"/>
  <c r="A56" i="41"/>
  <c r="O56" i="41"/>
  <c r="P56" i="41"/>
  <c r="Q56" i="41"/>
  <c r="R56" i="41"/>
  <c r="S56" i="41"/>
  <c r="AG56" i="41"/>
  <c r="A57" i="41"/>
  <c r="D57" i="41"/>
  <c r="E57" i="41"/>
  <c r="F57" i="41"/>
  <c r="G57" i="41"/>
  <c r="H57" i="41"/>
  <c r="I57" i="41"/>
  <c r="J57" i="41"/>
  <c r="K57" i="41"/>
  <c r="L57" i="41"/>
  <c r="M57" i="41"/>
  <c r="N57" i="41"/>
  <c r="O57" i="41"/>
  <c r="P57" i="41"/>
  <c r="Q57" i="41"/>
  <c r="R57" i="41"/>
  <c r="S57" i="41"/>
  <c r="V57" i="41"/>
  <c r="W57" i="41"/>
  <c r="X57" i="41"/>
  <c r="Y57" i="41"/>
  <c r="Z57" i="41"/>
  <c r="AA57" i="41"/>
  <c r="AB57" i="41"/>
  <c r="AC57" i="41"/>
  <c r="AD57" i="41"/>
  <c r="AE57" i="41"/>
  <c r="AF57" i="41"/>
  <c r="AG57" i="41"/>
  <c r="A58" i="41"/>
  <c r="D58" i="41"/>
  <c r="E58" i="41"/>
  <c r="F58" i="41"/>
  <c r="G58" i="41"/>
  <c r="H58" i="41"/>
  <c r="I58" i="41"/>
  <c r="J58" i="41"/>
  <c r="K58" i="41"/>
  <c r="L58" i="41"/>
  <c r="M58" i="41"/>
  <c r="N58" i="41"/>
  <c r="O58" i="41"/>
  <c r="P58" i="41"/>
  <c r="Q58" i="41"/>
  <c r="R58" i="41"/>
  <c r="S58" i="41"/>
  <c r="V58" i="41"/>
  <c r="W58" i="41"/>
  <c r="X58" i="41"/>
  <c r="Y58" i="41"/>
  <c r="Z58" i="41"/>
  <c r="AA58" i="41"/>
  <c r="AB58" i="41"/>
  <c r="AC58" i="41"/>
  <c r="AD58" i="41"/>
  <c r="AE58" i="41"/>
  <c r="AF58" i="41"/>
  <c r="AG58" i="41"/>
  <c r="A33" i="41"/>
  <c r="B33" i="41"/>
  <c r="C33" i="41"/>
  <c r="D33" i="41"/>
  <c r="E33" i="41"/>
  <c r="F33" i="41"/>
  <c r="G33" i="41"/>
  <c r="H33" i="41"/>
  <c r="I33" i="41"/>
  <c r="J33" i="41"/>
  <c r="K33" i="41"/>
  <c r="M33" i="41"/>
  <c r="N33" i="41"/>
  <c r="O33" i="41"/>
  <c r="P33" i="41"/>
  <c r="Q33" i="41"/>
  <c r="R33" i="41"/>
  <c r="S33" i="41"/>
  <c r="T33" i="41"/>
  <c r="U33" i="41"/>
  <c r="AG33" i="41"/>
  <c r="A34" i="41"/>
  <c r="E34" i="41"/>
  <c r="F34" i="41"/>
  <c r="G34" i="41"/>
  <c r="I34" i="41"/>
  <c r="K34" i="41"/>
  <c r="O34" i="41"/>
  <c r="P34" i="41"/>
  <c r="Q34" i="41"/>
  <c r="R34" i="41"/>
  <c r="S34" i="41"/>
  <c r="AG34" i="41"/>
  <c r="A35" i="41"/>
  <c r="D35" i="41"/>
  <c r="E35" i="41"/>
  <c r="F35" i="41"/>
  <c r="G35" i="41"/>
  <c r="N35" i="41"/>
  <c r="O35" i="41"/>
  <c r="P35" i="41"/>
  <c r="Q35" i="41"/>
  <c r="R35" i="41"/>
  <c r="S35" i="41"/>
  <c r="AG35" i="41"/>
  <c r="A36" i="41"/>
  <c r="D36" i="41"/>
  <c r="E36" i="41"/>
  <c r="F36" i="41"/>
  <c r="G36" i="41"/>
  <c r="H36" i="41"/>
  <c r="I36" i="41"/>
  <c r="J36" i="41"/>
  <c r="K36" i="41"/>
  <c r="N36" i="41"/>
  <c r="O36" i="41"/>
  <c r="P36" i="41"/>
  <c r="Q36" i="41"/>
  <c r="R36" i="41"/>
  <c r="S36" i="41"/>
  <c r="AG36" i="41"/>
  <c r="A37" i="41"/>
  <c r="D37" i="41"/>
  <c r="E37" i="41"/>
  <c r="F37" i="41"/>
  <c r="G37" i="41"/>
  <c r="H37" i="41"/>
  <c r="I37" i="41"/>
  <c r="J37" i="41"/>
  <c r="K37" i="41"/>
  <c r="L37" i="41"/>
  <c r="M37" i="41"/>
  <c r="N37" i="41"/>
  <c r="O37" i="41"/>
  <c r="P37" i="41"/>
  <c r="Q37" i="41"/>
  <c r="R37" i="41"/>
  <c r="S37" i="41"/>
  <c r="V37" i="41"/>
  <c r="W37" i="41"/>
  <c r="X37" i="41"/>
  <c r="Y37" i="41"/>
  <c r="Z37" i="41"/>
  <c r="AA37" i="41"/>
  <c r="AB37" i="41"/>
  <c r="AC37" i="41"/>
  <c r="AD37" i="41"/>
  <c r="AE37" i="41"/>
  <c r="AF37" i="41"/>
  <c r="AG37" i="41"/>
  <c r="A38" i="41"/>
  <c r="O38" i="41"/>
  <c r="P38" i="41"/>
  <c r="Q38" i="41"/>
  <c r="R38" i="41"/>
  <c r="S38" i="41"/>
  <c r="AG38" i="41"/>
  <c r="A39" i="41"/>
  <c r="O39" i="41"/>
  <c r="P39" i="41"/>
  <c r="Q39" i="41"/>
  <c r="R39" i="41"/>
  <c r="S39" i="41"/>
  <c r="AG39" i="41"/>
  <c r="A40" i="41"/>
  <c r="O40" i="41"/>
  <c r="P40" i="41"/>
  <c r="Q40" i="41"/>
  <c r="R40" i="41"/>
  <c r="S40" i="41"/>
  <c r="AG40" i="41"/>
  <c r="A41" i="41"/>
  <c r="O41" i="41"/>
  <c r="P41" i="41"/>
  <c r="Q41" i="41"/>
  <c r="R41" i="41"/>
  <c r="S41" i="41"/>
  <c r="AG41" i="41"/>
  <c r="A42" i="41"/>
  <c r="D42" i="41"/>
  <c r="E42" i="41"/>
  <c r="F42" i="41"/>
  <c r="G42" i="41"/>
  <c r="H42" i="41"/>
  <c r="I42" i="41"/>
  <c r="J42" i="41"/>
  <c r="K42" i="41"/>
  <c r="L42" i="41"/>
  <c r="M42" i="41"/>
  <c r="N42" i="41"/>
  <c r="O42" i="41"/>
  <c r="P42" i="41"/>
  <c r="Q42" i="41"/>
  <c r="R42" i="41"/>
  <c r="S42" i="41"/>
  <c r="V42" i="41"/>
  <c r="W42" i="41"/>
  <c r="X42" i="41"/>
  <c r="Y42" i="41"/>
  <c r="Z42" i="41"/>
  <c r="AA42" i="41"/>
  <c r="AB42" i="41"/>
  <c r="AC42" i="41"/>
  <c r="AD42" i="41"/>
  <c r="AE42" i="41"/>
  <c r="AF42" i="41"/>
  <c r="AG42" i="41"/>
  <c r="A43" i="41"/>
  <c r="O43" i="41"/>
  <c r="P43" i="41"/>
  <c r="Q43" i="41"/>
  <c r="R43" i="41"/>
  <c r="S43" i="41"/>
  <c r="AG43" i="41"/>
  <c r="A44" i="41"/>
  <c r="O44" i="41"/>
  <c r="P44" i="41"/>
  <c r="Q44" i="41"/>
  <c r="R44" i="41"/>
  <c r="S44" i="41"/>
  <c r="AG44" i="41"/>
  <c r="B32" i="41"/>
  <c r="C32" i="41"/>
  <c r="D32" i="41"/>
  <c r="E32" i="41"/>
  <c r="F32" i="41"/>
  <c r="G32" i="41"/>
  <c r="H32" i="41"/>
  <c r="I32" i="41"/>
  <c r="J32" i="41"/>
  <c r="K32" i="41"/>
  <c r="L32" i="41"/>
  <c r="M32" i="41"/>
  <c r="N32" i="41"/>
  <c r="O32" i="41"/>
  <c r="P32" i="41"/>
  <c r="Q32" i="41"/>
  <c r="R32" i="41"/>
  <c r="S32" i="41"/>
  <c r="T32" i="41"/>
  <c r="U32" i="41"/>
  <c r="V32" i="41"/>
  <c r="W32" i="41"/>
  <c r="X32" i="41"/>
  <c r="Y32" i="41"/>
  <c r="Z32" i="41"/>
  <c r="AA32" i="41"/>
  <c r="AB32" i="41"/>
  <c r="AC32" i="41"/>
  <c r="AD32" i="41"/>
  <c r="AE32" i="41"/>
  <c r="AF32" i="41"/>
  <c r="AG32" i="41"/>
  <c r="D30" i="41"/>
  <c r="AC30" i="41"/>
  <c r="AE30" i="41"/>
  <c r="P31" i="41"/>
  <c r="A32" i="41"/>
  <c r="AD56" i="20"/>
  <c r="V25" i="20"/>
  <c r="AA56" i="20"/>
  <c r="Z56" i="20"/>
  <c r="Y56" i="20"/>
  <c r="X56" i="20"/>
  <c r="W56" i="20"/>
  <c r="V56" i="20"/>
  <c r="AD55" i="20"/>
  <c r="AA55" i="20"/>
  <c r="Y55" i="20"/>
  <c r="X55" i="20"/>
  <c r="W55" i="20"/>
  <c r="V55" i="20"/>
  <c r="AA54" i="20"/>
  <c r="Y54" i="20"/>
  <c r="X54" i="20"/>
  <c r="W54" i="20"/>
  <c r="AD53" i="20"/>
  <c r="AC53" i="20"/>
  <c r="AA53" i="20"/>
  <c r="Z53" i="20"/>
  <c r="Y53" i="20"/>
  <c r="X53" i="20"/>
  <c r="W53" i="20"/>
  <c r="V53" i="20"/>
  <c r="L56" i="20"/>
  <c r="D25" i="20"/>
  <c r="D54" i="20" s="1"/>
  <c r="I56" i="20"/>
  <c r="H56" i="20"/>
  <c r="G56" i="20"/>
  <c r="F56" i="20"/>
  <c r="E56" i="20"/>
  <c r="D56" i="20"/>
  <c r="L55" i="20"/>
  <c r="I55" i="20"/>
  <c r="G55" i="20"/>
  <c r="F55" i="20"/>
  <c r="E55" i="20"/>
  <c r="D55" i="20"/>
  <c r="I54" i="20"/>
  <c r="G54" i="20"/>
  <c r="F54" i="20"/>
  <c r="E54" i="20"/>
  <c r="L53" i="20"/>
  <c r="K53" i="20"/>
  <c r="I53" i="20"/>
  <c r="H53" i="20"/>
  <c r="G53" i="20"/>
  <c r="F53" i="20"/>
  <c r="E53" i="20"/>
  <c r="D53" i="20"/>
  <c r="AD51" i="20"/>
  <c r="V20" i="20"/>
  <c r="AA51" i="20"/>
  <c r="Z51" i="20"/>
  <c r="Y51" i="20"/>
  <c r="X51" i="20"/>
  <c r="W51" i="20"/>
  <c r="V51" i="20"/>
  <c r="AD50" i="20"/>
  <c r="AA50" i="20"/>
  <c r="Y50" i="20"/>
  <c r="X50" i="20"/>
  <c r="W50" i="20"/>
  <c r="V50" i="20"/>
  <c r="AA49" i="20"/>
  <c r="Y49" i="20"/>
  <c r="X49" i="20"/>
  <c r="W49" i="20"/>
  <c r="AD48" i="20"/>
  <c r="AC48" i="20"/>
  <c r="AA48" i="20"/>
  <c r="Z48" i="20"/>
  <c r="Y48" i="20"/>
  <c r="X48" i="20"/>
  <c r="W48" i="20"/>
  <c r="V48" i="20"/>
  <c r="L51" i="20"/>
  <c r="D20" i="20"/>
  <c r="D49" i="20" s="1"/>
  <c r="I51" i="20"/>
  <c r="H51" i="20"/>
  <c r="G51" i="20"/>
  <c r="F51" i="20"/>
  <c r="E51" i="20"/>
  <c r="D51" i="20"/>
  <c r="L50" i="20"/>
  <c r="I50" i="20"/>
  <c r="G50" i="20"/>
  <c r="F50" i="20"/>
  <c r="E50" i="20"/>
  <c r="D50" i="20"/>
  <c r="I49" i="20"/>
  <c r="G49" i="20"/>
  <c r="F49" i="20"/>
  <c r="E49" i="20"/>
  <c r="L48" i="20"/>
  <c r="K48" i="20"/>
  <c r="I48" i="20"/>
  <c r="H48" i="20"/>
  <c r="G48" i="20"/>
  <c r="F48" i="20"/>
  <c r="E48" i="20"/>
  <c r="D48" i="20"/>
  <c r="AD46" i="20"/>
  <c r="V15" i="20"/>
  <c r="AD15" i="20" s="1"/>
  <c r="AD44" i="20" s="1"/>
  <c r="AB43" i="20" s="1"/>
  <c r="AA46" i="20"/>
  <c r="Z46" i="20"/>
  <c r="Y46" i="20"/>
  <c r="X46" i="20"/>
  <c r="W46" i="20"/>
  <c r="V46" i="20"/>
  <c r="AD45" i="20"/>
  <c r="AA45" i="20"/>
  <c r="Y45" i="20"/>
  <c r="X45" i="20"/>
  <c r="W45" i="20"/>
  <c r="V45" i="20"/>
  <c r="AA44" i="20"/>
  <c r="Y44" i="20"/>
  <c r="X44" i="20"/>
  <c r="W44" i="20"/>
  <c r="AD43" i="20"/>
  <c r="AC43" i="20"/>
  <c r="AA43" i="20"/>
  <c r="Z43" i="20"/>
  <c r="Y43" i="20"/>
  <c r="X43" i="20"/>
  <c r="W43" i="20"/>
  <c r="V43" i="20"/>
  <c r="L46" i="20"/>
  <c r="D15" i="20"/>
  <c r="D44" i="20" s="1"/>
  <c r="I46" i="20"/>
  <c r="H46" i="20"/>
  <c r="G46" i="20"/>
  <c r="F46" i="20"/>
  <c r="E46" i="20"/>
  <c r="D46" i="20"/>
  <c r="L45" i="20"/>
  <c r="I45" i="20"/>
  <c r="G45" i="20"/>
  <c r="F45" i="20"/>
  <c r="E45" i="20"/>
  <c r="D45" i="20"/>
  <c r="I44" i="20"/>
  <c r="G44" i="20"/>
  <c r="F44" i="20"/>
  <c r="E44" i="20"/>
  <c r="L43" i="20"/>
  <c r="K43" i="20"/>
  <c r="I43" i="20"/>
  <c r="H43" i="20"/>
  <c r="G43" i="20"/>
  <c r="F43" i="20"/>
  <c r="E43" i="20"/>
  <c r="D43" i="20"/>
  <c r="AD41" i="20"/>
  <c r="V10" i="20"/>
  <c r="AD10" i="20" s="1"/>
  <c r="AD39" i="20" s="1"/>
  <c r="AB38" i="20" s="1"/>
  <c r="AA41" i="20"/>
  <c r="Z41" i="20"/>
  <c r="Y41" i="20"/>
  <c r="X41" i="20"/>
  <c r="W41" i="20"/>
  <c r="V41" i="20"/>
  <c r="AD40" i="20"/>
  <c r="AA40" i="20"/>
  <c r="Y40" i="20"/>
  <c r="X40" i="20"/>
  <c r="W40" i="20"/>
  <c r="V40" i="20"/>
  <c r="AA39" i="20"/>
  <c r="Y39" i="20"/>
  <c r="X39" i="20"/>
  <c r="W39" i="20"/>
  <c r="AD38" i="20"/>
  <c r="AC38" i="20"/>
  <c r="AA38" i="20"/>
  <c r="Z38" i="20"/>
  <c r="Y38" i="20"/>
  <c r="X38" i="20"/>
  <c r="W38" i="20"/>
  <c r="V38" i="20"/>
  <c r="L41" i="20"/>
  <c r="D10" i="20"/>
  <c r="L10" i="20" s="1"/>
  <c r="I41" i="20"/>
  <c r="H41" i="20"/>
  <c r="G41" i="20"/>
  <c r="F41" i="20"/>
  <c r="E41" i="20"/>
  <c r="D41" i="20"/>
  <c r="L40" i="20"/>
  <c r="I40" i="20"/>
  <c r="G40" i="20"/>
  <c r="F40" i="20"/>
  <c r="E40" i="20"/>
  <c r="D40" i="20"/>
  <c r="I39" i="20"/>
  <c r="G39" i="20"/>
  <c r="F39" i="20"/>
  <c r="E39" i="20"/>
  <c r="L38" i="20"/>
  <c r="K38" i="20"/>
  <c r="I38" i="20"/>
  <c r="H38" i="20"/>
  <c r="G38" i="20"/>
  <c r="F38" i="20"/>
  <c r="E38" i="20"/>
  <c r="D38" i="20"/>
  <c r="AD36" i="20"/>
  <c r="V5" i="20"/>
  <c r="AD5" i="20" s="1"/>
  <c r="AD34" i="20" s="1"/>
  <c r="AB33" i="20" s="1"/>
  <c r="AA36" i="20"/>
  <c r="Z36" i="20"/>
  <c r="Y36" i="20"/>
  <c r="X36" i="20"/>
  <c r="W36" i="20"/>
  <c r="V36" i="20"/>
  <c r="AD35" i="20"/>
  <c r="AA35" i="20"/>
  <c r="Y35" i="20"/>
  <c r="X35" i="20"/>
  <c r="W35" i="20"/>
  <c r="V35" i="20"/>
  <c r="AA34" i="20"/>
  <c r="Y34" i="20"/>
  <c r="X34" i="20"/>
  <c r="W34" i="20"/>
  <c r="AD33" i="20"/>
  <c r="AC33" i="20"/>
  <c r="AA33" i="20"/>
  <c r="Z33" i="20"/>
  <c r="Y33" i="20"/>
  <c r="X33" i="20"/>
  <c r="W33" i="20"/>
  <c r="V33" i="20"/>
  <c r="D5" i="20"/>
  <c r="D34" i="20" s="1"/>
  <c r="A33" i="20"/>
  <c r="B33" i="20"/>
  <c r="C33" i="20"/>
  <c r="D33" i="20"/>
  <c r="E33" i="20"/>
  <c r="F33" i="20"/>
  <c r="G33" i="20"/>
  <c r="H33" i="20"/>
  <c r="I33" i="20"/>
  <c r="K33" i="20"/>
  <c r="L33" i="20"/>
  <c r="M33" i="20"/>
  <c r="N33" i="20"/>
  <c r="O33" i="20"/>
  <c r="P33" i="20"/>
  <c r="Q33" i="20"/>
  <c r="R33" i="20"/>
  <c r="S33" i="20"/>
  <c r="T33" i="20"/>
  <c r="U33" i="20"/>
  <c r="AE33" i="20"/>
  <c r="AF33" i="20"/>
  <c r="AG33" i="20"/>
  <c r="A34" i="20"/>
  <c r="E34" i="20"/>
  <c r="F34" i="20"/>
  <c r="G34" i="20"/>
  <c r="I34" i="20"/>
  <c r="M34" i="20"/>
  <c r="N34" i="20"/>
  <c r="O34" i="20"/>
  <c r="P34" i="20"/>
  <c r="Q34" i="20"/>
  <c r="R34" i="20"/>
  <c r="S34" i="20"/>
  <c r="AE34" i="20"/>
  <c r="AF34" i="20"/>
  <c r="AG34" i="20"/>
  <c r="A35" i="20"/>
  <c r="D35" i="20"/>
  <c r="E35" i="20"/>
  <c r="F35" i="20"/>
  <c r="G35" i="20"/>
  <c r="I35" i="20"/>
  <c r="L35" i="20"/>
  <c r="M35" i="20"/>
  <c r="N35" i="20"/>
  <c r="O35" i="20"/>
  <c r="P35" i="20"/>
  <c r="Q35" i="20"/>
  <c r="R35" i="20"/>
  <c r="S35" i="20"/>
  <c r="AE35" i="20"/>
  <c r="AF35" i="20"/>
  <c r="AG35" i="20"/>
  <c r="A36" i="20"/>
  <c r="D36" i="20"/>
  <c r="E36" i="20"/>
  <c r="F36" i="20"/>
  <c r="G36" i="20"/>
  <c r="H36" i="20"/>
  <c r="I36" i="20"/>
  <c r="L36" i="20"/>
  <c r="M36" i="20"/>
  <c r="N36" i="20"/>
  <c r="O36" i="20"/>
  <c r="P36" i="20"/>
  <c r="Q36" i="20"/>
  <c r="R36" i="20"/>
  <c r="S36" i="20"/>
  <c r="AE36" i="20"/>
  <c r="AF36" i="20"/>
  <c r="AG36" i="20"/>
  <c r="A37" i="20"/>
  <c r="D37" i="20"/>
  <c r="E37" i="20"/>
  <c r="F37" i="20"/>
  <c r="G37" i="20"/>
  <c r="H37" i="20"/>
  <c r="I37" i="20"/>
  <c r="J37" i="20"/>
  <c r="K37" i="20"/>
  <c r="L37" i="20"/>
  <c r="M37" i="20"/>
  <c r="N37" i="20"/>
  <c r="O37" i="20"/>
  <c r="P37" i="20"/>
  <c r="Q37" i="20"/>
  <c r="R37" i="20"/>
  <c r="S37" i="20"/>
  <c r="V37" i="20"/>
  <c r="W37" i="20"/>
  <c r="X37" i="20"/>
  <c r="Y37" i="20"/>
  <c r="Z37" i="20"/>
  <c r="AA37" i="20"/>
  <c r="AB37" i="20"/>
  <c r="AC37" i="20"/>
  <c r="AD37" i="20"/>
  <c r="AE37" i="20"/>
  <c r="AF37" i="20"/>
  <c r="AG37" i="20"/>
  <c r="A38" i="20"/>
  <c r="M38" i="20"/>
  <c r="N38" i="20"/>
  <c r="O38" i="20"/>
  <c r="P38" i="20"/>
  <c r="Q38" i="20"/>
  <c r="R38" i="20"/>
  <c r="S38" i="20"/>
  <c r="AE38" i="20"/>
  <c r="AF38" i="20"/>
  <c r="AG38" i="20"/>
  <c r="A39" i="20"/>
  <c r="M39" i="20"/>
  <c r="N39" i="20"/>
  <c r="O39" i="20"/>
  <c r="P39" i="20"/>
  <c r="Q39" i="20"/>
  <c r="R39" i="20"/>
  <c r="S39" i="20"/>
  <c r="AE39" i="20"/>
  <c r="AF39" i="20"/>
  <c r="AG39" i="20"/>
  <c r="A40" i="20"/>
  <c r="M40" i="20"/>
  <c r="N40" i="20"/>
  <c r="O40" i="20"/>
  <c r="P40" i="20"/>
  <c r="Q40" i="20"/>
  <c r="R40" i="20"/>
  <c r="S40" i="20"/>
  <c r="AE40" i="20"/>
  <c r="AF40" i="20"/>
  <c r="AG40" i="20"/>
  <c r="A41" i="20"/>
  <c r="M41" i="20"/>
  <c r="N41" i="20"/>
  <c r="O41" i="20"/>
  <c r="P41" i="20"/>
  <c r="Q41" i="20"/>
  <c r="R41" i="20"/>
  <c r="S41" i="20"/>
  <c r="AE41" i="20"/>
  <c r="AF41" i="20"/>
  <c r="AG41" i="20"/>
  <c r="A42" i="20"/>
  <c r="D42" i="20"/>
  <c r="E42" i="20"/>
  <c r="F42" i="20"/>
  <c r="G42" i="20"/>
  <c r="H42" i="20"/>
  <c r="I42" i="20"/>
  <c r="J42" i="20"/>
  <c r="K42" i="20"/>
  <c r="L42" i="20"/>
  <c r="M42" i="20"/>
  <c r="N42" i="20"/>
  <c r="O42" i="20"/>
  <c r="P42" i="20"/>
  <c r="Q42" i="20"/>
  <c r="R42" i="20"/>
  <c r="S42" i="20"/>
  <c r="V42" i="20"/>
  <c r="W42" i="20"/>
  <c r="X42" i="20"/>
  <c r="Y42" i="20"/>
  <c r="Z42" i="20"/>
  <c r="AA42" i="20"/>
  <c r="AB42" i="20"/>
  <c r="AC42" i="20"/>
  <c r="AD42" i="20"/>
  <c r="AE42" i="20"/>
  <c r="AF42" i="20"/>
  <c r="AG42" i="20"/>
  <c r="A43" i="20"/>
  <c r="M43" i="20"/>
  <c r="N43" i="20"/>
  <c r="O43" i="20"/>
  <c r="P43" i="20"/>
  <c r="Q43" i="20"/>
  <c r="R43" i="20"/>
  <c r="S43" i="20"/>
  <c r="AE43" i="20"/>
  <c r="AF43" i="20"/>
  <c r="AG43" i="20"/>
  <c r="A44" i="20"/>
  <c r="M44" i="20"/>
  <c r="N44" i="20"/>
  <c r="O44" i="20"/>
  <c r="P44" i="20"/>
  <c r="Q44" i="20"/>
  <c r="R44" i="20"/>
  <c r="S44" i="20"/>
  <c r="AE44" i="20"/>
  <c r="AF44" i="20"/>
  <c r="AG44" i="20"/>
  <c r="A45" i="20"/>
  <c r="M45" i="20"/>
  <c r="N45" i="20"/>
  <c r="O45" i="20"/>
  <c r="P45" i="20"/>
  <c r="Q45" i="20"/>
  <c r="R45" i="20"/>
  <c r="S45" i="20"/>
  <c r="AE45" i="20"/>
  <c r="AF45" i="20"/>
  <c r="AG45" i="20"/>
  <c r="A46" i="20"/>
  <c r="M46" i="20"/>
  <c r="N46" i="20"/>
  <c r="O46" i="20"/>
  <c r="P46" i="20"/>
  <c r="Q46" i="20"/>
  <c r="R46" i="20"/>
  <c r="S46" i="20"/>
  <c r="AE46" i="20"/>
  <c r="AF46" i="20"/>
  <c r="AG46" i="20"/>
  <c r="A47" i="20"/>
  <c r="D47" i="20"/>
  <c r="E47" i="20"/>
  <c r="F47" i="20"/>
  <c r="G47" i="20"/>
  <c r="H47" i="20"/>
  <c r="I47" i="20"/>
  <c r="J47" i="20"/>
  <c r="K47" i="20"/>
  <c r="L47" i="20"/>
  <c r="M47" i="20"/>
  <c r="N47" i="20"/>
  <c r="O47" i="20"/>
  <c r="P47" i="20"/>
  <c r="Q47" i="20"/>
  <c r="R47" i="20"/>
  <c r="S47" i="20"/>
  <c r="V47" i="20"/>
  <c r="W47" i="20"/>
  <c r="X47" i="20"/>
  <c r="Y47" i="20"/>
  <c r="Z47" i="20"/>
  <c r="AA47" i="20"/>
  <c r="AB47" i="20"/>
  <c r="AC47" i="20"/>
  <c r="AD47" i="20"/>
  <c r="AE47" i="20"/>
  <c r="AF47" i="20"/>
  <c r="AG47" i="20"/>
  <c r="A48" i="20"/>
  <c r="M48" i="20"/>
  <c r="N48" i="20"/>
  <c r="O48" i="20"/>
  <c r="P48" i="20"/>
  <c r="Q48" i="20"/>
  <c r="R48" i="20"/>
  <c r="S48" i="20"/>
  <c r="AE48" i="20"/>
  <c r="AF48" i="20"/>
  <c r="AG48" i="20"/>
  <c r="A49" i="20"/>
  <c r="M49" i="20"/>
  <c r="N49" i="20"/>
  <c r="O49" i="20"/>
  <c r="P49" i="20"/>
  <c r="Q49" i="20"/>
  <c r="R49" i="20"/>
  <c r="S49" i="20"/>
  <c r="AE49" i="20"/>
  <c r="AF49" i="20"/>
  <c r="AG49" i="20"/>
  <c r="A50" i="20"/>
  <c r="M50" i="20"/>
  <c r="N50" i="20"/>
  <c r="O50" i="20"/>
  <c r="P50" i="20"/>
  <c r="Q50" i="20"/>
  <c r="R50" i="20"/>
  <c r="S50" i="20"/>
  <c r="AE50" i="20"/>
  <c r="AF50" i="20"/>
  <c r="AG50" i="20"/>
  <c r="A51" i="20"/>
  <c r="M51" i="20"/>
  <c r="N51" i="20"/>
  <c r="O51" i="20"/>
  <c r="P51" i="20"/>
  <c r="Q51" i="20"/>
  <c r="R51" i="20"/>
  <c r="S51" i="20"/>
  <c r="AE51" i="20"/>
  <c r="AF51" i="20"/>
  <c r="AG51" i="20"/>
  <c r="A52" i="20"/>
  <c r="D52" i="20"/>
  <c r="E52" i="20"/>
  <c r="F52" i="20"/>
  <c r="G52" i="20"/>
  <c r="H52" i="20"/>
  <c r="I52" i="20"/>
  <c r="J52" i="20"/>
  <c r="K52" i="20"/>
  <c r="L52" i="20"/>
  <c r="M52" i="20"/>
  <c r="N52" i="20"/>
  <c r="O52" i="20"/>
  <c r="P52" i="20"/>
  <c r="Q52" i="20"/>
  <c r="R52" i="20"/>
  <c r="S52" i="20"/>
  <c r="V52" i="20"/>
  <c r="W52" i="20"/>
  <c r="X52" i="20"/>
  <c r="Y52" i="20"/>
  <c r="Z52" i="20"/>
  <c r="AA52" i="20"/>
  <c r="AB52" i="20"/>
  <c r="AC52" i="20"/>
  <c r="AD52" i="20"/>
  <c r="AE52" i="20"/>
  <c r="AF52" i="20"/>
  <c r="AG52" i="20"/>
  <c r="A53" i="20"/>
  <c r="M53" i="20"/>
  <c r="N53" i="20"/>
  <c r="O53" i="20"/>
  <c r="P53" i="20"/>
  <c r="Q53" i="20"/>
  <c r="R53" i="20"/>
  <c r="S53" i="20"/>
  <c r="AE53" i="20"/>
  <c r="AF53" i="20"/>
  <c r="AG53" i="20"/>
  <c r="A54" i="20"/>
  <c r="M54" i="20"/>
  <c r="N54" i="20"/>
  <c r="O54" i="20"/>
  <c r="P54" i="20"/>
  <c r="Q54" i="20"/>
  <c r="R54" i="20"/>
  <c r="S54" i="20"/>
  <c r="AE54" i="20"/>
  <c r="AF54" i="20"/>
  <c r="AG54" i="20"/>
  <c r="A55" i="20"/>
  <c r="M55" i="20"/>
  <c r="N55" i="20"/>
  <c r="O55" i="20"/>
  <c r="P55" i="20"/>
  <c r="Q55" i="20"/>
  <c r="R55" i="20"/>
  <c r="S55" i="20"/>
  <c r="AE55" i="20"/>
  <c r="AF55" i="20"/>
  <c r="AG55" i="20"/>
  <c r="A56" i="20"/>
  <c r="M56" i="20"/>
  <c r="N56" i="20"/>
  <c r="O56" i="20"/>
  <c r="P56" i="20"/>
  <c r="Q56" i="20"/>
  <c r="R56" i="20"/>
  <c r="S56" i="20"/>
  <c r="AE56" i="20"/>
  <c r="AF56" i="20"/>
  <c r="AG56" i="20"/>
  <c r="A57" i="20"/>
  <c r="D57" i="20"/>
  <c r="E57" i="20"/>
  <c r="F57" i="20"/>
  <c r="G57" i="20"/>
  <c r="H57" i="20"/>
  <c r="I57" i="20"/>
  <c r="J57" i="20"/>
  <c r="K57" i="20"/>
  <c r="L57" i="20"/>
  <c r="M57" i="20"/>
  <c r="N57" i="20"/>
  <c r="O57" i="20"/>
  <c r="P57" i="20"/>
  <c r="Q57" i="20"/>
  <c r="R57" i="20"/>
  <c r="S57" i="20"/>
  <c r="V57" i="20"/>
  <c r="W57" i="20"/>
  <c r="X57" i="20"/>
  <c r="Y57" i="20"/>
  <c r="Z57" i="20"/>
  <c r="AA57" i="20"/>
  <c r="AB57" i="20"/>
  <c r="AC57" i="20"/>
  <c r="AD57" i="20"/>
  <c r="AE57" i="20"/>
  <c r="AF57" i="20"/>
  <c r="AG57" i="20"/>
  <c r="A58" i="20"/>
  <c r="D58" i="20"/>
  <c r="E58" i="20"/>
  <c r="F58" i="20"/>
  <c r="G58" i="20"/>
  <c r="H58" i="20"/>
  <c r="I58" i="20"/>
  <c r="J58" i="20"/>
  <c r="K58" i="20"/>
  <c r="L58" i="20"/>
  <c r="M58" i="20"/>
  <c r="N58" i="20"/>
  <c r="O58" i="20"/>
  <c r="P58" i="20"/>
  <c r="Q58" i="20"/>
  <c r="R58" i="20"/>
  <c r="S58" i="20"/>
  <c r="V58" i="20"/>
  <c r="W58" i="20"/>
  <c r="X58" i="20"/>
  <c r="Y58" i="20"/>
  <c r="Z58" i="20"/>
  <c r="AA58" i="20"/>
  <c r="AB58" i="20"/>
  <c r="AC58" i="20"/>
  <c r="AD58" i="20"/>
  <c r="AE58" i="20"/>
  <c r="AF58" i="20"/>
  <c r="AG58" i="20"/>
  <c r="B32" i="20"/>
  <c r="C32" i="20"/>
  <c r="D32" i="20"/>
  <c r="E32" i="20"/>
  <c r="F32" i="20"/>
  <c r="G32" i="20"/>
  <c r="H32" i="20"/>
  <c r="I32" i="20"/>
  <c r="J32" i="20"/>
  <c r="K32" i="20"/>
  <c r="L32" i="20"/>
  <c r="M32" i="20"/>
  <c r="N32" i="20"/>
  <c r="O32" i="20"/>
  <c r="P32" i="20"/>
  <c r="Q32" i="20"/>
  <c r="R32" i="20"/>
  <c r="S32" i="20"/>
  <c r="T32" i="20"/>
  <c r="U32" i="20"/>
  <c r="V32" i="20"/>
  <c r="W32" i="20"/>
  <c r="X32" i="20"/>
  <c r="Y32" i="20"/>
  <c r="Z32" i="20"/>
  <c r="AA32" i="20"/>
  <c r="AB32" i="20"/>
  <c r="AC32" i="20"/>
  <c r="AD32" i="20"/>
  <c r="AE32" i="20"/>
  <c r="AF32" i="20"/>
  <c r="AG32" i="20"/>
  <c r="AB12" i="39"/>
  <c r="AB35" i="39" s="1"/>
  <c r="Z12" i="39"/>
  <c r="Z35" i="39" s="1"/>
  <c r="Z8" i="39"/>
  <c r="Z31" i="39" s="1"/>
  <c r="AF31" i="39" s="1"/>
  <c r="G13" i="39"/>
  <c r="G36" i="39" s="1"/>
  <c r="M36" i="39" s="1"/>
  <c r="G4" i="39"/>
  <c r="G27" i="39" s="1"/>
  <c r="I5" i="39"/>
  <c r="I28" i="39" s="1"/>
  <c r="G5" i="39"/>
  <c r="G28" i="39" s="1"/>
  <c r="C26" i="39"/>
  <c r="D26" i="39"/>
  <c r="E26" i="39"/>
  <c r="F26" i="39"/>
  <c r="G26" i="39"/>
  <c r="H26" i="39"/>
  <c r="I26" i="39"/>
  <c r="J26" i="39"/>
  <c r="K26" i="39"/>
  <c r="L26" i="39"/>
  <c r="M26" i="39"/>
  <c r="N26" i="39"/>
  <c r="O26" i="39"/>
  <c r="P26" i="39"/>
  <c r="Q26" i="39"/>
  <c r="R26" i="39"/>
  <c r="S26" i="39"/>
  <c r="T26" i="39"/>
  <c r="U26" i="39"/>
  <c r="V26" i="39"/>
  <c r="W26" i="39"/>
  <c r="X26" i="39"/>
  <c r="Y26" i="39"/>
  <c r="Z26" i="39"/>
  <c r="AA26" i="39"/>
  <c r="AB26" i="39"/>
  <c r="AC26" i="39"/>
  <c r="AD26" i="39"/>
  <c r="AE26" i="39"/>
  <c r="AF26" i="39"/>
  <c r="AG26" i="39"/>
  <c r="AH26" i="39"/>
  <c r="AI26" i="39"/>
  <c r="AJ26" i="39"/>
  <c r="AK26" i="39"/>
  <c r="A26" i="39"/>
  <c r="C25" i="39"/>
  <c r="B25" i="39"/>
  <c r="A25" i="39"/>
  <c r="C24" i="39"/>
  <c r="B24" i="39"/>
  <c r="A24" i="39"/>
  <c r="D24" i="39"/>
  <c r="AG24" i="39"/>
  <c r="AI24" i="39"/>
  <c r="Q25" i="39"/>
  <c r="U25" i="39"/>
  <c r="M27" i="12"/>
  <c r="N27" i="12"/>
  <c r="O27" i="12"/>
  <c r="P27" i="12"/>
  <c r="Q27" i="12"/>
  <c r="R27" i="12"/>
  <c r="S27" i="12"/>
  <c r="T27" i="12"/>
  <c r="U27" i="12"/>
  <c r="V27" i="12"/>
  <c r="W27" i="12"/>
  <c r="X27" i="12"/>
  <c r="Y27" i="12"/>
  <c r="Z27" i="12"/>
  <c r="AA27" i="12"/>
  <c r="AB27" i="12"/>
  <c r="AC27" i="12"/>
  <c r="AD27" i="12"/>
  <c r="AE27" i="12"/>
  <c r="AF27" i="12"/>
  <c r="AG27" i="12"/>
  <c r="AH27" i="12"/>
  <c r="AI27" i="12"/>
  <c r="AJ27" i="12"/>
  <c r="AK27" i="12"/>
  <c r="M28" i="12"/>
  <c r="N28" i="12"/>
  <c r="O28" i="12"/>
  <c r="P28" i="12"/>
  <c r="Q28" i="12"/>
  <c r="R28" i="12"/>
  <c r="S28" i="12"/>
  <c r="T28" i="12"/>
  <c r="U28" i="12"/>
  <c r="V28" i="12"/>
  <c r="W28" i="12"/>
  <c r="X28" i="12"/>
  <c r="Y28" i="12"/>
  <c r="Z28" i="12"/>
  <c r="AA28" i="12"/>
  <c r="AB28" i="12"/>
  <c r="AC28" i="12"/>
  <c r="AD28" i="12"/>
  <c r="AE28" i="12"/>
  <c r="AF28" i="12"/>
  <c r="AG28" i="12"/>
  <c r="AH28" i="12"/>
  <c r="AI28" i="12"/>
  <c r="AJ28" i="12"/>
  <c r="AK28" i="12"/>
  <c r="M29" i="12"/>
  <c r="N29" i="12"/>
  <c r="O29" i="12"/>
  <c r="P29" i="12"/>
  <c r="Q29" i="12"/>
  <c r="R29" i="12"/>
  <c r="S29" i="12"/>
  <c r="T29" i="12"/>
  <c r="U29" i="12"/>
  <c r="V29" i="12"/>
  <c r="W29" i="12"/>
  <c r="X29" i="12"/>
  <c r="Y29" i="12"/>
  <c r="Z29" i="12"/>
  <c r="AA29" i="12"/>
  <c r="AB29" i="12"/>
  <c r="AC29" i="12"/>
  <c r="AD29" i="12"/>
  <c r="AE29" i="12"/>
  <c r="AF29" i="12"/>
  <c r="AG29" i="12"/>
  <c r="AH29" i="12"/>
  <c r="AI29" i="12"/>
  <c r="AJ29" i="12"/>
  <c r="AK29" i="12"/>
  <c r="M30" i="12"/>
  <c r="N30" i="12"/>
  <c r="O30" i="12"/>
  <c r="P30" i="12"/>
  <c r="Q30" i="12"/>
  <c r="R30" i="12"/>
  <c r="S30" i="12"/>
  <c r="T30" i="12"/>
  <c r="U30" i="12"/>
  <c r="V30" i="12"/>
  <c r="W30" i="12"/>
  <c r="X30" i="12"/>
  <c r="Y30" i="12"/>
  <c r="Z30" i="12"/>
  <c r="AA30" i="12"/>
  <c r="AB30" i="12"/>
  <c r="AC30" i="12"/>
  <c r="AD30" i="12"/>
  <c r="AE30" i="12"/>
  <c r="AF30" i="12"/>
  <c r="AG30" i="12"/>
  <c r="AH30" i="12"/>
  <c r="AI30" i="12"/>
  <c r="AJ30" i="12"/>
  <c r="AK30" i="12"/>
  <c r="M31" i="12"/>
  <c r="N31" i="12"/>
  <c r="O31" i="12"/>
  <c r="P31" i="12"/>
  <c r="Q31" i="12"/>
  <c r="R31" i="12"/>
  <c r="S31" i="12"/>
  <c r="T31" i="12"/>
  <c r="U31" i="12"/>
  <c r="V31" i="12"/>
  <c r="W31" i="12"/>
  <c r="X31" i="12"/>
  <c r="Y31" i="12"/>
  <c r="Z31" i="12"/>
  <c r="AA31" i="12"/>
  <c r="AB31" i="12"/>
  <c r="AC31" i="12"/>
  <c r="AD31" i="12"/>
  <c r="AE31" i="12"/>
  <c r="AF31" i="12"/>
  <c r="AG31" i="12"/>
  <c r="AH31" i="12"/>
  <c r="AI31" i="12"/>
  <c r="AJ31" i="12"/>
  <c r="AK31" i="12"/>
  <c r="M32" i="12"/>
  <c r="N32" i="12"/>
  <c r="O32" i="12"/>
  <c r="P32" i="12"/>
  <c r="Q32" i="12"/>
  <c r="R32" i="12"/>
  <c r="S32" i="12"/>
  <c r="T32" i="12"/>
  <c r="U32" i="12"/>
  <c r="V32" i="12"/>
  <c r="W32" i="12"/>
  <c r="X32" i="12"/>
  <c r="Y32" i="12"/>
  <c r="Z32" i="12"/>
  <c r="AA32" i="12"/>
  <c r="AB32" i="12"/>
  <c r="AC32" i="12"/>
  <c r="AD32" i="12"/>
  <c r="AE32" i="12"/>
  <c r="AF32" i="12"/>
  <c r="AG32" i="12"/>
  <c r="AH32" i="12"/>
  <c r="AI32" i="12"/>
  <c r="AJ32" i="12"/>
  <c r="AK32" i="12"/>
  <c r="M33" i="12"/>
  <c r="N33" i="12"/>
  <c r="O33" i="12"/>
  <c r="P33" i="12"/>
  <c r="Q33" i="12"/>
  <c r="R33" i="12"/>
  <c r="S33" i="12"/>
  <c r="T33" i="12"/>
  <c r="U33" i="12"/>
  <c r="V33" i="12"/>
  <c r="W33" i="12"/>
  <c r="X33" i="12"/>
  <c r="Y33" i="12"/>
  <c r="Z33" i="12"/>
  <c r="AA33" i="12"/>
  <c r="AB33" i="12"/>
  <c r="AC33" i="12"/>
  <c r="AD33" i="12"/>
  <c r="AE33" i="12"/>
  <c r="AF33" i="12"/>
  <c r="AG33" i="12"/>
  <c r="AH33" i="12"/>
  <c r="AI33" i="12"/>
  <c r="AJ33" i="12"/>
  <c r="AK33" i="12"/>
  <c r="M34" i="12"/>
  <c r="N34" i="12"/>
  <c r="O34" i="12"/>
  <c r="P34" i="12"/>
  <c r="Q34" i="12"/>
  <c r="R34" i="12"/>
  <c r="S34" i="12"/>
  <c r="T34" i="12"/>
  <c r="U34" i="12"/>
  <c r="V34" i="12"/>
  <c r="W34" i="12"/>
  <c r="X34" i="12"/>
  <c r="Y34" i="12"/>
  <c r="Z34" i="12"/>
  <c r="AA34" i="12"/>
  <c r="AB34" i="12"/>
  <c r="AC34" i="12"/>
  <c r="AD34" i="12"/>
  <c r="AE34" i="12"/>
  <c r="AF34" i="12"/>
  <c r="AG34" i="12"/>
  <c r="AH34" i="12"/>
  <c r="AI34" i="12"/>
  <c r="AJ34" i="12"/>
  <c r="AK34" i="12"/>
  <c r="M35" i="12"/>
  <c r="N35" i="12"/>
  <c r="O35" i="12"/>
  <c r="P35" i="12"/>
  <c r="Q35" i="12"/>
  <c r="R35" i="12"/>
  <c r="S35" i="12"/>
  <c r="T35" i="12"/>
  <c r="U35" i="12"/>
  <c r="V35" i="12"/>
  <c r="W35" i="12"/>
  <c r="X35" i="12"/>
  <c r="Y35" i="12"/>
  <c r="Z35" i="12"/>
  <c r="AA35" i="12"/>
  <c r="AB35" i="12"/>
  <c r="AC35" i="12"/>
  <c r="AD35" i="12"/>
  <c r="AE35" i="12"/>
  <c r="AF35" i="12"/>
  <c r="AG35" i="12"/>
  <c r="AH35" i="12"/>
  <c r="AI35" i="12"/>
  <c r="AJ35" i="12"/>
  <c r="AK35" i="12"/>
  <c r="M36" i="12"/>
  <c r="N36" i="12"/>
  <c r="O36" i="12"/>
  <c r="P36" i="12"/>
  <c r="Q36" i="12"/>
  <c r="R36" i="12"/>
  <c r="S36" i="12"/>
  <c r="T36" i="12"/>
  <c r="U36" i="12"/>
  <c r="V36" i="12"/>
  <c r="W36" i="12"/>
  <c r="X36" i="12"/>
  <c r="Y36" i="12"/>
  <c r="Z36" i="12"/>
  <c r="AA36" i="12"/>
  <c r="AB36" i="12"/>
  <c r="AC36" i="12"/>
  <c r="AD36" i="12"/>
  <c r="AE36" i="12"/>
  <c r="AF36" i="12"/>
  <c r="AG36" i="12"/>
  <c r="AH36" i="12"/>
  <c r="AI36" i="12"/>
  <c r="AJ36" i="12"/>
  <c r="AK36" i="12"/>
  <c r="M37" i="12"/>
  <c r="N37" i="12"/>
  <c r="O37" i="12"/>
  <c r="P37" i="12"/>
  <c r="Q37" i="12"/>
  <c r="R37" i="12"/>
  <c r="S37" i="12"/>
  <c r="T37" i="12"/>
  <c r="U37" i="12"/>
  <c r="V37" i="12"/>
  <c r="W37" i="12"/>
  <c r="X37" i="12"/>
  <c r="Y37" i="12"/>
  <c r="Z37" i="12"/>
  <c r="AA37" i="12"/>
  <c r="AB37" i="12"/>
  <c r="AC37" i="12"/>
  <c r="AD37" i="12"/>
  <c r="AE37" i="12"/>
  <c r="AF37" i="12"/>
  <c r="AG37" i="12"/>
  <c r="AH37" i="12"/>
  <c r="AI37" i="12"/>
  <c r="AJ37" i="12"/>
  <c r="AK37" i="12"/>
  <c r="M38" i="12"/>
  <c r="N38" i="12"/>
  <c r="O38" i="12"/>
  <c r="P38" i="12"/>
  <c r="Q38" i="12"/>
  <c r="R38" i="12"/>
  <c r="S38" i="12"/>
  <c r="T38" i="12"/>
  <c r="U38" i="12"/>
  <c r="V38" i="12"/>
  <c r="W38" i="12"/>
  <c r="X38" i="12"/>
  <c r="Y38" i="12"/>
  <c r="Z38" i="12"/>
  <c r="AA38" i="12"/>
  <c r="AB38" i="12"/>
  <c r="AC38" i="12"/>
  <c r="AD38" i="12"/>
  <c r="AE38" i="12"/>
  <c r="AF38" i="12"/>
  <c r="AG38" i="12"/>
  <c r="AH38" i="12"/>
  <c r="AI38" i="12"/>
  <c r="AJ38" i="12"/>
  <c r="AK38" i="12"/>
  <c r="M39" i="12"/>
  <c r="N39" i="12"/>
  <c r="O39" i="12"/>
  <c r="P39" i="12"/>
  <c r="Q39" i="12"/>
  <c r="R39" i="12"/>
  <c r="S39" i="12"/>
  <c r="T39" i="12"/>
  <c r="U39" i="12"/>
  <c r="V39" i="12"/>
  <c r="W39" i="12"/>
  <c r="X39" i="12"/>
  <c r="Y39" i="12"/>
  <c r="Z39" i="12"/>
  <c r="AA39" i="12"/>
  <c r="AB39" i="12"/>
  <c r="AC39" i="12"/>
  <c r="AD39" i="12"/>
  <c r="AE39" i="12"/>
  <c r="AF39" i="12"/>
  <c r="AG39" i="12"/>
  <c r="AH39" i="12"/>
  <c r="AI39" i="12"/>
  <c r="AJ39" i="12"/>
  <c r="AK39" i="12"/>
  <c r="M40" i="12"/>
  <c r="N40" i="12"/>
  <c r="O40" i="12"/>
  <c r="P40" i="12"/>
  <c r="Q40" i="12"/>
  <c r="R40" i="12"/>
  <c r="S40" i="12"/>
  <c r="T40" i="12"/>
  <c r="U40" i="12"/>
  <c r="V40" i="12"/>
  <c r="W40" i="12"/>
  <c r="X40" i="12"/>
  <c r="Y40" i="12"/>
  <c r="Z40" i="12"/>
  <c r="AA40" i="12"/>
  <c r="AB40" i="12"/>
  <c r="AC40" i="12"/>
  <c r="AD40" i="12"/>
  <c r="AE40" i="12"/>
  <c r="AF40" i="12"/>
  <c r="AG40" i="12"/>
  <c r="AH40" i="12"/>
  <c r="AI40" i="12"/>
  <c r="AJ40" i="12"/>
  <c r="AK40" i="12"/>
  <c r="M41" i="12"/>
  <c r="N41" i="12"/>
  <c r="O41" i="12"/>
  <c r="P41" i="12"/>
  <c r="Q41" i="12"/>
  <c r="R41" i="12"/>
  <c r="S41" i="12"/>
  <c r="T41" i="12"/>
  <c r="U41" i="12"/>
  <c r="V41" i="12"/>
  <c r="W41" i="12"/>
  <c r="X41" i="12"/>
  <c r="Y41" i="12"/>
  <c r="Z41" i="12"/>
  <c r="AA41" i="12"/>
  <c r="AB41" i="12"/>
  <c r="AC41" i="12"/>
  <c r="AD41" i="12"/>
  <c r="AE41" i="12"/>
  <c r="AF41" i="12"/>
  <c r="AG41" i="12"/>
  <c r="AH41" i="12"/>
  <c r="AI41" i="12"/>
  <c r="AJ41" i="12"/>
  <c r="AK41" i="12"/>
  <c r="M42" i="12"/>
  <c r="N42" i="12"/>
  <c r="O42" i="12"/>
  <c r="P42" i="12"/>
  <c r="Q42" i="12"/>
  <c r="R42" i="12"/>
  <c r="S42" i="12"/>
  <c r="T42" i="12"/>
  <c r="U42" i="12"/>
  <c r="V42" i="12"/>
  <c r="W42" i="12"/>
  <c r="X42" i="12"/>
  <c r="Y42" i="12"/>
  <c r="Z42" i="12"/>
  <c r="AA42" i="12"/>
  <c r="AB42" i="12"/>
  <c r="AC42" i="12"/>
  <c r="AD42" i="12"/>
  <c r="AE42" i="12"/>
  <c r="AF42" i="12"/>
  <c r="AG42" i="12"/>
  <c r="AH42" i="12"/>
  <c r="AI42" i="12"/>
  <c r="AJ42" i="12"/>
  <c r="AK42" i="12"/>
  <c r="M43" i="12"/>
  <c r="N43" i="12"/>
  <c r="O43" i="12"/>
  <c r="P43" i="12"/>
  <c r="Q43" i="12"/>
  <c r="R43" i="12"/>
  <c r="S43" i="12"/>
  <c r="T43" i="12"/>
  <c r="U43" i="12"/>
  <c r="V43" i="12"/>
  <c r="W43" i="12"/>
  <c r="X43" i="12"/>
  <c r="Y43" i="12"/>
  <c r="Z43" i="12"/>
  <c r="AA43" i="12"/>
  <c r="AB43" i="12"/>
  <c r="AC43" i="12"/>
  <c r="AD43" i="12"/>
  <c r="AE43" i="12"/>
  <c r="AF43" i="12"/>
  <c r="AG43" i="12"/>
  <c r="AH43" i="12"/>
  <c r="AI43" i="12"/>
  <c r="AJ43" i="12"/>
  <c r="AK43" i="12"/>
  <c r="M44" i="12"/>
  <c r="N44" i="12"/>
  <c r="O44" i="12"/>
  <c r="P44" i="12"/>
  <c r="Q44" i="12"/>
  <c r="R44" i="12"/>
  <c r="S44" i="12"/>
  <c r="T44" i="12"/>
  <c r="U44" i="12"/>
  <c r="V44" i="12"/>
  <c r="W44" i="12"/>
  <c r="X44" i="12"/>
  <c r="Y44" i="12"/>
  <c r="Z44" i="12"/>
  <c r="AA44" i="12"/>
  <c r="AB44" i="12"/>
  <c r="AC44" i="12"/>
  <c r="AD44" i="12"/>
  <c r="AE44" i="12"/>
  <c r="AF44" i="12"/>
  <c r="AG44" i="12"/>
  <c r="AH44" i="12"/>
  <c r="AI44" i="12"/>
  <c r="AJ44" i="12"/>
  <c r="AK44" i="12"/>
  <c r="M45" i="12"/>
  <c r="N45" i="12"/>
  <c r="O45" i="12"/>
  <c r="P45" i="12"/>
  <c r="Q45" i="12"/>
  <c r="R45" i="12"/>
  <c r="S45" i="12"/>
  <c r="T45" i="12"/>
  <c r="U45" i="12"/>
  <c r="V45" i="12"/>
  <c r="W45" i="12"/>
  <c r="X45" i="12"/>
  <c r="Y45" i="12"/>
  <c r="Z45" i="12"/>
  <c r="AA45" i="12"/>
  <c r="AB45" i="12"/>
  <c r="AC45" i="12"/>
  <c r="AD45" i="12"/>
  <c r="AE45" i="12"/>
  <c r="AF45" i="12"/>
  <c r="AG45" i="12"/>
  <c r="AH45" i="12"/>
  <c r="AI45" i="12"/>
  <c r="AJ45" i="12"/>
  <c r="AK45" i="12"/>
  <c r="M46" i="12"/>
  <c r="N46" i="12"/>
  <c r="O46" i="12"/>
  <c r="P46" i="12"/>
  <c r="Q46" i="12"/>
  <c r="R46" i="12"/>
  <c r="S46" i="12"/>
  <c r="T46" i="12"/>
  <c r="U46" i="12"/>
  <c r="V46" i="12"/>
  <c r="W46" i="12"/>
  <c r="X46" i="12"/>
  <c r="Y46" i="12"/>
  <c r="Z46" i="12"/>
  <c r="AA46" i="12"/>
  <c r="AB46" i="12"/>
  <c r="AC46" i="12"/>
  <c r="AD46" i="12"/>
  <c r="AE46" i="12"/>
  <c r="AF46" i="12"/>
  <c r="AG46" i="12"/>
  <c r="AH46" i="12"/>
  <c r="AI46" i="12"/>
  <c r="AJ46" i="12"/>
  <c r="AK46" i="12"/>
  <c r="N26" i="12"/>
  <c r="O26" i="12"/>
  <c r="P26" i="12"/>
  <c r="Q26" i="12"/>
  <c r="R26" i="12"/>
  <c r="S26" i="12"/>
  <c r="T26" i="12"/>
  <c r="U26" i="12"/>
  <c r="V26" i="12"/>
  <c r="W26" i="12"/>
  <c r="X26" i="12"/>
  <c r="Y26" i="12"/>
  <c r="Z26" i="12"/>
  <c r="AA26" i="12"/>
  <c r="AB26" i="12"/>
  <c r="AC26" i="12"/>
  <c r="AD26" i="12"/>
  <c r="AE26" i="12"/>
  <c r="AF26" i="12"/>
  <c r="AG26" i="12"/>
  <c r="AH26" i="12"/>
  <c r="AI26" i="12"/>
  <c r="AJ26" i="12"/>
  <c r="AK26" i="12"/>
  <c r="H4" i="12"/>
  <c r="K4" i="12" s="1"/>
  <c r="L4" i="12" s="1"/>
  <c r="D4" i="12" s="1"/>
  <c r="D27" i="12" s="1"/>
  <c r="H6" i="12"/>
  <c r="K6" i="12" s="1"/>
  <c r="L6" i="12" s="1"/>
  <c r="D6" i="12" s="1"/>
  <c r="D29" i="12" s="1"/>
  <c r="H8" i="12"/>
  <c r="H31" i="12" s="1"/>
  <c r="H10" i="12"/>
  <c r="H33" i="12" s="1"/>
  <c r="H12" i="12"/>
  <c r="H35" i="12" s="1"/>
  <c r="H14" i="12"/>
  <c r="H37" i="12" s="1"/>
  <c r="H16" i="12"/>
  <c r="K16" i="12" s="1"/>
  <c r="L16" i="12" s="1"/>
  <c r="H18" i="12"/>
  <c r="K18" i="12" s="1"/>
  <c r="L18" i="12" s="1"/>
  <c r="D18" i="12" s="1"/>
  <c r="D41" i="12" s="1"/>
  <c r="H20" i="12"/>
  <c r="K20" i="12" s="1"/>
  <c r="L20" i="12" s="1"/>
  <c r="H22" i="12"/>
  <c r="H45" i="12" s="1"/>
  <c r="B28" i="12"/>
  <c r="C28" i="12"/>
  <c r="D28" i="12"/>
  <c r="E28" i="12"/>
  <c r="F28" i="12"/>
  <c r="G28" i="12"/>
  <c r="H28" i="12"/>
  <c r="I28" i="12"/>
  <c r="J28" i="12"/>
  <c r="K28" i="12"/>
  <c r="L28" i="12"/>
  <c r="L44" i="12"/>
  <c r="K44" i="12"/>
  <c r="J44" i="12"/>
  <c r="I44" i="12"/>
  <c r="L42" i="12"/>
  <c r="K42" i="12"/>
  <c r="J42" i="12"/>
  <c r="I42" i="12"/>
  <c r="L40" i="12"/>
  <c r="K40" i="12"/>
  <c r="J40" i="12"/>
  <c r="I40" i="12"/>
  <c r="L38" i="12"/>
  <c r="K38" i="12"/>
  <c r="J38" i="12"/>
  <c r="I38" i="12"/>
  <c r="F27" i="12"/>
  <c r="G27" i="12"/>
  <c r="F29" i="12"/>
  <c r="G29" i="12"/>
  <c r="D30" i="12"/>
  <c r="E30" i="12"/>
  <c r="F30" i="12"/>
  <c r="G30" i="12"/>
  <c r="H30" i="12"/>
  <c r="I30" i="12"/>
  <c r="J30" i="12"/>
  <c r="K30" i="12"/>
  <c r="L30" i="12"/>
  <c r="F31" i="12"/>
  <c r="G31" i="12"/>
  <c r="D32" i="12"/>
  <c r="E32" i="12"/>
  <c r="F32" i="12"/>
  <c r="G32" i="12"/>
  <c r="H32" i="12"/>
  <c r="I32" i="12"/>
  <c r="J32" i="12"/>
  <c r="K32" i="12"/>
  <c r="L32" i="12"/>
  <c r="F33" i="12"/>
  <c r="G33" i="12"/>
  <c r="D34" i="12"/>
  <c r="E34" i="12"/>
  <c r="F34" i="12"/>
  <c r="G34" i="12"/>
  <c r="H34" i="12"/>
  <c r="I34" i="12"/>
  <c r="J34" i="12"/>
  <c r="K34" i="12"/>
  <c r="L34" i="12"/>
  <c r="F35" i="12"/>
  <c r="G35" i="12"/>
  <c r="D36" i="12"/>
  <c r="E36" i="12"/>
  <c r="F36" i="12"/>
  <c r="G36" i="12"/>
  <c r="H36" i="12"/>
  <c r="I36" i="12"/>
  <c r="J36" i="12"/>
  <c r="K36" i="12"/>
  <c r="L36" i="12"/>
  <c r="F37" i="12"/>
  <c r="G37" i="12"/>
  <c r="D38" i="12"/>
  <c r="E38" i="12"/>
  <c r="F38" i="12"/>
  <c r="G38" i="12"/>
  <c r="H38" i="12"/>
  <c r="E39" i="12"/>
  <c r="F39" i="12"/>
  <c r="G39" i="12"/>
  <c r="D40" i="12"/>
  <c r="E40" i="12"/>
  <c r="F40" i="12"/>
  <c r="G40" i="12"/>
  <c r="H40" i="12"/>
  <c r="E41" i="12"/>
  <c r="F41" i="12"/>
  <c r="G41" i="12"/>
  <c r="D42" i="12"/>
  <c r="E42" i="12"/>
  <c r="F42" i="12"/>
  <c r="G42" i="12"/>
  <c r="H42" i="12"/>
  <c r="E43" i="12"/>
  <c r="F43" i="12"/>
  <c r="G43" i="12"/>
  <c r="D44" i="12"/>
  <c r="E44" i="12"/>
  <c r="F44" i="12"/>
  <c r="G44" i="12"/>
  <c r="H44" i="12"/>
  <c r="E45" i="12"/>
  <c r="F45" i="12"/>
  <c r="G45" i="12"/>
  <c r="D46" i="12"/>
  <c r="E46" i="12"/>
  <c r="F46" i="12"/>
  <c r="G46" i="12"/>
  <c r="H46" i="12"/>
  <c r="I46" i="12"/>
  <c r="J46" i="12"/>
  <c r="K46" i="12"/>
  <c r="L46" i="12"/>
  <c r="B26" i="12"/>
  <c r="C26" i="12"/>
  <c r="D26" i="12"/>
  <c r="E26" i="12"/>
  <c r="F26" i="12"/>
  <c r="G26" i="12"/>
  <c r="H26" i="12"/>
  <c r="I26" i="12"/>
  <c r="J26" i="12"/>
  <c r="K26" i="12"/>
  <c r="L26" i="12"/>
  <c r="M26" i="12"/>
  <c r="AG77" i="37"/>
  <c r="AF77" i="37"/>
  <c r="AD77" i="37"/>
  <c r="AB77" i="37"/>
  <c r="AA77" i="37"/>
  <c r="Z77" i="37"/>
  <c r="Y77" i="37"/>
  <c r="X77" i="37"/>
  <c r="AG76" i="37"/>
  <c r="AD76" i="37"/>
  <c r="AB76" i="37"/>
  <c r="AA76" i="37"/>
  <c r="Z76" i="37"/>
  <c r="Y76" i="37"/>
  <c r="X76" i="37"/>
  <c r="AG75" i="37"/>
  <c r="AD75" i="37"/>
  <c r="AB75" i="37"/>
  <c r="AA75" i="37"/>
  <c r="Z75" i="37"/>
  <c r="Y75" i="37"/>
  <c r="X75" i="37"/>
  <c r="AG74" i="37"/>
  <c r="AE74" i="37"/>
  <c r="AD74" i="37"/>
  <c r="AB74" i="37"/>
  <c r="Z74" i="37"/>
  <c r="Y74" i="37"/>
  <c r="X74" i="37"/>
  <c r="AD73" i="37"/>
  <c r="AB73" i="37"/>
  <c r="Z73" i="37"/>
  <c r="Y73" i="37"/>
  <c r="AG72" i="37"/>
  <c r="AF72" i="37"/>
  <c r="AD72" i="37"/>
  <c r="AB72" i="37"/>
  <c r="AA72" i="37"/>
  <c r="Z72" i="37"/>
  <c r="Y72" i="37"/>
  <c r="X72" i="37"/>
  <c r="M77" i="37"/>
  <c r="L77" i="37"/>
  <c r="J77" i="37"/>
  <c r="H77" i="37"/>
  <c r="G77" i="37"/>
  <c r="F77" i="37"/>
  <c r="E77" i="37"/>
  <c r="D77" i="37"/>
  <c r="M76" i="37"/>
  <c r="J76" i="37"/>
  <c r="H76" i="37"/>
  <c r="G76" i="37"/>
  <c r="F76" i="37"/>
  <c r="E76" i="37"/>
  <c r="D76" i="37"/>
  <c r="M75" i="37"/>
  <c r="J75" i="37"/>
  <c r="H75" i="37"/>
  <c r="G75" i="37"/>
  <c r="F75" i="37"/>
  <c r="E75" i="37"/>
  <c r="D75" i="37"/>
  <c r="M74" i="37"/>
  <c r="K74" i="37"/>
  <c r="J74" i="37"/>
  <c r="H74" i="37"/>
  <c r="F74" i="37"/>
  <c r="E74" i="37"/>
  <c r="D74" i="37"/>
  <c r="J73" i="37"/>
  <c r="H73" i="37"/>
  <c r="F73" i="37"/>
  <c r="E73" i="37"/>
  <c r="M72" i="37"/>
  <c r="L72" i="37"/>
  <c r="J72" i="37"/>
  <c r="H72" i="37"/>
  <c r="G72" i="37"/>
  <c r="F72" i="37"/>
  <c r="E72" i="37"/>
  <c r="D72" i="37"/>
  <c r="AG70" i="37"/>
  <c r="AF70" i="37"/>
  <c r="AD70" i="37"/>
  <c r="AB70" i="37"/>
  <c r="AA70" i="37"/>
  <c r="Z70" i="37"/>
  <c r="Y70" i="37"/>
  <c r="X70" i="37"/>
  <c r="AG69" i="37"/>
  <c r="AD69" i="37"/>
  <c r="AB69" i="37"/>
  <c r="AA69" i="37"/>
  <c r="Z69" i="37"/>
  <c r="Y69" i="37"/>
  <c r="X69" i="37"/>
  <c r="AG68" i="37"/>
  <c r="AD68" i="37"/>
  <c r="AB68" i="37"/>
  <c r="AA68" i="37"/>
  <c r="Z68" i="37"/>
  <c r="Y68" i="37"/>
  <c r="X68" i="37"/>
  <c r="AG67" i="37"/>
  <c r="AE67" i="37"/>
  <c r="AD67" i="37"/>
  <c r="AB67" i="37"/>
  <c r="Z67" i="37"/>
  <c r="Y67" i="37"/>
  <c r="X67" i="37"/>
  <c r="AD66" i="37"/>
  <c r="AB66" i="37"/>
  <c r="Z66" i="37"/>
  <c r="Y66" i="37"/>
  <c r="AG65" i="37"/>
  <c r="AF65" i="37"/>
  <c r="AD65" i="37"/>
  <c r="AB65" i="37"/>
  <c r="AA65" i="37"/>
  <c r="Z65" i="37"/>
  <c r="Y65" i="37"/>
  <c r="X65" i="37"/>
  <c r="M70" i="37"/>
  <c r="L70" i="37"/>
  <c r="J70" i="37"/>
  <c r="H70" i="37"/>
  <c r="G70" i="37"/>
  <c r="F70" i="37"/>
  <c r="E70" i="37"/>
  <c r="D70" i="37"/>
  <c r="M69" i="37"/>
  <c r="J69" i="37"/>
  <c r="H69" i="37"/>
  <c r="G69" i="37"/>
  <c r="F69" i="37"/>
  <c r="E69" i="37"/>
  <c r="D69" i="37"/>
  <c r="M68" i="37"/>
  <c r="J68" i="37"/>
  <c r="H68" i="37"/>
  <c r="G68" i="37"/>
  <c r="F68" i="37"/>
  <c r="E68" i="37"/>
  <c r="D68" i="37"/>
  <c r="M67" i="37"/>
  <c r="K67" i="37"/>
  <c r="J67" i="37"/>
  <c r="H67" i="37"/>
  <c r="F67" i="37"/>
  <c r="E67" i="37"/>
  <c r="D67" i="37"/>
  <c r="J66" i="37"/>
  <c r="H66" i="37"/>
  <c r="F66" i="37"/>
  <c r="E66" i="37"/>
  <c r="M65" i="37"/>
  <c r="L65" i="37"/>
  <c r="J65" i="37"/>
  <c r="H65" i="37"/>
  <c r="G65" i="37"/>
  <c r="F65" i="37"/>
  <c r="E65" i="37"/>
  <c r="D65" i="37"/>
  <c r="AG63" i="37"/>
  <c r="AF63" i="37"/>
  <c r="AD63" i="37"/>
  <c r="AB63" i="37"/>
  <c r="AA63" i="37"/>
  <c r="Z63" i="37"/>
  <c r="Y63" i="37"/>
  <c r="X63" i="37"/>
  <c r="AG62" i="37"/>
  <c r="AD62" i="37"/>
  <c r="AB62" i="37"/>
  <c r="AA62" i="37"/>
  <c r="Z62" i="37"/>
  <c r="Y62" i="37"/>
  <c r="X62" i="37"/>
  <c r="AG61" i="37"/>
  <c r="AD61" i="37"/>
  <c r="AB61" i="37"/>
  <c r="AA61" i="37"/>
  <c r="Z61" i="37"/>
  <c r="Y61" i="37"/>
  <c r="X61" i="37"/>
  <c r="AG60" i="37"/>
  <c r="AE60" i="37"/>
  <c r="AD60" i="37"/>
  <c r="AB60" i="37"/>
  <c r="Z60" i="37"/>
  <c r="Y60" i="37"/>
  <c r="X60" i="37"/>
  <c r="AD59" i="37"/>
  <c r="AB59" i="37"/>
  <c r="Z59" i="37"/>
  <c r="Y59" i="37"/>
  <c r="AG58" i="37"/>
  <c r="AF58" i="37"/>
  <c r="AD58" i="37"/>
  <c r="AB58" i="37"/>
  <c r="AA58" i="37"/>
  <c r="Z58" i="37"/>
  <c r="Y58" i="37"/>
  <c r="X58" i="37"/>
  <c r="M63" i="37"/>
  <c r="L63" i="37"/>
  <c r="J63" i="37"/>
  <c r="H63" i="37"/>
  <c r="G63" i="37"/>
  <c r="F63" i="37"/>
  <c r="E63" i="37"/>
  <c r="D63" i="37"/>
  <c r="M62" i="37"/>
  <c r="J62" i="37"/>
  <c r="H62" i="37"/>
  <c r="G62" i="37"/>
  <c r="F62" i="37"/>
  <c r="E62" i="37"/>
  <c r="D62" i="37"/>
  <c r="M61" i="37"/>
  <c r="J61" i="37"/>
  <c r="H61" i="37"/>
  <c r="G61" i="37"/>
  <c r="F61" i="37"/>
  <c r="E61" i="37"/>
  <c r="D61" i="37"/>
  <c r="M60" i="37"/>
  <c r="K60" i="37"/>
  <c r="J60" i="37"/>
  <c r="H60" i="37"/>
  <c r="F60" i="37"/>
  <c r="E60" i="37"/>
  <c r="D60" i="37"/>
  <c r="J59" i="37"/>
  <c r="H59" i="37"/>
  <c r="F59" i="37"/>
  <c r="E59" i="37"/>
  <c r="M58" i="37"/>
  <c r="L58" i="37"/>
  <c r="J58" i="37"/>
  <c r="H58" i="37"/>
  <c r="G58" i="37"/>
  <c r="F58" i="37"/>
  <c r="E58" i="37"/>
  <c r="D58" i="37"/>
  <c r="AG56" i="37"/>
  <c r="AF56" i="37"/>
  <c r="AD56" i="37"/>
  <c r="AB56" i="37"/>
  <c r="AA56" i="37"/>
  <c r="Z56" i="37"/>
  <c r="Y56" i="37"/>
  <c r="X56" i="37"/>
  <c r="AG55" i="37"/>
  <c r="AD55" i="37"/>
  <c r="AB55" i="37"/>
  <c r="AA55" i="37"/>
  <c r="Z55" i="37"/>
  <c r="Y55" i="37"/>
  <c r="X55" i="37"/>
  <c r="AG54" i="37"/>
  <c r="AD54" i="37"/>
  <c r="AB54" i="37"/>
  <c r="AA54" i="37"/>
  <c r="Z54" i="37"/>
  <c r="Y54" i="37"/>
  <c r="X54" i="37"/>
  <c r="AG53" i="37"/>
  <c r="AE53" i="37"/>
  <c r="AD53" i="37"/>
  <c r="AB53" i="37"/>
  <c r="Z53" i="37"/>
  <c r="Y53" i="37"/>
  <c r="X53" i="37"/>
  <c r="AD52" i="37"/>
  <c r="AB52" i="37"/>
  <c r="Z52" i="37"/>
  <c r="Y52" i="37"/>
  <c r="AG51" i="37"/>
  <c r="AF51" i="37"/>
  <c r="AD51" i="37"/>
  <c r="AB51" i="37"/>
  <c r="AA51" i="37"/>
  <c r="Z51" i="37"/>
  <c r="Y51" i="37"/>
  <c r="X51" i="37"/>
  <c r="M56" i="37"/>
  <c r="L56" i="37"/>
  <c r="J56" i="37"/>
  <c r="H56" i="37"/>
  <c r="G56" i="37"/>
  <c r="F56" i="37"/>
  <c r="E56" i="37"/>
  <c r="D56" i="37"/>
  <c r="M55" i="37"/>
  <c r="J55" i="37"/>
  <c r="H55" i="37"/>
  <c r="G55" i="37"/>
  <c r="F55" i="37"/>
  <c r="E55" i="37"/>
  <c r="D55" i="37"/>
  <c r="M54" i="37"/>
  <c r="J54" i="37"/>
  <c r="H54" i="37"/>
  <c r="G54" i="37"/>
  <c r="F54" i="37"/>
  <c r="E54" i="37"/>
  <c r="D54" i="37"/>
  <c r="M53" i="37"/>
  <c r="K53" i="37"/>
  <c r="J53" i="37"/>
  <c r="H53" i="37"/>
  <c r="F53" i="37"/>
  <c r="E53" i="37"/>
  <c r="D53" i="37"/>
  <c r="J52" i="37"/>
  <c r="H52" i="37"/>
  <c r="F52" i="37"/>
  <c r="E52" i="37"/>
  <c r="M51" i="37"/>
  <c r="L51" i="37"/>
  <c r="J51" i="37"/>
  <c r="H51" i="37"/>
  <c r="G51" i="37"/>
  <c r="F51" i="37"/>
  <c r="E51" i="37"/>
  <c r="D51" i="37"/>
  <c r="AG49" i="37"/>
  <c r="AF49" i="37"/>
  <c r="AD49" i="37"/>
  <c r="AB49" i="37"/>
  <c r="AA49" i="37"/>
  <c r="Z49" i="37"/>
  <c r="Y49" i="37"/>
  <c r="X49" i="37"/>
  <c r="AG48" i="37"/>
  <c r="AD48" i="37"/>
  <c r="AB48" i="37"/>
  <c r="AA48" i="37"/>
  <c r="Z48" i="37"/>
  <c r="Y48" i="37"/>
  <c r="X48" i="37"/>
  <c r="AG47" i="37"/>
  <c r="AD47" i="37"/>
  <c r="AB47" i="37"/>
  <c r="AA47" i="37"/>
  <c r="Z47" i="37"/>
  <c r="Y47" i="37"/>
  <c r="X47" i="37"/>
  <c r="AG46" i="37"/>
  <c r="AE46" i="37"/>
  <c r="AD46" i="37"/>
  <c r="AB46" i="37"/>
  <c r="Z46" i="37"/>
  <c r="Y46" i="37"/>
  <c r="X46" i="37"/>
  <c r="AD45" i="37"/>
  <c r="AB45" i="37"/>
  <c r="Z45" i="37"/>
  <c r="Y45" i="37"/>
  <c r="AG44" i="37"/>
  <c r="AF44" i="37"/>
  <c r="AD44" i="37"/>
  <c r="AB44" i="37"/>
  <c r="AA44" i="37"/>
  <c r="Z44" i="37"/>
  <c r="Y44" i="37"/>
  <c r="X44" i="37"/>
  <c r="AG77" i="36"/>
  <c r="AF77" i="36"/>
  <c r="X33" i="36"/>
  <c r="AG33" i="36" s="1"/>
  <c r="AG73" i="36" s="1"/>
  <c r="AE72" i="36" s="1"/>
  <c r="AD77" i="36"/>
  <c r="AB77" i="36"/>
  <c r="AA77" i="36"/>
  <c r="Z77" i="36"/>
  <c r="Y77" i="36"/>
  <c r="X77" i="36"/>
  <c r="AG76" i="36"/>
  <c r="AD76" i="36"/>
  <c r="AB76" i="36"/>
  <c r="AA76" i="36"/>
  <c r="Z76" i="36"/>
  <c r="Y76" i="36"/>
  <c r="X76" i="36"/>
  <c r="AG75" i="36"/>
  <c r="AD75" i="36"/>
  <c r="AB75" i="36"/>
  <c r="AA75" i="36"/>
  <c r="Z75" i="36"/>
  <c r="Y75" i="36"/>
  <c r="X75" i="36"/>
  <c r="AG74" i="36"/>
  <c r="AE74" i="36"/>
  <c r="AD74" i="36"/>
  <c r="AB74" i="36"/>
  <c r="Z74" i="36"/>
  <c r="Y74" i="36"/>
  <c r="X74" i="36"/>
  <c r="AD73" i="36"/>
  <c r="AB73" i="36"/>
  <c r="Z73" i="36"/>
  <c r="Y73" i="36"/>
  <c r="AG72" i="36"/>
  <c r="AF72" i="36"/>
  <c r="AD72" i="36"/>
  <c r="AB72" i="36"/>
  <c r="AA72" i="36"/>
  <c r="Z72" i="36"/>
  <c r="Y72" i="36"/>
  <c r="X72" i="36"/>
  <c r="M77" i="36"/>
  <c r="L77" i="36"/>
  <c r="D33" i="36"/>
  <c r="D73" i="36" s="1"/>
  <c r="J77" i="36"/>
  <c r="H77" i="36"/>
  <c r="G77" i="36"/>
  <c r="F77" i="36"/>
  <c r="E77" i="36"/>
  <c r="D77" i="36"/>
  <c r="M76" i="36"/>
  <c r="J76" i="36"/>
  <c r="H76" i="36"/>
  <c r="G76" i="36"/>
  <c r="F76" i="36"/>
  <c r="E76" i="36"/>
  <c r="D76" i="36"/>
  <c r="M75" i="36"/>
  <c r="J75" i="36"/>
  <c r="H75" i="36"/>
  <c r="G75" i="36"/>
  <c r="F75" i="36"/>
  <c r="E75" i="36"/>
  <c r="D75" i="36"/>
  <c r="M74" i="36"/>
  <c r="K74" i="36"/>
  <c r="J74" i="36"/>
  <c r="H74" i="36"/>
  <c r="F74" i="36"/>
  <c r="E74" i="36"/>
  <c r="D74" i="36"/>
  <c r="J73" i="36"/>
  <c r="H73" i="36"/>
  <c r="F73" i="36"/>
  <c r="E73" i="36"/>
  <c r="M72" i="36"/>
  <c r="L72" i="36"/>
  <c r="J72" i="36"/>
  <c r="H72" i="36"/>
  <c r="G72" i="36"/>
  <c r="F72" i="36"/>
  <c r="E72" i="36"/>
  <c r="D72" i="36"/>
  <c r="AG70" i="36"/>
  <c r="AF70" i="36"/>
  <c r="X26" i="36"/>
  <c r="X66" i="36" s="1"/>
  <c r="AD70" i="36"/>
  <c r="AB70" i="36"/>
  <c r="AA70" i="36"/>
  <c r="Z70" i="36"/>
  <c r="Y70" i="36"/>
  <c r="X70" i="36"/>
  <c r="AG69" i="36"/>
  <c r="AD69" i="36"/>
  <c r="AB69" i="36"/>
  <c r="AA69" i="36"/>
  <c r="Z69" i="36"/>
  <c r="Y69" i="36"/>
  <c r="X69" i="36"/>
  <c r="AG68" i="36"/>
  <c r="AD68" i="36"/>
  <c r="AB68" i="36"/>
  <c r="AA68" i="36"/>
  <c r="Z68" i="36"/>
  <c r="Y68" i="36"/>
  <c r="X68" i="36"/>
  <c r="AG67" i="36"/>
  <c r="AE67" i="36"/>
  <c r="AD67" i="36"/>
  <c r="AB67" i="36"/>
  <c r="Z67" i="36"/>
  <c r="Y67" i="36"/>
  <c r="X67" i="36"/>
  <c r="AD66" i="36"/>
  <c r="AB66" i="36"/>
  <c r="Z66" i="36"/>
  <c r="Y66" i="36"/>
  <c r="AG65" i="36"/>
  <c r="AF65" i="36"/>
  <c r="AD65" i="36"/>
  <c r="AB65" i="36"/>
  <c r="AA65" i="36"/>
  <c r="Z65" i="36"/>
  <c r="Y65" i="36"/>
  <c r="X65" i="36"/>
  <c r="M70" i="36"/>
  <c r="L70" i="36"/>
  <c r="D26" i="36"/>
  <c r="M26" i="36" s="1"/>
  <c r="J70" i="36"/>
  <c r="H70" i="36"/>
  <c r="G70" i="36"/>
  <c r="F70" i="36"/>
  <c r="E70" i="36"/>
  <c r="D70" i="36"/>
  <c r="M69" i="36"/>
  <c r="J69" i="36"/>
  <c r="H69" i="36"/>
  <c r="G69" i="36"/>
  <c r="F69" i="36"/>
  <c r="E69" i="36"/>
  <c r="D69" i="36"/>
  <c r="M68" i="36"/>
  <c r="J68" i="36"/>
  <c r="H68" i="36"/>
  <c r="G68" i="36"/>
  <c r="F68" i="36"/>
  <c r="E68" i="36"/>
  <c r="D68" i="36"/>
  <c r="M67" i="36"/>
  <c r="K67" i="36"/>
  <c r="J67" i="36"/>
  <c r="H67" i="36"/>
  <c r="F67" i="36"/>
  <c r="E67" i="36"/>
  <c r="D67" i="36"/>
  <c r="J66" i="36"/>
  <c r="H66" i="36"/>
  <c r="F66" i="36"/>
  <c r="E66" i="36"/>
  <c r="M65" i="36"/>
  <c r="L65" i="36"/>
  <c r="J65" i="36"/>
  <c r="H65" i="36"/>
  <c r="G65" i="36"/>
  <c r="F65" i="36"/>
  <c r="E65" i="36"/>
  <c r="D65" i="36"/>
  <c r="AG63" i="36"/>
  <c r="AF63" i="36"/>
  <c r="X19" i="36"/>
  <c r="AG19" i="36" s="1"/>
  <c r="AG59" i="36" s="1"/>
  <c r="AC58" i="36" s="1"/>
  <c r="AD63" i="36"/>
  <c r="AB63" i="36"/>
  <c r="AA63" i="36"/>
  <c r="Z63" i="36"/>
  <c r="Y63" i="36"/>
  <c r="X63" i="36"/>
  <c r="AG62" i="36"/>
  <c r="AD62" i="36"/>
  <c r="AB62" i="36"/>
  <c r="AA62" i="36"/>
  <c r="Z62" i="36"/>
  <c r="Y62" i="36"/>
  <c r="X62" i="36"/>
  <c r="AG61" i="36"/>
  <c r="AD61" i="36"/>
  <c r="AB61" i="36"/>
  <c r="AA61" i="36"/>
  <c r="Z61" i="36"/>
  <c r="Y61" i="36"/>
  <c r="X61" i="36"/>
  <c r="AG60" i="36"/>
  <c r="AE60" i="36"/>
  <c r="AD60" i="36"/>
  <c r="AB60" i="36"/>
  <c r="Z60" i="36"/>
  <c r="Y60" i="36"/>
  <c r="X60" i="36"/>
  <c r="AD59" i="36"/>
  <c r="AB59" i="36"/>
  <c r="Z59" i="36"/>
  <c r="Y59" i="36"/>
  <c r="AG58" i="36"/>
  <c r="AF58" i="36"/>
  <c r="AD58" i="36"/>
  <c r="AB58" i="36"/>
  <c r="AA58" i="36"/>
  <c r="Z58" i="36"/>
  <c r="Y58" i="36"/>
  <c r="X58" i="36"/>
  <c r="M63" i="36"/>
  <c r="L63" i="36"/>
  <c r="D19" i="36"/>
  <c r="M19" i="36" s="1"/>
  <c r="J63" i="36"/>
  <c r="H63" i="36"/>
  <c r="G63" i="36"/>
  <c r="F63" i="36"/>
  <c r="E63" i="36"/>
  <c r="D63" i="36"/>
  <c r="M62" i="36"/>
  <c r="J62" i="36"/>
  <c r="H62" i="36"/>
  <c r="G62" i="36"/>
  <c r="F62" i="36"/>
  <c r="E62" i="36"/>
  <c r="D62" i="36"/>
  <c r="M61" i="36"/>
  <c r="J61" i="36"/>
  <c r="H61" i="36"/>
  <c r="G61" i="36"/>
  <c r="F61" i="36"/>
  <c r="E61" i="36"/>
  <c r="D61" i="36"/>
  <c r="M60" i="36"/>
  <c r="K60" i="36"/>
  <c r="J60" i="36"/>
  <c r="H60" i="36"/>
  <c r="F60" i="36"/>
  <c r="E60" i="36"/>
  <c r="D60" i="36"/>
  <c r="J59" i="36"/>
  <c r="H59" i="36"/>
  <c r="F59" i="36"/>
  <c r="E59" i="36"/>
  <c r="M58" i="36"/>
  <c r="L58" i="36"/>
  <c r="J58" i="36"/>
  <c r="H58" i="36"/>
  <c r="G58" i="36"/>
  <c r="F58" i="36"/>
  <c r="E58" i="36"/>
  <c r="D58" i="36"/>
  <c r="AG56" i="36"/>
  <c r="AF56" i="36"/>
  <c r="X12" i="36"/>
  <c r="X52" i="36" s="1"/>
  <c r="AD56" i="36"/>
  <c r="AB56" i="36"/>
  <c r="AA56" i="36"/>
  <c r="Z56" i="36"/>
  <c r="Y56" i="36"/>
  <c r="X56" i="36"/>
  <c r="AG55" i="36"/>
  <c r="AD55" i="36"/>
  <c r="AB55" i="36"/>
  <c r="AA55" i="36"/>
  <c r="Z55" i="36"/>
  <c r="Y55" i="36"/>
  <c r="X55" i="36"/>
  <c r="AG54" i="36"/>
  <c r="AD54" i="36"/>
  <c r="AB54" i="36"/>
  <c r="AA54" i="36"/>
  <c r="Z54" i="36"/>
  <c r="Y54" i="36"/>
  <c r="X54" i="36"/>
  <c r="AG53" i="36"/>
  <c r="AE53" i="36"/>
  <c r="AD53" i="36"/>
  <c r="AB53" i="36"/>
  <c r="Z53" i="36"/>
  <c r="Y53" i="36"/>
  <c r="X53" i="36"/>
  <c r="AD52" i="36"/>
  <c r="AB52" i="36"/>
  <c r="Z52" i="36"/>
  <c r="Y52" i="36"/>
  <c r="AG51" i="36"/>
  <c r="AF51" i="36"/>
  <c r="AD51" i="36"/>
  <c r="AB51" i="36"/>
  <c r="AA51" i="36"/>
  <c r="Z51" i="36"/>
  <c r="Y51" i="36"/>
  <c r="X51" i="36"/>
  <c r="M56" i="36"/>
  <c r="L56" i="36"/>
  <c r="D12" i="36"/>
  <c r="D52" i="36" s="1"/>
  <c r="J56" i="36"/>
  <c r="H56" i="36"/>
  <c r="G56" i="36"/>
  <c r="F56" i="36"/>
  <c r="E56" i="36"/>
  <c r="D56" i="36"/>
  <c r="M55" i="36"/>
  <c r="J55" i="36"/>
  <c r="H55" i="36"/>
  <c r="G55" i="36"/>
  <c r="F55" i="36"/>
  <c r="E55" i="36"/>
  <c r="D55" i="36"/>
  <c r="M54" i="36"/>
  <c r="J54" i="36"/>
  <c r="H54" i="36"/>
  <c r="G54" i="36"/>
  <c r="F54" i="36"/>
  <c r="E54" i="36"/>
  <c r="D54" i="36"/>
  <c r="M53" i="36"/>
  <c r="K53" i="36"/>
  <c r="J53" i="36"/>
  <c r="H53" i="36"/>
  <c r="F53" i="36"/>
  <c r="E53" i="36"/>
  <c r="D53" i="36"/>
  <c r="J52" i="36"/>
  <c r="H52" i="36"/>
  <c r="F52" i="36"/>
  <c r="E52" i="36"/>
  <c r="M51" i="36"/>
  <c r="L51" i="36"/>
  <c r="J51" i="36"/>
  <c r="H51" i="36"/>
  <c r="G51" i="36"/>
  <c r="F51" i="36"/>
  <c r="E51" i="36"/>
  <c r="D51" i="36"/>
  <c r="AG49" i="36"/>
  <c r="AF49" i="36"/>
  <c r="X5" i="36"/>
  <c r="AG5" i="36" s="1"/>
  <c r="AG45" i="36" s="1"/>
  <c r="AE44" i="36" s="1"/>
  <c r="AD49" i="36"/>
  <c r="AB49" i="36"/>
  <c r="AA49" i="36"/>
  <c r="Z49" i="36"/>
  <c r="Y49" i="36"/>
  <c r="X49" i="36"/>
  <c r="AG48" i="36"/>
  <c r="AD48" i="36"/>
  <c r="AB48" i="36"/>
  <c r="AA48" i="36"/>
  <c r="Z48" i="36"/>
  <c r="Y48" i="36"/>
  <c r="X48" i="36"/>
  <c r="AG47" i="36"/>
  <c r="AD47" i="36"/>
  <c r="AB47" i="36"/>
  <c r="AA47" i="36"/>
  <c r="Z47" i="36"/>
  <c r="Y47" i="36"/>
  <c r="X47" i="36"/>
  <c r="AG46" i="36"/>
  <c r="AE46" i="36"/>
  <c r="AD46" i="36"/>
  <c r="AB46" i="36"/>
  <c r="Z46" i="36"/>
  <c r="Y46" i="36"/>
  <c r="X46" i="36"/>
  <c r="AD45" i="36"/>
  <c r="AB45" i="36"/>
  <c r="Z45" i="36"/>
  <c r="Y45" i="36"/>
  <c r="AG44" i="36"/>
  <c r="AF44" i="36"/>
  <c r="AD44" i="36"/>
  <c r="AB44" i="36"/>
  <c r="AA44" i="36"/>
  <c r="Z44" i="36"/>
  <c r="Y44" i="36"/>
  <c r="X44" i="36"/>
  <c r="D5" i="36"/>
  <c r="D45" i="36" s="1"/>
  <c r="D5" i="38"/>
  <c r="D53" i="38" s="1"/>
  <c r="M58" i="38"/>
  <c r="J58" i="38"/>
  <c r="H58" i="38"/>
  <c r="G58" i="38"/>
  <c r="F58" i="38"/>
  <c r="E58" i="38"/>
  <c r="D58" i="38"/>
  <c r="M57" i="38"/>
  <c r="J57" i="38"/>
  <c r="H57" i="38"/>
  <c r="G57" i="38"/>
  <c r="F57" i="38"/>
  <c r="E57" i="38"/>
  <c r="D57" i="38"/>
  <c r="M56" i="38"/>
  <c r="K56" i="38"/>
  <c r="J56" i="38"/>
  <c r="H56" i="38"/>
  <c r="F56" i="38"/>
  <c r="E56" i="38"/>
  <c r="D56" i="38"/>
  <c r="M55" i="38"/>
  <c r="L55" i="38"/>
  <c r="K55" i="38"/>
  <c r="J55" i="38"/>
  <c r="H55" i="38"/>
  <c r="F55" i="38"/>
  <c r="E55" i="38"/>
  <c r="D55" i="38"/>
  <c r="M54" i="38"/>
  <c r="L54" i="38"/>
  <c r="K54" i="38"/>
  <c r="J54" i="38"/>
  <c r="I54" i="38"/>
  <c r="H54" i="38"/>
  <c r="F54" i="38"/>
  <c r="E54" i="38"/>
  <c r="D54" i="38"/>
  <c r="J53" i="38"/>
  <c r="H53" i="38"/>
  <c r="F53" i="38"/>
  <c r="E53" i="38"/>
  <c r="M52" i="38"/>
  <c r="L52" i="38"/>
  <c r="J52" i="38"/>
  <c r="H52" i="38"/>
  <c r="F52" i="38"/>
  <c r="E52" i="38"/>
  <c r="D52" i="38"/>
  <c r="X41" i="38"/>
  <c r="AG41" i="38" s="1"/>
  <c r="AG89" i="38" s="1"/>
  <c r="AG94" i="38"/>
  <c r="AD94" i="38"/>
  <c r="AB94" i="38"/>
  <c r="AA94" i="38"/>
  <c r="Z94" i="38"/>
  <c r="Y94" i="38"/>
  <c r="X94" i="38"/>
  <c r="AG93" i="38"/>
  <c r="AD93" i="38"/>
  <c r="AB93" i="38"/>
  <c r="AA93" i="38"/>
  <c r="Z93" i="38"/>
  <c r="Y93" i="38"/>
  <c r="X93" i="38"/>
  <c r="AG92" i="38"/>
  <c r="AE92" i="38"/>
  <c r="AD92" i="38"/>
  <c r="AB92" i="38"/>
  <c r="Z92" i="38"/>
  <c r="Y92" i="38"/>
  <c r="X92" i="38"/>
  <c r="AG91" i="38"/>
  <c r="AF91" i="38"/>
  <c r="AE91" i="38"/>
  <c r="AD91" i="38"/>
  <c r="AB91" i="38"/>
  <c r="Z91" i="38"/>
  <c r="Y91" i="38"/>
  <c r="X91" i="38"/>
  <c r="AG90" i="38"/>
  <c r="AF90" i="38"/>
  <c r="AE90" i="38"/>
  <c r="AD90" i="38"/>
  <c r="AC90" i="38"/>
  <c r="AB90" i="38"/>
  <c r="Z90" i="38"/>
  <c r="Y90" i="38"/>
  <c r="X90" i="38"/>
  <c r="AD89" i="38"/>
  <c r="AB89" i="38"/>
  <c r="Z89" i="38"/>
  <c r="Y89" i="38"/>
  <c r="AG88" i="38"/>
  <c r="AF88" i="38"/>
  <c r="AD88" i="38"/>
  <c r="AB88" i="38"/>
  <c r="Z88" i="38"/>
  <c r="Y88" i="38"/>
  <c r="X88" i="38"/>
  <c r="D41" i="38"/>
  <c r="M41" i="38" s="1"/>
  <c r="M89" i="38" s="1"/>
  <c r="M94" i="38"/>
  <c r="J94" i="38"/>
  <c r="H94" i="38"/>
  <c r="G94" i="38"/>
  <c r="F94" i="38"/>
  <c r="E94" i="38"/>
  <c r="D94" i="38"/>
  <c r="M93" i="38"/>
  <c r="J93" i="38"/>
  <c r="H93" i="38"/>
  <c r="G93" i="38"/>
  <c r="F93" i="38"/>
  <c r="E93" i="38"/>
  <c r="D93" i="38"/>
  <c r="M92" i="38"/>
  <c r="K92" i="38"/>
  <c r="J92" i="38"/>
  <c r="H92" i="38"/>
  <c r="F92" i="38"/>
  <c r="E92" i="38"/>
  <c r="D92" i="38"/>
  <c r="M91" i="38"/>
  <c r="L91" i="38"/>
  <c r="K91" i="38"/>
  <c r="J91" i="38"/>
  <c r="H91" i="38"/>
  <c r="F91" i="38"/>
  <c r="E91" i="38"/>
  <c r="D91" i="38"/>
  <c r="M90" i="38"/>
  <c r="L90" i="38"/>
  <c r="K90" i="38"/>
  <c r="J90" i="38"/>
  <c r="I90" i="38"/>
  <c r="H90" i="38"/>
  <c r="F90" i="38"/>
  <c r="E90" i="38"/>
  <c r="D90" i="38"/>
  <c r="J89" i="38"/>
  <c r="H89" i="38"/>
  <c r="F89" i="38"/>
  <c r="E89" i="38"/>
  <c r="M88" i="38"/>
  <c r="L88" i="38"/>
  <c r="J88" i="38"/>
  <c r="H88" i="38"/>
  <c r="F88" i="38"/>
  <c r="E88" i="38"/>
  <c r="D88" i="38"/>
  <c r="X32" i="38"/>
  <c r="X80" i="38" s="1"/>
  <c r="AG85" i="38"/>
  <c r="AD85" i="38"/>
  <c r="AB85" i="38"/>
  <c r="AA85" i="38"/>
  <c r="Z85" i="38"/>
  <c r="Y85" i="38"/>
  <c r="X85" i="38"/>
  <c r="AG84" i="38"/>
  <c r="AD84" i="38"/>
  <c r="AB84" i="38"/>
  <c r="AA84" i="38"/>
  <c r="Z84" i="38"/>
  <c r="Y84" i="38"/>
  <c r="X84" i="38"/>
  <c r="AG83" i="38"/>
  <c r="AE83" i="38"/>
  <c r="AD83" i="38"/>
  <c r="AB83" i="38"/>
  <c r="Z83" i="38"/>
  <c r="Y83" i="38"/>
  <c r="X83" i="38"/>
  <c r="AG82" i="38"/>
  <c r="AF82" i="38"/>
  <c r="AE82" i="38"/>
  <c r="AD82" i="38"/>
  <c r="AB82" i="38"/>
  <c r="Z82" i="38"/>
  <c r="Y82" i="38"/>
  <c r="X82" i="38"/>
  <c r="AG81" i="38"/>
  <c r="AF81" i="38"/>
  <c r="AE81" i="38"/>
  <c r="AD81" i="38"/>
  <c r="AC81" i="38"/>
  <c r="AB81" i="38"/>
  <c r="Z81" i="38"/>
  <c r="Y81" i="38"/>
  <c r="X81" i="38"/>
  <c r="AD80" i="38"/>
  <c r="AB80" i="38"/>
  <c r="Z80" i="38"/>
  <c r="Y80" i="38"/>
  <c r="AG79" i="38"/>
  <c r="AF79" i="38"/>
  <c r="AD79" i="38"/>
  <c r="AB79" i="38"/>
  <c r="Z79" i="38"/>
  <c r="Y79" i="38"/>
  <c r="X79" i="38"/>
  <c r="D32" i="38"/>
  <c r="D80" i="38" s="1"/>
  <c r="M85" i="38"/>
  <c r="J85" i="38"/>
  <c r="H85" i="38"/>
  <c r="G85" i="38"/>
  <c r="F85" i="38"/>
  <c r="E85" i="38"/>
  <c r="D85" i="38"/>
  <c r="M84" i="38"/>
  <c r="J84" i="38"/>
  <c r="H84" i="38"/>
  <c r="G84" i="38"/>
  <c r="F84" i="38"/>
  <c r="E84" i="38"/>
  <c r="D84" i="38"/>
  <c r="M83" i="38"/>
  <c r="K83" i="38"/>
  <c r="J83" i="38"/>
  <c r="H83" i="38"/>
  <c r="F83" i="38"/>
  <c r="E83" i="38"/>
  <c r="D83" i="38"/>
  <c r="M82" i="38"/>
  <c r="L82" i="38"/>
  <c r="K82" i="38"/>
  <c r="J82" i="38"/>
  <c r="H82" i="38"/>
  <c r="F82" i="38"/>
  <c r="E82" i="38"/>
  <c r="D82" i="38"/>
  <c r="M81" i="38"/>
  <c r="L81" i="38"/>
  <c r="K81" i="38"/>
  <c r="J81" i="38"/>
  <c r="I81" i="38"/>
  <c r="H81" i="38"/>
  <c r="F81" i="38"/>
  <c r="E81" i="38"/>
  <c r="D81" i="38"/>
  <c r="J80" i="38"/>
  <c r="H80" i="38"/>
  <c r="F80" i="38"/>
  <c r="E80" i="38"/>
  <c r="M79" i="38"/>
  <c r="L79" i="38"/>
  <c r="J79" i="38"/>
  <c r="H79" i="38"/>
  <c r="F79" i="38"/>
  <c r="E79" i="38"/>
  <c r="D79" i="38"/>
  <c r="X23" i="38"/>
  <c r="X71" i="38" s="1"/>
  <c r="AG76" i="38"/>
  <c r="AD76" i="38"/>
  <c r="AB76" i="38"/>
  <c r="AA76" i="38"/>
  <c r="Z76" i="38"/>
  <c r="Y76" i="38"/>
  <c r="X76" i="38"/>
  <c r="AG75" i="38"/>
  <c r="AD75" i="38"/>
  <c r="AB75" i="38"/>
  <c r="AA75" i="38"/>
  <c r="Z75" i="38"/>
  <c r="Y75" i="38"/>
  <c r="X75" i="38"/>
  <c r="AG74" i="38"/>
  <c r="AE74" i="38"/>
  <c r="AD74" i="38"/>
  <c r="AB74" i="38"/>
  <c r="Z74" i="38"/>
  <c r="Y74" i="38"/>
  <c r="X74" i="38"/>
  <c r="AG73" i="38"/>
  <c r="AF73" i="38"/>
  <c r="AE73" i="38"/>
  <c r="AD73" i="38"/>
  <c r="AB73" i="38"/>
  <c r="Z73" i="38"/>
  <c r="Y73" i="38"/>
  <c r="X73" i="38"/>
  <c r="AG72" i="38"/>
  <c r="AF72" i="38"/>
  <c r="AE72" i="38"/>
  <c r="AD72" i="38"/>
  <c r="AC72" i="38"/>
  <c r="AB72" i="38"/>
  <c r="Z72" i="38"/>
  <c r="Y72" i="38"/>
  <c r="X72" i="38"/>
  <c r="AD71" i="38"/>
  <c r="AB71" i="38"/>
  <c r="Z71" i="38"/>
  <c r="Y71" i="38"/>
  <c r="AG70" i="38"/>
  <c r="AF70" i="38"/>
  <c r="AD70" i="38"/>
  <c r="AB70" i="38"/>
  <c r="Z70" i="38"/>
  <c r="Y70" i="38"/>
  <c r="X70" i="38"/>
  <c r="D23" i="38"/>
  <c r="M23" i="38" s="1"/>
  <c r="M71" i="38" s="1"/>
  <c r="M76" i="38"/>
  <c r="J76" i="38"/>
  <c r="H76" i="38"/>
  <c r="G76" i="38"/>
  <c r="F76" i="38"/>
  <c r="E76" i="38"/>
  <c r="D76" i="38"/>
  <c r="M75" i="38"/>
  <c r="J75" i="38"/>
  <c r="H75" i="38"/>
  <c r="G75" i="38"/>
  <c r="F75" i="38"/>
  <c r="E75" i="38"/>
  <c r="D75" i="38"/>
  <c r="M74" i="38"/>
  <c r="K74" i="38"/>
  <c r="J74" i="38"/>
  <c r="H74" i="38"/>
  <c r="F74" i="38"/>
  <c r="E74" i="38"/>
  <c r="D74" i="38"/>
  <c r="M73" i="38"/>
  <c r="L73" i="38"/>
  <c r="K73" i="38"/>
  <c r="J73" i="38"/>
  <c r="H73" i="38"/>
  <c r="F73" i="38"/>
  <c r="E73" i="38"/>
  <c r="D73" i="38"/>
  <c r="M72" i="38"/>
  <c r="L72" i="38"/>
  <c r="K72" i="38"/>
  <c r="J72" i="38"/>
  <c r="I72" i="38"/>
  <c r="H72" i="38"/>
  <c r="F72" i="38"/>
  <c r="E72" i="38"/>
  <c r="D72" i="38"/>
  <c r="J71" i="38"/>
  <c r="H71" i="38"/>
  <c r="F71" i="38"/>
  <c r="E71" i="38"/>
  <c r="M70" i="38"/>
  <c r="L70" i="38"/>
  <c r="J70" i="38"/>
  <c r="H70" i="38"/>
  <c r="F70" i="38"/>
  <c r="E70" i="38"/>
  <c r="D70" i="38"/>
  <c r="X14" i="38"/>
  <c r="X62" i="38" s="1"/>
  <c r="AG67" i="38"/>
  <c r="AD67" i="38"/>
  <c r="AB67" i="38"/>
  <c r="AA67" i="38"/>
  <c r="Z67" i="38"/>
  <c r="Y67" i="38"/>
  <c r="X67" i="38"/>
  <c r="AG66" i="38"/>
  <c r="AD66" i="38"/>
  <c r="AB66" i="38"/>
  <c r="AA66" i="38"/>
  <c r="Z66" i="38"/>
  <c r="Y66" i="38"/>
  <c r="X66" i="38"/>
  <c r="AG65" i="38"/>
  <c r="AE65" i="38"/>
  <c r="AD65" i="38"/>
  <c r="AB65" i="38"/>
  <c r="Z65" i="38"/>
  <c r="Y65" i="38"/>
  <c r="X65" i="38"/>
  <c r="AG64" i="38"/>
  <c r="AF64" i="38"/>
  <c r="AE64" i="38"/>
  <c r="AD64" i="38"/>
  <c r="AB64" i="38"/>
  <c r="Z64" i="38"/>
  <c r="Y64" i="38"/>
  <c r="X64" i="38"/>
  <c r="AG63" i="38"/>
  <c r="AF63" i="38"/>
  <c r="AE63" i="38"/>
  <c r="AD63" i="38"/>
  <c r="AC63" i="38"/>
  <c r="AB63" i="38"/>
  <c r="Z63" i="38"/>
  <c r="Y63" i="38"/>
  <c r="X63" i="38"/>
  <c r="AD62" i="38"/>
  <c r="AB62" i="38"/>
  <c r="Z62" i="38"/>
  <c r="Y62" i="38"/>
  <c r="AG61" i="38"/>
  <c r="AF61" i="38"/>
  <c r="AD61" i="38"/>
  <c r="AB61" i="38"/>
  <c r="Z61" i="38"/>
  <c r="Y61" i="38"/>
  <c r="X61" i="38"/>
  <c r="D14" i="38"/>
  <c r="M67" i="38"/>
  <c r="J67" i="38"/>
  <c r="H67" i="38"/>
  <c r="G67" i="38"/>
  <c r="F67" i="38"/>
  <c r="E67" i="38"/>
  <c r="D67" i="38"/>
  <c r="M66" i="38"/>
  <c r="J66" i="38"/>
  <c r="H66" i="38"/>
  <c r="G66" i="38"/>
  <c r="F66" i="38"/>
  <c r="E66" i="38"/>
  <c r="D66" i="38"/>
  <c r="M65" i="38"/>
  <c r="K65" i="38"/>
  <c r="J65" i="38"/>
  <c r="H65" i="38"/>
  <c r="F65" i="38"/>
  <c r="E65" i="38"/>
  <c r="D65" i="38"/>
  <c r="M64" i="38"/>
  <c r="L64" i="38"/>
  <c r="K64" i="38"/>
  <c r="J64" i="38"/>
  <c r="H64" i="38"/>
  <c r="F64" i="38"/>
  <c r="E64" i="38"/>
  <c r="D64" i="38"/>
  <c r="M63" i="38"/>
  <c r="L63" i="38"/>
  <c r="K63" i="38"/>
  <c r="J63" i="38"/>
  <c r="I63" i="38"/>
  <c r="H63" i="38"/>
  <c r="F63" i="38"/>
  <c r="E63" i="38"/>
  <c r="D63" i="38"/>
  <c r="J62" i="38"/>
  <c r="H62" i="38"/>
  <c r="F62" i="38"/>
  <c r="E62" i="38"/>
  <c r="M61" i="38"/>
  <c r="L61" i="38"/>
  <c r="J61" i="38"/>
  <c r="H61" i="38"/>
  <c r="F61" i="38"/>
  <c r="E61" i="38"/>
  <c r="D61" i="38"/>
  <c r="X5" i="38"/>
  <c r="X53" i="38" s="1"/>
  <c r="AG58" i="38"/>
  <c r="AD58" i="38"/>
  <c r="AB58" i="38"/>
  <c r="AA58" i="38"/>
  <c r="Z58" i="38"/>
  <c r="Y58" i="38"/>
  <c r="X58" i="38"/>
  <c r="AG57" i="38"/>
  <c r="AD57" i="38"/>
  <c r="AB57" i="38"/>
  <c r="AA57" i="38"/>
  <c r="Z57" i="38"/>
  <c r="Y57" i="38"/>
  <c r="X57" i="38"/>
  <c r="AG56" i="38"/>
  <c r="AE56" i="38"/>
  <c r="AD56" i="38"/>
  <c r="AB56" i="38"/>
  <c r="Z56" i="38"/>
  <c r="Y56" i="38"/>
  <c r="X56" i="38"/>
  <c r="AG55" i="38"/>
  <c r="AF55" i="38"/>
  <c r="AE55" i="38"/>
  <c r="AD55" i="38"/>
  <c r="AB55" i="38"/>
  <c r="Z55" i="38"/>
  <c r="Y55" i="38"/>
  <c r="X55" i="38"/>
  <c r="AG54" i="38"/>
  <c r="AF54" i="38"/>
  <c r="AE54" i="38"/>
  <c r="AD54" i="38"/>
  <c r="AC54" i="38"/>
  <c r="AB54" i="38"/>
  <c r="Z54" i="38"/>
  <c r="Y54" i="38"/>
  <c r="X54" i="38"/>
  <c r="AD53" i="38"/>
  <c r="AB53" i="38"/>
  <c r="Z53" i="38"/>
  <c r="Y53" i="38"/>
  <c r="AG52" i="38"/>
  <c r="AF52" i="38"/>
  <c r="AD52" i="38"/>
  <c r="AB52" i="38"/>
  <c r="Z52" i="38"/>
  <c r="Y52" i="38"/>
  <c r="X52" i="38"/>
  <c r="D49" i="38"/>
  <c r="AG49" i="38"/>
  <c r="AI49" i="38"/>
  <c r="O50" i="38"/>
  <c r="W50" i="38"/>
  <c r="A51" i="38"/>
  <c r="B51" i="38"/>
  <c r="C51" i="38"/>
  <c r="D51" i="38"/>
  <c r="E51" i="38"/>
  <c r="F51" i="38"/>
  <c r="G51" i="38"/>
  <c r="H51" i="38"/>
  <c r="I51" i="38"/>
  <c r="J51" i="38"/>
  <c r="K51" i="38"/>
  <c r="L51" i="38"/>
  <c r="M51" i="38"/>
  <c r="N51" i="38"/>
  <c r="O51" i="38"/>
  <c r="P51" i="38"/>
  <c r="Q51" i="38"/>
  <c r="R51" i="38"/>
  <c r="S51" i="38"/>
  <c r="T51" i="38"/>
  <c r="U51" i="38"/>
  <c r="V51" i="38"/>
  <c r="W51" i="38"/>
  <c r="X51" i="38"/>
  <c r="Y51" i="38"/>
  <c r="Z51" i="38"/>
  <c r="AA51" i="38"/>
  <c r="AB51" i="38"/>
  <c r="AC51" i="38"/>
  <c r="AD51" i="38"/>
  <c r="AE51" i="38"/>
  <c r="AF51" i="38"/>
  <c r="AG51" i="38"/>
  <c r="AH51" i="38"/>
  <c r="AI51" i="38"/>
  <c r="AJ51" i="38"/>
  <c r="AK51" i="38"/>
  <c r="A52" i="38"/>
  <c r="B52" i="38"/>
  <c r="C52" i="38"/>
  <c r="N52" i="38"/>
  <c r="O52" i="38"/>
  <c r="P52" i="38"/>
  <c r="Q52" i="38"/>
  <c r="R52" i="38"/>
  <c r="S52" i="38"/>
  <c r="T52" i="38"/>
  <c r="U52" i="38"/>
  <c r="V52" i="38"/>
  <c r="W52" i="38"/>
  <c r="AH52" i="38"/>
  <c r="AI52" i="38"/>
  <c r="AJ52" i="38"/>
  <c r="AK52" i="38"/>
  <c r="A53" i="38"/>
  <c r="N53" i="38"/>
  <c r="O53" i="38"/>
  <c r="P53" i="38"/>
  <c r="Q53" i="38"/>
  <c r="R53" i="38"/>
  <c r="S53" i="38"/>
  <c r="T53" i="38"/>
  <c r="U53" i="38"/>
  <c r="AH53" i="38"/>
  <c r="AI53" i="38"/>
  <c r="AJ53" i="38"/>
  <c r="AK53" i="38"/>
  <c r="A54" i="38"/>
  <c r="B54" i="38"/>
  <c r="C54" i="38"/>
  <c r="N54" i="38"/>
  <c r="O54" i="38"/>
  <c r="P54" i="38"/>
  <c r="Q54" i="38"/>
  <c r="R54" i="38"/>
  <c r="S54" i="38"/>
  <c r="T54" i="38"/>
  <c r="U54" i="38"/>
  <c r="V54" i="38"/>
  <c r="W54" i="38"/>
  <c r="AH54" i="38"/>
  <c r="AI54" i="38"/>
  <c r="AJ54" i="38"/>
  <c r="AK54" i="38"/>
  <c r="A55" i="38"/>
  <c r="B55" i="38"/>
  <c r="C55" i="38"/>
  <c r="N55" i="38"/>
  <c r="O55" i="38"/>
  <c r="P55" i="38"/>
  <c r="Q55" i="38"/>
  <c r="R55" i="38"/>
  <c r="S55" i="38"/>
  <c r="T55" i="38"/>
  <c r="U55" i="38"/>
  <c r="V55" i="38"/>
  <c r="W55" i="38"/>
  <c r="AH55" i="38"/>
  <c r="AI55" i="38"/>
  <c r="AJ55" i="38"/>
  <c r="AK55" i="38"/>
  <c r="A56" i="38"/>
  <c r="B56" i="38"/>
  <c r="C56" i="38"/>
  <c r="N56" i="38"/>
  <c r="O56" i="38"/>
  <c r="P56" i="38"/>
  <c r="Q56" i="38"/>
  <c r="R56" i="38"/>
  <c r="S56" i="38"/>
  <c r="T56" i="38"/>
  <c r="U56" i="38"/>
  <c r="V56" i="38"/>
  <c r="W56" i="38"/>
  <c r="AH56" i="38"/>
  <c r="AI56" i="38"/>
  <c r="AJ56" i="38"/>
  <c r="AK56" i="38"/>
  <c r="A57" i="38"/>
  <c r="B57" i="38"/>
  <c r="C57" i="38"/>
  <c r="N57" i="38"/>
  <c r="O57" i="38"/>
  <c r="P57" i="38"/>
  <c r="Q57" i="38"/>
  <c r="R57" i="38"/>
  <c r="S57" i="38"/>
  <c r="T57" i="38"/>
  <c r="U57" i="38"/>
  <c r="V57" i="38"/>
  <c r="W57" i="38"/>
  <c r="AH57" i="38"/>
  <c r="AI57" i="38"/>
  <c r="AJ57" i="38"/>
  <c r="AK57" i="38"/>
  <c r="A58" i="38"/>
  <c r="N58" i="38"/>
  <c r="O58" i="38"/>
  <c r="P58" i="38"/>
  <c r="Q58" i="38"/>
  <c r="R58" i="38"/>
  <c r="S58" i="38"/>
  <c r="T58" i="38"/>
  <c r="U58" i="38"/>
  <c r="AH58" i="38"/>
  <c r="AI58" i="38"/>
  <c r="AJ58" i="38"/>
  <c r="AK58" i="38"/>
  <c r="A61" i="38"/>
  <c r="N61" i="38"/>
  <c r="O61" i="38"/>
  <c r="P61" i="38"/>
  <c r="Q61" i="38"/>
  <c r="R61" i="38"/>
  <c r="S61" i="38"/>
  <c r="T61" i="38"/>
  <c r="U61" i="38"/>
  <c r="AH61" i="38"/>
  <c r="AI61" i="38"/>
  <c r="AJ61" i="38"/>
  <c r="AK61" i="38"/>
  <c r="A62" i="38"/>
  <c r="N62" i="38"/>
  <c r="O62" i="38"/>
  <c r="P62" i="38"/>
  <c r="Q62" i="38"/>
  <c r="R62" i="38"/>
  <c r="S62" i="38"/>
  <c r="T62" i="38"/>
  <c r="U62" i="38"/>
  <c r="AH62" i="38"/>
  <c r="AI62" i="38"/>
  <c r="AJ62" i="38"/>
  <c r="AK62" i="38"/>
  <c r="A63" i="38"/>
  <c r="N63" i="38"/>
  <c r="O63" i="38"/>
  <c r="P63" i="38"/>
  <c r="Q63" i="38"/>
  <c r="R63" i="38"/>
  <c r="S63" i="38"/>
  <c r="T63" i="38"/>
  <c r="U63" i="38"/>
  <c r="AH63" i="38"/>
  <c r="AI63" i="38"/>
  <c r="AJ63" i="38"/>
  <c r="AK63" i="38"/>
  <c r="A64" i="38"/>
  <c r="N64" i="38"/>
  <c r="O64" i="38"/>
  <c r="P64" i="38"/>
  <c r="Q64" i="38"/>
  <c r="R64" i="38"/>
  <c r="S64" i="38"/>
  <c r="T64" i="38"/>
  <c r="U64" i="38"/>
  <c r="AH64" i="38"/>
  <c r="AI64" i="38"/>
  <c r="AJ64" i="38"/>
  <c r="AK64" i="38"/>
  <c r="A65" i="38"/>
  <c r="N65" i="38"/>
  <c r="O65" i="38"/>
  <c r="P65" i="38"/>
  <c r="Q65" i="38"/>
  <c r="R65" i="38"/>
  <c r="S65" i="38"/>
  <c r="T65" i="38"/>
  <c r="U65" i="38"/>
  <c r="AH65" i="38"/>
  <c r="AI65" i="38"/>
  <c r="AJ65" i="38"/>
  <c r="AK65" i="38"/>
  <c r="A66" i="38"/>
  <c r="N66" i="38"/>
  <c r="O66" i="38"/>
  <c r="P66" i="38"/>
  <c r="Q66" i="38"/>
  <c r="R66" i="38"/>
  <c r="S66" i="38"/>
  <c r="T66" i="38"/>
  <c r="U66" i="38"/>
  <c r="AH66" i="38"/>
  <c r="AI66" i="38"/>
  <c r="AJ66" i="38"/>
  <c r="AK66" i="38"/>
  <c r="A67" i="38"/>
  <c r="N67" i="38"/>
  <c r="O67" i="38"/>
  <c r="P67" i="38"/>
  <c r="Q67" i="38"/>
  <c r="R67" i="38"/>
  <c r="S67" i="38"/>
  <c r="T67" i="38"/>
  <c r="U67" i="38"/>
  <c r="AH67" i="38"/>
  <c r="AI67" i="38"/>
  <c r="AJ67" i="38"/>
  <c r="AK67" i="38"/>
  <c r="A70" i="38"/>
  <c r="N70" i="38"/>
  <c r="O70" i="38"/>
  <c r="P70" i="38"/>
  <c r="Q70" i="38"/>
  <c r="R70" i="38"/>
  <c r="S70" i="38"/>
  <c r="T70" i="38"/>
  <c r="U70" i="38"/>
  <c r="AH70" i="38"/>
  <c r="AI70" i="38"/>
  <c r="AJ70" i="38"/>
  <c r="AK70" i="38"/>
  <c r="A71" i="38"/>
  <c r="N71" i="38"/>
  <c r="O71" i="38"/>
  <c r="P71" i="38"/>
  <c r="Q71" i="38"/>
  <c r="R71" i="38"/>
  <c r="S71" i="38"/>
  <c r="T71" i="38"/>
  <c r="U71" i="38"/>
  <c r="AH71" i="38"/>
  <c r="AI71" i="38"/>
  <c r="AJ71" i="38"/>
  <c r="AK71" i="38"/>
  <c r="A72" i="38"/>
  <c r="N72" i="38"/>
  <c r="O72" i="38"/>
  <c r="P72" i="38"/>
  <c r="Q72" i="38"/>
  <c r="R72" i="38"/>
  <c r="S72" i="38"/>
  <c r="T72" i="38"/>
  <c r="U72" i="38"/>
  <c r="AH72" i="38"/>
  <c r="AI72" i="38"/>
  <c r="AJ72" i="38"/>
  <c r="AK72" i="38"/>
  <c r="A73" i="38"/>
  <c r="N73" i="38"/>
  <c r="O73" i="38"/>
  <c r="P73" i="38"/>
  <c r="Q73" i="38"/>
  <c r="R73" i="38"/>
  <c r="S73" i="38"/>
  <c r="T73" i="38"/>
  <c r="U73" i="38"/>
  <c r="AH73" i="38"/>
  <c r="AI73" i="38"/>
  <c r="AJ73" i="38"/>
  <c r="AK73" i="38"/>
  <c r="A74" i="38"/>
  <c r="N74" i="38"/>
  <c r="O74" i="38"/>
  <c r="P74" i="38"/>
  <c r="Q74" i="38"/>
  <c r="R74" i="38"/>
  <c r="S74" i="38"/>
  <c r="T74" i="38"/>
  <c r="U74" i="38"/>
  <c r="AH74" i="38"/>
  <c r="AI74" i="38"/>
  <c r="AJ74" i="38"/>
  <c r="AK74" i="38"/>
  <c r="A75" i="38"/>
  <c r="N75" i="38"/>
  <c r="O75" i="38"/>
  <c r="P75" i="38"/>
  <c r="Q75" i="38"/>
  <c r="R75" i="38"/>
  <c r="S75" i="38"/>
  <c r="T75" i="38"/>
  <c r="U75" i="38"/>
  <c r="AH75" i="38"/>
  <c r="AI75" i="38"/>
  <c r="AJ75" i="38"/>
  <c r="AK75" i="38"/>
  <c r="A76" i="38"/>
  <c r="N76" i="38"/>
  <c r="O76" i="38"/>
  <c r="P76" i="38"/>
  <c r="Q76" i="38"/>
  <c r="R76" i="38"/>
  <c r="S76" i="38"/>
  <c r="T76" i="38"/>
  <c r="U76" i="38"/>
  <c r="AH76" i="38"/>
  <c r="AI76" i="38"/>
  <c r="AJ76" i="38"/>
  <c r="AK76" i="38"/>
  <c r="A79" i="38"/>
  <c r="N79" i="38"/>
  <c r="O79" i="38"/>
  <c r="P79" i="38"/>
  <c r="Q79" i="38"/>
  <c r="R79" i="38"/>
  <c r="S79" i="38"/>
  <c r="T79" i="38"/>
  <c r="U79" i="38"/>
  <c r="AH79" i="38"/>
  <c r="AI79" i="38"/>
  <c r="AJ79" i="38"/>
  <c r="AK79" i="38"/>
  <c r="A80" i="38"/>
  <c r="N80" i="38"/>
  <c r="O80" i="38"/>
  <c r="P80" i="38"/>
  <c r="Q80" i="38"/>
  <c r="R80" i="38"/>
  <c r="S80" i="38"/>
  <c r="T80" i="38"/>
  <c r="U80" i="38"/>
  <c r="AH80" i="38"/>
  <c r="AI80" i="38"/>
  <c r="AJ80" i="38"/>
  <c r="AK80" i="38"/>
  <c r="A81" i="38"/>
  <c r="N81" i="38"/>
  <c r="O81" i="38"/>
  <c r="P81" i="38"/>
  <c r="Q81" i="38"/>
  <c r="R81" i="38"/>
  <c r="S81" i="38"/>
  <c r="T81" i="38"/>
  <c r="U81" i="38"/>
  <c r="AH81" i="38"/>
  <c r="AI81" i="38"/>
  <c r="AJ81" i="38"/>
  <c r="AK81" i="38"/>
  <c r="A82" i="38"/>
  <c r="N82" i="38"/>
  <c r="O82" i="38"/>
  <c r="P82" i="38"/>
  <c r="Q82" i="38"/>
  <c r="R82" i="38"/>
  <c r="S82" i="38"/>
  <c r="T82" i="38"/>
  <c r="U82" i="38"/>
  <c r="AH82" i="38"/>
  <c r="AI82" i="38"/>
  <c r="AJ82" i="38"/>
  <c r="AK82" i="38"/>
  <c r="A83" i="38"/>
  <c r="N83" i="38"/>
  <c r="O83" i="38"/>
  <c r="P83" i="38"/>
  <c r="Q83" i="38"/>
  <c r="R83" i="38"/>
  <c r="S83" i="38"/>
  <c r="T83" i="38"/>
  <c r="U83" i="38"/>
  <c r="AH83" i="38"/>
  <c r="AI83" i="38"/>
  <c r="AJ83" i="38"/>
  <c r="AK83" i="38"/>
  <c r="A84" i="38"/>
  <c r="N84" i="38"/>
  <c r="O84" i="38"/>
  <c r="P84" i="38"/>
  <c r="Q84" i="38"/>
  <c r="R84" i="38"/>
  <c r="S84" i="38"/>
  <c r="T84" i="38"/>
  <c r="U84" i="38"/>
  <c r="AH84" i="38"/>
  <c r="AI84" i="38"/>
  <c r="AJ84" i="38"/>
  <c r="AK84" i="38"/>
  <c r="A85" i="38"/>
  <c r="N85" i="38"/>
  <c r="O85" i="38"/>
  <c r="P85" i="38"/>
  <c r="Q85" i="38"/>
  <c r="R85" i="38"/>
  <c r="S85" i="38"/>
  <c r="T85" i="38"/>
  <c r="U85" i="38"/>
  <c r="AH85" i="38"/>
  <c r="AI85" i="38"/>
  <c r="AJ85" i="38"/>
  <c r="AK85" i="38"/>
  <c r="A88" i="38"/>
  <c r="N88" i="38"/>
  <c r="O88" i="38"/>
  <c r="P88" i="38"/>
  <c r="Q88" i="38"/>
  <c r="R88" i="38"/>
  <c r="S88" i="38"/>
  <c r="T88" i="38"/>
  <c r="U88" i="38"/>
  <c r="AH88" i="38"/>
  <c r="AI88" i="38"/>
  <c r="AJ88" i="38"/>
  <c r="AK88" i="38"/>
  <c r="A89" i="38"/>
  <c r="N89" i="38"/>
  <c r="O89" i="38"/>
  <c r="P89" i="38"/>
  <c r="Q89" i="38"/>
  <c r="R89" i="38"/>
  <c r="S89" i="38"/>
  <c r="T89" i="38"/>
  <c r="U89" i="38"/>
  <c r="AH89" i="38"/>
  <c r="AI89" i="38"/>
  <c r="AJ89" i="38"/>
  <c r="AK89" i="38"/>
  <c r="A90" i="38"/>
  <c r="N90" i="38"/>
  <c r="O90" i="38"/>
  <c r="P90" i="38"/>
  <c r="Q90" i="38"/>
  <c r="R90" i="38"/>
  <c r="S90" i="38"/>
  <c r="T90" i="38"/>
  <c r="U90" i="38"/>
  <c r="AH90" i="38"/>
  <c r="AI90" i="38"/>
  <c r="AJ90" i="38"/>
  <c r="AK90" i="38"/>
  <c r="A91" i="38"/>
  <c r="N91" i="38"/>
  <c r="O91" i="38"/>
  <c r="P91" i="38"/>
  <c r="Q91" i="38"/>
  <c r="R91" i="38"/>
  <c r="S91" i="38"/>
  <c r="T91" i="38"/>
  <c r="U91" i="38"/>
  <c r="AH91" i="38"/>
  <c r="AI91" i="38"/>
  <c r="AJ91" i="38"/>
  <c r="AK91" i="38"/>
  <c r="A92" i="38"/>
  <c r="N92" i="38"/>
  <c r="O92" i="38"/>
  <c r="P92" i="38"/>
  <c r="Q92" i="38"/>
  <c r="R92" i="38"/>
  <c r="S92" i="38"/>
  <c r="T92" i="38"/>
  <c r="U92" i="38"/>
  <c r="AH92" i="38"/>
  <c r="AI92" i="38"/>
  <c r="AJ92" i="38"/>
  <c r="AK92" i="38"/>
  <c r="A95" i="38"/>
  <c r="N95" i="38"/>
  <c r="O95" i="38"/>
  <c r="P95" i="38"/>
  <c r="Q95" i="38"/>
  <c r="R95" i="38"/>
  <c r="S95" i="38"/>
  <c r="T95" i="38"/>
  <c r="U95" i="38"/>
  <c r="AH95" i="38"/>
  <c r="AI95" i="38"/>
  <c r="AJ95" i="38"/>
  <c r="AK95" i="38"/>
  <c r="D41" i="37"/>
  <c r="AG41" i="37"/>
  <c r="AI41" i="37"/>
  <c r="O42" i="37"/>
  <c r="W42" i="37"/>
  <c r="A43" i="37"/>
  <c r="B43" i="37"/>
  <c r="C43" i="37"/>
  <c r="D43" i="37"/>
  <c r="E43" i="37"/>
  <c r="F43" i="37"/>
  <c r="G43" i="37"/>
  <c r="H43" i="37"/>
  <c r="I43" i="37"/>
  <c r="J43" i="37"/>
  <c r="K43" i="37"/>
  <c r="L43" i="37"/>
  <c r="M43" i="37"/>
  <c r="N43" i="37"/>
  <c r="O43" i="37"/>
  <c r="P43" i="37"/>
  <c r="Q43" i="37"/>
  <c r="R43" i="37"/>
  <c r="S43" i="37"/>
  <c r="T43" i="37"/>
  <c r="U43" i="37"/>
  <c r="V43" i="37"/>
  <c r="W43" i="37"/>
  <c r="X43" i="37"/>
  <c r="Y43" i="37"/>
  <c r="Z43" i="37"/>
  <c r="AA43" i="37"/>
  <c r="AB43" i="37"/>
  <c r="AC43" i="37"/>
  <c r="AD43" i="37"/>
  <c r="AE43" i="37"/>
  <c r="AF43" i="37"/>
  <c r="AG43" i="37"/>
  <c r="AH43" i="37"/>
  <c r="AI43" i="37"/>
  <c r="AJ43" i="37"/>
  <c r="AK43" i="37"/>
  <c r="A44" i="37"/>
  <c r="B44" i="37"/>
  <c r="C44" i="37"/>
  <c r="D44" i="37"/>
  <c r="E44" i="37"/>
  <c r="F44" i="37"/>
  <c r="G44" i="37"/>
  <c r="H44" i="37"/>
  <c r="J44" i="37"/>
  <c r="L44" i="37"/>
  <c r="M44" i="37"/>
  <c r="N44" i="37"/>
  <c r="O44" i="37"/>
  <c r="P44" i="37"/>
  <c r="Q44" i="37"/>
  <c r="R44" i="37"/>
  <c r="S44" i="37"/>
  <c r="T44" i="37"/>
  <c r="U44" i="37"/>
  <c r="V44" i="37"/>
  <c r="W44" i="37"/>
  <c r="AH44" i="37"/>
  <c r="AI44" i="37"/>
  <c r="AJ44" i="37"/>
  <c r="AK44" i="37"/>
  <c r="A45" i="37"/>
  <c r="E45" i="37"/>
  <c r="F45" i="37"/>
  <c r="H45" i="37"/>
  <c r="J45" i="37"/>
  <c r="N45" i="37"/>
  <c r="O45" i="37"/>
  <c r="P45" i="37"/>
  <c r="Q45" i="37"/>
  <c r="R45" i="37"/>
  <c r="S45" i="37"/>
  <c r="T45" i="37"/>
  <c r="U45" i="37"/>
  <c r="AH45" i="37"/>
  <c r="AI45" i="37"/>
  <c r="AJ45" i="37"/>
  <c r="AK45" i="37"/>
  <c r="A46" i="37"/>
  <c r="B46" i="37"/>
  <c r="C46" i="37"/>
  <c r="D46" i="37"/>
  <c r="E46" i="37"/>
  <c r="F46" i="37"/>
  <c r="H46" i="37"/>
  <c r="J46" i="37"/>
  <c r="K46" i="37"/>
  <c r="M46" i="37"/>
  <c r="N46" i="37"/>
  <c r="O46" i="37"/>
  <c r="P46" i="37"/>
  <c r="Q46" i="37"/>
  <c r="R46" i="37"/>
  <c r="S46" i="37"/>
  <c r="T46" i="37"/>
  <c r="U46" i="37"/>
  <c r="V46" i="37"/>
  <c r="W46" i="37"/>
  <c r="AH46" i="37"/>
  <c r="AI46" i="37"/>
  <c r="AJ46" i="37"/>
  <c r="AK46" i="37"/>
  <c r="A47" i="37"/>
  <c r="B47" i="37"/>
  <c r="C47" i="37"/>
  <c r="D47" i="37"/>
  <c r="E47" i="37"/>
  <c r="F47" i="37"/>
  <c r="G47" i="37"/>
  <c r="H47" i="37"/>
  <c r="J47" i="37"/>
  <c r="M47" i="37"/>
  <c r="N47" i="37"/>
  <c r="O47" i="37"/>
  <c r="P47" i="37"/>
  <c r="Q47" i="37"/>
  <c r="R47" i="37"/>
  <c r="S47" i="37"/>
  <c r="T47" i="37"/>
  <c r="U47" i="37"/>
  <c r="V47" i="37"/>
  <c r="W47" i="37"/>
  <c r="AH47" i="37"/>
  <c r="AI47" i="37"/>
  <c r="AJ47" i="37"/>
  <c r="AK47" i="37"/>
  <c r="A48" i="37"/>
  <c r="B48" i="37"/>
  <c r="C48" i="37"/>
  <c r="D48" i="37"/>
  <c r="E48" i="37"/>
  <c r="F48" i="37"/>
  <c r="G48" i="37"/>
  <c r="H48" i="37"/>
  <c r="J48" i="37"/>
  <c r="M48" i="37"/>
  <c r="N48" i="37"/>
  <c r="O48" i="37"/>
  <c r="P48" i="37"/>
  <c r="Q48" i="37"/>
  <c r="R48" i="37"/>
  <c r="S48" i="37"/>
  <c r="T48" i="37"/>
  <c r="U48" i="37"/>
  <c r="V48" i="37"/>
  <c r="W48" i="37"/>
  <c r="AH48" i="37"/>
  <c r="AI48" i="37"/>
  <c r="AJ48" i="37"/>
  <c r="AK48" i="37"/>
  <c r="A49" i="37"/>
  <c r="B49" i="37"/>
  <c r="C49" i="37"/>
  <c r="D49" i="37"/>
  <c r="E49" i="37"/>
  <c r="F49" i="37"/>
  <c r="G49" i="37"/>
  <c r="H49" i="37"/>
  <c r="J49" i="37"/>
  <c r="L49" i="37"/>
  <c r="M49" i="37"/>
  <c r="N49" i="37"/>
  <c r="O49" i="37"/>
  <c r="P49" i="37"/>
  <c r="Q49" i="37"/>
  <c r="R49" i="37"/>
  <c r="S49" i="37"/>
  <c r="T49" i="37"/>
  <c r="U49" i="37"/>
  <c r="V49" i="37"/>
  <c r="W49" i="37"/>
  <c r="AH49" i="37"/>
  <c r="AI49" i="37"/>
  <c r="AJ49" i="37"/>
  <c r="AK49" i="37"/>
  <c r="A50" i="37"/>
  <c r="B50" i="37"/>
  <c r="C50" i="37"/>
  <c r="D50" i="37"/>
  <c r="E50" i="37"/>
  <c r="F50" i="37"/>
  <c r="G50" i="37"/>
  <c r="H50" i="37"/>
  <c r="I50" i="37"/>
  <c r="J50" i="37"/>
  <c r="K50" i="37"/>
  <c r="L50" i="37"/>
  <c r="M50" i="37"/>
  <c r="N50" i="37"/>
  <c r="O50" i="37"/>
  <c r="P50" i="37"/>
  <c r="Q50" i="37"/>
  <c r="R50" i="37"/>
  <c r="S50" i="37"/>
  <c r="T50" i="37"/>
  <c r="U50" i="37"/>
  <c r="V50" i="37"/>
  <c r="W50" i="37"/>
  <c r="X50" i="37"/>
  <c r="Y50" i="37"/>
  <c r="Z50" i="37"/>
  <c r="AA50" i="37"/>
  <c r="AB50" i="37"/>
  <c r="AC50" i="37"/>
  <c r="AD50" i="37"/>
  <c r="AE50" i="37"/>
  <c r="AF50" i="37"/>
  <c r="AG50" i="37"/>
  <c r="AH50" i="37"/>
  <c r="AI50" i="37"/>
  <c r="AJ50" i="37"/>
  <c r="AK50" i="37"/>
  <c r="A51" i="37"/>
  <c r="N51" i="37"/>
  <c r="O51" i="37"/>
  <c r="P51" i="37"/>
  <c r="Q51" i="37"/>
  <c r="R51" i="37"/>
  <c r="S51" i="37"/>
  <c r="T51" i="37"/>
  <c r="U51" i="37"/>
  <c r="AH51" i="37"/>
  <c r="AI51" i="37"/>
  <c r="AJ51" i="37"/>
  <c r="AK51" i="37"/>
  <c r="A52" i="37"/>
  <c r="N52" i="37"/>
  <c r="O52" i="37"/>
  <c r="P52" i="37"/>
  <c r="Q52" i="37"/>
  <c r="R52" i="37"/>
  <c r="S52" i="37"/>
  <c r="T52" i="37"/>
  <c r="U52" i="37"/>
  <c r="AH52" i="37"/>
  <c r="AI52" i="37"/>
  <c r="AJ52" i="37"/>
  <c r="AK52" i="37"/>
  <c r="A53" i="37"/>
  <c r="N53" i="37"/>
  <c r="O53" i="37"/>
  <c r="P53" i="37"/>
  <c r="Q53" i="37"/>
  <c r="R53" i="37"/>
  <c r="S53" i="37"/>
  <c r="T53" i="37"/>
  <c r="U53" i="37"/>
  <c r="AH53" i="37"/>
  <c r="AI53" i="37"/>
  <c r="AJ53" i="37"/>
  <c r="AK53" i="37"/>
  <c r="A54" i="37"/>
  <c r="N54" i="37"/>
  <c r="O54" i="37"/>
  <c r="P54" i="37"/>
  <c r="Q54" i="37"/>
  <c r="R54" i="37"/>
  <c r="S54" i="37"/>
  <c r="T54" i="37"/>
  <c r="U54" i="37"/>
  <c r="AH54" i="37"/>
  <c r="AI54" i="37"/>
  <c r="AJ54" i="37"/>
  <c r="AK54" i="37"/>
  <c r="A55" i="37"/>
  <c r="N55" i="37"/>
  <c r="O55" i="37"/>
  <c r="P55" i="37"/>
  <c r="Q55" i="37"/>
  <c r="R55" i="37"/>
  <c r="S55" i="37"/>
  <c r="T55" i="37"/>
  <c r="U55" i="37"/>
  <c r="AH55" i="37"/>
  <c r="AI55" i="37"/>
  <c r="AJ55" i="37"/>
  <c r="AK55" i="37"/>
  <c r="A56" i="37"/>
  <c r="N56" i="37"/>
  <c r="O56" i="37"/>
  <c r="P56" i="37"/>
  <c r="Q56" i="37"/>
  <c r="R56" i="37"/>
  <c r="S56" i="37"/>
  <c r="T56" i="37"/>
  <c r="U56" i="37"/>
  <c r="AH56" i="37"/>
  <c r="AI56" i="37"/>
  <c r="AJ56" i="37"/>
  <c r="AK56" i="37"/>
  <c r="A57" i="37"/>
  <c r="B57" i="37"/>
  <c r="C57" i="37"/>
  <c r="D57" i="37"/>
  <c r="E57" i="37"/>
  <c r="F57" i="37"/>
  <c r="G57" i="37"/>
  <c r="H57" i="37"/>
  <c r="I57" i="37"/>
  <c r="J57" i="37"/>
  <c r="K57" i="37"/>
  <c r="L57" i="37"/>
  <c r="M57" i="37"/>
  <c r="N57" i="37"/>
  <c r="O57" i="37"/>
  <c r="P57" i="37"/>
  <c r="Q57" i="37"/>
  <c r="R57" i="37"/>
  <c r="S57" i="37"/>
  <c r="T57" i="37"/>
  <c r="U57" i="37"/>
  <c r="V57" i="37"/>
  <c r="W57" i="37"/>
  <c r="X57" i="37"/>
  <c r="Y57" i="37"/>
  <c r="Z57" i="37"/>
  <c r="AA57" i="37"/>
  <c r="AB57" i="37"/>
  <c r="AC57" i="37"/>
  <c r="AD57" i="37"/>
  <c r="AE57" i="37"/>
  <c r="AF57" i="37"/>
  <c r="AG57" i="37"/>
  <c r="AH57" i="37"/>
  <c r="AI57" i="37"/>
  <c r="AJ57" i="37"/>
  <c r="AK57" i="37"/>
  <c r="A58" i="37"/>
  <c r="N58" i="37"/>
  <c r="O58" i="37"/>
  <c r="P58" i="37"/>
  <c r="Q58" i="37"/>
  <c r="R58" i="37"/>
  <c r="S58" i="37"/>
  <c r="T58" i="37"/>
  <c r="U58" i="37"/>
  <c r="AH58" i="37"/>
  <c r="AI58" i="37"/>
  <c r="AJ58" i="37"/>
  <c r="AK58" i="37"/>
  <c r="A59" i="37"/>
  <c r="N59" i="37"/>
  <c r="O59" i="37"/>
  <c r="P59" i="37"/>
  <c r="Q59" i="37"/>
  <c r="R59" i="37"/>
  <c r="S59" i="37"/>
  <c r="T59" i="37"/>
  <c r="U59" i="37"/>
  <c r="AH59" i="37"/>
  <c r="AI59" i="37"/>
  <c r="AJ59" i="37"/>
  <c r="AK59" i="37"/>
  <c r="A60" i="37"/>
  <c r="N60" i="37"/>
  <c r="O60" i="37"/>
  <c r="P60" i="37"/>
  <c r="Q60" i="37"/>
  <c r="R60" i="37"/>
  <c r="S60" i="37"/>
  <c r="T60" i="37"/>
  <c r="U60" i="37"/>
  <c r="AH60" i="37"/>
  <c r="AI60" i="37"/>
  <c r="AJ60" i="37"/>
  <c r="AK60" i="37"/>
  <c r="A61" i="37"/>
  <c r="N61" i="37"/>
  <c r="O61" i="37"/>
  <c r="P61" i="37"/>
  <c r="Q61" i="37"/>
  <c r="R61" i="37"/>
  <c r="S61" i="37"/>
  <c r="T61" i="37"/>
  <c r="U61" i="37"/>
  <c r="AH61" i="37"/>
  <c r="AI61" i="37"/>
  <c r="AJ61" i="37"/>
  <c r="AK61" i="37"/>
  <c r="A62" i="37"/>
  <c r="N62" i="37"/>
  <c r="O62" i="37"/>
  <c r="P62" i="37"/>
  <c r="Q62" i="37"/>
  <c r="R62" i="37"/>
  <c r="S62" i="37"/>
  <c r="T62" i="37"/>
  <c r="U62" i="37"/>
  <c r="AH62" i="37"/>
  <c r="AI62" i="37"/>
  <c r="AJ62" i="37"/>
  <c r="AK62" i="37"/>
  <c r="A63" i="37"/>
  <c r="N63" i="37"/>
  <c r="O63" i="37"/>
  <c r="P63" i="37"/>
  <c r="Q63" i="37"/>
  <c r="R63" i="37"/>
  <c r="S63" i="37"/>
  <c r="T63" i="37"/>
  <c r="U63" i="37"/>
  <c r="AH63" i="37"/>
  <c r="AI63" i="37"/>
  <c r="AJ63" i="37"/>
  <c r="AK63" i="37"/>
  <c r="A64" i="37"/>
  <c r="B64" i="37"/>
  <c r="C64" i="37"/>
  <c r="D64" i="37"/>
  <c r="E64" i="37"/>
  <c r="F64" i="37"/>
  <c r="G64" i="37"/>
  <c r="H64" i="37"/>
  <c r="I64" i="37"/>
  <c r="J64" i="37"/>
  <c r="K64" i="37"/>
  <c r="L64" i="37"/>
  <c r="M64" i="37"/>
  <c r="N64" i="37"/>
  <c r="O64" i="37"/>
  <c r="P64" i="37"/>
  <c r="Q64" i="37"/>
  <c r="R64" i="37"/>
  <c r="S64" i="37"/>
  <c r="T64" i="37"/>
  <c r="U64" i="37"/>
  <c r="V64" i="37"/>
  <c r="W64" i="37"/>
  <c r="X64" i="37"/>
  <c r="Y64" i="37"/>
  <c r="Z64" i="37"/>
  <c r="AA64" i="37"/>
  <c r="AB64" i="37"/>
  <c r="AC64" i="37"/>
  <c r="AD64" i="37"/>
  <c r="AE64" i="37"/>
  <c r="AF64" i="37"/>
  <c r="AG64" i="37"/>
  <c r="AH64" i="37"/>
  <c r="AI64" i="37"/>
  <c r="AJ64" i="37"/>
  <c r="AK64" i="37"/>
  <c r="A65" i="37"/>
  <c r="N65" i="37"/>
  <c r="O65" i="37"/>
  <c r="P65" i="37"/>
  <c r="Q65" i="37"/>
  <c r="R65" i="37"/>
  <c r="S65" i="37"/>
  <c r="T65" i="37"/>
  <c r="U65" i="37"/>
  <c r="AH65" i="37"/>
  <c r="AI65" i="37"/>
  <c r="AJ65" i="37"/>
  <c r="AK65" i="37"/>
  <c r="A66" i="37"/>
  <c r="N66" i="37"/>
  <c r="O66" i="37"/>
  <c r="P66" i="37"/>
  <c r="Q66" i="37"/>
  <c r="R66" i="37"/>
  <c r="S66" i="37"/>
  <c r="T66" i="37"/>
  <c r="U66" i="37"/>
  <c r="AH66" i="37"/>
  <c r="AI66" i="37"/>
  <c r="AJ66" i="37"/>
  <c r="AK66" i="37"/>
  <c r="A67" i="37"/>
  <c r="N67" i="37"/>
  <c r="O67" i="37"/>
  <c r="P67" i="37"/>
  <c r="Q67" i="37"/>
  <c r="R67" i="37"/>
  <c r="S67" i="37"/>
  <c r="T67" i="37"/>
  <c r="U67" i="37"/>
  <c r="AH67" i="37"/>
  <c r="AI67" i="37"/>
  <c r="AJ67" i="37"/>
  <c r="AK67" i="37"/>
  <c r="A68" i="37"/>
  <c r="N68" i="37"/>
  <c r="O68" i="37"/>
  <c r="P68" i="37"/>
  <c r="Q68" i="37"/>
  <c r="R68" i="37"/>
  <c r="S68" i="37"/>
  <c r="T68" i="37"/>
  <c r="U68" i="37"/>
  <c r="AH68" i="37"/>
  <c r="AI68" i="37"/>
  <c r="AJ68" i="37"/>
  <c r="AK68" i="37"/>
  <c r="A69" i="37"/>
  <c r="N69" i="37"/>
  <c r="O69" i="37"/>
  <c r="P69" i="37"/>
  <c r="Q69" i="37"/>
  <c r="R69" i="37"/>
  <c r="S69" i="37"/>
  <c r="T69" i="37"/>
  <c r="U69" i="37"/>
  <c r="AH69" i="37"/>
  <c r="AI69" i="37"/>
  <c r="AJ69" i="37"/>
  <c r="AK69" i="37"/>
  <c r="A70" i="37"/>
  <c r="N70" i="37"/>
  <c r="O70" i="37"/>
  <c r="P70" i="37"/>
  <c r="Q70" i="37"/>
  <c r="R70" i="37"/>
  <c r="S70" i="37"/>
  <c r="T70" i="37"/>
  <c r="U70" i="37"/>
  <c r="AH70" i="37"/>
  <c r="AI70" i="37"/>
  <c r="AJ70" i="37"/>
  <c r="AK70" i="37"/>
  <c r="A71" i="37"/>
  <c r="B71" i="37"/>
  <c r="C71" i="37"/>
  <c r="D71" i="37"/>
  <c r="E71" i="37"/>
  <c r="F71" i="37"/>
  <c r="G71" i="37"/>
  <c r="H71" i="37"/>
  <c r="I71" i="37"/>
  <c r="J71" i="37"/>
  <c r="K71" i="37"/>
  <c r="L71" i="37"/>
  <c r="M71" i="37"/>
  <c r="N71" i="37"/>
  <c r="O71" i="37"/>
  <c r="P71" i="37"/>
  <c r="Q71" i="37"/>
  <c r="R71" i="37"/>
  <c r="S71" i="37"/>
  <c r="T71" i="37"/>
  <c r="U71" i="37"/>
  <c r="V71" i="37"/>
  <c r="W71" i="37"/>
  <c r="X71" i="37"/>
  <c r="Y71" i="37"/>
  <c r="Z71" i="37"/>
  <c r="AA71" i="37"/>
  <c r="AB71" i="37"/>
  <c r="AC71" i="37"/>
  <c r="AD71" i="37"/>
  <c r="AE71" i="37"/>
  <c r="AF71" i="37"/>
  <c r="AG71" i="37"/>
  <c r="AH71" i="37"/>
  <c r="AI71" i="37"/>
  <c r="AJ71" i="37"/>
  <c r="AK71" i="37"/>
  <c r="A72" i="37"/>
  <c r="N72" i="37"/>
  <c r="O72" i="37"/>
  <c r="P72" i="37"/>
  <c r="Q72" i="37"/>
  <c r="R72" i="37"/>
  <c r="S72" i="37"/>
  <c r="T72" i="37"/>
  <c r="U72" i="37"/>
  <c r="AH72" i="37"/>
  <c r="AI72" i="37"/>
  <c r="AJ72" i="37"/>
  <c r="AK72" i="37"/>
  <c r="A73" i="37"/>
  <c r="N73" i="37"/>
  <c r="O73" i="37"/>
  <c r="P73" i="37"/>
  <c r="Q73" i="37"/>
  <c r="R73" i="37"/>
  <c r="S73" i="37"/>
  <c r="T73" i="37"/>
  <c r="U73" i="37"/>
  <c r="AH73" i="37"/>
  <c r="AI73" i="37"/>
  <c r="AJ73" i="37"/>
  <c r="AK73" i="37"/>
  <c r="A74" i="37"/>
  <c r="N74" i="37"/>
  <c r="O74" i="37"/>
  <c r="P74" i="37"/>
  <c r="Q74" i="37"/>
  <c r="R74" i="37"/>
  <c r="S74" i="37"/>
  <c r="T74" i="37"/>
  <c r="U74" i="37"/>
  <c r="AH74" i="37"/>
  <c r="AI74" i="37"/>
  <c r="AJ74" i="37"/>
  <c r="AK74" i="37"/>
  <c r="A75" i="37"/>
  <c r="N75" i="37"/>
  <c r="O75" i="37"/>
  <c r="P75" i="37"/>
  <c r="Q75" i="37"/>
  <c r="R75" i="37"/>
  <c r="S75" i="37"/>
  <c r="T75" i="37"/>
  <c r="U75" i="37"/>
  <c r="AH75" i="37"/>
  <c r="AI75" i="37"/>
  <c r="AJ75" i="37"/>
  <c r="AK75" i="37"/>
  <c r="A76" i="37"/>
  <c r="N76" i="37"/>
  <c r="O76" i="37"/>
  <c r="P76" i="37"/>
  <c r="Q76" i="37"/>
  <c r="R76" i="37"/>
  <c r="S76" i="37"/>
  <c r="T76" i="37"/>
  <c r="U76" i="37"/>
  <c r="AH76" i="37"/>
  <c r="AI76" i="37"/>
  <c r="AJ76" i="37"/>
  <c r="AK76" i="37"/>
  <c r="A77" i="37"/>
  <c r="N77" i="37"/>
  <c r="O77" i="37"/>
  <c r="P77" i="37"/>
  <c r="Q77" i="37"/>
  <c r="R77" i="37"/>
  <c r="S77" i="37"/>
  <c r="T77" i="37"/>
  <c r="U77" i="37"/>
  <c r="AH77" i="37"/>
  <c r="AI77" i="37"/>
  <c r="AJ77" i="37"/>
  <c r="AK77" i="37"/>
  <c r="A78" i="37"/>
  <c r="D78" i="37"/>
  <c r="E78" i="37"/>
  <c r="F78" i="37"/>
  <c r="G78" i="37"/>
  <c r="H78" i="37"/>
  <c r="I78" i="37"/>
  <c r="J78" i="37"/>
  <c r="K78" i="37"/>
  <c r="L78" i="37"/>
  <c r="M78" i="37"/>
  <c r="N78" i="37"/>
  <c r="O78" i="37"/>
  <c r="P78" i="37"/>
  <c r="Q78" i="37"/>
  <c r="R78" i="37"/>
  <c r="S78" i="37"/>
  <c r="T78" i="37"/>
  <c r="U78" i="37"/>
  <c r="X78" i="37"/>
  <c r="Y78" i="37"/>
  <c r="Z78" i="37"/>
  <c r="AA78" i="37"/>
  <c r="AB78" i="37"/>
  <c r="AC78" i="37"/>
  <c r="AD78" i="37"/>
  <c r="AE78" i="37"/>
  <c r="AF78" i="37"/>
  <c r="AG78" i="37"/>
  <c r="AH78" i="37"/>
  <c r="AI78" i="37"/>
  <c r="AJ78" i="37"/>
  <c r="AK78" i="37"/>
  <c r="A79" i="37"/>
  <c r="D79" i="37"/>
  <c r="E79" i="37"/>
  <c r="F79" i="37"/>
  <c r="G79" i="37"/>
  <c r="H79" i="37"/>
  <c r="I79" i="37"/>
  <c r="J79" i="37"/>
  <c r="K79" i="37"/>
  <c r="L79" i="37"/>
  <c r="M79" i="37"/>
  <c r="N79" i="37"/>
  <c r="O79" i="37"/>
  <c r="P79" i="37"/>
  <c r="Q79" i="37"/>
  <c r="R79" i="37"/>
  <c r="S79" i="37"/>
  <c r="T79" i="37"/>
  <c r="U79" i="37"/>
  <c r="X79" i="37"/>
  <c r="Y79" i="37"/>
  <c r="Z79" i="37"/>
  <c r="AA79" i="37"/>
  <c r="AB79" i="37"/>
  <c r="AC79" i="37"/>
  <c r="AD79" i="37"/>
  <c r="AE79" i="37"/>
  <c r="AF79" i="37"/>
  <c r="AG79" i="37"/>
  <c r="AH79" i="37"/>
  <c r="AI79" i="37"/>
  <c r="AJ79" i="37"/>
  <c r="AK79" i="37"/>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D71" i="36"/>
  <c r="C71" i="36"/>
  <c r="B71" i="36"/>
  <c r="A71" i="36"/>
  <c r="AK64" i="36"/>
  <c r="AJ64" i="36"/>
  <c r="AI64" i="36"/>
  <c r="AH64" i="36"/>
  <c r="AG64" i="36"/>
  <c r="AF64" i="36"/>
  <c r="AE64" i="36"/>
  <c r="AD64" i="36"/>
  <c r="AC64" i="36"/>
  <c r="AB64" i="36"/>
  <c r="AA64" i="36"/>
  <c r="Z64" i="36"/>
  <c r="Y64" i="36"/>
  <c r="X64" i="36"/>
  <c r="W64" i="36"/>
  <c r="V64" i="36"/>
  <c r="U64" i="36"/>
  <c r="T64" i="36"/>
  <c r="S64" i="36"/>
  <c r="R64" i="36"/>
  <c r="Q64" i="36"/>
  <c r="P64" i="36"/>
  <c r="O64" i="36"/>
  <c r="N64" i="36"/>
  <c r="M64" i="36"/>
  <c r="L64" i="36"/>
  <c r="K64" i="36"/>
  <c r="J64" i="36"/>
  <c r="I64" i="36"/>
  <c r="H64" i="36"/>
  <c r="G64" i="36"/>
  <c r="F64" i="36"/>
  <c r="E64" i="36"/>
  <c r="D64" i="36"/>
  <c r="C64" i="36"/>
  <c r="B64" i="36"/>
  <c r="A64" i="36"/>
  <c r="AK57" i="36"/>
  <c r="AJ57" i="36"/>
  <c r="AI57" i="36"/>
  <c r="AH57" i="36"/>
  <c r="AG57" i="36"/>
  <c r="AF57" i="36"/>
  <c r="AE57" i="36"/>
  <c r="AD57" i="36"/>
  <c r="AC57" i="36"/>
  <c r="AB57" i="36"/>
  <c r="AA57" i="36"/>
  <c r="Z57" i="36"/>
  <c r="Y57" i="36"/>
  <c r="X57" i="36"/>
  <c r="W57" i="36"/>
  <c r="V57" i="36"/>
  <c r="U57" i="36"/>
  <c r="T57" i="36"/>
  <c r="S57" i="36"/>
  <c r="R57" i="36"/>
  <c r="Q57" i="36"/>
  <c r="P57" i="36"/>
  <c r="O57" i="36"/>
  <c r="N57" i="36"/>
  <c r="M57" i="36"/>
  <c r="L57" i="36"/>
  <c r="K57" i="36"/>
  <c r="J57" i="36"/>
  <c r="I57" i="36"/>
  <c r="H57" i="36"/>
  <c r="G57" i="36"/>
  <c r="F57" i="36"/>
  <c r="E57" i="36"/>
  <c r="D57" i="36"/>
  <c r="C57" i="36"/>
  <c r="B57" i="36"/>
  <c r="A57" i="36"/>
  <c r="B50" i="36"/>
  <c r="C50" i="36"/>
  <c r="D50" i="36"/>
  <c r="E50" i="36"/>
  <c r="F50" i="36"/>
  <c r="G50" i="36"/>
  <c r="H50" i="36"/>
  <c r="I50" i="36"/>
  <c r="J50" i="36"/>
  <c r="K50" i="36"/>
  <c r="L50" i="36"/>
  <c r="M50" i="36"/>
  <c r="N50" i="36"/>
  <c r="O50" i="36"/>
  <c r="P50" i="36"/>
  <c r="Q50" i="36"/>
  <c r="R50" i="36"/>
  <c r="S50" i="36"/>
  <c r="T50" i="36"/>
  <c r="U50" i="36"/>
  <c r="V50" i="36"/>
  <c r="W50" i="36"/>
  <c r="X50" i="36"/>
  <c r="Y50" i="36"/>
  <c r="Z50" i="36"/>
  <c r="AA50" i="36"/>
  <c r="AB50" i="36"/>
  <c r="AC50" i="36"/>
  <c r="AD50" i="36"/>
  <c r="AE50" i="36"/>
  <c r="AF50" i="36"/>
  <c r="AG50" i="36"/>
  <c r="AH50" i="36"/>
  <c r="AI50" i="36"/>
  <c r="AJ50" i="36"/>
  <c r="AK50" i="36"/>
  <c r="A50" i="36"/>
  <c r="A47" i="36"/>
  <c r="B47" i="36"/>
  <c r="C47" i="36"/>
  <c r="D47" i="36"/>
  <c r="E47" i="36"/>
  <c r="F47" i="36"/>
  <c r="G47" i="36"/>
  <c r="H47" i="36"/>
  <c r="J47" i="36"/>
  <c r="M47" i="36"/>
  <c r="N47" i="36"/>
  <c r="O47" i="36"/>
  <c r="P47" i="36"/>
  <c r="Q47" i="36"/>
  <c r="R47" i="36"/>
  <c r="S47" i="36"/>
  <c r="T47" i="36"/>
  <c r="U47" i="36"/>
  <c r="V47" i="36"/>
  <c r="W47" i="36"/>
  <c r="AH47" i="36"/>
  <c r="AI47" i="36"/>
  <c r="AJ47" i="36"/>
  <c r="AK47" i="36"/>
  <c r="A48" i="36"/>
  <c r="B48" i="36"/>
  <c r="C48" i="36"/>
  <c r="D48" i="36"/>
  <c r="E48" i="36"/>
  <c r="F48" i="36"/>
  <c r="G48" i="36"/>
  <c r="H48" i="36"/>
  <c r="J48" i="36"/>
  <c r="M48" i="36"/>
  <c r="N48" i="36"/>
  <c r="O48" i="36"/>
  <c r="P48" i="36"/>
  <c r="Q48" i="36"/>
  <c r="R48" i="36"/>
  <c r="S48" i="36"/>
  <c r="T48" i="36"/>
  <c r="U48" i="36"/>
  <c r="V48" i="36"/>
  <c r="W48" i="36"/>
  <c r="AH48" i="36"/>
  <c r="AI48" i="36"/>
  <c r="AJ48" i="36"/>
  <c r="AK48" i="36"/>
  <c r="A49" i="36"/>
  <c r="B49" i="36"/>
  <c r="C49" i="36"/>
  <c r="D49" i="36"/>
  <c r="E49" i="36"/>
  <c r="F49" i="36"/>
  <c r="G49" i="36"/>
  <c r="H49" i="36"/>
  <c r="J49" i="36"/>
  <c r="L49" i="36"/>
  <c r="M49" i="36"/>
  <c r="N49" i="36"/>
  <c r="O49" i="36"/>
  <c r="P49" i="36"/>
  <c r="Q49" i="36"/>
  <c r="R49" i="36"/>
  <c r="S49" i="36"/>
  <c r="T49" i="36"/>
  <c r="U49" i="36"/>
  <c r="V49" i="36"/>
  <c r="W49" i="36"/>
  <c r="AH49" i="36"/>
  <c r="AI49" i="36"/>
  <c r="AJ49" i="36"/>
  <c r="AK49" i="36"/>
  <c r="B46" i="36"/>
  <c r="C46" i="36"/>
  <c r="D46" i="36"/>
  <c r="E46" i="36"/>
  <c r="F46" i="36"/>
  <c r="H46" i="36"/>
  <c r="J46" i="36"/>
  <c r="K46" i="36"/>
  <c r="M46" i="36"/>
  <c r="N46" i="36"/>
  <c r="O46" i="36"/>
  <c r="P46" i="36"/>
  <c r="Q46" i="36"/>
  <c r="R46" i="36"/>
  <c r="S46" i="36"/>
  <c r="T46" i="36"/>
  <c r="U46" i="36"/>
  <c r="V46" i="36"/>
  <c r="W46" i="36"/>
  <c r="AH46" i="36"/>
  <c r="AI46" i="36"/>
  <c r="AJ46" i="36"/>
  <c r="AK46" i="36"/>
  <c r="A44" i="36"/>
  <c r="B44" i="36"/>
  <c r="C44" i="36"/>
  <c r="D44" i="36"/>
  <c r="E44" i="36"/>
  <c r="F44" i="36"/>
  <c r="G44" i="36"/>
  <c r="H44" i="36"/>
  <c r="J44" i="36"/>
  <c r="L44" i="36"/>
  <c r="M44" i="36"/>
  <c r="N44" i="36"/>
  <c r="O44" i="36"/>
  <c r="P44" i="36"/>
  <c r="Q44" i="36"/>
  <c r="R44" i="36"/>
  <c r="S44" i="36"/>
  <c r="T44" i="36"/>
  <c r="U44" i="36"/>
  <c r="V44" i="36"/>
  <c r="W44" i="36"/>
  <c r="AH44" i="36"/>
  <c r="AI44" i="36"/>
  <c r="AJ44" i="36"/>
  <c r="AK44" i="36"/>
  <c r="A45" i="36"/>
  <c r="E45" i="36"/>
  <c r="F45" i="36"/>
  <c r="H45" i="36"/>
  <c r="J45" i="36"/>
  <c r="N45" i="36"/>
  <c r="O45" i="36"/>
  <c r="P45" i="36"/>
  <c r="Q45" i="36"/>
  <c r="R45" i="36"/>
  <c r="S45" i="36"/>
  <c r="T45" i="36"/>
  <c r="U45" i="36"/>
  <c r="AH45" i="36"/>
  <c r="AI45" i="36"/>
  <c r="AJ45" i="36"/>
  <c r="AK45" i="36"/>
  <c r="A46" i="36"/>
  <c r="A51" i="36"/>
  <c r="N51" i="36"/>
  <c r="O51" i="36"/>
  <c r="P51" i="36"/>
  <c r="Q51" i="36"/>
  <c r="R51" i="36"/>
  <c r="S51" i="36"/>
  <c r="T51" i="36"/>
  <c r="U51" i="36"/>
  <c r="AH51" i="36"/>
  <c r="AI51" i="36"/>
  <c r="AJ51" i="36"/>
  <c r="AK51" i="36"/>
  <c r="A52" i="36"/>
  <c r="N52" i="36"/>
  <c r="O52" i="36"/>
  <c r="P52" i="36"/>
  <c r="Q52" i="36"/>
  <c r="R52" i="36"/>
  <c r="S52" i="36"/>
  <c r="T52" i="36"/>
  <c r="U52" i="36"/>
  <c r="AH52" i="36"/>
  <c r="AI52" i="36"/>
  <c r="AJ52" i="36"/>
  <c r="AK52" i="36"/>
  <c r="A53" i="36"/>
  <c r="N53" i="36"/>
  <c r="O53" i="36"/>
  <c r="P53" i="36"/>
  <c r="Q53" i="36"/>
  <c r="R53" i="36"/>
  <c r="S53" i="36"/>
  <c r="T53" i="36"/>
  <c r="U53" i="36"/>
  <c r="AH53" i="36"/>
  <c r="AI53" i="36"/>
  <c r="AJ53" i="36"/>
  <c r="AK53" i="36"/>
  <c r="A54" i="36"/>
  <c r="N54" i="36"/>
  <c r="O54" i="36"/>
  <c r="P54" i="36"/>
  <c r="Q54" i="36"/>
  <c r="R54" i="36"/>
  <c r="S54" i="36"/>
  <c r="T54" i="36"/>
  <c r="U54" i="36"/>
  <c r="AH54" i="36"/>
  <c r="AI54" i="36"/>
  <c r="AJ54" i="36"/>
  <c r="AK54" i="36"/>
  <c r="A55" i="36"/>
  <c r="N55" i="36"/>
  <c r="O55" i="36"/>
  <c r="P55" i="36"/>
  <c r="Q55" i="36"/>
  <c r="R55" i="36"/>
  <c r="S55" i="36"/>
  <c r="T55" i="36"/>
  <c r="U55" i="36"/>
  <c r="AH55" i="36"/>
  <c r="AI55" i="36"/>
  <c r="AJ55" i="36"/>
  <c r="AK55" i="36"/>
  <c r="A56" i="36"/>
  <c r="N56" i="36"/>
  <c r="O56" i="36"/>
  <c r="P56" i="36"/>
  <c r="Q56" i="36"/>
  <c r="R56" i="36"/>
  <c r="S56" i="36"/>
  <c r="T56" i="36"/>
  <c r="U56" i="36"/>
  <c r="AH56" i="36"/>
  <c r="AI56" i="36"/>
  <c r="AJ56" i="36"/>
  <c r="AK56" i="36"/>
  <c r="A58" i="36"/>
  <c r="N58" i="36"/>
  <c r="O58" i="36"/>
  <c r="P58" i="36"/>
  <c r="Q58" i="36"/>
  <c r="R58" i="36"/>
  <c r="S58" i="36"/>
  <c r="T58" i="36"/>
  <c r="U58" i="36"/>
  <c r="AH58" i="36"/>
  <c r="AI58" i="36"/>
  <c r="AJ58" i="36"/>
  <c r="AK58" i="36"/>
  <c r="A59" i="36"/>
  <c r="N59" i="36"/>
  <c r="O59" i="36"/>
  <c r="P59" i="36"/>
  <c r="Q59" i="36"/>
  <c r="R59" i="36"/>
  <c r="S59" i="36"/>
  <c r="T59" i="36"/>
  <c r="U59" i="36"/>
  <c r="AH59" i="36"/>
  <c r="AI59" i="36"/>
  <c r="AJ59" i="36"/>
  <c r="AK59" i="36"/>
  <c r="A60" i="36"/>
  <c r="N60" i="36"/>
  <c r="O60" i="36"/>
  <c r="P60" i="36"/>
  <c r="Q60" i="36"/>
  <c r="R60" i="36"/>
  <c r="S60" i="36"/>
  <c r="T60" i="36"/>
  <c r="U60" i="36"/>
  <c r="AH60" i="36"/>
  <c r="AI60" i="36"/>
  <c r="AJ60" i="36"/>
  <c r="AK60" i="36"/>
  <c r="A61" i="36"/>
  <c r="N61" i="36"/>
  <c r="O61" i="36"/>
  <c r="P61" i="36"/>
  <c r="Q61" i="36"/>
  <c r="R61" i="36"/>
  <c r="S61" i="36"/>
  <c r="T61" i="36"/>
  <c r="U61" i="36"/>
  <c r="AH61" i="36"/>
  <c r="AI61" i="36"/>
  <c r="AJ61" i="36"/>
  <c r="AK61" i="36"/>
  <c r="A62" i="36"/>
  <c r="N62" i="36"/>
  <c r="O62" i="36"/>
  <c r="P62" i="36"/>
  <c r="Q62" i="36"/>
  <c r="R62" i="36"/>
  <c r="S62" i="36"/>
  <c r="T62" i="36"/>
  <c r="U62" i="36"/>
  <c r="AH62" i="36"/>
  <c r="AI62" i="36"/>
  <c r="AJ62" i="36"/>
  <c r="AK62" i="36"/>
  <c r="A63" i="36"/>
  <c r="N63" i="36"/>
  <c r="O63" i="36"/>
  <c r="P63" i="36"/>
  <c r="Q63" i="36"/>
  <c r="R63" i="36"/>
  <c r="S63" i="36"/>
  <c r="T63" i="36"/>
  <c r="U63" i="36"/>
  <c r="AH63" i="36"/>
  <c r="AI63" i="36"/>
  <c r="AJ63" i="36"/>
  <c r="AK63" i="36"/>
  <c r="A65" i="36"/>
  <c r="N65" i="36"/>
  <c r="O65" i="36"/>
  <c r="P65" i="36"/>
  <c r="Q65" i="36"/>
  <c r="R65" i="36"/>
  <c r="S65" i="36"/>
  <c r="T65" i="36"/>
  <c r="U65" i="36"/>
  <c r="AH65" i="36"/>
  <c r="AI65" i="36"/>
  <c r="AJ65" i="36"/>
  <c r="AK65" i="36"/>
  <c r="A66" i="36"/>
  <c r="N66" i="36"/>
  <c r="O66" i="36"/>
  <c r="P66" i="36"/>
  <c r="Q66" i="36"/>
  <c r="R66" i="36"/>
  <c r="S66" i="36"/>
  <c r="T66" i="36"/>
  <c r="U66" i="36"/>
  <c r="AH66" i="36"/>
  <c r="AI66" i="36"/>
  <c r="AJ66" i="36"/>
  <c r="AK66" i="36"/>
  <c r="A67" i="36"/>
  <c r="N67" i="36"/>
  <c r="O67" i="36"/>
  <c r="P67" i="36"/>
  <c r="Q67" i="36"/>
  <c r="R67" i="36"/>
  <c r="S67" i="36"/>
  <c r="T67" i="36"/>
  <c r="U67" i="36"/>
  <c r="AH67" i="36"/>
  <c r="AI67" i="36"/>
  <c r="AJ67" i="36"/>
  <c r="AK67" i="36"/>
  <c r="A68" i="36"/>
  <c r="N68" i="36"/>
  <c r="O68" i="36"/>
  <c r="P68" i="36"/>
  <c r="Q68" i="36"/>
  <c r="R68" i="36"/>
  <c r="S68" i="36"/>
  <c r="T68" i="36"/>
  <c r="U68" i="36"/>
  <c r="AH68" i="36"/>
  <c r="AI68" i="36"/>
  <c r="AJ68" i="36"/>
  <c r="AK68" i="36"/>
  <c r="A69" i="36"/>
  <c r="N69" i="36"/>
  <c r="O69" i="36"/>
  <c r="P69" i="36"/>
  <c r="Q69" i="36"/>
  <c r="R69" i="36"/>
  <c r="S69" i="36"/>
  <c r="T69" i="36"/>
  <c r="U69" i="36"/>
  <c r="AH69" i="36"/>
  <c r="AI69" i="36"/>
  <c r="AJ69" i="36"/>
  <c r="AK69" i="36"/>
  <c r="A70" i="36"/>
  <c r="N70" i="36"/>
  <c r="O70" i="36"/>
  <c r="P70" i="36"/>
  <c r="Q70" i="36"/>
  <c r="R70" i="36"/>
  <c r="S70" i="36"/>
  <c r="T70" i="36"/>
  <c r="U70" i="36"/>
  <c r="AH70" i="36"/>
  <c r="AI70" i="36"/>
  <c r="AJ70" i="36"/>
  <c r="AK70" i="36"/>
  <c r="A72" i="36"/>
  <c r="N72" i="36"/>
  <c r="O72" i="36"/>
  <c r="P72" i="36"/>
  <c r="Q72" i="36"/>
  <c r="R72" i="36"/>
  <c r="S72" i="36"/>
  <c r="T72" i="36"/>
  <c r="U72" i="36"/>
  <c r="AH72" i="36"/>
  <c r="AI72" i="36"/>
  <c r="AJ72" i="36"/>
  <c r="AK72" i="36"/>
  <c r="A73" i="36"/>
  <c r="N73" i="36"/>
  <c r="O73" i="36"/>
  <c r="P73" i="36"/>
  <c r="Q73" i="36"/>
  <c r="R73" i="36"/>
  <c r="S73" i="36"/>
  <c r="T73" i="36"/>
  <c r="U73" i="36"/>
  <c r="AH73" i="36"/>
  <c r="AI73" i="36"/>
  <c r="AJ73" i="36"/>
  <c r="AK73" i="36"/>
  <c r="A74" i="36"/>
  <c r="N74" i="36"/>
  <c r="O74" i="36"/>
  <c r="P74" i="36"/>
  <c r="Q74" i="36"/>
  <c r="R74" i="36"/>
  <c r="S74" i="36"/>
  <c r="T74" i="36"/>
  <c r="U74" i="36"/>
  <c r="AH74" i="36"/>
  <c r="AI74" i="36"/>
  <c r="AJ74" i="36"/>
  <c r="AK74" i="36"/>
  <c r="A75" i="36"/>
  <c r="N75" i="36"/>
  <c r="O75" i="36"/>
  <c r="P75" i="36"/>
  <c r="Q75" i="36"/>
  <c r="R75" i="36"/>
  <c r="S75" i="36"/>
  <c r="T75" i="36"/>
  <c r="U75" i="36"/>
  <c r="AH75" i="36"/>
  <c r="AI75" i="36"/>
  <c r="AJ75" i="36"/>
  <c r="AK75" i="36"/>
  <c r="A76" i="36"/>
  <c r="N76" i="36"/>
  <c r="O76" i="36"/>
  <c r="P76" i="36"/>
  <c r="Q76" i="36"/>
  <c r="R76" i="36"/>
  <c r="S76" i="36"/>
  <c r="T76" i="36"/>
  <c r="U76" i="36"/>
  <c r="AH76" i="36"/>
  <c r="AI76" i="36"/>
  <c r="AJ76" i="36"/>
  <c r="AK76" i="36"/>
  <c r="A77" i="36"/>
  <c r="N77" i="36"/>
  <c r="O77" i="36"/>
  <c r="P77" i="36"/>
  <c r="Q77" i="36"/>
  <c r="R77" i="36"/>
  <c r="S77" i="36"/>
  <c r="T77" i="36"/>
  <c r="U77" i="36"/>
  <c r="AH77" i="36"/>
  <c r="AI77" i="36"/>
  <c r="AJ77" i="36"/>
  <c r="AK77" i="36"/>
  <c r="A78" i="36"/>
  <c r="D78" i="36"/>
  <c r="E78" i="36"/>
  <c r="F78" i="36"/>
  <c r="G78" i="36"/>
  <c r="H78" i="36"/>
  <c r="I78" i="36"/>
  <c r="J78" i="36"/>
  <c r="K78" i="36"/>
  <c r="L78" i="36"/>
  <c r="M78" i="36"/>
  <c r="N78" i="36"/>
  <c r="O78" i="36"/>
  <c r="P78" i="36"/>
  <c r="Q78" i="36"/>
  <c r="R78" i="36"/>
  <c r="S78" i="36"/>
  <c r="T78" i="36"/>
  <c r="U78" i="36"/>
  <c r="X78" i="36"/>
  <c r="Y78" i="36"/>
  <c r="Z78" i="36"/>
  <c r="AA78" i="36"/>
  <c r="AB78" i="36"/>
  <c r="AC78" i="36"/>
  <c r="AD78" i="36"/>
  <c r="AE78" i="36"/>
  <c r="AF78" i="36"/>
  <c r="AG78" i="36"/>
  <c r="AH78" i="36"/>
  <c r="AI78" i="36"/>
  <c r="AJ78" i="36"/>
  <c r="AK78" i="36"/>
  <c r="A79" i="36"/>
  <c r="D79" i="36"/>
  <c r="E79" i="36"/>
  <c r="F79" i="36"/>
  <c r="G79" i="36"/>
  <c r="H79" i="36"/>
  <c r="I79" i="36"/>
  <c r="J79" i="36"/>
  <c r="K79" i="36"/>
  <c r="L79" i="36"/>
  <c r="M79" i="36"/>
  <c r="N79" i="36"/>
  <c r="O79" i="36"/>
  <c r="P79" i="36"/>
  <c r="Q79" i="36"/>
  <c r="R79" i="36"/>
  <c r="S79" i="36"/>
  <c r="T79" i="36"/>
  <c r="U79" i="36"/>
  <c r="X79" i="36"/>
  <c r="Y79" i="36"/>
  <c r="Z79" i="36"/>
  <c r="AA79" i="36"/>
  <c r="AB79" i="36"/>
  <c r="AC79" i="36"/>
  <c r="AD79" i="36"/>
  <c r="AE79" i="36"/>
  <c r="AF79" i="36"/>
  <c r="AG79" i="36"/>
  <c r="AH79" i="36"/>
  <c r="AI79" i="36"/>
  <c r="AJ79" i="36"/>
  <c r="AK79" i="36"/>
  <c r="B43" i="36"/>
  <c r="C43" i="36"/>
  <c r="D43" i="36"/>
  <c r="E43" i="36"/>
  <c r="F43" i="36"/>
  <c r="G43" i="36"/>
  <c r="H43" i="36"/>
  <c r="I43" i="36"/>
  <c r="J43" i="36"/>
  <c r="K43" i="36"/>
  <c r="L43" i="36"/>
  <c r="M43" i="36"/>
  <c r="N43" i="36"/>
  <c r="O43" i="36"/>
  <c r="P43" i="36"/>
  <c r="Q43" i="36"/>
  <c r="R43" i="36"/>
  <c r="S43" i="36"/>
  <c r="T43" i="36"/>
  <c r="U43" i="36"/>
  <c r="V43" i="36"/>
  <c r="W43" i="36"/>
  <c r="X43" i="36"/>
  <c r="Y43" i="36"/>
  <c r="Z43" i="36"/>
  <c r="AA43" i="36"/>
  <c r="AB43" i="36"/>
  <c r="AC43" i="36"/>
  <c r="AD43" i="36"/>
  <c r="AE43" i="36"/>
  <c r="AF43" i="36"/>
  <c r="AG43" i="36"/>
  <c r="AH43" i="36"/>
  <c r="AI43" i="36"/>
  <c r="AJ43" i="36"/>
  <c r="AK43" i="36"/>
  <c r="D41" i="36"/>
  <c r="AG41" i="36"/>
  <c r="AI41" i="36"/>
  <c r="O42" i="36"/>
  <c r="W42" i="36"/>
  <c r="A43" i="36"/>
  <c r="X41" i="35"/>
  <c r="X89" i="35" s="1"/>
  <c r="AG94" i="35"/>
  <c r="AD94" i="35"/>
  <c r="AB94" i="35"/>
  <c r="AA94" i="35"/>
  <c r="Z94" i="35"/>
  <c r="Y94" i="35"/>
  <c r="X94" i="35"/>
  <c r="AG93" i="35"/>
  <c r="AD93" i="35"/>
  <c r="AB93" i="35"/>
  <c r="AA93" i="35"/>
  <c r="Z93" i="35"/>
  <c r="Y93" i="35"/>
  <c r="X93" i="35"/>
  <c r="AG92" i="35"/>
  <c r="AE92" i="35"/>
  <c r="AD92" i="35"/>
  <c r="AB92" i="35"/>
  <c r="Z92" i="35"/>
  <c r="Y92" i="35"/>
  <c r="X92" i="35"/>
  <c r="AG91" i="35"/>
  <c r="AF91" i="35"/>
  <c r="AE91" i="35"/>
  <c r="AD91" i="35"/>
  <c r="AB91" i="35"/>
  <c r="Z91" i="35"/>
  <c r="Y91" i="35"/>
  <c r="X91" i="35"/>
  <c r="AG90" i="35"/>
  <c r="AF90" i="35"/>
  <c r="AE90" i="35"/>
  <c r="AD90" i="35"/>
  <c r="AC90" i="35"/>
  <c r="AB90" i="35"/>
  <c r="Z90" i="35"/>
  <c r="Y90" i="35"/>
  <c r="X90" i="35"/>
  <c r="AD89" i="35"/>
  <c r="AB89" i="35"/>
  <c r="Z89" i="35"/>
  <c r="Y89" i="35"/>
  <c r="AG88" i="35"/>
  <c r="AF88" i="35"/>
  <c r="AD88" i="35"/>
  <c r="AB88" i="35"/>
  <c r="Z88" i="35"/>
  <c r="Y88" i="35"/>
  <c r="X88" i="35"/>
  <c r="D41" i="35"/>
  <c r="D89" i="35" s="1"/>
  <c r="M94" i="35"/>
  <c r="J94" i="35"/>
  <c r="H94" i="35"/>
  <c r="G94" i="35"/>
  <c r="F94" i="35"/>
  <c r="E94" i="35"/>
  <c r="D94" i="35"/>
  <c r="M93" i="35"/>
  <c r="J93" i="35"/>
  <c r="H93" i="35"/>
  <c r="G93" i="35"/>
  <c r="F93" i="35"/>
  <c r="E93" i="35"/>
  <c r="D93" i="35"/>
  <c r="M92" i="35"/>
  <c r="K92" i="35"/>
  <c r="J92" i="35"/>
  <c r="H92" i="35"/>
  <c r="F92" i="35"/>
  <c r="E92" i="35"/>
  <c r="D92" i="35"/>
  <c r="M91" i="35"/>
  <c r="L91" i="35"/>
  <c r="K91" i="35"/>
  <c r="J91" i="35"/>
  <c r="H91" i="35"/>
  <c r="F91" i="35"/>
  <c r="E91" i="35"/>
  <c r="D91" i="35"/>
  <c r="M90" i="35"/>
  <c r="L90" i="35"/>
  <c r="K90" i="35"/>
  <c r="J90" i="35"/>
  <c r="I90" i="35"/>
  <c r="H90" i="35"/>
  <c r="F90" i="35"/>
  <c r="E90" i="35"/>
  <c r="D90" i="35"/>
  <c r="J89" i="35"/>
  <c r="H89" i="35"/>
  <c r="F89" i="35"/>
  <c r="E89" i="35"/>
  <c r="M88" i="35"/>
  <c r="L88" i="35"/>
  <c r="J88" i="35"/>
  <c r="H88" i="35"/>
  <c r="F88" i="35"/>
  <c r="E88" i="35"/>
  <c r="D88" i="35"/>
  <c r="X32" i="35"/>
  <c r="AG32" i="35" s="1"/>
  <c r="AG80" i="35" s="1"/>
  <c r="AG85" i="35"/>
  <c r="AD85" i="35"/>
  <c r="AB85" i="35"/>
  <c r="AA85" i="35"/>
  <c r="Z85" i="35"/>
  <c r="Y85" i="35"/>
  <c r="X85" i="35"/>
  <c r="AG84" i="35"/>
  <c r="AD84" i="35"/>
  <c r="AB84" i="35"/>
  <c r="AA84" i="35"/>
  <c r="Z84" i="35"/>
  <c r="Y84" i="35"/>
  <c r="X84" i="35"/>
  <c r="AG83" i="35"/>
  <c r="AE83" i="35"/>
  <c r="AD83" i="35"/>
  <c r="AB83" i="35"/>
  <c r="Z83" i="35"/>
  <c r="Y83" i="35"/>
  <c r="X83" i="35"/>
  <c r="AG82" i="35"/>
  <c r="AF82" i="35"/>
  <c r="AE82" i="35"/>
  <c r="AD82" i="35"/>
  <c r="AB82" i="35"/>
  <c r="Z82" i="35"/>
  <c r="Y82" i="35"/>
  <c r="X82" i="35"/>
  <c r="AG81" i="35"/>
  <c r="AF81" i="35"/>
  <c r="AE81" i="35"/>
  <c r="AD81" i="35"/>
  <c r="AC81" i="35"/>
  <c r="AB81" i="35"/>
  <c r="Z81" i="35"/>
  <c r="Y81" i="35"/>
  <c r="X81" i="35"/>
  <c r="AD80" i="35"/>
  <c r="AB80" i="35"/>
  <c r="Z80" i="35"/>
  <c r="Y80" i="35"/>
  <c r="AG79" i="35"/>
  <c r="AF79" i="35"/>
  <c r="AD79" i="35"/>
  <c r="AB79" i="35"/>
  <c r="Z79" i="35"/>
  <c r="Y79" i="35"/>
  <c r="X79" i="35"/>
  <c r="D32" i="35"/>
  <c r="M32" i="35" s="1"/>
  <c r="M80" i="35" s="1"/>
  <c r="G79" i="35" s="1"/>
  <c r="M85" i="35"/>
  <c r="J85" i="35"/>
  <c r="H85" i="35"/>
  <c r="G85" i="35"/>
  <c r="F85" i="35"/>
  <c r="E85" i="35"/>
  <c r="D85" i="35"/>
  <c r="M84" i="35"/>
  <c r="J84" i="35"/>
  <c r="H84" i="35"/>
  <c r="G84" i="35"/>
  <c r="F84" i="35"/>
  <c r="E84" i="35"/>
  <c r="D84" i="35"/>
  <c r="M83" i="35"/>
  <c r="K83" i="35"/>
  <c r="J83" i="35"/>
  <c r="H83" i="35"/>
  <c r="F83" i="35"/>
  <c r="E83" i="35"/>
  <c r="D83" i="35"/>
  <c r="M82" i="35"/>
  <c r="L82" i="35"/>
  <c r="K82" i="35"/>
  <c r="J82" i="35"/>
  <c r="H82" i="35"/>
  <c r="F82" i="35"/>
  <c r="E82" i="35"/>
  <c r="D82" i="35"/>
  <c r="M81" i="35"/>
  <c r="L81" i="35"/>
  <c r="K81" i="35"/>
  <c r="J81" i="35"/>
  <c r="I81" i="35"/>
  <c r="H81" i="35"/>
  <c r="F81" i="35"/>
  <c r="E81" i="35"/>
  <c r="D81" i="35"/>
  <c r="J80" i="35"/>
  <c r="H80" i="35"/>
  <c r="F80" i="35"/>
  <c r="E80" i="35"/>
  <c r="M79" i="35"/>
  <c r="L79" i="35"/>
  <c r="J79" i="35"/>
  <c r="H79" i="35"/>
  <c r="F79" i="35"/>
  <c r="E79" i="35"/>
  <c r="D79" i="35"/>
  <c r="X23" i="35"/>
  <c r="AG76" i="35"/>
  <c r="AD76" i="35"/>
  <c r="AB76" i="35"/>
  <c r="AA76" i="35"/>
  <c r="Z76" i="35"/>
  <c r="Y76" i="35"/>
  <c r="X76" i="35"/>
  <c r="AG75" i="35"/>
  <c r="AD75" i="35"/>
  <c r="AB75" i="35"/>
  <c r="AA75" i="35"/>
  <c r="Z75" i="35"/>
  <c r="Y75" i="35"/>
  <c r="X75" i="35"/>
  <c r="AG74" i="35"/>
  <c r="AE74" i="35"/>
  <c r="AD74" i="35"/>
  <c r="AB74" i="35"/>
  <c r="Z74" i="35"/>
  <c r="Y74" i="35"/>
  <c r="X74" i="35"/>
  <c r="AG73" i="35"/>
  <c r="AF73" i="35"/>
  <c r="AE73" i="35"/>
  <c r="AD73" i="35"/>
  <c r="AB73" i="35"/>
  <c r="Z73" i="35"/>
  <c r="Y73" i="35"/>
  <c r="X73" i="35"/>
  <c r="AG72" i="35"/>
  <c r="AF72" i="35"/>
  <c r="AE72" i="35"/>
  <c r="AD72" i="35"/>
  <c r="AC72" i="35"/>
  <c r="AB72" i="35"/>
  <c r="Z72" i="35"/>
  <c r="Y72" i="35"/>
  <c r="X72" i="35"/>
  <c r="AD71" i="35"/>
  <c r="AB71" i="35"/>
  <c r="Z71" i="35"/>
  <c r="Y71" i="35"/>
  <c r="AG70" i="35"/>
  <c r="AF70" i="35"/>
  <c r="AD70" i="35"/>
  <c r="AB70" i="35"/>
  <c r="Z70" i="35"/>
  <c r="Y70" i="35"/>
  <c r="X70" i="35"/>
  <c r="D23" i="35"/>
  <c r="M76" i="35"/>
  <c r="J76" i="35"/>
  <c r="H76" i="35"/>
  <c r="G76" i="35"/>
  <c r="F76" i="35"/>
  <c r="E76" i="35"/>
  <c r="D76" i="35"/>
  <c r="M75" i="35"/>
  <c r="J75" i="35"/>
  <c r="H75" i="35"/>
  <c r="G75" i="35"/>
  <c r="F75" i="35"/>
  <c r="E75" i="35"/>
  <c r="D75" i="35"/>
  <c r="M74" i="35"/>
  <c r="K74" i="35"/>
  <c r="J74" i="35"/>
  <c r="H74" i="35"/>
  <c r="F74" i="35"/>
  <c r="E74" i="35"/>
  <c r="D74" i="35"/>
  <c r="M73" i="35"/>
  <c r="L73" i="35"/>
  <c r="K73" i="35"/>
  <c r="J73" i="35"/>
  <c r="H73" i="35"/>
  <c r="F73" i="35"/>
  <c r="E73" i="35"/>
  <c r="D73" i="35"/>
  <c r="M72" i="35"/>
  <c r="L72" i="35"/>
  <c r="K72" i="35"/>
  <c r="J72" i="35"/>
  <c r="I72" i="35"/>
  <c r="H72" i="35"/>
  <c r="F72" i="35"/>
  <c r="E72" i="35"/>
  <c r="D72" i="35"/>
  <c r="J71" i="35"/>
  <c r="H71" i="35"/>
  <c r="F71" i="35"/>
  <c r="E71" i="35"/>
  <c r="M70" i="35"/>
  <c r="L70" i="35"/>
  <c r="J70" i="35"/>
  <c r="H70" i="35"/>
  <c r="F70" i="35"/>
  <c r="E70" i="35"/>
  <c r="D70" i="35"/>
  <c r="X14" i="35"/>
  <c r="X62" i="35" s="1"/>
  <c r="AG67" i="35"/>
  <c r="AD67" i="35"/>
  <c r="AB67" i="35"/>
  <c r="AA67" i="35"/>
  <c r="Z67" i="35"/>
  <c r="Y67" i="35"/>
  <c r="X67" i="35"/>
  <c r="AG66" i="35"/>
  <c r="AD66" i="35"/>
  <c r="AB66" i="35"/>
  <c r="AA66" i="35"/>
  <c r="Z66" i="35"/>
  <c r="Y66" i="35"/>
  <c r="X66" i="35"/>
  <c r="AG65" i="35"/>
  <c r="AE65" i="35"/>
  <c r="AD65" i="35"/>
  <c r="AB65" i="35"/>
  <c r="Z65" i="35"/>
  <c r="Y65" i="35"/>
  <c r="X65" i="35"/>
  <c r="AG64" i="35"/>
  <c r="AF64" i="35"/>
  <c r="AE64" i="35"/>
  <c r="AD64" i="35"/>
  <c r="AB64" i="35"/>
  <c r="Z64" i="35"/>
  <c r="Y64" i="35"/>
  <c r="X64" i="35"/>
  <c r="AG63" i="35"/>
  <c r="AF63" i="35"/>
  <c r="AE63" i="35"/>
  <c r="AD63" i="35"/>
  <c r="AC63" i="35"/>
  <c r="AB63" i="35"/>
  <c r="Z63" i="35"/>
  <c r="Y63" i="35"/>
  <c r="X63" i="35"/>
  <c r="AD62" i="35"/>
  <c r="AB62" i="35"/>
  <c r="Z62" i="35"/>
  <c r="Y62" i="35"/>
  <c r="AG61" i="35"/>
  <c r="AF61" i="35"/>
  <c r="AD61" i="35"/>
  <c r="AB61" i="35"/>
  <c r="Z61" i="35"/>
  <c r="Y61" i="35"/>
  <c r="X61" i="35"/>
  <c r="D14" i="35"/>
  <c r="M67" i="35"/>
  <c r="J67" i="35"/>
  <c r="H67" i="35"/>
  <c r="G67" i="35"/>
  <c r="F67" i="35"/>
  <c r="E67" i="35"/>
  <c r="D67" i="35"/>
  <c r="M66" i="35"/>
  <c r="J66" i="35"/>
  <c r="H66" i="35"/>
  <c r="G66" i="35"/>
  <c r="F66" i="35"/>
  <c r="E66" i="35"/>
  <c r="D66" i="35"/>
  <c r="M65" i="35"/>
  <c r="K65" i="35"/>
  <c r="J65" i="35"/>
  <c r="H65" i="35"/>
  <c r="F65" i="35"/>
  <c r="E65" i="35"/>
  <c r="D65" i="35"/>
  <c r="M64" i="35"/>
  <c r="L64" i="35"/>
  <c r="K64" i="35"/>
  <c r="J64" i="35"/>
  <c r="H64" i="35"/>
  <c r="F64" i="35"/>
  <c r="E64" i="35"/>
  <c r="D64" i="35"/>
  <c r="M63" i="35"/>
  <c r="L63" i="35"/>
  <c r="K63" i="35"/>
  <c r="J63" i="35"/>
  <c r="I63" i="35"/>
  <c r="H63" i="35"/>
  <c r="F63" i="35"/>
  <c r="E63" i="35"/>
  <c r="D63" i="35"/>
  <c r="J62" i="35"/>
  <c r="H62" i="35"/>
  <c r="F62" i="35"/>
  <c r="E62" i="35"/>
  <c r="M61" i="35"/>
  <c r="L61" i="35"/>
  <c r="J61" i="35"/>
  <c r="H61" i="35"/>
  <c r="F61" i="35"/>
  <c r="E61" i="35"/>
  <c r="D61" i="35"/>
  <c r="X5" i="35"/>
  <c r="AG5" i="35" s="1"/>
  <c r="AG58" i="35"/>
  <c r="AD58" i="35"/>
  <c r="AB58" i="35"/>
  <c r="AA58" i="35"/>
  <c r="Z58" i="35"/>
  <c r="Y58" i="35"/>
  <c r="X58" i="35"/>
  <c r="AG57" i="35"/>
  <c r="AD57" i="35"/>
  <c r="AB57" i="35"/>
  <c r="AA57" i="35"/>
  <c r="Z57" i="35"/>
  <c r="Y57" i="35"/>
  <c r="X57" i="35"/>
  <c r="AG56" i="35"/>
  <c r="AE56" i="35"/>
  <c r="AD56" i="35"/>
  <c r="AB56" i="35"/>
  <c r="Z56" i="35"/>
  <c r="Y56" i="35"/>
  <c r="X56" i="35"/>
  <c r="AG55" i="35"/>
  <c r="AF55" i="35"/>
  <c r="AE55" i="35"/>
  <c r="AD55" i="35"/>
  <c r="AB55" i="35"/>
  <c r="Z55" i="35"/>
  <c r="Y55" i="35"/>
  <c r="X55" i="35"/>
  <c r="AG54" i="35"/>
  <c r="AF54" i="35"/>
  <c r="AE54" i="35"/>
  <c r="AD54" i="35"/>
  <c r="AC54" i="35"/>
  <c r="AB54" i="35"/>
  <c r="Z54" i="35"/>
  <c r="Y54" i="35"/>
  <c r="X54" i="35"/>
  <c r="AD53" i="35"/>
  <c r="AB53" i="35"/>
  <c r="Z53" i="35"/>
  <c r="Y53" i="35"/>
  <c r="AG52" i="35"/>
  <c r="AF52" i="35"/>
  <c r="AD52" i="35"/>
  <c r="AB52" i="35"/>
  <c r="Z52" i="35"/>
  <c r="Y52" i="35"/>
  <c r="X52" i="35"/>
  <c r="D5" i="35"/>
  <c r="A55" i="35"/>
  <c r="B55" i="35"/>
  <c r="C55" i="35"/>
  <c r="D55" i="35"/>
  <c r="E55" i="35"/>
  <c r="F55" i="35"/>
  <c r="H55" i="35"/>
  <c r="J55" i="35"/>
  <c r="K55" i="35"/>
  <c r="L55" i="35"/>
  <c r="M55" i="35"/>
  <c r="N55" i="35"/>
  <c r="O55" i="35"/>
  <c r="P55" i="35"/>
  <c r="Q55" i="35"/>
  <c r="R55" i="35"/>
  <c r="S55" i="35"/>
  <c r="T55" i="35"/>
  <c r="U55" i="35"/>
  <c r="V55" i="35"/>
  <c r="W55" i="35"/>
  <c r="AH55" i="35"/>
  <c r="AI55" i="35"/>
  <c r="AJ55" i="35"/>
  <c r="AK55" i="35"/>
  <c r="A56" i="35"/>
  <c r="B56" i="35"/>
  <c r="C56" i="35"/>
  <c r="D56" i="35"/>
  <c r="E56" i="35"/>
  <c r="F56" i="35"/>
  <c r="H56" i="35"/>
  <c r="J56" i="35"/>
  <c r="K56" i="35"/>
  <c r="M56" i="35"/>
  <c r="N56" i="35"/>
  <c r="O56" i="35"/>
  <c r="P56" i="35"/>
  <c r="Q56" i="35"/>
  <c r="R56" i="35"/>
  <c r="S56" i="35"/>
  <c r="T56" i="35"/>
  <c r="U56" i="35"/>
  <c r="V56" i="35"/>
  <c r="W56" i="35"/>
  <c r="AH56" i="35"/>
  <c r="AI56" i="35"/>
  <c r="AJ56" i="35"/>
  <c r="AK56" i="35"/>
  <c r="A57" i="35"/>
  <c r="B57" i="35"/>
  <c r="C57" i="35"/>
  <c r="D57" i="35"/>
  <c r="E57" i="35"/>
  <c r="F57" i="35"/>
  <c r="G57" i="35"/>
  <c r="H57" i="35"/>
  <c r="J57" i="35"/>
  <c r="M57" i="35"/>
  <c r="N57" i="35"/>
  <c r="O57" i="35"/>
  <c r="P57" i="35"/>
  <c r="Q57" i="35"/>
  <c r="R57" i="35"/>
  <c r="S57" i="35"/>
  <c r="T57" i="35"/>
  <c r="U57" i="35"/>
  <c r="V57" i="35"/>
  <c r="W57" i="35"/>
  <c r="AH57" i="35"/>
  <c r="AI57" i="35"/>
  <c r="AJ57" i="35"/>
  <c r="AK57" i="35"/>
  <c r="B54" i="35"/>
  <c r="C54" i="35"/>
  <c r="D54" i="35"/>
  <c r="E54" i="35"/>
  <c r="F54" i="35"/>
  <c r="H54" i="35"/>
  <c r="I54" i="35"/>
  <c r="J54" i="35"/>
  <c r="K54" i="35"/>
  <c r="L54" i="35"/>
  <c r="M54" i="35"/>
  <c r="N54" i="35"/>
  <c r="O54" i="35"/>
  <c r="P54" i="35"/>
  <c r="Q54" i="35"/>
  <c r="R54" i="35"/>
  <c r="S54" i="35"/>
  <c r="T54" i="35"/>
  <c r="U54" i="35"/>
  <c r="V54" i="35"/>
  <c r="W54" i="35"/>
  <c r="AH54" i="35"/>
  <c r="AI54" i="35"/>
  <c r="AJ54" i="35"/>
  <c r="AK54" i="35"/>
  <c r="A82" i="35"/>
  <c r="N82" i="35"/>
  <c r="O82" i="35"/>
  <c r="P82" i="35"/>
  <c r="Q82" i="35"/>
  <c r="R82" i="35"/>
  <c r="S82" i="35"/>
  <c r="T82" i="35"/>
  <c r="U82" i="35"/>
  <c r="AH82" i="35"/>
  <c r="AI82" i="35"/>
  <c r="AJ82" i="35"/>
  <c r="AK82" i="35"/>
  <c r="A83" i="35"/>
  <c r="N83" i="35"/>
  <c r="O83" i="35"/>
  <c r="P83" i="35"/>
  <c r="Q83" i="35"/>
  <c r="R83" i="35"/>
  <c r="S83" i="35"/>
  <c r="T83" i="35"/>
  <c r="U83" i="35"/>
  <c r="AH83" i="35"/>
  <c r="AI83" i="35"/>
  <c r="AJ83" i="35"/>
  <c r="AK83" i="35"/>
  <c r="A84" i="35"/>
  <c r="N84" i="35"/>
  <c r="O84" i="35"/>
  <c r="P84" i="35"/>
  <c r="Q84" i="35"/>
  <c r="R84" i="35"/>
  <c r="S84" i="35"/>
  <c r="T84" i="35"/>
  <c r="U84" i="35"/>
  <c r="AH84" i="35"/>
  <c r="AI84" i="35"/>
  <c r="AJ84" i="35"/>
  <c r="AK84" i="35"/>
  <c r="A85" i="35"/>
  <c r="N85" i="35"/>
  <c r="O85" i="35"/>
  <c r="P85" i="35"/>
  <c r="Q85" i="35"/>
  <c r="R85" i="35"/>
  <c r="S85" i="35"/>
  <c r="T85" i="35"/>
  <c r="U85" i="35"/>
  <c r="AH85" i="35"/>
  <c r="AI85" i="35"/>
  <c r="AJ85" i="35"/>
  <c r="AK85" i="35"/>
  <c r="A88" i="35"/>
  <c r="N88" i="35"/>
  <c r="O88" i="35"/>
  <c r="P88" i="35"/>
  <c r="Q88" i="35"/>
  <c r="R88" i="35"/>
  <c r="S88" i="35"/>
  <c r="T88" i="35"/>
  <c r="U88" i="35"/>
  <c r="AH88" i="35"/>
  <c r="AI88" i="35"/>
  <c r="AJ88" i="35"/>
  <c r="AK88" i="35"/>
  <c r="A89" i="35"/>
  <c r="N89" i="35"/>
  <c r="O89" i="35"/>
  <c r="P89" i="35"/>
  <c r="Q89" i="35"/>
  <c r="R89" i="35"/>
  <c r="S89" i="35"/>
  <c r="T89" i="35"/>
  <c r="U89" i="35"/>
  <c r="AH89" i="35"/>
  <c r="AI89" i="35"/>
  <c r="AJ89" i="35"/>
  <c r="AK89" i="35"/>
  <c r="A90" i="35"/>
  <c r="N90" i="35"/>
  <c r="O90" i="35"/>
  <c r="P90" i="35"/>
  <c r="Q90" i="35"/>
  <c r="R90" i="35"/>
  <c r="S90" i="35"/>
  <c r="T90" i="35"/>
  <c r="U90" i="35"/>
  <c r="AH90" i="35"/>
  <c r="AI90" i="35"/>
  <c r="AJ90" i="35"/>
  <c r="AK90" i="35"/>
  <c r="A91" i="35"/>
  <c r="N91" i="35"/>
  <c r="O91" i="35"/>
  <c r="P91" i="35"/>
  <c r="Q91" i="35"/>
  <c r="R91" i="35"/>
  <c r="S91" i="35"/>
  <c r="T91" i="35"/>
  <c r="U91" i="35"/>
  <c r="AH91" i="35"/>
  <c r="AI91" i="35"/>
  <c r="AJ91" i="35"/>
  <c r="AK91" i="35"/>
  <c r="A92" i="35"/>
  <c r="N92" i="35"/>
  <c r="O92" i="35"/>
  <c r="P92" i="35"/>
  <c r="Q92" i="35"/>
  <c r="R92" i="35"/>
  <c r="S92" i="35"/>
  <c r="T92" i="35"/>
  <c r="U92" i="35"/>
  <c r="AH92" i="35"/>
  <c r="AI92" i="35"/>
  <c r="AJ92" i="35"/>
  <c r="AK92" i="35"/>
  <c r="A95" i="35"/>
  <c r="N95" i="35"/>
  <c r="O95" i="35"/>
  <c r="P95" i="35"/>
  <c r="Q95" i="35"/>
  <c r="R95" i="35"/>
  <c r="S95" i="35"/>
  <c r="T95" i="35"/>
  <c r="U95" i="35"/>
  <c r="AH95" i="35"/>
  <c r="AI95" i="35"/>
  <c r="AJ95" i="35"/>
  <c r="AK95" i="35"/>
  <c r="A52" i="35"/>
  <c r="B52" i="35"/>
  <c r="C52" i="35"/>
  <c r="D52" i="35"/>
  <c r="E52" i="35"/>
  <c r="F52" i="35"/>
  <c r="H52" i="35"/>
  <c r="J52" i="35"/>
  <c r="L52" i="35"/>
  <c r="M52" i="35"/>
  <c r="N52" i="35"/>
  <c r="O52" i="35"/>
  <c r="P52" i="35"/>
  <c r="Q52" i="35"/>
  <c r="R52" i="35"/>
  <c r="S52" i="35"/>
  <c r="T52" i="35"/>
  <c r="U52" i="35"/>
  <c r="V52" i="35"/>
  <c r="W52" i="35"/>
  <c r="AH52" i="35"/>
  <c r="AI52" i="35"/>
  <c r="AJ52" i="35"/>
  <c r="AK52" i="35"/>
  <c r="A53" i="35"/>
  <c r="E53" i="35"/>
  <c r="F53" i="35"/>
  <c r="H53" i="35"/>
  <c r="J53" i="35"/>
  <c r="N53" i="35"/>
  <c r="O53" i="35"/>
  <c r="P53" i="35"/>
  <c r="Q53" i="35"/>
  <c r="R53" i="35"/>
  <c r="S53" i="35"/>
  <c r="T53" i="35"/>
  <c r="U53" i="35"/>
  <c r="AH53" i="35"/>
  <c r="AI53" i="35"/>
  <c r="AJ53" i="35"/>
  <c r="AK53" i="35"/>
  <c r="A54" i="35"/>
  <c r="A58" i="35"/>
  <c r="D58" i="35"/>
  <c r="E58" i="35"/>
  <c r="F58" i="35"/>
  <c r="G58" i="35"/>
  <c r="H58" i="35"/>
  <c r="J58" i="35"/>
  <c r="M58" i="35"/>
  <c r="N58" i="35"/>
  <c r="O58" i="35"/>
  <c r="P58" i="35"/>
  <c r="Q58" i="35"/>
  <c r="R58" i="35"/>
  <c r="S58" i="35"/>
  <c r="T58" i="35"/>
  <c r="U58" i="35"/>
  <c r="AH58" i="35"/>
  <c r="AI58" i="35"/>
  <c r="AJ58" i="35"/>
  <c r="AK58" i="35"/>
  <c r="A61" i="35"/>
  <c r="N61" i="35"/>
  <c r="O61" i="35"/>
  <c r="P61" i="35"/>
  <c r="Q61" i="35"/>
  <c r="R61" i="35"/>
  <c r="S61" i="35"/>
  <c r="T61" i="35"/>
  <c r="U61" i="35"/>
  <c r="AH61" i="35"/>
  <c r="AI61" i="35"/>
  <c r="AJ61" i="35"/>
  <c r="AK61" i="35"/>
  <c r="A62" i="35"/>
  <c r="N62" i="35"/>
  <c r="O62" i="35"/>
  <c r="P62" i="35"/>
  <c r="Q62" i="35"/>
  <c r="R62" i="35"/>
  <c r="S62" i="35"/>
  <c r="T62" i="35"/>
  <c r="U62" i="35"/>
  <c r="AH62" i="35"/>
  <c r="AI62" i="35"/>
  <c r="AJ62" i="35"/>
  <c r="AK62" i="35"/>
  <c r="A63" i="35"/>
  <c r="N63" i="35"/>
  <c r="O63" i="35"/>
  <c r="P63" i="35"/>
  <c r="Q63" i="35"/>
  <c r="R63" i="35"/>
  <c r="S63" i="35"/>
  <c r="T63" i="35"/>
  <c r="U63" i="35"/>
  <c r="AH63" i="35"/>
  <c r="AI63" i="35"/>
  <c r="AJ63" i="35"/>
  <c r="AK63" i="35"/>
  <c r="A64" i="35"/>
  <c r="N64" i="35"/>
  <c r="O64" i="35"/>
  <c r="P64" i="35"/>
  <c r="Q64" i="35"/>
  <c r="R64" i="35"/>
  <c r="S64" i="35"/>
  <c r="T64" i="35"/>
  <c r="U64" i="35"/>
  <c r="AH64" i="35"/>
  <c r="AI64" i="35"/>
  <c r="AJ64" i="35"/>
  <c r="AK64" i="35"/>
  <c r="A65" i="35"/>
  <c r="N65" i="35"/>
  <c r="O65" i="35"/>
  <c r="P65" i="35"/>
  <c r="Q65" i="35"/>
  <c r="R65" i="35"/>
  <c r="S65" i="35"/>
  <c r="T65" i="35"/>
  <c r="U65" i="35"/>
  <c r="AH65" i="35"/>
  <c r="AI65" i="35"/>
  <c r="AJ65" i="35"/>
  <c r="AK65" i="35"/>
  <c r="A66" i="35"/>
  <c r="N66" i="35"/>
  <c r="O66" i="35"/>
  <c r="P66" i="35"/>
  <c r="Q66" i="35"/>
  <c r="R66" i="35"/>
  <c r="S66" i="35"/>
  <c r="T66" i="35"/>
  <c r="U66" i="35"/>
  <c r="AH66" i="35"/>
  <c r="AI66" i="35"/>
  <c r="AJ66" i="35"/>
  <c r="AK66" i="35"/>
  <c r="A67" i="35"/>
  <c r="N67" i="35"/>
  <c r="O67" i="35"/>
  <c r="P67" i="35"/>
  <c r="Q67" i="35"/>
  <c r="R67" i="35"/>
  <c r="S67" i="35"/>
  <c r="T67" i="35"/>
  <c r="U67" i="35"/>
  <c r="AH67" i="35"/>
  <c r="AI67" i="35"/>
  <c r="AJ67" i="35"/>
  <c r="AK67" i="35"/>
  <c r="A70" i="35"/>
  <c r="N70" i="35"/>
  <c r="O70" i="35"/>
  <c r="P70" i="35"/>
  <c r="Q70" i="35"/>
  <c r="R70" i="35"/>
  <c r="S70" i="35"/>
  <c r="T70" i="35"/>
  <c r="U70" i="35"/>
  <c r="AH70" i="35"/>
  <c r="AI70" i="35"/>
  <c r="AJ70" i="35"/>
  <c r="AK70" i="35"/>
  <c r="A71" i="35"/>
  <c r="N71" i="35"/>
  <c r="O71" i="35"/>
  <c r="P71" i="35"/>
  <c r="Q71" i="35"/>
  <c r="R71" i="35"/>
  <c r="S71" i="35"/>
  <c r="T71" i="35"/>
  <c r="U71" i="35"/>
  <c r="AH71" i="35"/>
  <c r="AI71" i="35"/>
  <c r="AJ71" i="35"/>
  <c r="AK71" i="35"/>
  <c r="A72" i="35"/>
  <c r="N72" i="35"/>
  <c r="O72" i="35"/>
  <c r="P72" i="35"/>
  <c r="Q72" i="35"/>
  <c r="R72" i="35"/>
  <c r="S72" i="35"/>
  <c r="T72" i="35"/>
  <c r="U72" i="35"/>
  <c r="AH72" i="35"/>
  <c r="AI72" i="35"/>
  <c r="AJ72" i="35"/>
  <c r="AK72" i="35"/>
  <c r="A73" i="35"/>
  <c r="N73" i="35"/>
  <c r="O73" i="35"/>
  <c r="P73" i="35"/>
  <c r="Q73" i="35"/>
  <c r="R73" i="35"/>
  <c r="S73" i="35"/>
  <c r="T73" i="35"/>
  <c r="U73" i="35"/>
  <c r="AH73" i="35"/>
  <c r="AI73" i="35"/>
  <c r="AJ73" i="35"/>
  <c r="AK73" i="35"/>
  <c r="A74" i="35"/>
  <c r="N74" i="35"/>
  <c r="O74" i="35"/>
  <c r="P74" i="35"/>
  <c r="Q74" i="35"/>
  <c r="R74" i="35"/>
  <c r="S74" i="35"/>
  <c r="T74" i="35"/>
  <c r="U74" i="35"/>
  <c r="AH74" i="35"/>
  <c r="AI74" i="35"/>
  <c r="AJ74" i="35"/>
  <c r="AK74" i="35"/>
  <c r="A75" i="35"/>
  <c r="N75" i="35"/>
  <c r="O75" i="35"/>
  <c r="P75" i="35"/>
  <c r="Q75" i="35"/>
  <c r="R75" i="35"/>
  <c r="S75" i="35"/>
  <c r="T75" i="35"/>
  <c r="U75" i="35"/>
  <c r="AH75" i="35"/>
  <c r="AI75" i="35"/>
  <c r="AJ75" i="35"/>
  <c r="AK75" i="35"/>
  <c r="A76" i="35"/>
  <c r="N76" i="35"/>
  <c r="O76" i="35"/>
  <c r="P76" i="35"/>
  <c r="Q76" i="35"/>
  <c r="R76" i="35"/>
  <c r="S76" i="35"/>
  <c r="T76" i="35"/>
  <c r="U76" i="35"/>
  <c r="AH76" i="35"/>
  <c r="AI76" i="35"/>
  <c r="AJ76" i="35"/>
  <c r="AK76" i="35"/>
  <c r="A79" i="35"/>
  <c r="N79" i="35"/>
  <c r="O79" i="35"/>
  <c r="P79" i="35"/>
  <c r="Q79" i="35"/>
  <c r="R79" i="35"/>
  <c r="S79" i="35"/>
  <c r="T79" i="35"/>
  <c r="U79" i="35"/>
  <c r="AH79" i="35"/>
  <c r="AI79" i="35"/>
  <c r="AJ79" i="35"/>
  <c r="AK79" i="35"/>
  <c r="A80" i="35"/>
  <c r="N80" i="35"/>
  <c r="O80" i="35"/>
  <c r="P80" i="35"/>
  <c r="Q80" i="35"/>
  <c r="R80" i="35"/>
  <c r="S80" i="35"/>
  <c r="T80" i="35"/>
  <c r="U80" i="35"/>
  <c r="AH80" i="35"/>
  <c r="AI80" i="35"/>
  <c r="AJ80" i="35"/>
  <c r="AK80" i="35"/>
  <c r="A81" i="35"/>
  <c r="N81" i="35"/>
  <c r="O81" i="35"/>
  <c r="P81" i="35"/>
  <c r="Q81" i="35"/>
  <c r="R81" i="35"/>
  <c r="S81" i="35"/>
  <c r="T81" i="35"/>
  <c r="U81" i="35"/>
  <c r="AH81" i="35"/>
  <c r="AI81" i="35"/>
  <c r="AJ81" i="35"/>
  <c r="AK81" i="35"/>
  <c r="B51" i="35"/>
  <c r="C51" i="35"/>
  <c r="D51" i="35"/>
  <c r="E51" i="35"/>
  <c r="F51" i="35"/>
  <c r="G51" i="35"/>
  <c r="H51" i="35"/>
  <c r="I51" i="35"/>
  <c r="J51" i="35"/>
  <c r="K51" i="35"/>
  <c r="L51" i="35"/>
  <c r="M51" i="35"/>
  <c r="N51" i="35"/>
  <c r="O51" i="35"/>
  <c r="P51" i="35"/>
  <c r="Q51" i="35"/>
  <c r="R51" i="35"/>
  <c r="S51" i="35"/>
  <c r="T51" i="35"/>
  <c r="U51" i="35"/>
  <c r="V51" i="35"/>
  <c r="W51" i="35"/>
  <c r="X51" i="35"/>
  <c r="Y51" i="35"/>
  <c r="Z51" i="35"/>
  <c r="AA51" i="35"/>
  <c r="AB51" i="35"/>
  <c r="AC51" i="35"/>
  <c r="AD51" i="35"/>
  <c r="AE51" i="35"/>
  <c r="AF51" i="35"/>
  <c r="AG51" i="35"/>
  <c r="AH51" i="35"/>
  <c r="AI51" i="35"/>
  <c r="AJ51" i="35"/>
  <c r="AK51" i="35"/>
  <c r="X33" i="34"/>
  <c r="Z75" i="34"/>
  <c r="Y75" i="34"/>
  <c r="X75" i="34"/>
  <c r="AB74" i="34"/>
  <c r="Z74" i="34"/>
  <c r="Y74" i="34"/>
  <c r="X74" i="34"/>
  <c r="AB73" i="34"/>
  <c r="Z73" i="34"/>
  <c r="Y73" i="34"/>
  <c r="X73" i="34"/>
  <c r="AC72" i="34"/>
  <c r="AB72" i="34"/>
  <c r="Z72" i="34"/>
  <c r="Y72" i="34"/>
  <c r="X72" i="34"/>
  <c r="AB71" i="34"/>
  <c r="Z71" i="34"/>
  <c r="Y71" i="34"/>
  <c r="AE70" i="34"/>
  <c r="AD70" i="34"/>
  <c r="AB70" i="34"/>
  <c r="Z70" i="34"/>
  <c r="Y70" i="34"/>
  <c r="X70" i="34"/>
  <c r="D33" i="34"/>
  <c r="D71" i="34" s="1"/>
  <c r="F75" i="34"/>
  <c r="E75" i="34"/>
  <c r="D75" i="34"/>
  <c r="H74" i="34"/>
  <c r="F74" i="34"/>
  <c r="E74" i="34"/>
  <c r="D74" i="34"/>
  <c r="H73" i="34"/>
  <c r="F73" i="34"/>
  <c r="E73" i="34"/>
  <c r="D73" i="34"/>
  <c r="I72" i="34"/>
  <c r="H72" i="34"/>
  <c r="F72" i="34"/>
  <c r="E72" i="34"/>
  <c r="D72" i="34"/>
  <c r="H71" i="34"/>
  <c r="F71" i="34"/>
  <c r="E71" i="34"/>
  <c r="K70" i="34"/>
  <c r="J70" i="34"/>
  <c r="H70" i="34"/>
  <c r="F70" i="34"/>
  <c r="E70" i="34"/>
  <c r="D70" i="34"/>
  <c r="X26" i="34"/>
  <c r="X64" i="34" s="1"/>
  <c r="Z68" i="34"/>
  <c r="Y68" i="34"/>
  <c r="X68" i="34"/>
  <c r="AB67" i="34"/>
  <c r="Z67" i="34"/>
  <c r="Y67" i="34"/>
  <c r="X67" i="34"/>
  <c r="AB66" i="34"/>
  <c r="Z66" i="34"/>
  <c r="Y66" i="34"/>
  <c r="X66" i="34"/>
  <c r="AC65" i="34"/>
  <c r="AB65" i="34"/>
  <c r="Z65" i="34"/>
  <c r="Y65" i="34"/>
  <c r="X65" i="34"/>
  <c r="AB64" i="34"/>
  <c r="Z64" i="34"/>
  <c r="Y64" i="34"/>
  <c r="AE63" i="34"/>
  <c r="AD63" i="34"/>
  <c r="AB63" i="34"/>
  <c r="Z63" i="34"/>
  <c r="Y63" i="34"/>
  <c r="X63" i="34"/>
  <c r="D26" i="34"/>
  <c r="F68" i="34"/>
  <c r="E68" i="34"/>
  <c r="D68" i="34"/>
  <c r="H67" i="34"/>
  <c r="F67" i="34"/>
  <c r="E67" i="34"/>
  <c r="D67" i="34"/>
  <c r="H66" i="34"/>
  <c r="F66" i="34"/>
  <c r="E66" i="34"/>
  <c r="D66" i="34"/>
  <c r="I65" i="34"/>
  <c r="H65" i="34"/>
  <c r="F65" i="34"/>
  <c r="E65" i="34"/>
  <c r="D65" i="34"/>
  <c r="H64" i="34"/>
  <c r="F64" i="34"/>
  <c r="E64" i="34"/>
  <c r="K63" i="34"/>
  <c r="J63" i="34"/>
  <c r="H63" i="34"/>
  <c r="F63" i="34"/>
  <c r="E63" i="34"/>
  <c r="D63" i="34"/>
  <c r="X19" i="34"/>
  <c r="AE19" i="34" s="1"/>
  <c r="Z61" i="34"/>
  <c r="Y61" i="34"/>
  <c r="X61" i="34"/>
  <c r="AB60" i="34"/>
  <c r="Z60" i="34"/>
  <c r="Y60" i="34"/>
  <c r="X60" i="34"/>
  <c r="AB59" i="34"/>
  <c r="Z59" i="34"/>
  <c r="Y59" i="34"/>
  <c r="X59" i="34"/>
  <c r="AC58" i="34"/>
  <c r="AB58" i="34"/>
  <c r="Z58" i="34"/>
  <c r="Y58" i="34"/>
  <c r="X58" i="34"/>
  <c r="AB57" i="34"/>
  <c r="Z57" i="34"/>
  <c r="Y57" i="34"/>
  <c r="AE56" i="34"/>
  <c r="AD56" i="34"/>
  <c r="AB56" i="34"/>
  <c r="Z56" i="34"/>
  <c r="Y56" i="34"/>
  <c r="X56" i="34"/>
  <c r="D19" i="34"/>
  <c r="F61" i="34"/>
  <c r="E61" i="34"/>
  <c r="D61" i="34"/>
  <c r="H60" i="34"/>
  <c r="F60" i="34"/>
  <c r="E60" i="34"/>
  <c r="D60" i="34"/>
  <c r="H59" i="34"/>
  <c r="F59" i="34"/>
  <c r="E59" i="34"/>
  <c r="D59" i="34"/>
  <c r="I58" i="34"/>
  <c r="H58" i="34"/>
  <c r="F58" i="34"/>
  <c r="E58" i="34"/>
  <c r="D58" i="34"/>
  <c r="H57" i="34"/>
  <c r="F57" i="34"/>
  <c r="E57" i="34"/>
  <c r="K56" i="34"/>
  <c r="J56" i="34"/>
  <c r="H56" i="34"/>
  <c r="F56" i="34"/>
  <c r="E56" i="34"/>
  <c r="D56" i="34"/>
  <c r="X12" i="34"/>
  <c r="AE12" i="34" s="1"/>
  <c r="Z54" i="34"/>
  <c r="Y54" i="34"/>
  <c r="X54" i="34"/>
  <c r="AB53" i="34"/>
  <c r="Z53" i="34"/>
  <c r="Y53" i="34"/>
  <c r="X53" i="34"/>
  <c r="AB52" i="34"/>
  <c r="Z52" i="34"/>
  <c r="Y52" i="34"/>
  <c r="X52" i="34"/>
  <c r="AC51" i="34"/>
  <c r="AB51" i="34"/>
  <c r="Z51" i="34"/>
  <c r="Y51" i="34"/>
  <c r="X51" i="34"/>
  <c r="AB50" i="34"/>
  <c r="Z50" i="34"/>
  <c r="Y50" i="34"/>
  <c r="AE49" i="34"/>
  <c r="AD49" i="34"/>
  <c r="AB49" i="34"/>
  <c r="Z49" i="34"/>
  <c r="Y49" i="34"/>
  <c r="X49" i="34"/>
  <c r="D12" i="34"/>
  <c r="K12" i="34" s="1"/>
  <c r="J12" i="34" s="1"/>
  <c r="G12" i="34" s="1"/>
  <c r="G50" i="34" s="1"/>
  <c r="F54" i="34"/>
  <c r="E54" i="34"/>
  <c r="D54" i="34"/>
  <c r="H53" i="34"/>
  <c r="F53" i="34"/>
  <c r="E53" i="34"/>
  <c r="D53" i="34"/>
  <c r="H52" i="34"/>
  <c r="F52" i="34"/>
  <c r="E52" i="34"/>
  <c r="D52" i="34"/>
  <c r="I51" i="34"/>
  <c r="H51" i="34"/>
  <c r="F51" i="34"/>
  <c r="E51" i="34"/>
  <c r="D51" i="34"/>
  <c r="H50" i="34"/>
  <c r="F50" i="34"/>
  <c r="E50" i="34"/>
  <c r="K49" i="34"/>
  <c r="J49" i="34"/>
  <c r="H49" i="34"/>
  <c r="F49" i="34"/>
  <c r="E49" i="34"/>
  <c r="D49" i="34"/>
  <c r="X5" i="34"/>
  <c r="X43" i="34" s="1"/>
  <c r="Z47" i="34"/>
  <c r="Y47" i="34"/>
  <c r="X47" i="34"/>
  <c r="AB46" i="34"/>
  <c r="Z46" i="34"/>
  <c r="Y46" i="34"/>
  <c r="X46" i="34"/>
  <c r="AB45" i="34"/>
  <c r="Z45" i="34"/>
  <c r="Y45" i="34"/>
  <c r="X45" i="34"/>
  <c r="AC44" i="34"/>
  <c r="AB44" i="34"/>
  <c r="Z44" i="34"/>
  <c r="Y44" i="34"/>
  <c r="X44" i="34"/>
  <c r="AB43" i="34"/>
  <c r="Z43" i="34"/>
  <c r="Y43" i="34"/>
  <c r="AE42" i="34"/>
  <c r="AD42" i="34"/>
  <c r="AB42" i="34"/>
  <c r="Z42" i="34"/>
  <c r="Y42" i="34"/>
  <c r="X42" i="34"/>
  <c r="D5" i="34"/>
  <c r="K5" i="34" s="1"/>
  <c r="J5" i="34" s="1"/>
  <c r="X33" i="10"/>
  <c r="AB75" i="10"/>
  <c r="Z75" i="10"/>
  <c r="Y75" i="10"/>
  <c r="X75" i="10"/>
  <c r="AB74" i="10"/>
  <c r="Z74" i="10"/>
  <c r="Y74" i="10"/>
  <c r="X74" i="10"/>
  <c r="AB73" i="10"/>
  <c r="Z73" i="10"/>
  <c r="Y73" i="10"/>
  <c r="X73" i="10"/>
  <c r="AC72" i="10"/>
  <c r="AB72" i="10"/>
  <c r="Z72" i="10"/>
  <c r="Y72" i="10"/>
  <c r="X72" i="10"/>
  <c r="AB71" i="10"/>
  <c r="Z71" i="10"/>
  <c r="Y71" i="10"/>
  <c r="AE70" i="10"/>
  <c r="AD70" i="10"/>
  <c r="AB70" i="10"/>
  <c r="Z70" i="10"/>
  <c r="Y70" i="10"/>
  <c r="X70" i="10"/>
  <c r="D33" i="10"/>
  <c r="K33" i="10" s="1"/>
  <c r="H75" i="10"/>
  <c r="F75" i="10"/>
  <c r="E75" i="10"/>
  <c r="D75" i="10"/>
  <c r="H74" i="10"/>
  <c r="F74" i="10"/>
  <c r="E74" i="10"/>
  <c r="D74" i="10"/>
  <c r="H73" i="10"/>
  <c r="F73" i="10"/>
  <c r="E73" i="10"/>
  <c r="D73" i="10"/>
  <c r="I72" i="10"/>
  <c r="H72" i="10"/>
  <c r="F72" i="10"/>
  <c r="E72" i="10"/>
  <c r="D72" i="10"/>
  <c r="H71" i="10"/>
  <c r="F71" i="10"/>
  <c r="E71" i="10"/>
  <c r="K70" i="10"/>
  <c r="J70" i="10"/>
  <c r="H70" i="10"/>
  <c r="F70" i="10"/>
  <c r="E70" i="10"/>
  <c r="D70" i="10"/>
  <c r="X26" i="10"/>
  <c r="X64" i="10" s="1"/>
  <c r="AB68" i="10"/>
  <c r="Z68" i="10"/>
  <c r="Y68" i="10"/>
  <c r="X68" i="10"/>
  <c r="AB67" i="10"/>
  <c r="Z67" i="10"/>
  <c r="Y67" i="10"/>
  <c r="X67" i="10"/>
  <c r="AB66" i="10"/>
  <c r="Z66" i="10"/>
  <c r="Y66" i="10"/>
  <c r="X66" i="10"/>
  <c r="AC65" i="10"/>
  <c r="AB65" i="10"/>
  <c r="Z65" i="10"/>
  <c r="Y65" i="10"/>
  <c r="X65" i="10"/>
  <c r="AB64" i="10"/>
  <c r="Z64" i="10"/>
  <c r="Y64" i="10"/>
  <c r="AE63" i="10"/>
  <c r="AD63" i="10"/>
  <c r="AB63" i="10"/>
  <c r="Z63" i="10"/>
  <c r="Y63" i="10"/>
  <c r="X63" i="10"/>
  <c r="D26" i="10"/>
  <c r="D64" i="10" s="1"/>
  <c r="H68" i="10"/>
  <c r="F68" i="10"/>
  <c r="E68" i="10"/>
  <c r="D68" i="10"/>
  <c r="H67" i="10"/>
  <c r="F67" i="10"/>
  <c r="E67" i="10"/>
  <c r="D67" i="10"/>
  <c r="H66" i="10"/>
  <c r="F66" i="10"/>
  <c r="E66" i="10"/>
  <c r="D66" i="10"/>
  <c r="I65" i="10"/>
  <c r="H65" i="10"/>
  <c r="F65" i="10"/>
  <c r="E65" i="10"/>
  <c r="D65" i="10"/>
  <c r="H64" i="10"/>
  <c r="F64" i="10"/>
  <c r="E64" i="10"/>
  <c r="K63" i="10"/>
  <c r="J63" i="10"/>
  <c r="H63" i="10"/>
  <c r="F63" i="10"/>
  <c r="E63" i="10"/>
  <c r="D63" i="10"/>
  <c r="X19" i="10"/>
  <c r="AE19" i="10" s="1"/>
  <c r="AD19" i="10" s="1"/>
  <c r="AB61" i="10"/>
  <c r="Z61" i="10"/>
  <c r="Y61" i="10"/>
  <c r="X61" i="10"/>
  <c r="AB60" i="10"/>
  <c r="Z60" i="10"/>
  <c r="Y60" i="10"/>
  <c r="X60" i="10"/>
  <c r="AB59" i="10"/>
  <c r="Z59" i="10"/>
  <c r="Y59" i="10"/>
  <c r="X59" i="10"/>
  <c r="AC58" i="10"/>
  <c r="AB58" i="10"/>
  <c r="Z58" i="10"/>
  <c r="Y58" i="10"/>
  <c r="X58" i="10"/>
  <c r="AB57" i="10"/>
  <c r="Z57" i="10"/>
  <c r="Y57" i="10"/>
  <c r="AE56" i="10"/>
  <c r="AD56" i="10"/>
  <c r="AB56" i="10"/>
  <c r="Z56" i="10"/>
  <c r="Y56" i="10"/>
  <c r="X56" i="10"/>
  <c r="D19" i="10"/>
  <c r="H61" i="10"/>
  <c r="F61" i="10"/>
  <c r="E61" i="10"/>
  <c r="D61" i="10"/>
  <c r="H60" i="10"/>
  <c r="F60" i="10"/>
  <c r="E60" i="10"/>
  <c r="D60" i="10"/>
  <c r="H59" i="10"/>
  <c r="F59" i="10"/>
  <c r="E59" i="10"/>
  <c r="D59" i="10"/>
  <c r="I58" i="10"/>
  <c r="H58" i="10"/>
  <c r="F58" i="10"/>
  <c r="E58" i="10"/>
  <c r="D58" i="10"/>
  <c r="H57" i="10"/>
  <c r="F57" i="10"/>
  <c r="E57" i="10"/>
  <c r="K56" i="10"/>
  <c r="J56" i="10"/>
  <c r="H56" i="10"/>
  <c r="F56" i="10"/>
  <c r="E56" i="10"/>
  <c r="D56" i="10"/>
  <c r="X12" i="10"/>
  <c r="AE12" i="10" s="1"/>
  <c r="AD12" i="10" s="1"/>
  <c r="AB54" i="10"/>
  <c r="Z54" i="10"/>
  <c r="Y54" i="10"/>
  <c r="X54" i="10"/>
  <c r="AB53" i="10"/>
  <c r="Z53" i="10"/>
  <c r="Y53" i="10"/>
  <c r="X53" i="10"/>
  <c r="AB52" i="10"/>
  <c r="Z52" i="10"/>
  <c r="Y52" i="10"/>
  <c r="X52" i="10"/>
  <c r="AC51" i="10"/>
  <c r="AB51" i="10"/>
  <c r="Z51" i="10"/>
  <c r="Y51" i="10"/>
  <c r="X51" i="10"/>
  <c r="AB50" i="10"/>
  <c r="Z50" i="10"/>
  <c r="Y50" i="10"/>
  <c r="AE49" i="10"/>
  <c r="AD49" i="10"/>
  <c r="AB49" i="10"/>
  <c r="Z49" i="10"/>
  <c r="Y49" i="10"/>
  <c r="X49" i="10"/>
  <c r="D12" i="10"/>
  <c r="H54" i="10"/>
  <c r="F54" i="10"/>
  <c r="E54" i="10"/>
  <c r="D54" i="10"/>
  <c r="H53" i="10"/>
  <c r="F53" i="10"/>
  <c r="E53" i="10"/>
  <c r="D53" i="10"/>
  <c r="H52" i="10"/>
  <c r="F52" i="10"/>
  <c r="E52" i="10"/>
  <c r="D52" i="10"/>
  <c r="I51" i="10"/>
  <c r="H51" i="10"/>
  <c r="F51" i="10"/>
  <c r="E51" i="10"/>
  <c r="D51" i="10"/>
  <c r="H50" i="10"/>
  <c r="F50" i="10"/>
  <c r="E50" i="10"/>
  <c r="K49" i="10"/>
  <c r="J49" i="10"/>
  <c r="H49" i="10"/>
  <c r="F49" i="10"/>
  <c r="E49" i="10"/>
  <c r="D49" i="10"/>
  <c r="X5" i="10"/>
  <c r="X43" i="10" s="1"/>
  <c r="AB47" i="10"/>
  <c r="Z47" i="10"/>
  <c r="Y47" i="10"/>
  <c r="X47" i="10"/>
  <c r="AB46" i="10"/>
  <c r="Z46" i="10"/>
  <c r="Y46" i="10"/>
  <c r="X46" i="10"/>
  <c r="AB45" i="10"/>
  <c r="Z45" i="10"/>
  <c r="Y45" i="10"/>
  <c r="X45" i="10"/>
  <c r="AC44" i="10"/>
  <c r="AB44" i="10"/>
  <c r="Z44" i="10"/>
  <c r="Y44" i="10"/>
  <c r="X44" i="10"/>
  <c r="AB43" i="10"/>
  <c r="Z43" i="10"/>
  <c r="Y43" i="10"/>
  <c r="AE42" i="10"/>
  <c r="AD42" i="10"/>
  <c r="AB42" i="10"/>
  <c r="Z42" i="10"/>
  <c r="Y42" i="10"/>
  <c r="X42" i="10"/>
  <c r="D5" i="10"/>
  <c r="K5" i="10" s="1"/>
  <c r="D49" i="35"/>
  <c r="AG49" i="35"/>
  <c r="AI49" i="35"/>
  <c r="O50" i="35"/>
  <c r="W50" i="35"/>
  <c r="A51" i="35"/>
  <c r="D39" i="34"/>
  <c r="AG39" i="34"/>
  <c r="AI39" i="34"/>
  <c r="O40" i="34"/>
  <c r="W40" i="34"/>
  <c r="A41" i="34"/>
  <c r="B41" i="34"/>
  <c r="C41" i="34"/>
  <c r="D41" i="34"/>
  <c r="E41" i="34"/>
  <c r="F41" i="34"/>
  <c r="G41" i="34"/>
  <c r="H41" i="34"/>
  <c r="I41" i="34"/>
  <c r="J41" i="34"/>
  <c r="K41" i="34"/>
  <c r="L41" i="34"/>
  <c r="M41" i="34"/>
  <c r="N41" i="34"/>
  <c r="O41" i="34"/>
  <c r="P41" i="34"/>
  <c r="Q41" i="34"/>
  <c r="R41" i="34"/>
  <c r="S41" i="34"/>
  <c r="T41" i="34"/>
  <c r="U41" i="34"/>
  <c r="V41" i="34"/>
  <c r="W41" i="34"/>
  <c r="X41" i="34"/>
  <c r="Y41" i="34"/>
  <c r="Z41" i="34"/>
  <c r="AA41" i="34"/>
  <c r="AB41" i="34"/>
  <c r="AC41" i="34"/>
  <c r="AD41" i="34"/>
  <c r="AE41" i="34"/>
  <c r="AF41" i="34"/>
  <c r="AG41" i="34"/>
  <c r="AH41" i="34"/>
  <c r="AI41" i="34"/>
  <c r="AJ41" i="34"/>
  <c r="AK41" i="34"/>
  <c r="A42" i="34"/>
  <c r="B42" i="34"/>
  <c r="C42" i="34"/>
  <c r="D42" i="34"/>
  <c r="E42" i="34"/>
  <c r="F42" i="34"/>
  <c r="H42" i="34"/>
  <c r="J42" i="34"/>
  <c r="K42" i="34"/>
  <c r="L42" i="34"/>
  <c r="M42" i="34"/>
  <c r="N42" i="34"/>
  <c r="O42" i="34"/>
  <c r="P42" i="34"/>
  <c r="Q42" i="34"/>
  <c r="R42" i="34"/>
  <c r="S42" i="34"/>
  <c r="T42" i="34"/>
  <c r="U42" i="34"/>
  <c r="V42" i="34"/>
  <c r="W42" i="34"/>
  <c r="AF42" i="34"/>
  <c r="AG42" i="34"/>
  <c r="AH42" i="34"/>
  <c r="AI42" i="34"/>
  <c r="AJ42" i="34"/>
  <c r="AK42" i="34"/>
  <c r="A43" i="34"/>
  <c r="C43" i="34"/>
  <c r="E43" i="34"/>
  <c r="F43" i="34"/>
  <c r="H43" i="34"/>
  <c r="L43" i="34"/>
  <c r="M43" i="34"/>
  <c r="N43" i="34"/>
  <c r="O43" i="34"/>
  <c r="P43" i="34"/>
  <c r="Q43" i="34"/>
  <c r="R43" i="34"/>
  <c r="S43" i="34"/>
  <c r="T43" i="34"/>
  <c r="U43" i="34"/>
  <c r="W43" i="34"/>
  <c r="AF43" i="34"/>
  <c r="AG43" i="34"/>
  <c r="AH43" i="34"/>
  <c r="AI43" i="34"/>
  <c r="AJ43" i="34"/>
  <c r="AK43" i="34"/>
  <c r="A44" i="34"/>
  <c r="C44" i="34"/>
  <c r="D44" i="34"/>
  <c r="E44" i="34"/>
  <c r="F44" i="34"/>
  <c r="H44" i="34"/>
  <c r="I44" i="34"/>
  <c r="L44" i="34"/>
  <c r="M44" i="34"/>
  <c r="N44" i="34"/>
  <c r="O44" i="34"/>
  <c r="P44" i="34"/>
  <c r="Q44" i="34"/>
  <c r="R44" i="34"/>
  <c r="S44" i="34"/>
  <c r="T44" i="34"/>
  <c r="U44" i="34"/>
  <c r="W44" i="34"/>
  <c r="AF44" i="34"/>
  <c r="AG44" i="34"/>
  <c r="AH44" i="34"/>
  <c r="AI44" i="34"/>
  <c r="AJ44" i="34"/>
  <c r="AK44" i="34"/>
  <c r="A45" i="34"/>
  <c r="C45" i="34"/>
  <c r="D45" i="34"/>
  <c r="E45" i="34"/>
  <c r="F45" i="34"/>
  <c r="H45" i="34"/>
  <c r="L45" i="34"/>
  <c r="M45" i="34"/>
  <c r="N45" i="34"/>
  <c r="O45" i="34"/>
  <c r="P45" i="34"/>
  <c r="Q45" i="34"/>
  <c r="R45" i="34"/>
  <c r="S45" i="34"/>
  <c r="T45" i="34"/>
  <c r="U45" i="34"/>
  <c r="W45" i="34"/>
  <c r="AF45" i="34"/>
  <c r="AG45" i="34"/>
  <c r="AH45" i="34"/>
  <c r="AI45" i="34"/>
  <c r="AJ45" i="34"/>
  <c r="AK45" i="34"/>
  <c r="A46" i="34"/>
  <c r="C46" i="34"/>
  <c r="D46" i="34"/>
  <c r="E46" i="34"/>
  <c r="F46" i="34"/>
  <c r="H46" i="34"/>
  <c r="L46" i="34"/>
  <c r="M46" i="34"/>
  <c r="N46" i="34"/>
  <c r="O46" i="34"/>
  <c r="P46" i="34"/>
  <c r="Q46" i="34"/>
  <c r="R46" i="34"/>
  <c r="S46" i="34"/>
  <c r="T46" i="34"/>
  <c r="U46" i="34"/>
  <c r="W46" i="34"/>
  <c r="AF46" i="34"/>
  <c r="AG46" i="34"/>
  <c r="AH46" i="34"/>
  <c r="AI46" i="34"/>
  <c r="AJ46" i="34"/>
  <c r="AK46" i="34"/>
  <c r="A47" i="34"/>
  <c r="C47" i="34"/>
  <c r="D47" i="34"/>
  <c r="E47" i="34"/>
  <c r="F47" i="34"/>
  <c r="L47" i="34"/>
  <c r="M47" i="34"/>
  <c r="N47" i="34"/>
  <c r="O47" i="34"/>
  <c r="P47" i="34"/>
  <c r="Q47" i="34"/>
  <c r="R47" i="34"/>
  <c r="S47" i="34"/>
  <c r="T47" i="34"/>
  <c r="U47" i="34"/>
  <c r="W47" i="34"/>
  <c r="AF47" i="34"/>
  <c r="AG47" i="34"/>
  <c r="AH47" i="34"/>
  <c r="AI47" i="34"/>
  <c r="AJ47" i="34"/>
  <c r="AK47" i="34"/>
  <c r="A48" i="34"/>
  <c r="C48" i="34"/>
  <c r="D48" i="34"/>
  <c r="E48" i="34"/>
  <c r="F48" i="34"/>
  <c r="G48" i="34"/>
  <c r="H48" i="34"/>
  <c r="I48" i="34"/>
  <c r="L48" i="34"/>
  <c r="M48" i="34"/>
  <c r="N48" i="34"/>
  <c r="O48" i="34"/>
  <c r="P48" i="34"/>
  <c r="Q48" i="34"/>
  <c r="R48" i="34"/>
  <c r="S48" i="34"/>
  <c r="T48" i="34"/>
  <c r="U48" i="34"/>
  <c r="W48" i="34"/>
  <c r="X48" i="34"/>
  <c r="Y48" i="34"/>
  <c r="Z48" i="34"/>
  <c r="AA48" i="34"/>
  <c r="AB48" i="34"/>
  <c r="AC48" i="34"/>
  <c r="AF48" i="34"/>
  <c r="AG48" i="34"/>
  <c r="AH48" i="34"/>
  <c r="AI48" i="34"/>
  <c r="AJ48" i="34"/>
  <c r="AK48" i="34"/>
  <c r="A49" i="34"/>
  <c r="C49" i="34"/>
  <c r="L49" i="34"/>
  <c r="M49" i="34"/>
  <c r="N49" i="34"/>
  <c r="O49" i="34"/>
  <c r="P49" i="34"/>
  <c r="Q49" i="34"/>
  <c r="R49" i="34"/>
  <c r="S49" i="34"/>
  <c r="T49" i="34"/>
  <c r="U49" i="34"/>
  <c r="W49" i="34"/>
  <c r="AF49" i="34"/>
  <c r="AG49" i="34"/>
  <c r="AH49" i="34"/>
  <c r="AI49" i="34"/>
  <c r="AJ49" i="34"/>
  <c r="AK49" i="34"/>
  <c r="A50" i="34"/>
  <c r="C50" i="34"/>
  <c r="L50" i="34"/>
  <c r="M50" i="34"/>
  <c r="N50" i="34"/>
  <c r="O50" i="34"/>
  <c r="P50" i="34"/>
  <c r="Q50" i="34"/>
  <c r="R50" i="34"/>
  <c r="S50" i="34"/>
  <c r="T50" i="34"/>
  <c r="U50" i="34"/>
  <c r="W50" i="34"/>
  <c r="AF50" i="34"/>
  <c r="AG50" i="34"/>
  <c r="AH50" i="34"/>
  <c r="AI50" i="34"/>
  <c r="AJ50" i="34"/>
  <c r="AK50" i="34"/>
  <c r="A51" i="34"/>
  <c r="C51" i="34"/>
  <c r="L51" i="34"/>
  <c r="M51" i="34"/>
  <c r="N51" i="34"/>
  <c r="O51" i="34"/>
  <c r="P51" i="34"/>
  <c r="Q51" i="34"/>
  <c r="R51" i="34"/>
  <c r="S51" i="34"/>
  <c r="T51" i="34"/>
  <c r="U51" i="34"/>
  <c r="W51" i="34"/>
  <c r="AF51" i="34"/>
  <c r="AG51" i="34"/>
  <c r="AH51" i="34"/>
  <c r="AI51" i="34"/>
  <c r="AJ51" i="34"/>
  <c r="AK51" i="34"/>
  <c r="A52" i="34"/>
  <c r="C52" i="34"/>
  <c r="L52" i="34"/>
  <c r="M52" i="34"/>
  <c r="N52" i="34"/>
  <c r="O52" i="34"/>
  <c r="P52" i="34"/>
  <c r="Q52" i="34"/>
  <c r="R52" i="34"/>
  <c r="S52" i="34"/>
  <c r="T52" i="34"/>
  <c r="U52" i="34"/>
  <c r="W52" i="34"/>
  <c r="AF52" i="34"/>
  <c r="AG52" i="34"/>
  <c r="AH52" i="34"/>
  <c r="AI52" i="34"/>
  <c r="AJ52" i="34"/>
  <c r="AK52" i="34"/>
  <c r="A53" i="34"/>
  <c r="C53" i="34"/>
  <c r="L53" i="34"/>
  <c r="M53" i="34"/>
  <c r="N53" i="34"/>
  <c r="O53" i="34"/>
  <c r="P53" i="34"/>
  <c r="Q53" i="34"/>
  <c r="R53" i="34"/>
  <c r="S53" i="34"/>
  <c r="T53" i="34"/>
  <c r="U53" i="34"/>
  <c r="W53" i="34"/>
  <c r="AF53" i="34"/>
  <c r="AG53" i="34"/>
  <c r="AH53" i="34"/>
  <c r="AI53" i="34"/>
  <c r="AJ53" i="34"/>
  <c r="AK53" i="34"/>
  <c r="A54" i="34"/>
  <c r="C54" i="34"/>
  <c r="L54" i="34"/>
  <c r="M54" i="34"/>
  <c r="N54" i="34"/>
  <c r="O54" i="34"/>
  <c r="P54" i="34"/>
  <c r="Q54" i="34"/>
  <c r="R54" i="34"/>
  <c r="S54" i="34"/>
  <c r="T54" i="34"/>
  <c r="U54" i="34"/>
  <c r="W54" i="34"/>
  <c r="AF54" i="34"/>
  <c r="AG54" i="34"/>
  <c r="AH54" i="34"/>
  <c r="AI54" i="34"/>
  <c r="AJ54" i="34"/>
  <c r="AK54" i="34"/>
  <c r="A55" i="34"/>
  <c r="C55" i="34"/>
  <c r="D55" i="34"/>
  <c r="E55" i="34"/>
  <c r="F55" i="34"/>
  <c r="G55" i="34"/>
  <c r="H55" i="34"/>
  <c r="I55" i="34"/>
  <c r="L55" i="34"/>
  <c r="M55" i="34"/>
  <c r="N55" i="34"/>
  <c r="O55" i="34"/>
  <c r="P55" i="34"/>
  <c r="Q55" i="34"/>
  <c r="R55" i="34"/>
  <c r="S55" i="34"/>
  <c r="T55" i="34"/>
  <c r="U55" i="34"/>
  <c r="W55" i="34"/>
  <c r="X55" i="34"/>
  <c r="Y55" i="34"/>
  <c r="Z55" i="34"/>
  <c r="AA55" i="34"/>
  <c r="AB55" i="34"/>
  <c r="AC55" i="34"/>
  <c r="AF55" i="34"/>
  <c r="AG55" i="34"/>
  <c r="AH55" i="34"/>
  <c r="AI55" i="34"/>
  <c r="AJ55" i="34"/>
  <c r="AK55" i="34"/>
  <c r="A56" i="34"/>
  <c r="C56" i="34"/>
  <c r="L56" i="34"/>
  <c r="M56" i="34"/>
  <c r="N56" i="34"/>
  <c r="O56" i="34"/>
  <c r="P56" i="34"/>
  <c r="Q56" i="34"/>
  <c r="R56" i="34"/>
  <c r="S56" i="34"/>
  <c r="T56" i="34"/>
  <c r="U56" i="34"/>
  <c r="W56" i="34"/>
  <c r="AF56" i="34"/>
  <c r="AG56" i="34"/>
  <c r="AH56" i="34"/>
  <c r="AI56" i="34"/>
  <c r="AJ56" i="34"/>
  <c r="AK56" i="34"/>
  <c r="A57" i="34"/>
  <c r="C57" i="34"/>
  <c r="L57" i="34"/>
  <c r="M57" i="34"/>
  <c r="N57" i="34"/>
  <c r="O57" i="34"/>
  <c r="P57" i="34"/>
  <c r="Q57" i="34"/>
  <c r="R57" i="34"/>
  <c r="S57" i="34"/>
  <c r="T57" i="34"/>
  <c r="U57" i="34"/>
  <c r="W57" i="34"/>
  <c r="AF57" i="34"/>
  <c r="AG57" i="34"/>
  <c r="AH57" i="34"/>
  <c r="AI57" i="34"/>
  <c r="AJ57" i="34"/>
  <c r="AK57" i="34"/>
  <c r="A58" i="34"/>
  <c r="C58" i="34"/>
  <c r="L58" i="34"/>
  <c r="M58" i="34"/>
  <c r="N58" i="34"/>
  <c r="O58" i="34"/>
  <c r="P58" i="34"/>
  <c r="Q58" i="34"/>
  <c r="R58" i="34"/>
  <c r="S58" i="34"/>
  <c r="T58" i="34"/>
  <c r="U58" i="34"/>
  <c r="W58" i="34"/>
  <c r="AF58" i="34"/>
  <c r="AG58" i="34"/>
  <c r="AH58" i="34"/>
  <c r="AI58" i="34"/>
  <c r="AJ58" i="34"/>
  <c r="AK58" i="34"/>
  <c r="A59" i="34"/>
  <c r="C59" i="34"/>
  <c r="L59" i="34"/>
  <c r="M59" i="34"/>
  <c r="N59" i="34"/>
  <c r="O59" i="34"/>
  <c r="P59" i="34"/>
  <c r="Q59" i="34"/>
  <c r="R59" i="34"/>
  <c r="S59" i="34"/>
  <c r="T59" i="34"/>
  <c r="U59" i="34"/>
  <c r="W59" i="34"/>
  <c r="AF59" i="34"/>
  <c r="AG59" i="34"/>
  <c r="AH59" i="34"/>
  <c r="AI59" i="34"/>
  <c r="AJ59" i="34"/>
  <c r="AK59" i="34"/>
  <c r="A60" i="34"/>
  <c r="C60" i="34"/>
  <c r="L60" i="34"/>
  <c r="M60" i="34"/>
  <c r="N60" i="34"/>
  <c r="O60" i="34"/>
  <c r="P60" i="34"/>
  <c r="Q60" i="34"/>
  <c r="R60" i="34"/>
  <c r="S60" i="34"/>
  <c r="T60" i="34"/>
  <c r="U60" i="34"/>
  <c r="W60" i="34"/>
  <c r="AF60" i="34"/>
  <c r="AG60" i="34"/>
  <c r="AH60" i="34"/>
  <c r="AI60" i="34"/>
  <c r="AJ60" i="34"/>
  <c r="AK60" i="34"/>
  <c r="A61" i="34"/>
  <c r="C61" i="34"/>
  <c r="L61" i="34"/>
  <c r="M61" i="34"/>
  <c r="N61" i="34"/>
  <c r="O61" i="34"/>
  <c r="P61" i="34"/>
  <c r="Q61" i="34"/>
  <c r="R61" i="34"/>
  <c r="S61" i="34"/>
  <c r="T61" i="34"/>
  <c r="U61" i="34"/>
  <c r="W61" i="34"/>
  <c r="AF61" i="34"/>
  <c r="AG61" i="34"/>
  <c r="AH61" i="34"/>
  <c r="AI61" i="34"/>
  <c r="AJ61" i="34"/>
  <c r="AK61" i="34"/>
  <c r="A62" i="34"/>
  <c r="C62" i="34"/>
  <c r="D62" i="34"/>
  <c r="E62" i="34"/>
  <c r="F62" i="34"/>
  <c r="G62" i="34"/>
  <c r="H62" i="34"/>
  <c r="I62" i="34"/>
  <c r="L62" i="34"/>
  <c r="M62" i="34"/>
  <c r="N62" i="34"/>
  <c r="O62" i="34"/>
  <c r="P62" i="34"/>
  <c r="Q62" i="34"/>
  <c r="R62" i="34"/>
  <c r="S62" i="34"/>
  <c r="T62" i="34"/>
  <c r="U62" i="34"/>
  <c r="W62" i="34"/>
  <c r="X62" i="34"/>
  <c r="Y62" i="34"/>
  <c r="Z62" i="34"/>
  <c r="AA62" i="34"/>
  <c r="AB62" i="34"/>
  <c r="AC62" i="34"/>
  <c r="AF62" i="34"/>
  <c r="AG62" i="34"/>
  <c r="AH62" i="34"/>
  <c r="AI62" i="34"/>
  <c r="AJ62" i="34"/>
  <c r="AK62" i="34"/>
  <c r="A63" i="34"/>
  <c r="C63" i="34"/>
  <c r="L63" i="34"/>
  <c r="M63" i="34"/>
  <c r="N63" i="34"/>
  <c r="O63" i="34"/>
  <c r="P63" i="34"/>
  <c r="Q63" i="34"/>
  <c r="R63" i="34"/>
  <c r="S63" i="34"/>
  <c r="T63" i="34"/>
  <c r="U63" i="34"/>
  <c r="W63" i="34"/>
  <c r="AF63" i="34"/>
  <c r="AG63" i="34"/>
  <c r="AH63" i="34"/>
  <c r="AI63" i="34"/>
  <c r="AJ63" i="34"/>
  <c r="AK63" i="34"/>
  <c r="A64" i="34"/>
  <c r="C64" i="34"/>
  <c r="L64" i="34"/>
  <c r="M64" i="34"/>
  <c r="N64" i="34"/>
  <c r="O64" i="34"/>
  <c r="P64" i="34"/>
  <c r="Q64" i="34"/>
  <c r="R64" i="34"/>
  <c r="S64" i="34"/>
  <c r="T64" i="34"/>
  <c r="U64" i="34"/>
  <c r="W64" i="34"/>
  <c r="AF64" i="34"/>
  <c r="AG64" i="34"/>
  <c r="AH64" i="34"/>
  <c r="AI64" i="34"/>
  <c r="AJ64" i="34"/>
  <c r="AK64" i="34"/>
  <c r="A65" i="34"/>
  <c r="C65" i="34"/>
  <c r="L65" i="34"/>
  <c r="M65" i="34"/>
  <c r="N65" i="34"/>
  <c r="O65" i="34"/>
  <c r="P65" i="34"/>
  <c r="Q65" i="34"/>
  <c r="R65" i="34"/>
  <c r="S65" i="34"/>
  <c r="T65" i="34"/>
  <c r="U65" i="34"/>
  <c r="W65" i="34"/>
  <c r="AF65" i="34"/>
  <c r="AG65" i="34"/>
  <c r="AH65" i="34"/>
  <c r="AI65" i="34"/>
  <c r="AJ65" i="34"/>
  <c r="AK65" i="34"/>
  <c r="A66" i="34"/>
  <c r="C66" i="34"/>
  <c r="L66" i="34"/>
  <c r="M66" i="34"/>
  <c r="N66" i="34"/>
  <c r="O66" i="34"/>
  <c r="P66" i="34"/>
  <c r="Q66" i="34"/>
  <c r="R66" i="34"/>
  <c r="S66" i="34"/>
  <c r="T66" i="34"/>
  <c r="U66" i="34"/>
  <c r="W66" i="34"/>
  <c r="AF66" i="34"/>
  <c r="AG66" i="34"/>
  <c r="AH66" i="34"/>
  <c r="AI66" i="34"/>
  <c r="AJ66" i="34"/>
  <c r="AK66" i="34"/>
  <c r="A67" i="34"/>
  <c r="C67" i="34"/>
  <c r="L67" i="34"/>
  <c r="M67" i="34"/>
  <c r="N67" i="34"/>
  <c r="O67" i="34"/>
  <c r="P67" i="34"/>
  <c r="Q67" i="34"/>
  <c r="R67" i="34"/>
  <c r="S67" i="34"/>
  <c r="T67" i="34"/>
  <c r="U67" i="34"/>
  <c r="W67" i="34"/>
  <c r="AF67" i="34"/>
  <c r="AG67" i="34"/>
  <c r="AH67" i="34"/>
  <c r="AI67" i="34"/>
  <c r="AJ67" i="34"/>
  <c r="AK67" i="34"/>
  <c r="A68" i="34"/>
  <c r="C68" i="34"/>
  <c r="L68" i="34"/>
  <c r="M68" i="34"/>
  <c r="N68" i="34"/>
  <c r="O68" i="34"/>
  <c r="P68" i="34"/>
  <c r="Q68" i="34"/>
  <c r="R68" i="34"/>
  <c r="S68" i="34"/>
  <c r="T68" i="34"/>
  <c r="U68" i="34"/>
  <c r="W68" i="34"/>
  <c r="AF68" i="34"/>
  <c r="AG68" i="34"/>
  <c r="AH68" i="34"/>
  <c r="AI68" i="34"/>
  <c r="AJ68" i="34"/>
  <c r="AK68" i="34"/>
  <c r="A69" i="34"/>
  <c r="C69" i="34"/>
  <c r="D69" i="34"/>
  <c r="E69" i="34"/>
  <c r="F69" i="34"/>
  <c r="G69" i="34"/>
  <c r="H69" i="34"/>
  <c r="I69" i="34"/>
  <c r="L69" i="34"/>
  <c r="M69" i="34"/>
  <c r="N69" i="34"/>
  <c r="O69" i="34"/>
  <c r="P69" i="34"/>
  <c r="Q69" i="34"/>
  <c r="R69" i="34"/>
  <c r="S69" i="34"/>
  <c r="T69" i="34"/>
  <c r="U69" i="34"/>
  <c r="W69" i="34"/>
  <c r="X69" i="34"/>
  <c r="Y69" i="34"/>
  <c r="Z69" i="34"/>
  <c r="AA69" i="34"/>
  <c r="AB69" i="34"/>
  <c r="AC69" i="34"/>
  <c r="AF69" i="34"/>
  <c r="AG69" i="34"/>
  <c r="AH69" i="34"/>
  <c r="AI69" i="34"/>
  <c r="AJ69" i="34"/>
  <c r="AK69" i="34"/>
  <c r="A70" i="34"/>
  <c r="C70" i="34"/>
  <c r="L70" i="34"/>
  <c r="M70" i="34"/>
  <c r="N70" i="34"/>
  <c r="O70" i="34"/>
  <c r="P70" i="34"/>
  <c r="Q70" i="34"/>
  <c r="R70" i="34"/>
  <c r="S70" i="34"/>
  <c r="T70" i="34"/>
  <c r="U70" i="34"/>
  <c r="W70" i="34"/>
  <c r="AF70" i="34"/>
  <c r="AG70" i="34"/>
  <c r="AH70" i="34"/>
  <c r="AI70" i="34"/>
  <c r="AJ70" i="34"/>
  <c r="AK70" i="34"/>
  <c r="A71" i="34"/>
  <c r="C71" i="34"/>
  <c r="L71" i="34"/>
  <c r="M71" i="34"/>
  <c r="N71" i="34"/>
  <c r="O71" i="34"/>
  <c r="P71" i="34"/>
  <c r="Q71" i="34"/>
  <c r="R71" i="34"/>
  <c r="S71" i="34"/>
  <c r="T71" i="34"/>
  <c r="U71" i="34"/>
  <c r="AF71" i="34"/>
  <c r="AG71" i="34"/>
  <c r="AH71" i="34"/>
  <c r="AI71" i="34"/>
  <c r="AJ71" i="34"/>
  <c r="AK71" i="34"/>
  <c r="A72" i="34"/>
  <c r="C72" i="34"/>
  <c r="L72" i="34"/>
  <c r="M72" i="34"/>
  <c r="N72" i="34"/>
  <c r="O72" i="34"/>
  <c r="P72" i="34"/>
  <c r="Q72" i="34"/>
  <c r="R72" i="34"/>
  <c r="S72" i="34"/>
  <c r="T72" i="34"/>
  <c r="U72" i="34"/>
  <c r="W72" i="34"/>
  <c r="AF72" i="34"/>
  <c r="AG72" i="34"/>
  <c r="AH72" i="34"/>
  <c r="AI72" i="34"/>
  <c r="AJ72" i="34"/>
  <c r="AK72" i="34"/>
  <c r="A73" i="34"/>
  <c r="C73" i="34"/>
  <c r="L73" i="34"/>
  <c r="M73" i="34"/>
  <c r="N73" i="34"/>
  <c r="O73" i="34"/>
  <c r="P73" i="34"/>
  <c r="Q73" i="34"/>
  <c r="R73" i="34"/>
  <c r="S73" i="34"/>
  <c r="T73" i="34"/>
  <c r="U73" i="34"/>
  <c r="W73" i="34"/>
  <c r="AF73" i="34"/>
  <c r="AG73" i="34"/>
  <c r="AH73" i="34"/>
  <c r="AI73" i="34"/>
  <c r="AJ73" i="34"/>
  <c r="AK73" i="34"/>
  <c r="A74" i="34"/>
  <c r="C74" i="34"/>
  <c r="L74" i="34"/>
  <c r="M74" i="34"/>
  <c r="N74" i="34"/>
  <c r="O74" i="34"/>
  <c r="P74" i="34"/>
  <c r="Q74" i="34"/>
  <c r="R74" i="34"/>
  <c r="S74" i="34"/>
  <c r="T74" i="34"/>
  <c r="U74" i="34"/>
  <c r="W74" i="34"/>
  <c r="AF74" i="34"/>
  <c r="AG74" i="34"/>
  <c r="AH74" i="34"/>
  <c r="AI74" i="34"/>
  <c r="AJ74" i="34"/>
  <c r="AK74" i="34"/>
  <c r="A75" i="34"/>
  <c r="C75" i="34"/>
  <c r="L75" i="34"/>
  <c r="M75" i="34"/>
  <c r="N75" i="34"/>
  <c r="O75" i="34"/>
  <c r="P75" i="34"/>
  <c r="Q75" i="34"/>
  <c r="R75" i="34"/>
  <c r="S75" i="34"/>
  <c r="T75" i="34"/>
  <c r="U75" i="34"/>
  <c r="W75" i="34"/>
  <c r="AF75" i="34"/>
  <c r="AG75" i="34"/>
  <c r="AH75" i="34"/>
  <c r="AI75" i="34"/>
  <c r="AJ75" i="34"/>
  <c r="AK75" i="34"/>
  <c r="A42" i="10"/>
  <c r="B42" i="10"/>
  <c r="C42" i="10"/>
  <c r="D42" i="10"/>
  <c r="E42" i="10"/>
  <c r="F42" i="10"/>
  <c r="H42" i="10"/>
  <c r="J42" i="10"/>
  <c r="K42" i="10"/>
  <c r="L42" i="10"/>
  <c r="M42" i="10"/>
  <c r="N42" i="10"/>
  <c r="O42" i="10"/>
  <c r="P42" i="10"/>
  <c r="Q42" i="10"/>
  <c r="R42" i="10"/>
  <c r="S42" i="10"/>
  <c r="T42" i="10"/>
  <c r="U42" i="10"/>
  <c r="V42" i="10"/>
  <c r="W42" i="10"/>
  <c r="AF42" i="10"/>
  <c r="AG42" i="10"/>
  <c r="AH42" i="10"/>
  <c r="AI42" i="10"/>
  <c r="AJ42" i="10"/>
  <c r="AK42" i="10"/>
  <c r="A43" i="10"/>
  <c r="C43" i="10"/>
  <c r="E43" i="10"/>
  <c r="F43" i="10"/>
  <c r="H43" i="10"/>
  <c r="L43" i="10"/>
  <c r="M43" i="10"/>
  <c r="N43" i="10"/>
  <c r="O43" i="10"/>
  <c r="P43" i="10"/>
  <c r="Q43" i="10"/>
  <c r="R43" i="10"/>
  <c r="S43" i="10"/>
  <c r="T43" i="10"/>
  <c r="U43" i="10"/>
  <c r="W43" i="10"/>
  <c r="AF43" i="10"/>
  <c r="AG43" i="10"/>
  <c r="AH43" i="10"/>
  <c r="AI43" i="10"/>
  <c r="AJ43" i="10"/>
  <c r="AK43" i="10"/>
  <c r="A44" i="10"/>
  <c r="C44" i="10"/>
  <c r="D44" i="10"/>
  <c r="E44" i="10"/>
  <c r="F44" i="10"/>
  <c r="H44" i="10"/>
  <c r="I44" i="10"/>
  <c r="L44" i="10"/>
  <c r="M44" i="10"/>
  <c r="N44" i="10"/>
  <c r="O44" i="10"/>
  <c r="P44" i="10"/>
  <c r="Q44" i="10"/>
  <c r="R44" i="10"/>
  <c r="S44" i="10"/>
  <c r="T44" i="10"/>
  <c r="U44" i="10"/>
  <c r="W44" i="10"/>
  <c r="AF44" i="10"/>
  <c r="AG44" i="10"/>
  <c r="AH44" i="10"/>
  <c r="AI44" i="10"/>
  <c r="AJ44" i="10"/>
  <c r="AK44" i="10"/>
  <c r="A45" i="10"/>
  <c r="C45" i="10"/>
  <c r="D45" i="10"/>
  <c r="E45" i="10"/>
  <c r="F45" i="10"/>
  <c r="H45" i="10"/>
  <c r="L45" i="10"/>
  <c r="M45" i="10"/>
  <c r="N45" i="10"/>
  <c r="O45" i="10"/>
  <c r="P45" i="10"/>
  <c r="Q45" i="10"/>
  <c r="R45" i="10"/>
  <c r="S45" i="10"/>
  <c r="T45" i="10"/>
  <c r="U45" i="10"/>
  <c r="W45" i="10"/>
  <c r="AF45" i="10"/>
  <c r="AG45" i="10"/>
  <c r="AH45" i="10"/>
  <c r="AI45" i="10"/>
  <c r="AJ45" i="10"/>
  <c r="AK45" i="10"/>
  <c r="A46" i="10"/>
  <c r="C46" i="10"/>
  <c r="D46" i="10"/>
  <c r="E46" i="10"/>
  <c r="F46" i="10"/>
  <c r="H46" i="10"/>
  <c r="L46" i="10"/>
  <c r="M46" i="10"/>
  <c r="N46" i="10"/>
  <c r="O46" i="10"/>
  <c r="P46" i="10"/>
  <c r="Q46" i="10"/>
  <c r="R46" i="10"/>
  <c r="S46" i="10"/>
  <c r="T46" i="10"/>
  <c r="U46" i="10"/>
  <c r="W46" i="10"/>
  <c r="AF46" i="10"/>
  <c r="AG46" i="10"/>
  <c r="AH46" i="10"/>
  <c r="AI46" i="10"/>
  <c r="AJ46" i="10"/>
  <c r="AK46" i="10"/>
  <c r="A47" i="10"/>
  <c r="C47" i="10"/>
  <c r="D47" i="10"/>
  <c r="E47" i="10"/>
  <c r="F47" i="10"/>
  <c r="H47" i="10"/>
  <c r="L47" i="10"/>
  <c r="M47" i="10"/>
  <c r="N47" i="10"/>
  <c r="O47" i="10"/>
  <c r="P47" i="10"/>
  <c r="Q47" i="10"/>
  <c r="R47" i="10"/>
  <c r="S47" i="10"/>
  <c r="T47" i="10"/>
  <c r="U47" i="10"/>
  <c r="W47" i="10"/>
  <c r="AF47" i="10"/>
  <c r="AG47" i="10"/>
  <c r="AH47" i="10"/>
  <c r="AI47" i="10"/>
  <c r="AJ47" i="10"/>
  <c r="AK47" i="10"/>
  <c r="A48" i="10"/>
  <c r="C48" i="10"/>
  <c r="D48" i="10"/>
  <c r="E48" i="10"/>
  <c r="F48" i="10"/>
  <c r="G48" i="10"/>
  <c r="H48" i="10"/>
  <c r="I48" i="10"/>
  <c r="L48" i="10"/>
  <c r="M48" i="10"/>
  <c r="N48" i="10"/>
  <c r="O48" i="10"/>
  <c r="P48" i="10"/>
  <c r="Q48" i="10"/>
  <c r="R48" i="10"/>
  <c r="S48" i="10"/>
  <c r="T48" i="10"/>
  <c r="U48" i="10"/>
  <c r="W48" i="10"/>
  <c r="X48" i="10"/>
  <c r="Y48" i="10"/>
  <c r="Z48" i="10"/>
  <c r="AA48" i="10"/>
  <c r="AB48" i="10"/>
  <c r="AC48" i="10"/>
  <c r="AF48" i="10"/>
  <c r="AG48" i="10"/>
  <c r="AH48" i="10"/>
  <c r="AI48" i="10"/>
  <c r="AJ48" i="10"/>
  <c r="AK48" i="10"/>
  <c r="A49" i="10"/>
  <c r="C49" i="10"/>
  <c r="L49" i="10"/>
  <c r="M49" i="10"/>
  <c r="N49" i="10"/>
  <c r="O49" i="10"/>
  <c r="P49" i="10"/>
  <c r="Q49" i="10"/>
  <c r="R49" i="10"/>
  <c r="S49" i="10"/>
  <c r="T49" i="10"/>
  <c r="U49" i="10"/>
  <c r="W49" i="10"/>
  <c r="AF49" i="10"/>
  <c r="AG49" i="10"/>
  <c r="AH49" i="10"/>
  <c r="AI49" i="10"/>
  <c r="AJ49" i="10"/>
  <c r="AK49" i="10"/>
  <c r="A50" i="10"/>
  <c r="C50" i="10"/>
  <c r="L50" i="10"/>
  <c r="M50" i="10"/>
  <c r="N50" i="10"/>
  <c r="O50" i="10"/>
  <c r="P50" i="10"/>
  <c r="Q50" i="10"/>
  <c r="R50" i="10"/>
  <c r="S50" i="10"/>
  <c r="T50" i="10"/>
  <c r="U50" i="10"/>
  <c r="W50" i="10"/>
  <c r="AF50" i="10"/>
  <c r="AG50" i="10"/>
  <c r="AH50" i="10"/>
  <c r="AI50" i="10"/>
  <c r="AJ50" i="10"/>
  <c r="AK50" i="10"/>
  <c r="A51" i="10"/>
  <c r="C51" i="10"/>
  <c r="L51" i="10"/>
  <c r="M51" i="10"/>
  <c r="N51" i="10"/>
  <c r="O51" i="10"/>
  <c r="P51" i="10"/>
  <c r="Q51" i="10"/>
  <c r="R51" i="10"/>
  <c r="S51" i="10"/>
  <c r="T51" i="10"/>
  <c r="U51" i="10"/>
  <c r="W51" i="10"/>
  <c r="AF51" i="10"/>
  <c r="AG51" i="10"/>
  <c r="AH51" i="10"/>
  <c r="AI51" i="10"/>
  <c r="AJ51" i="10"/>
  <c r="AK51" i="10"/>
  <c r="A52" i="10"/>
  <c r="C52" i="10"/>
  <c r="L52" i="10"/>
  <c r="M52" i="10"/>
  <c r="N52" i="10"/>
  <c r="O52" i="10"/>
  <c r="P52" i="10"/>
  <c r="Q52" i="10"/>
  <c r="R52" i="10"/>
  <c r="S52" i="10"/>
  <c r="T52" i="10"/>
  <c r="U52" i="10"/>
  <c r="W52" i="10"/>
  <c r="AF52" i="10"/>
  <c r="AG52" i="10"/>
  <c r="AH52" i="10"/>
  <c r="AI52" i="10"/>
  <c r="AJ52" i="10"/>
  <c r="AK52" i="10"/>
  <c r="A53" i="10"/>
  <c r="C53" i="10"/>
  <c r="L53" i="10"/>
  <c r="M53" i="10"/>
  <c r="N53" i="10"/>
  <c r="O53" i="10"/>
  <c r="P53" i="10"/>
  <c r="Q53" i="10"/>
  <c r="R53" i="10"/>
  <c r="S53" i="10"/>
  <c r="T53" i="10"/>
  <c r="U53" i="10"/>
  <c r="W53" i="10"/>
  <c r="AF53" i="10"/>
  <c r="AG53" i="10"/>
  <c r="AH53" i="10"/>
  <c r="AI53" i="10"/>
  <c r="AJ53" i="10"/>
  <c r="AK53" i="10"/>
  <c r="A54" i="10"/>
  <c r="C54" i="10"/>
  <c r="L54" i="10"/>
  <c r="M54" i="10"/>
  <c r="N54" i="10"/>
  <c r="O54" i="10"/>
  <c r="P54" i="10"/>
  <c r="Q54" i="10"/>
  <c r="R54" i="10"/>
  <c r="S54" i="10"/>
  <c r="T54" i="10"/>
  <c r="U54" i="10"/>
  <c r="W54" i="10"/>
  <c r="AF54" i="10"/>
  <c r="AG54" i="10"/>
  <c r="AH54" i="10"/>
  <c r="AI54" i="10"/>
  <c r="AJ54" i="10"/>
  <c r="AK54" i="10"/>
  <c r="A55" i="10"/>
  <c r="C55" i="10"/>
  <c r="D55" i="10"/>
  <c r="E55" i="10"/>
  <c r="F55" i="10"/>
  <c r="G55" i="10"/>
  <c r="H55" i="10"/>
  <c r="I55" i="10"/>
  <c r="L55" i="10"/>
  <c r="M55" i="10"/>
  <c r="N55" i="10"/>
  <c r="O55" i="10"/>
  <c r="P55" i="10"/>
  <c r="Q55" i="10"/>
  <c r="R55" i="10"/>
  <c r="S55" i="10"/>
  <c r="T55" i="10"/>
  <c r="U55" i="10"/>
  <c r="W55" i="10"/>
  <c r="X55" i="10"/>
  <c r="Y55" i="10"/>
  <c r="Z55" i="10"/>
  <c r="AA55" i="10"/>
  <c r="AB55" i="10"/>
  <c r="AC55" i="10"/>
  <c r="AF55" i="10"/>
  <c r="AG55" i="10"/>
  <c r="AH55" i="10"/>
  <c r="AI55" i="10"/>
  <c r="AJ55" i="10"/>
  <c r="AK55" i="10"/>
  <c r="A56" i="10"/>
  <c r="C56" i="10"/>
  <c r="L56" i="10"/>
  <c r="M56" i="10"/>
  <c r="N56" i="10"/>
  <c r="O56" i="10"/>
  <c r="P56" i="10"/>
  <c r="Q56" i="10"/>
  <c r="R56" i="10"/>
  <c r="S56" i="10"/>
  <c r="T56" i="10"/>
  <c r="U56" i="10"/>
  <c r="W56" i="10"/>
  <c r="AF56" i="10"/>
  <c r="AG56" i="10"/>
  <c r="AH56" i="10"/>
  <c r="AI56" i="10"/>
  <c r="AJ56" i="10"/>
  <c r="AK56" i="10"/>
  <c r="A57" i="10"/>
  <c r="C57" i="10"/>
  <c r="L57" i="10"/>
  <c r="M57" i="10"/>
  <c r="N57" i="10"/>
  <c r="O57" i="10"/>
  <c r="P57" i="10"/>
  <c r="Q57" i="10"/>
  <c r="R57" i="10"/>
  <c r="S57" i="10"/>
  <c r="T57" i="10"/>
  <c r="U57" i="10"/>
  <c r="W57" i="10"/>
  <c r="AF57" i="10"/>
  <c r="AG57" i="10"/>
  <c r="AH57" i="10"/>
  <c r="AI57" i="10"/>
  <c r="AJ57" i="10"/>
  <c r="AK57" i="10"/>
  <c r="A58" i="10"/>
  <c r="C58" i="10"/>
  <c r="L58" i="10"/>
  <c r="M58" i="10"/>
  <c r="N58" i="10"/>
  <c r="O58" i="10"/>
  <c r="P58" i="10"/>
  <c r="Q58" i="10"/>
  <c r="R58" i="10"/>
  <c r="S58" i="10"/>
  <c r="T58" i="10"/>
  <c r="U58" i="10"/>
  <c r="W58" i="10"/>
  <c r="AF58" i="10"/>
  <c r="AG58" i="10"/>
  <c r="AH58" i="10"/>
  <c r="AI58" i="10"/>
  <c r="AJ58" i="10"/>
  <c r="AK58" i="10"/>
  <c r="A59" i="10"/>
  <c r="C59" i="10"/>
  <c r="L59" i="10"/>
  <c r="M59" i="10"/>
  <c r="N59" i="10"/>
  <c r="O59" i="10"/>
  <c r="P59" i="10"/>
  <c r="Q59" i="10"/>
  <c r="R59" i="10"/>
  <c r="S59" i="10"/>
  <c r="T59" i="10"/>
  <c r="U59" i="10"/>
  <c r="W59" i="10"/>
  <c r="AF59" i="10"/>
  <c r="AG59" i="10"/>
  <c r="AH59" i="10"/>
  <c r="AI59" i="10"/>
  <c r="AJ59" i="10"/>
  <c r="AK59" i="10"/>
  <c r="A60" i="10"/>
  <c r="C60" i="10"/>
  <c r="L60" i="10"/>
  <c r="M60" i="10"/>
  <c r="N60" i="10"/>
  <c r="O60" i="10"/>
  <c r="P60" i="10"/>
  <c r="Q60" i="10"/>
  <c r="R60" i="10"/>
  <c r="S60" i="10"/>
  <c r="T60" i="10"/>
  <c r="U60" i="10"/>
  <c r="W60" i="10"/>
  <c r="AF60" i="10"/>
  <c r="AG60" i="10"/>
  <c r="AH60" i="10"/>
  <c r="AI60" i="10"/>
  <c r="AJ60" i="10"/>
  <c r="AK60" i="10"/>
  <c r="A61" i="10"/>
  <c r="C61" i="10"/>
  <c r="L61" i="10"/>
  <c r="M61" i="10"/>
  <c r="N61" i="10"/>
  <c r="O61" i="10"/>
  <c r="P61" i="10"/>
  <c r="Q61" i="10"/>
  <c r="R61" i="10"/>
  <c r="S61" i="10"/>
  <c r="T61" i="10"/>
  <c r="U61" i="10"/>
  <c r="W61" i="10"/>
  <c r="AF61" i="10"/>
  <c r="AG61" i="10"/>
  <c r="AH61" i="10"/>
  <c r="AI61" i="10"/>
  <c r="AJ61" i="10"/>
  <c r="AK61" i="10"/>
  <c r="A62" i="10"/>
  <c r="C62" i="10"/>
  <c r="D62" i="10"/>
  <c r="E62" i="10"/>
  <c r="F62" i="10"/>
  <c r="G62" i="10"/>
  <c r="H62" i="10"/>
  <c r="I62" i="10"/>
  <c r="L62" i="10"/>
  <c r="M62" i="10"/>
  <c r="N62" i="10"/>
  <c r="O62" i="10"/>
  <c r="P62" i="10"/>
  <c r="Q62" i="10"/>
  <c r="R62" i="10"/>
  <c r="S62" i="10"/>
  <c r="T62" i="10"/>
  <c r="U62" i="10"/>
  <c r="W62" i="10"/>
  <c r="X62" i="10"/>
  <c r="Y62" i="10"/>
  <c r="Z62" i="10"/>
  <c r="AA62" i="10"/>
  <c r="AB62" i="10"/>
  <c r="AC62" i="10"/>
  <c r="AF62" i="10"/>
  <c r="AG62" i="10"/>
  <c r="AH62" i="10"/>
  <c r="AI62" i="10"/>
  <c r="AJ62" i="10"/>
  <c r="AK62" i="10"/>
  <c r="A63" i="10"/>
  <c r="C63" i="10"/>
  <c r="L63" i="10"/>
  <c r="M63" i="10"/>
  <c r="N63" i="10"/>
  <c r="O63" i="10"/>
  <c r="P63" i="10"/>
  <c r="Q63" i="10"/>
  <c r="R63" i="10"/>
  <c r="S63" i="10"/>
  <c r="T63" i="10"/>
  <c r="U63" i="10"/>
  <c r="W63" i="10"/>
  <c r="AF63" i="10"/>
  <c r="AG63" i="10"/>
  <c r="AH63" i="10"/>
  <c r="AI63" i="10"/>
  <c r="AJ63" i="10"/>
  <c r="AK63" i="10"/>
  <c r="A64" i="10"/>
  <c r="C64" i="10"/>
  <c r="L64" i="10"/>
  <c r="M64" i="10"/>
  <c r="N64" i="10"/>
  <c r="O64" i="10"/>
  <c r="P64" i="10"/>
  <c r="Q64" i="10"/>
  <c r="R64" i="10"/>
  <c r="S64" i="10"/>
  <c r="T64" i="10"/>
  <c r="U64" i="10"/>
  <c r="W64" i="10"/>
  <c r="AF64" i="10"/>
  <c r="AG64" i="10"/>
  <c r="AH64" i="10"/>
  <c r="AI64" i="10"/>
  <c r="AJ64" i="10"/>
  <c r="AK64" i="10"/>
  <c r="A65" i="10"/>
  <c r="C65" i="10"/>
  <c r="L65" i="10"/>
  <c r="M65" i="10"/>
  <c r="N65" i="10"/>
  <c r="O65" i="10"/>
  <c r="P65" i="10"/>
  <c r="Q65" i="10"/>
  <c r="R65" i="10"/>
  <c r="S65" i="10"/>
  <c r="T65" i="10"/>
  <c r="U65" i="10"/>
  <c r="W65" i="10"/>
  <c r="AF65" i="10"/>
  <c r="AG65" i="10"/>
  <c r="AH65" i="10"/>
  <c r="AI65" i="10"/>
  <c r="AJ65" i="10"/>
  <c r="AK65" i="10"/>
  <c r="A66" i="10"/>
  <c r="C66" i="10"/>
  <c r="L66" i="10"/>
  <c r="M66" i="10"/>
  <c r="N66" i="10"/>
  <c r="O66" i="10"/>
  <c r="P66" i="10"/>
  <c r="Q66" i="10"/>
  <c r="R66" i="10"/>
  <c r="S66" i="10"/>
  <c r="T66" i="10"/>
  <c r="U66" i="10"/>
  <c r="W66" i="10"/>
  <c r="AF66" i="10"/>
  <c r="AG66" i="10"/>
  <c r="AH66" i="10"/>
  <c r="AI66" i="10"/>
  <c r="AJ66" i="10"/>
  <c r="AK66" i="10"/>
  <c r="A67" i="10"/>
  <c r="C67" i="10"/>
  <c r="L67" i="10"/>
  <c r="M67" i="10"/>
  <c r="N67" i="10"/>
  <c r="O67" i="10"/>
  <c r="P67" i="10"/>
  <c r="Q67" i="10"/>
  <c r="R67" i="10"/>
  <c r="S67" i="10"/>
  <c r="T67" i="10"/>
  <c r="U67" i="10"/>
  <c r="W67" i="10"/>
  <c r="AF67" i="10"/>
  <c r="AG67" i="10"/>
  <c r="AH67" i="10"/>
  <c r="AI67" i="10"/>
  <c r="AJ67" i="10"/>
  <c r="AK67" i="10"/>
  <c r="A68" i="10"/>
  <c r="C68" i="10"/>
  <c r="L68" i="10"/>
  <c r="M68" i="10"/>
  <c r="N68" i="10"/>
  <c r="O68" i="10"/>
  <c r="P68" i="10"/>
  <c r="Q68" i="10"/>
  <c r="R68" i="10"/>
  <c r="S68" i="10"/>
  <c r="T68" i="10"/>
  <c r="U68" i="10"/>
  <c r="W68" i="10"/>
  <c r="AF68" i="10"/>
  <c r="AG68" i="10"/>
  <c r="AH68" i="10"/>
  <c r="AI68" i="10"/>
  <c r="AJ68" i="10"/>
  <c r="AK68" i="10"/>
  <c r="A69" i="10"/>
  <c r="C69" i="10"/>
  <c r="D69" i="10"/>
  <c r="E69" i="10"/>
  <c r="F69" i="10"/>
  <c r="G69" i="10"/>
  <c r="H69" i="10"/>
  <c r="I69" i="10"/>
  <c r="L69" i="10"/>
  <c r="M69" i="10"/>
  <c r="N69" i="10"/>
  <c r="O69" i="10"/>
  <c r="P69" i="10"/>
  <c r="Q69" i="10"/>
  <c r="R69" i="10"/>
  <c r="S69" i="10"/>
  <c r="T69" i="10"/>
  <c r="U69" i="10"/>
  <c r="W69" i="10"/>
  <c r="X69" i="10"/>
  <c r="Y69" i="10"/>
  <c r="Z69" i="10"/>
  <c r="AA69" i="10"/>
  <c r="AB69" i="10"/>
  <c r="AC69" i="10"/>
  <c r="AF69" i="10"/>
  <c r="AG69" i="10"/>
  <c r="AH69" i="10"/>
  <c r="AI69" i="10"/>
  <c r="AJ69" i="10"/>
  <c r="AK69" i="10"/>
  <c r="A70" i="10"/>
  <c r="C70" i="10"/>
  <c r="L70" i="10"/>
  <c r="M70" i="10"/>
  <c r="N70" i="10"/>
  <c r="O70" i="10"/>
  <c r="P70" i="10"/>
  <c r="Q70" i="10"/>
  <c r="R70" i="10"/>
  <c r="S70" i="10"/>
  <c r="T70" i="10"/>
  <c r="U70" i="10"/>
  <c r="W70" i="10"/>
  <c r="AF70" i="10"/>
  <c r="AG70" i="10"/>
  <c r="AH70" i="10"/>
  <c r="AI70" i="10"/>
  <c r="AJ70" i="10"/>
  <c r="AK70" i="10"/>
  <c r="A71" i="10"/>
  <c r="C71" i="10"/>
  <c r="L71" i="10"/>
  <c r="M71" i="10"/>
  <c r="N71" i="10"/>
  <c r="O71" i="10"/>
  <c r="P71" i="10"/>
  <c r="Q71" i="10"/>
  <c r="R71" i="10"/>
  <c r="S71" i="10"/>
  <c r="T71" i="10"/>
  <c r="U71" i="10"/>
  <c r="AF71" i="10"/>
  <c r="AG71" i="10"/>
  <c r="AH71" i="10"/>
  <c r="AI71" i="10"/>
  <c r="AJ71" i="10"/>
  <c r="AK71" i="10"/>
  <c r="A72" i="10"/>
  <c r="C72" i="10"/>
  <c r="L72" i="10"/>
  <c r="M72" i="10"/>
  <c r="N72" i="10"/>
  <c r="O72" i="10"/>
  <c r="P72" i="10"/>
  <c r="Q72" i="10"/>
  <c r="R72" i="10"/>
  <c r="S72" i="10"/>
  <c r="T72" i="10"/>
  <c r="U72" i="10"/>
  <c r="W72" i="10"/>
  <c r="AF72" i="10"/>
  <c r="AG72" i="10"/>
  <c r="AH72" i="10"/>
  <c r="AI72" i="10"/>
  <c r="AJ72" i="10"/>
  <c r="AK72" i="10"/>
  <c r="A73" i="10"/>
  <c r="C73" i="10"/>
  <c r="L73" i="10"/>
  <c r="M73" i="10"/>
  <c r="N73" i="10"/>
  <c r="O73" i="10"/>
  <c r="P73" i="10"/>
  <c r="Q73" i="10"/>
  <c r="R73" i="10"/>
  <c r="S73" i="10"/>
  <c r="T73" i="10"/>
  <c r="U73" i="10"/>
  <c r="W73" i="10"/>
  <c r="AF73" i="10"/>
  <c r="AG73" i="10"/>
  <c r="AH73" i="10"/>
  <c r="AI73" i="10"/>
  <c r="AJ73" i="10"/>
  <c r="AK73" i="10"/>
  <c r="A74" i="10"/>
  <c r="C74" i="10"/>
  <c r="L74" i="10"/>
  <c r="M74" i="10"/>
  <c r="N74" i="10"/>
  <c r="O74" i="10"/>
  <c r="P74" i="10"/>
  <c r="Q74" i="10"/>
  <c r="R74" i="10"/>
  <c r="S74" i="10"/>
  <c r="T74" i="10"/>
  <c r="U74" i="10"/>
  <c r="W74" i="10"/>
  <c r="AF74" i="10"/>
  <c r="AG74" i="10"/>
  <c r="AH74" i="10"/>
  <c r="AI74" i="10"/>
  <c r="AJ74" i="10"/>
  <c r="AK74" i="10"/>
  <c r="A75" i="10"/>
  <c r="C75" i="10"/>
  <c r="L75" i="10"/>
  <c r="M75" i="10"/>
  <c r="N75" i="10"/>
  <c r="O75" i="10"/>
  <c r="P75" i="10"/>
  <c r="Q75" i="10"/>
  <c r="R75" i="10"/>
  <c r="S75" i="10"/>
  <c r="T75" i="10"/>
  <c r="U75" i="10"/>
  <c r="W75" i="10"/>
  <c r="AF75" i="10"/>
  <c r="AG75" i="10"/>
  <c r="AH75" i="10"/>
  <c r="AI75" i="10"/>
  <c r="AJ75" i="10"/>
  <c r="AK75" i="10"/>
  <c r="B41" i="10"/>
  <c r="C41" i="10"/>
  <c r="D41" i="10"/>
  <c r="E41" i="10"/>
  <c r="F41" i="10"/>
  <c r="G41" i="10"/>
  <c r="H41" i="10"/>
  <c r="I41" i="10"/>
  <c r="J41" i="10"/>
  <c r="K41" i="10"/>
  <c r="L41" i="10"/>
  <c r="M41" i="10"/>
  <c r="N41" i="10"/>
  <c r="O41" i="10"/>
  <c r="P41" i="10"/>
  <c r="Q41" i="10"/>
  <c r="R41" i="10"/>
  <c r="S41" i="10"/>
  <c r="T41" i="10"/>
  <c r="U41" i="10"/>
  <c r="V41" i="10"/>
  <c r="W41" i="10"/>
  <c r="X41" i="10"/>
  <c r="Y41" i="10"/>
  <c r="Z41" i="10"/>
  <c r="AA41" i="10"/>
  <c r="AB41" i="10"/>
  <c r="AC41" i="10"/>
  <c r="AD41" i="10"/>
  <c r="AE41" i="10"/>
  <c r="AF41" i="10"/>
  <c r="AG41" i="10"/>
  <c r="AH41" i="10"/>
  <c r="AI41" i="10"/>
  <c r="AJ41" i="10"/>
  <c r="AK41" i="10"/>
  <c r="U25" i="7"/>
  <c r="F44" i="7"/>
  <c r="G44" i="7"/>
  <c r="H44" i="7"/>
  <c r="I44" i="7"/>
  <c r="J44" i="7"/>
  <c r="K44" i="7"/>
  <c r="L44" i="7"/>
  <c r="M44" i="7"/>
  <c r="N44" i="7"/>
  <c r="O44" i="7"/>
  <c r="G42" i="7"/>
  <c r="H42" i="7"/>
  <c r="I42" i="7"/>
  <c r="J42" i="7"/>
  <c r="K42" i="7"/>
  <c r="L42" i="7"/>
  <c r="M42" i="7"/>
  <c r="N42" i="7"/>
  <c r="O42" i="7"/>
  <c r="P42" i="7"/>
  <c r="Q42" i="7"/>
  <c r="R42" i="7"/>
  <c r="F40" i="7"/>
  <c r="G40" i="7"/>
  <c r="H40" i="7"/>
  <c r="I40" i="7"/>
  <c r="J40" i="7"/>
  <c r="K40" i="7"/>
  <c r="L40" i="7"/>
  <c r="M40" i="7"/>
  <c r="N40" i="7"/>
  <c r="O40" i="7"/>
  <c r="P40" i="7"/>
  <c r="F38" i="7"/>
  <c r="G38" i="7"/>
  <c r="H38" i="7"/>
  <c r="I38" i="7"/>
  <c r="J38" i="7"/>
  <c r="K38" i="7"/>
  <c r="L38" i="7"/>
  <c r="M38" i="7"/>
  <c r="E36" i="7"/>
  <c r="F36" i="7"/>
  <c r="G36" i="7"/>
  <c r="H36" i="7"/>
  <c r="I36" i="7"/>
  <c r="J36" i="7"/>
  <c r="K36" i="7"/>
  <c r="L36" i="7"/>
  <c r="M36" i="7"/>
  <c r="C34" i="7"/>
  <c r="D34" i="7"/>
  <c r="E34" i="7"/>
  <c r="F34" i="7"/>
  <c r="G34" i="7"/>
  <c r="H34" i="7"/>
  <c r="I34" i="7"/>
  <c r="J34" i="7"/>
  <c r="K34" i="7"/>
  <c r="L34" i="7"/>
  <c r="M34" i="7"/>
  <c r="D32" i="7"/>
  <c r="E32" i="7"/>
  <c r="F32" i="7"/>
  <c r="G32" i="7"/>
  <c r="H32" i="7"/>
  <c r="I32" i="7"/>
  <c r="J32" i="7"/>
  <c r="K32" i="7"/>
  <c r="L32" i="7"/>
  <c r="M32" i="7"/>
  <c r="N32" i="7"/>
  <c r="C30" i="7"/>
  <c r="D30" i="7"/>
  <c r="E30" i="7"/>
  <c r="F30" i="7"/>
  <c r="G30" i="7"/>
  <c r="H30" i="7"/>
  <c r="I30" i="7"/>
  <c r="J30" i="7"/>
  <c r="K30" i="7"/>
  <c r="L30" i="7"/>
  <c r="M30" i="7"/>
  <c r="N30" i="7"/>
  <c r="O30" i="7"/>
  <c r="P30" i="7"/>
  <c r="Q30" i="7"/>
  <c r="R30" i="7"/>
  <c r="S30" i="7"/>
  <c r="T30" i="7"/>
  <c r="U30" i="7"/>
  <c r="B28" i="7"/>
  <c r="C28" i="7"/>
  <c r="D28" i="7"/>
  <c r="E28" i="7"/>
  <c r="F28" i="7"/>
  <c r="G28" i="7"/>
  <c r="H28" i="7"/>
  <c r="I28" i="7"/>
  <c r="J28" i="7"/>
  <c r="K28" i="7"/>
  <c r="L28" i="7"/>
  <c r="M28" i="7"/>
  <c r="N28" i="7"/>
  <c r="O28" i="7"/>
  <c r="P28" i="7"/>
  <c r="Q28" i="7"/>
  <c r="R28" i="7"/>
  <c r="S28" i="7"/>
  <c r="T28" i="7"/>
  <c r="U28" i="7"/>
  <c r="V28" i="7"/>
  <c r="W28" i="7"/>
  <c r="X28" i="7"/>
  <c r="Y28" i="7"/>
  <c r="Z28" i="7"/>
  <c r="AA28" i="7"/>
  <c r="AB28" i="7"/>
  <c r="AC28" i="7"/>
  <c r="AD28" i="7"/>
  <c r="AE28" i="7"/>
  <c r="AF28" i="7"/>
  <c r="AG28" i="7"/>
  <c r="AH28" i="7"/>
  <c r="AI28" i="7"/>
  <c r="AJ28" i="7"/>
  <c r="S27" i="7"/>
  <c r="T27" i="7"/>
  <c r="U27" i="7"/>
  <c r="V27" i="7"/>
  <c r="W27" i="7"/>
  <c r="X27" i="7"/>
  <c r="Y27" i="7"/>
  <c r="Z27" i="7"/>
  <c r="AA27" i="7"/>
  <c r="AB27" i="7"/>
  <c r="AC27" i="7"/>
  <c r="AD27" i="7"/>
  <c r="AE27" i="7"/>
  <c r="AF27" i="7"/>
  <c r="AG27" i="7"/>
  <c r="AH27" i="7"/>
  <c r="AI27" i="7"/>
  <c r="AJ27" i="7"/>
  <c r="AK27" i="7"/>
  <c r="AI24" i="7"/>
  <c r="AG24" i="7"/>
  <c r="Q25" i="7"/>
  <c r="A26" i="7"/>
  <c r="B26" i="7"/>
  <c r="C26" i="7"/>
  <c r="D26" i="7"/>
  <c r="E26" i="7"/>
  <c r="F26" i="7"/>
  <c r="G26" i="7"/>
  <c r="H26" i="7"/>
  <c r="I26" i="7"/>
  <c r="J26" i="7"/>
  <c r="K26" i="7"/>
  <c r="L26" i="7"/>
  <c r="M26" i="7"/>
  <c r="N26" i="7"/>
  <c r="O26" i="7"/>
  <c r="P26" i="7"/>
  <c r="Q26" i="7"/>
  <c r="R26" i="7"/>
  <c r="S26" i="7"/>
  <c r="T26" i="7"/>
  <c r="U26" i="7"/>
  <c r="V26" i="7"/>
  <c r="W26" i="7"/>
  <c r="X26" i="7"/>
  <c r="Y26" i="7"/>
  <c r="Z26" i="7"/>
  <c r="AA26" i="7"/>
  <c r="AB26" i="7"/>
  <c r="AC26" i="7"/>
  <c r="AD26" i="7"/>
  <c r="AE26" i="7"/>
  <c r="AF26" i="7"/>
  <c r="AG26" i="7"/>
  <c r="AH26" i="7"/>
  <c r="AI26" i="7"/>
  <c r="AJ26" i="7"/>
  <c r="AK26" i="7"/>
  <c r="A27" i="7"/>
  <c r="C27" i="7"/>
  <c r="G27" i="7"/>
  <c r="Q27" i="7"/>
  <c r="R27" i="7"/>
  <c r="A28" i="7"/>
  <c r="AK28" i="7"/>
  <c r="A29" i="7"/>
  <c r="C29" i="7"/>
  <c r="G29" i="7"/>
  <c r="Q29" i="7"/>
  <c r="R29" i="7"/>
  <c r="S29" i="7"/>
  <c r="AJ29" i="7"/>
  <c r="AK29" i="7"/>
  <c r="A30" i="7"/>
  <c r="B30" i="7"/>
  <c r="AJ30" i="7"/>
  <c r="AK30" i="7"/>
  <c r="A31" i="7"/>
  <c r="C31" i="7"/>
  <c r="G31" i="7"/>
  <c r="Q31" i="7"/>
  <c r="R31" i="7"/>
  <c r="S31" i="7"/>
  <c r="AJ31" i="7"/>
  <c r="AK31" i="7"/>
  <c r="A32" i="7"/>
  <c r="B32" i="7"/>
  <c r="C32" i="7"/>
  <c r="Q32" i="7"/>
  <c r="R32" i="7"/>
  <c r="S32" i="7"/>
  <c r="AJ32" i="7"/>
  <c r="AK32" i="7"/>
  <c r="A33" i="7"/>
  <c r="C33" i="7"/>
  <c r="G33" i="7"/>
  <c r="Q33" i="7"/>
  <c r="R33" i="7"/>
  <c r="S33" i="7"/>
  <c r="AJ33" i="7"/>
  <c r="AK33" i="7"/>
  <c r="A34" i="7"/>
  <c r="B34" i="7"/>
  <c r="N34" i="7"/>
  <c r="Q34" i="7"/>
  <c r="R34" i="7"/>
  <c r="S34" i="7"/>
  <c r="AJ34" i="7"/>
  <c r="AK34" i="7"/>
  <c r="A35" i="7"/>
  <c r="C35" i="7"/>
  <c r="G35" i="7"/>
  <c r="Q35" i="7"/>
  <c r="R35" i="7"/>
  <c r="S35" i="7"/>
  <c r="AJ35" i="7"/>
  <c r="AK35" i="7"/>
  <c r="A36" i="7"/>
  <c r="B36" i="7"/>
  <c r="C36" i="7"/>
  <c r="D36" i="7"/>
  <c r="N36" i="7"/>
  <c r="Q36" i="7"/>
  <c r="R36" i="7"/>
  <c r="S36" i="7"/>
  <c r="AJ36" i="7"/>
  <c r="AK36" i="7"/>
  <c r="A37" i="7"/>
  <c r="C37" i="7"/>
  <c r="G37" i="7"/>
  <c r="Q37" i="7"/>
  <c r="R37" i="7"/>
  <c r="S37" i="7"/>
  <c r="AJ37" i="7"/>
  <c r="AK37" i="7"/>
  <c r="A38" i="7"/>
  <c r="B38" i="7"/>
  <c r="C38" i="7"/>
  <c r="D38" i="7"/>
  <c r="E38" i="7"/>
  <c r="N38" i="7"/>
  <c r="Q38" i="7"/>
  <c r="R38" i="7"/>
  <c r="S38" i="7"/>
  <c r="AJ38" i="7"/>
  <c r="AK38" i="7"/>
  <c r="A39" i="7"/>
  <c r="C39" i="7"/>
  <c r="G39" i="7"/>
  <c r="Q39" i="7"/>
  <c r="R39" i="7"/>
  <c r="S39" i="7"/>
  <c r="AJ39" i="7"/>
  <c r="AK39" i="7"/>
  <c r="A40" i="7"/>
  <c r="B40" i="7"/>
  <c r="C40" i="7"/>
  <c r="D40" i="7"/>
  <c r="E40" i="7"/>
  <c r="Q40" i="7"/>
  <c r="R40" i="7"/>
  <c r="S40" i="7"/>
  <c r="AJ40" i="7"/>
  <c r="AK40" i="7"/>
  <c r="A41" i="7"/>
  <c r="C41" i="7"/>
  <c r="G41" i="7"/>
  <c r="Q41" i="7"/>
  <c r="R41" i="7"/>
  <c r="S41" i="7"/>
  <c r="AJ41" i="7"/>
  <c r="AK41" i="7"/>
  <c r="A42" i="7"/>
  <c r="B42" i="7"/>
  <c r="C42" i="7"/>
  <c r="D42" i="7"/>
  <c r="E42" i="7"/>
  <c r="F42" i="7"/>
  <c r="S42" i="7"/>
  <c r="AJ42" i="7"/>
  <c r="AK42" i="7"/>
  <c r="A43" i="7"/>
  <c r="C43" i="7"/>
  <c r="G43" i="7"/>
  <c r="Q43" i="7"/>
  <c r="R43" i="7"/>
  <c r="S43" i="7"/>
  <c r="AJ43" i="7"/>
  <c r="AK43" i="7"/>
  <c r="A44" i="7"/>
  <c r="B44" i="7"/>
  <c r="C44" i="7"/>
  <c r="D44" i="7"/>
  <c r="E44" i="7"/>
  <c r="Q44" i="7"/>
  <c r="R44" i="7"/>
  <c r="S44" i="7"/>
  <c r="AJ44" i="7"/>
  <c r="AK44" i="7"/>
  <c r="A45" i="7"/>
  <c r="G45" i="7"/>
  <c r="Q45" i="7"/>
  <c r="R45" i="7"/>
  <c r="S45" i="7"/>
  <c r="AJ45" i="7"/>
  <c r="AK45" i="7"/>
  <c r="A46" i="7"/>
  <c r="B46" i="7"/>
  <c r="C46" i="7"/>
  <c r="D46" i="7"/>
  <c r="E46" i="7"/>
  <c r="F46" i="7"/>
  <c r="G46" i="7"/>
  <c r="H46" i="7"/>
  <c r="I46" i="7"/>
  <c r="K46" i="7"/>
  <c r="L46" i="7"/>
  <c r="M46" i="7"/>
  <c r="N46" i="7"/>
  <c r="O46" i="7"/>
  <c r="P46" i="7"/>
  <c r="Q46" i="7"/>
  <c r="R46" i="7"/>
  <c r="S46" i="7"/>
  <c r="T46" i="7"/>
  <c r="U46" i="7"/>
  <c r="V46" i="7"/>
  <c r="W46" i="7"/>
  <c r="X46" i="7"/>
  <c r="Y46" i="7"/>
  <c r="Z46" i="7"/>
  <c r="AA46" i="7"/>
  <c r="AB46" i="7"/>
  <c r="AC46" i="7"/>
  <c r="AD46" i="7"/>
  <c r="AE46" i="7"/>
  <c r="AF46" i="7"/>
  <c r="AG46" i="7"/>
  <c r="AH46" i="7"/>
  <c r="AI46" i="7"/>
  <c r="AJ46" i="7"/>
  <c r="AK46" i="7"/>
  <c r="D24" i="7"/>
  <c r="AI39" i="10"/>
  <c r="AG39" i="10"/>
  <c r="O40" i="10"/>
  <c r="A41" i="10"/>
  <c r="D39" i="10"/>
  <c r="U25" i="12"/>
  <c r="AI24" i="12"/>
  <c r="AG24" i="12"/>
  <c r="Q25" i="12"/>
  <c r="A26" i="12"/>
  <c r="A27" i="12"/>
  <c r="A28" i="12"/>
  <c r="A29" i="12"/>
  <c r="A30" i="12"/>
  <c r="B30" i="12"/>
  <c r="A31" i="12"/>
  <c r="A32" i="12"/>
  <c r="B32" i="12"/>
  <c r="A33" i="12"/>
  <c r="A34" i="12"/>
  <c r="B34" i="12"/>
  <c r="A35" i="12"/>
  <c r="A36" i="12"/>
  <c r="B36" i="12"/>
  <c r="A37" i="12"/>
  <c r="A38" i="12"/>
  <c r="B38" i="12"/>
  <c r="A39" i="12"/>
  <c r="A40" i="12"/>
  <c r="B40" i="12"/>
  <c r="A41" i="12"/>
  <c r="A42" i="12"/>
  <c r="B42" i="12"/>
  <c r="A43" i="12"/>
  <c r="A44" i="12"/>
  <c r="B44" i="12"/>
  <c r="A45" i="12"/>
  <c r="A46" i="12"/>
  <c r="B46" i="12"/>
  <c r="D24" i="12"/>
  <c r="U25" i="19"/>
  <c r="J22" i="19"/>
  <c r="J45" i="19" s="1"/>
  <c r="O22" i="19"/>
  <c r="O45" i="19" s="1"/>
  <c r="N45" i="19"/>
  <c r="I45" i="19"/>
  <c r="G45" i="19"/>
  <c r="J20" i="19"/>
  <c r="J43" i="19" s="1"/>
  <c r="O20" i="19"/>
  <c r="N43" i="19"/>
  <c r="I43" i="19"/>
  <c r="G43" i="19"/>
  <c r="J18" i="19"/>
  <c r="J41" i="19" s="1"/>
  <c r="O18" i="19"/>
  <c r="O41" i="19" s="1"/>
  <c r="N41" i="19"/>
  <c r="I41" i="19"/>
  <c r="G41" i="19"/>
  <c r="J16" i="19"/>
  <c r="O16" i="19"/>
  <c r="O39" i="19" s="1"/>
  <c r="O14" i="19"/>
  <c r="O37" i="19" s="1"/>
  <c r="J14" i="19"/>
  <c r="J37" i="19" s="1"/>
  <c r="O12" i="19"/>
  <c r="J12" i="19"/>
  <c r="J35" i="19" s="1"/>
  <c r="O10" i="19"/>
  <c r="O33" i="19" s="1"/>
  <c r="J10" i="19"/>
  <c r="J33" i="19" s="1"/>
  <c r="O8" i="19"/>
  <c r="O31" i="19" s="1"/>
  <c r="J8" i="19"/>
  <c r="O6" i="19"/>
  <c r="O29" i="19" s="1"/>
  <c r="J6" i="19"/>
  <c r="J29" i="19" s="1"/>
  <c r="O4" i="19"/>
  <c r="J4" i="19"/>
  <c r="J27" i="19" s="1"/>
  <c r="S27" i="19"/>
  <c r="T27" i="19"/>
  <c r="U27" i="19"/>
  <c r="V27" i="19"/>
  <c r="W27" i="19"/>
  <c r="X27" i="19"/>
  <c r="Y27" i="19"/>
  <c r="Z27" i="19"/>
  <c r="AA27" i="19"/>
  <c r="AB27" i="19"/>
  <c r="AC27" i="19"/>
  <c r="AD27" i="19"/>
  <c r="AE27" i="19"/>
  <c r="AF27" i="19"/>
  <c r="AG27" i="19"/>
  <c r="AH27" i="19"/>
  <c r="AI27" i="19"/>
  <c r="AJ27" i="19"/>
  <c r="AK27" i="19"/>
  <c r="AI24" i="19"/>
  <c r="AG24" i="19"/>
  <c r="Q25" i="19"/>
  <c r="A26" i="19"/>
  <c r="B26" i="19"/>
  <c r="C26" i="19"/>
  <c r="D26" i="19"/>
  <c r="E26" i="19"/>
  <c r="F26" i="19"/>
  <c r="G26" i="19"/>
  <c r="H26" i="19"/>
  <c r="I26" i="19"/>
  <c r="J26" i="19"/>
  <c r="K26" i="19"/>
  <c r="L26" i="19"/>
  <c r="M26" i="19"/>
  <c r="N26" i="19"/>
  <c r="O26" i="19"/>
  <c r="P26" i="19"/>
  <c r="Q26" i="19"/>
  <c r="R26" i="19"/>
  <c r="S26" i="19"/>
  <c r="T26" i="19"/>
  <c r="U26" i="19"/>
  <c r="V26" i="19"/>
  <c r="W26" i="19"/>
  <c r="X26" i="19"/>
  <c r="Y26" i="19"/>
  <c r="Z26" i="19"/>
  <c r="AA26" i="19"/>
  <c r="AB26" i="19"/>
  <c r="AC26" i="19"/>
  <c r="AD26" i="19"/>
  <c r="AE26" i="19"/>
  <c r="AF26" i="19"/>
  <c r="AG26" i="19"/>
  <c r="AH26" i="19"/>
  <c r="AI26" i="19"/>
  <c r="AJ26" i="19"/>
  <c r="AK26" i="19"/>
  <c r="A27" i="19"/>
  <c r="C27" i="19"/>
  <c r="G27" i="19"/>
  <c r="I27" i="19"/>
  <c r="N27" i="19"/>
  <c r="Q27" i="19"/>
  <c r="R27" i="19"/>
  <c r="A28" i="19"/>
  <c r="B28" i="19"/>
  <c r="C28" i="19"/>
  <c r="D28" i="19"/>
  <c r="E28" i="19"/>
  <c r="F28" i="19"/>
  <c r="G28" i="19"/>
  <c r="H28" i="19"/>
  <c r="I28" i="19"/>
  <c r="J28" i="19"/>
  <c r="L28" i="19"/>
  <c r="M28" i="19"/>
  <c r="N28" i="19"/>
  <c r="O28" i="19"/>
  <c r="P28" i="19"/>
  <c r="Q28" i="19"/>
  <c r="R28" i="19"/>
  <c r="S28" i="19"/>
  <c r="AJ28" i="19"/>
  <c r="AK28" i="19"/>
  <c r="A29" i="19"/>
  <c r="C29" i="19"/>
  <c r="G29" i="19"/>
  <c r="I29" i="19"/>
  <c r="N29" i="19"/>
  <c r="Q29" i="19"/>
  <c r="R29" i="19"/>
  <c r="S29" i="19"/>
  <c r="AJ29" i="19"/>
  <c r="AK29" i="19"/>
  <c r="A30" i="19"/>
  <c r="B30" i="19"/>
  <c r="C30" i="19"/>
  <c r="D30" i="19"/>
  <c r="E30" i="19"/>
  <c r="F30" i="19"/>
  <c r="G30" i="19"/>
  <c r="H30" i="19"/>
  <c r="I30" i="19"/>
  <c r="J30" i="19"/>
  <c r="L30" i="19"/>
  <c r="M30" i="19"/>
  <c r="N30" i="19"/>
  <c r="O30" i="19"/>
  <c r="P30" i="19"/>
  <c r="Q30" i="19"/>
  <c r="R30" i="19"/>
  <c r="S30" i="19"/>
  <c r="AJ30" i="19"/>
  <c r="AK30" i="19"/>
  <c r="A31" i="19"/>
  <c r="C31" i="19"/>
  <c r="G31" i="19"/>
  <c r="I31" i="19"/>
  <c r="N31" i="19"/>
  <c r="Q31" i="19"/>
  <c r="R31" i="19"/>
  <c r="S31" i="19"/>
  <c r="AJ31" i="19"/>
  <c r="AK31" i="19"/>
  <c r="A32" i="19"/>
  <c r="B32" i="19"/>
  <c r="C32" i="19"/>
  <c r="D32" i="19"/>
  <c r="E32" i="19"/>
  <c r="F32" i="19"/>
  <c r="G32" i="19"/>
  <c r="H32" i="19"/>
  <c r="I32" i="19"/>
  <c r="J32" i="19"/>
  <c r="L32" i="19"/>
  <c r="M32" i="19"/>
  <c r="N32" i="19"/>
  <c r="O32" i="19"/>
  <c r="P32" i="19"/>
  <c r="Q32" i="19"/>
  <c r="R32" i="19"/>
  <c r="S32" i="19"/>
  <c r="AJ32" i="19"/>
  <c r="AK32" i="19"/>
  <c r="A33" i="19"/>
  <c r="C33" i="19"/>
  <c r="G33" i="19"/>
  <c r="I33" i="19"/>
  <c r="N33" i="19"/>
  <c r="Q33" i="19"/>
  <c r="R33" i="19"/>
  <c r="S33" i="19"/>
  <c r="AJ33" i="19"/>
  <c r="AK33" i="19"/>
  <c r="A34" i="19"/>
  <c r="B34" i="19"/>
  <c r="C34" i="19"/>
  <c r="D34" i="19"/>
  <c r="E34" i="19"/>
  <c r="F34" i="19"/>
  <c r="G34" i="19"/>
  <c r="H34" i="19"/>
  <c r="I34" i="19"/>
  <c r="J34" i="19"/>
  <c r="L34" i="19"/>
  <c r="M34" i="19"/>
  <c r="N34" i="19"/>
  <c r="O34" i="19"/>
  <c r="P34" i="19"/>
  <c r="Q34" i="19"/>
  <c r="R34" i="19"/>
  <c r="S34" i="19"/>
  <c r="AJ34" i="19"/>
  <c r="AK34" i="19"/>
  <c r="A35" i="19"/>
  <c r="C35" i="19"/>
  <c r="G35" i="19"/>
  <c r="I35" i="19"/>
  <c r="N35" i="19"/>
  <c r="Q35" i="19"/>
  <c r="R35" i="19"/>
  <c r="S35" i="19"/>
  <c r="AJ35" i="19"/>
  <c r="AK35" i="19"/>
  <c r="A36" i="19"/>
  <c r="B36" i="19"/>
  <c r="C36" i="19"/>
  <c r="D36" i="19"/>
  <c r="E36" i="19"/>
  <c r="F36" i="19"/>
  <c r="G36" i="19"/>
  <c r="H36" i="19"/>
  <c r="I36" i="19"/>
  <c r="J36" i="19"/>
  <c r="L36" i="19"/>
  <c r="M36" i="19"/>
  <c r="N36" i="19"/>
  <c r="O36" i="19"/>
  <c r="P36" i="19"/>
  <c r="Q36" i="19"/>
  <c r="R36" i="19"/>
  <c r="S36" i="19"/>
  <c r="AJ36" i="19"/>
  <c r="AK36" i="19"/>
  <c r="A37" i="19"/>
  <c r="C37" i="19"/>
  <c r="G37" i="19"/>
  <c r="I37" i="19"/>
  <c r="N37" i="19"/>
  <c r="Q37" i="19"/>
  <c r="R37" i="19"/>
  <c r="S37" i="19"/>
  <c r="AJ37" i="19"/>
  <c r="AK37" i="19"/>
  <c r="A38" i="19"/>
  <c r="B38" i="19"/>
  <c r="C38" i="19"/>
  <c r="D38" i="19"/>
  <c r="E38" i="19"/>
  <c r="F38" i="19"/>
  <c r="G38" i="19"/>
  <c r="H38" i="19"/>
  <c r="I38" i="19"/>
  <c r="J38" i="19"/>
  <c r="L38" i="19"/>
  <c r="M38" i="19"/>
  <c r="N38" i="19"/>
  <c r="O38" i="19"/>
  <c r="P38" i="19"/>
  <c r="Q38" i="19"/>
  <c r="R38" i="19"/>
  <c r="S38" i="19"/>
  <c r="AJ38" i="19"/>
  <c r="AK38" i="19"/>
  <c r="A39" i="19"/>
  <c r="C39" i="19"/>
  <c r="G39" i="19"/>
  <c r="I39" i="19"/>
  <c r="N39" i="19"/>
  <c r="AJ39" i="19"/>
  <c r="AK39" i="19"/>
  <c r="A40" i="19"/>
  <c r="B40" i="19"/>
  <c r="C40" i="19"/>
  <c r="D40" i="19"/>
  <c r="E40" i="19"/>
  <c r="F40" i="19"/>
  <c r="G40" i="19"/>
  <c r="H40" i="19"/>
  <c r="I40" i="19"/>
  <c r="J40" i="19"/>
  <c r="L40" i="19"/>
  <c r="M40" i="19"/>
  <c r="N40" i="19"/>
  <c r="O40" i="19"/>
  <c r="P40" i="19"/>
  <c r="Q40" i="19"/>
  <c r="R40" i="19"/>
  <c r="S40" i="19"/>
  <c r="AJ40" i="19"/>
  <c r="AK40" i="19"/>
  <c r="A41" i="19"/>
  <c r="C41" i="19"/>
  <c r="AJ41" i="19"/>
  <c r="AK41" i="19"/>
  <c r="A42" i="19"/>
  <c r="B42" i="19"/>
  <c r="C42" i="19"/>
  <c r="D42" i="19"/>
  <c r="E42" i="19"/>
  <c r="F42" i="19"/>
  <c r="G42" i="19"/>
  <c r="H42" i="19"/>
  <c r="I42" i="19"/>
  <c r="J42" i="19"/>
  <c r="L42" i="19"/>
  <c r="M42" i="19"/>
  <c r="N42" i="19"/>
  <c r="O42" i="19"/>
  <c r="P42" i="19"/>
  <c r="Q42" i="19"/>
  <c r="R42" i="19"/>
  <c r="S42" i="19"/>
  <c r="AJ42" i="19"/>
  <c r="AK42" i="19"/>
  <c r="A43" i="19"/>
  <c r="C43" i="19"/>
  <c r="AJ43" i="19"/>
  <c r="AK43" i="19"/>
  <c r="A44" i="19"/>
  <c r="B44" i="19"/>
  <c r="C44" i="19"/>
  <c r="D44" i="19"/>
  <c r="E44" i="19"/>
  <c r="F44" i="19"/>
  <c r="G44" i="19"/>
  <c r="H44" i="19"/>
  <c r="I44" i="19"/>
  <c r="J44" i="19"/>
  <c r="L44" i="19"/>
  <c r="M44" i="19"/>
  <c r="N44" i="19"/>
  <c r="O44" i="19"/>
  <c r="P44" i="19"/>
  <c r="Q44" i="19"/>
  <c r="R44" i="19"/>
  <c r="S44" i="19"/>
  <c r="AJ44" i="19"/>
  <c r="AK44" i="19"/>
  <c r="A45" i="19"/>
  <c r="AJ45" i="19"/>
  <c r="AK45" i="19"/>
  <c r="A46" i="19"/>
  <c r="B46" i="19"/>
  <c r="C46" i="19"/>
  <c r="D46" i="19"/>
  <c r="E46" i="19"/>
  <c r="F46" i="19"/>
  <c r="G46" i="19"/>
  <c r="H46" i="19"/>
  <c r="I46" i="19"/>
  <c r="J46" i="19"/>
  <c r="K46" i="19"/>
  <c r="L46" i="19"/>
  <c r="M46" i="19"/>
  <c r="N46" i="19"/>
  <c r="O46" i="19"/>
  <c r="P46" i="19"/>
  <c r="Q46" i="19"/>
  <c r="R46" i="19"/>
  <c r="S46" i="19"/>
  <c r="T46" i="19"/>
  <c r="U46" i="19"/>
  <c r="V46" i="19"/>
  <c r="W46" i="19"/>
  <c r="X46" i="19"/>
  <c r="Y46" i="19"/>
  <c r="Z46" i="19"/>
  <c r="AA46" i="19"/>
  <c r="AB46" i="19"/>
  <c r="AC46" i="19"/>
  <c r="AD46" i="19"/>
  <c r="AE46" i="19"/>
  <c r="AF46" i="19"/>
  <c r="AG46" i="19"/>
  <c r="AH46" i="19"/>
  <c r="AI46" i="19"/>
  <c r="AJ46" i="19"/>
  <c r="AK46" i="19"/>
  <c r="D24" i="19"/>
  <c r="AE30" i="20"/>
  <c r="AC30" i="20"/>
  <c r="P31" i="20"/>
  <c r="A32" i="20"/>
  <c r="D30" i="20"/>
  <c r="U25" i="18"/>
  <c r="AI24" i="18"/>
  <c r="AG24" i="18"/>
  <c r="Q25" i="18"/>
  <c r="A26" i="18"/>
  <c r="D24" i="18"/>
  <c r="U31" i="13"/>
  <c r="AI30" i="13"/>
  <c r="AG30" i="13"/>
  <c r="Q31" i="13"/>
  <c r="A32" i="13"/>
  <c r="D30" i="13"/>
  <c r="E5" i="27"/>
  <c r="H6" i="27" s="1"/>
  <c r="H34" i="27" s="1"/>
  <c r="H5" i="27"/>
  <c r="P6" i="27" s="1"/>
  <c r="P34" i="27" s="1"/>
  <c r="I5" i="27"/>
  <c r="I33" i="27" s="1"/>
  <c r="J5" i="27"/>
  <c r="X6" i="27" s="1"/>
  <c r="X34" i="27" s="1"/>
  <c r="O8" i="27"/>
  <c r="AD9" i="27" s="1"/>
  <c r="AD37" i="27" s="1"/>
  <c r="M8" i="27"/>
  <c r="M36" i="27" s="1"/>
  <c r="L8" i="27"/>
  <c r="J8" i="27"/>
  <c r="J36" i="27" s="1"/>
  <c r="I8" i="27"/>
  <c r="N9" i="27" s="1"/>
  <c r="N37" i="27" s="1"/>
  <c r="F8" i="27"/>
  <c r="K5" i="27"/>
  <c r="AB6" i="27" s="1"/>
  <c r="AB34" i="27" s="1"/>
  <c r="G5" i="27"/>
  <c r="G33" i="27" s="1"/>
  <c r="D8" i="27"/>
  <c r="D9" i="27" s="1"/>
  <c r="D37" i="27" s="1"/>
  <c r="U30" i="27"/>
  <c r="X41" i="27"/>
  <c r="E41" i="27"/>
  <c r="AA40" i="27"/>
  <c r="H40" i="27"/>
  <c r="Z13" i="27"/>
  <c r="Z41" i="27" s="1"/>
  <c r="G13" i="27"/>
  <c r="G41" i="27" s="1"/>
  <c r="D23" i="27"/>
  <c r="D51" i="27" s="1"/>
  <c r="D52" i="27" s="1"/>
  <c r="D21" i="27"/>
  <c r="D49" i="27" s="1"/>
  <c r="D50" i="27" s="1"/>
  <c r="H27" i="27"/>
  <c r="H55" i="27" s="1"/>
  <c r="D56" i="27" s="1"/>
  <c r="H25" i="27"/>
  <c r="H53" i="27" s="1"/>
  <c r="P25" i="27"/>
  <c r="P53" i="27" s="1"/>
  <c r="X25" i="27"/>
  <c r="X53" i="27" s="1"/>
  <c r="F37" i="27"/>
  <c r="AK34" i="27"/>
  <c r="AJ34" i="27"/>
  <c r="AI34" i="27"/>
  <c r="AH34" i="27"/>
  <c r="AG34" i="27"/>
  <c r="AF34" i="27"/>
  <c r="D5" i="27"/>
  <c r="D33" i="27" s="1"/>
  <c r="Q8" i="27"/>
  <c r="AH9" i="27" s="1"/>
  <c r="AH37" i="27" s="1"/>
  <c r="AK56" i="27"/>
  <c r="AJ56" i="27"/>
  <c r="AI56" i="27"/>
  <c r="AH56" i="27"/>
  <c r="AG56" i="27"/>
  <c r="AF56" i="27"/>
  <c r="AE56" i="27"/>
  <c r="AD56" i="27"/>
  <c r="AC56" i="27"/>
  <c r="AB56" i="27"/>
  <c r="AA56" i="27"/>
  <c r="Z56" i="27"/>
  <c r="Y56" i="27"/>
  <c r="X56" i="27"/>
  <c r="W56" i="27"/>
  <c r="V56" i="27"/>
  <c r="U56" i="27"/>
  <c r="T56" i="27"/>
  <c r="S56" i="27"/>
  <c r="R56" i="27"/>
  <c r="Q56" i="27"/>
  <c r="P56" i="27"/>
  <c r="O56" i="27"/>
  <c r="A56" i="27"/>
  <c r="J55" i="27"/>
  <c r="D55" i="27"/>
  <c r="A55" i="27"/>
  <c r="AK54" i="27"/>
  <c r="AJ54" i="27"/>
  <c r="AI54" i="27"/>
  <c r="AH54" i="27"/>
  <c r="AG54" i="27"/>
  <c r="AF54" i="27"/>
  <c r="AE54" i="27"/>
  <c r="AD54" i="27"/>
  <c r="AC54" i="27"/>
  <c r="AB54" i="27"/>
  <c r="AA54" i="27"/>
  <c r="Z54" i="27"/>
  <c r="Y54" i="27"/>
  <c r="X54" i="27"/>
  <c r="W54" i="27"/>
  <c r="V54" i="27"/>
  <c r="U54" i="27"/>
  <c r="T54" i="27"/>
  <c r="S54" i="27"/>
  <c r="R54" i="27"/>
  <c r="Q54" i="27"/>
  <c r="P54" i="27"/>
  <c r="O54" i="27"/>
  <c r="A54" i="27"/>
  <c r="Y53" i="27"/>
  <c r="Q53" i="27"/>
  <c r="I53" i="27"/>
  <c r="D53" i="27"/>
  <c r="A53" i="27"/>
  <c r="A52" i="27"/>
  <c r="A51" i="27"/>
  <c r="A50" i="27"/>
  <c r="A49" i="27"/>
  <c r="A48" i="27"/>
  <c r="AK46" i="27"/>
  <c r="AJ46" i="27"/>
  <c r="AI46" i="27"/>
  <c r="AH46" i="27"/>
  <c r="AG46" i="27"/>
  <c r="AF46" i="27"/>
  <c r="AE46" i="27"/>
  <c r="AD46" i="27"/>
  <c r="AC46" i="27"/>
  <c r="AB46" i="27"/>
  <c r="AA46" i="27"/>
  <c r="Z46" i="27"/>
  <c r="Y46" i="27"/>
  <c r="AK45" i="27"/>
  <c r="AJ45" i="27"/>
  <c r="AI45" i="27"/>
  <c r="AH45" i="27"/>
  <c r="AG45" i="27"/>
  <c r="AF45" i="27"/>
  <c r="AE45" i="27"/>
  <c r="AD45" i="27"/>
  <c r="AC45" i="27"/>
  <c r="AB45" i="27"/>
  <c r="AA45" i="27"/>
  <c r="Z45" i="27"/>
  <c r="Y45" i="27"/>
  <c r="AK44" i="27"/>
  <c r="AJ44" i="27"/>
  <c r="AI44" i="27"/>
  <c r="AH44" i="27"/>
  <c r="AG44" i="27"/>
  <c r="AF44" i="27"/>
  <c r="AE44" i="27"/>
  <c r="AD44" i="27"/>
  <c r="AC44" i="27"/>
  <c r="AB44" i="27"/>
  <c r="AA44" i="27"/>
  <c r="Z44" i="27"/>
  <c r="Y44" i="27"/>
  <c r="AK43" i="27"/>
  <c r="AJ43" i="27"/>
  <c r="AI43" i="27"/>
  <c r="AH43" i="27"/>
  <c r="AG43" i="27"/>
  <c r="AF43" i="27"/>
  <c r="AE43" i="27"/>
  <c r="AD43" i="27"/>
  <c r="AC43" i="27"/>
  <c r="AB43" i="27"/>
  <c r="AA43" i="27"/>
  <c r="Z43" i="27"/>
  <c r="Y43" i="27"/>
  <c r="AK42" i="27"/>
  <c r="AJ42" i="27"/>
  <c r="AI42" i="27"/>
  <c r="AH42" i="27"/>
  <c r="AG42" i="27"/>
  <c r="AF42" i="27"/>
  <c r="AE42" i="27"/>
  <c r="AD42" i="27"/>
  <c r="AC42" i="27"/>
  <c r="AB42" i="27"/>
  <c r="AA42" i="27"/>
  <c r="Z42" i="27"/>
  <c r="Y42" i="27"/>
  <c r="X42" i="27"/>
  <c r="W42" i="27"/>
  <c r="V42" i="27"/>
  <c r="U42" i="27"/>
  <c r="T42" i="27"/>
  <c r="S42" i="27"/>
  <c r="R42" i="27"/>
  <c r="Q42" i="27"/>
  <c r="P42" i="27"/>
  <c r="O42" i="27"/>
  <c r="N42" i="27"/>
  <c r="M42" i="27"/>
  <c r="L42" i="27"/>
  <c r="K42" i="27"/>
  <c r="J42" i="27"/>
  <c r="I42" i="27"/>
  <c r="H42" i="27"/>
  <c r="G42" i="27"/>
  <c r="F42" i="27"/>
  <c r="E42" i="27"/>
  <c r="D42" i="27"/>
  <c r="C42" i="27"/>
  <c r="B42" i="27"/>
  <c r="A42" i="27"/>
  <c r="AK41" i="27"/>
  <c r="AJ41" i="27"/>
  <c r="AI41" i="27"/>
  <c r="AH41" i="27"/>
  <c r="AG41" i="27"/>
  <c r="AF41" i="27"/>
  <c r="AE41" i="27"/>
  <c r="AC41" i="27"/>
  <c r="AB41" i="27"/>
  <c r="AA41" i="27"/>
  <c r="W41" i="27"/>
  <c r="T41" i="27"/>
  <c r="S41" i="27"/>
  <c r="R41" i="27"/>
  <c r="Q41" i="27"/>
  <c r="P41" i="27"/>
  <c r="O41" i="27"/>
  <c r="N41" i="27"/>
  <c r="M41" i="27"/>
  <c r="L41" i="27"/>
  <c r="J41" i="27"/>
  <c r="I41" i="27"/>
  <c r="H41" i="27"/>
  <c r="D41" i="27"/>
  <c r="A41" i="27"/>
  <c r="AK40" i="27"/>
  <c r="AJ40" i="27"/>
  <c r="AI40" i="27"/>
  <c r="AH40" i="27"/>
  <c r="AG40" i="27"/>
  <c r="AF40" i="27"/>
  <c r="AE40" i="27"/>
  <c r="AD40" i="27"/>
  <c r="AC40" i="27"/>
  <c r="Z40" i="27"/>
  <c r="Y40" i="27"/>
  <c r="X12" i="27"/>
  <c r="X40" i="27" s="1"/>
  <c r="W40" i="27"/>
  <c r="T40" i="27"/>
  <c r="S40" i="27"/>
  <c r="R40" i="27"/>
  <c r="Q40" i="27"/>
  <c r="P40" i="27"/>
  <c r="O40" i="27"/>
  <c r="N40" i="27"/>
  <c r="M40" i="27"/>
  <c r="L40" i="27"/>
  <c r="K40" i="27"/>
  <c r="J40" i="27"/>
  <c r="G40" i="27"/>
  <c r="F40" i="27"/>
  <c r="E12" i="27"/>
  <c r="E40" i="27" s="1"/>
  <c r="D40" i="27"/>
  <c r="A40" i="27"/>
  <c r="A39" i="27"/>
  <c r="AM37" i="27"/>
  <c r="AK37" i="27"/>
  <c r="AJ37" i="27"/>
  <c r="A37" i="27"/>
  <c r="AK36" i="27"/>
  <c r="AJ36" i="27"/>
  <c r="AI36" i="27"/>
  <c r="AH36" i="27"/>
  <c r="AG36" i="27"/>
  <c r="AF36" i="27"/>
  <c r="AE36" i="27"/>
  <c r="AD36" i="27"/>
  <c r="AC36" i="27"/>
  <c r="AB36" i="27"/>
  <c r="AA36" i="27"/>
  <c r="Z36" i="27"/>
  <c r="Y36" i="27"/>
  <c r="X36" i="27"/>
  <c r="W36" i="27"/>
  <c r="V36" i="27"/>
  <c r="U36" i="27"/>
  <c r="T36" i="27"/>
  <c r="S36" i="27"/>
  <c r="R36" i="27"/>
  <c r="P36" i="27"/>
  <c r="N36" i="27"/>
  <c r="K36" i="27"/>
  <c r="H36" i="27"/>
  <c r="G36" i="27"/>
  <c r="E36" i="27"/>
  <c r="A36" i="27"/>
  <c r="AK33" i="27"/>
  <c r="AJ33" i="27"/>
  <c r="AI33" i="27"/>
  <c r="AH33" i="27"/>
  <c r="AG33" i="27"/>
  <c r="AF33" i="27"/>
  <c r="AE33" i="27"/>
  <c r="AD33" i="27"/>
  <c r="AC33" i="27"/>
  <c r="AB33" i="27"/>
  <c r="AA33" i="27"/>
  <c r="Z33" i="27"/>
  <c r="Y33" i="27"/>
  <c r="X33" i="27"/>
  <c r="W33" i="27"/>
  <c r="V33" i="27"/>
  <c r="U33" i="27"/>
  <c r="T33" i="27"/>
  <c r="S33" i="27"/>
  <c r="R33" i="27"/>
  <c r="Q33" i="27"/>
  <c r="P33" i="27"/>
  <c r="O33" i="27"/>
  <c r="N33" i="27"/>
  <c r="M33" i="27"/>
  <c r="L33" i="27"/>
  <c r="F33" i="27"/>
  <c r="A33" i="27"/>
  <c r="O32" i="27"/>
  <c r="A32" i="27"/>
  <c r="AK31" i="27"/>
  <c r="AJ31" i="27"/>
  <c r="AI31" i="27"/>
  <c r="AH31" i="27"/>
  <c r="AG31" i="27"/>
  <c r="AF31" i="27"/>
  <c r="AE31" i="27"/>
  <c r="AD31" i="27"/>
  <c r="AC31" i="27"/>
  <c r="AB31" i="27"/>
  <c r="AA31" i="27"/>
  <c r="Z31" i="27"/>
  <c r="Y31" i="27"/>
  <c r="X31" i="27"/>
  <c r="W31" i="27"/>
  <c r="V31" i="27"/>
  <c r="U31" i="27"/>
  <c r="T31" i="27"/>
  <c r="S31" i="27"/>
  <c r="R31" i="27"/>
  <c r="Q31" i="27"/>
  <c r="P31" i="27"/>
  <c r="O31" i="27"/>
  <c r="N31" i="27"/>
  <c r="M31" i="27"/>
  <c r="L31" i="27"/>
  <c r="K31" i="27"/>
  <c r="J31" i="27"/>
  <c r="I31" i="27"/>
  <c r="H31" i="27"/>
  <c r="G31" i="27"/>
  <c r="F31" i="27"/>
  <c r="E31" i="27"/>
  <c r="D31" i="27"/>
  <c r="C31" i="27"/>
  <c r="B31" i="27"/>
  <c r="A31" i="27"/>
  <c r="A29" i="27"/>
  <c r="AI29" i="27"/>
  <c r="AG29" i="27"/>
  <c r="Q30" i="27"/>
  <c r="D29" i="27"/>
  <c r="U25" i="26"/>
  <c r="D15" i="26"/>
  <c r="D38" i="26" s="1"/>
  <c r="H15" i="26"/>
  <c r="H38" i="26" s="1"/>
  <c r="D12" i="26"/>
  <c r="D35" i="26" s="1"/>
  <c r="K36" i="26" s="1"/>
  <c r="D9" i="26"/>
  <c r="D32" i="26" s="1"/>
  <c r="K33" i="26" s="1"/>
  <c r="D6" i="26"/>
  <c r="D29" i="26" s="1"/>
  <c r="K30" i="26" s="1"/>
  <c r="A27" i="26"/>
  <c r="AK26" i="26"/>
  <c r="AJ26" i="26"/>
  <c r="AI26" i="26"/>
  <c r="AH26" i="26"/>
  <c r="AG26" i="26"/>
  <c r="AF26" i="26"/>
  <c r="AE26" i="26"/>
  <c r="AD26" i="26"/>
  <c r="AC26" i="26"/>
  <c r="AB26" i="26"/>
  <c r="AA26" i="26"/>
  <c r="Z26" i="26"/>
  <c r="Y26" i="26"/>
  <c r="X26" i="26"/>
  <c r="W26" i="26"/>
  <c r="V26" i="26"/>
  <c r="U26" i="26"/>
  <c r="T26" i="26"/>
  <c r="S26" i="26"/>
  <c r="R26" i="26"/>
  <c r="Q26" i="26"/>
  <c r="P26" i="26"/>
  <c r="O26" i="26"/>
  <c r="N26" i="26"/>
  <c r="M26" i="26"/>
  <c r="L26" i="26"/>
  <c r="K26" i="26"/>
  <c r="J26" i="26"/>
  <c r="I26" i="26"/>
  <c r="H26" i="26"/>
  <c r="G26" i="26"/>
  <c r="F26" i="26"/>
  <c r="E26" i="26"/>
  <c r="D26" i="26"/>
  <c r="C26" i="26"/>
  <c r="B26" i="26"/>
  <c r="A26" i="26"/>
  <c r="AK46" i="26"/>
  <c r="AJ46" i="26"/>
  <c r="AI46" i="26"/>
  <c r="AH46" i="26"/>
  <c r="AG46" i="26"/>
  <c r="AF46" i="26"/>
  <c r="AE46" i="26"/>
  <c r="AD46" i="26"/>
  <c r="AC46" i="26"/>
  <c r="AB46" i="26"/>
  <c r="AA46" i="26"/>
  <c r="Z46" i="26"/>
  <c r="Y46" i="26"/>
  <c r="X46" i="26"/>
  <c r="W46" i="26"/>
  <c r="V46" i="26"/>
  <c r="U46" i="26"/>
  <c r="T46" i="26"/>
  <c r="S46" i="26"/>
  <c r="R46" i="26"/>
  <c r="Q46" i="26"/>
  <c r="P46" i="26"/>
  <c r="O46" i="26"/>
  <c r="N46" i="26"/>
  <c r="M46" i="26"/>
  <c r="L46" i="26"/>
  <c r="K46" i="26"/>
  <c r="J46" i="26"/>
  <c r="I46" i="26"/>
  <c r="H46" i="26"/>
  <c r="G46" i="26"/>
  <c r="F46" i="26"/>
  <c r="E46" i="26"/>
  <c r="D46" i="26"/>
  <c r="A46" i="26"/>
  <c r="L45" i="26"/>
  <c r="H45" i="26"/>
  <c r="F45" i="26"/>
  <c r="A45" i="26"/>
  <c r="AK44" i="26"/>
  <c r="AJ44" i="26"/>
  <c r="AI44" i="26"/>
  <c r="AH44" i="26"/>
  <c r="AG44" i="26"/>
  <c r="AF44" i="26"/>
  <c r="AE44" i="26"/>
  <c r="AD44" i="26"/>
  <c r="AC44" i="26"/>
  <c r="AB44" i="26"/>
  <c r="AA44" i="26"/>
  <c r="Z44" i="26"/>
  <c r="Y44" i="26"/>
  <c r="X44" i="26"/>
  <c r="W44" i="26"/>
  <c r="V44" i="26"/>
  <c r="U44" i="26"/>
  <c r="T44" i="26"/>
  <c r="S44" i="26"/>
  <c r="R44" i="26"/>
  <c r="Q44" i="26"/>
  <c r="P44" i="26"/>
  <c r="O44" i="26"/>
  <c r="N44" i="26"/>
  <c r="M44" i="26"/>
  <c r="L44" i="26"/>
  <c r="K44" i="26"/>
  <c r="J44" i="26"/>
  <c r="I44" i="26"/>
  <c r="H44" i="26"/>
  <c r="G44" i="26"/>
  <c r="F44" i="26"/>
  <c r="E44" i="26"/>
  <c r="D44" i="26"/>
  <c r="A44" i="26"/>
  <c r="L43" i="26"/>
  <c r="H43" i="26"/>
  <c r="F43" i="26"/>
  <c r="A43" i="26"/>
  <c r="AK42" i="26"/>
  <c r="AJ42" i="26"/>
  <c r="AI42" i="26"/>
  <c r="AH42" i="26"/>
  <c r="AG42" i="26"/>
  <c r="AF42" i="26"/>
  <c r="AE42" i="26"/>
  <c r="AD42" i="26"/>
  <c r="AC42" i="26"/>
  <c r="AB42" i="26"/>
  <c r="AA42" i="26"/>
  <c r="Z42" i="26"/>
  <c r="Y42" i="26"/>
  <c r="X42" i="26"/>
  <c r="W42" i="26"/>
  <c r="V42" i="26"/>
  <c r="U42" i="26"/>
  <c r="T42" i="26"/>
  <c r="S42" i="26"/>
  <c r="R42" i="26"/>
  <c r="Q42" i="26"/>
  <c r="P42" i="26"/>
  <c r="O42" i="26"/>
  <c r="N42" i="26"/>
  <c r="M42" i="26"/>
  <c r="L42" i="26"/>
  <c r="K42" i="26"/>
  <c r="J42" i="26"/>
  <c r="I42" i="26"/>
  <c r="H42" i="26"/>
  <c r="G42" i="26"/>
  <c r="F42" i="26"/>
  <c r="E42" i="26"/>
  <c r="D42" i="26"/>
  <c r="A42" i="26"/>
  <c r="H41" i="26"/>
  <c r="F41" i="26"/>
  <c r="A41" i="26"/>
  <c r="AK40" i="26"/>
  <c r="AJ40" i="26"/>
  <c r="AI40" i="26"/>
  <c r="AH40" i="26"/>
  <c r="AG40" i="26"/>
  <c r="AF40" i="26"/>
  <c r="AE40" i="26"/>
  <c r="AD40" i="26"/>
  <c r="AC40" i="26"/>
  <c r="AB40" i="26"/>
  <c r="AA40" i="26"/>
  <c r="Z40" i="26"/>
  <c r="Y40" i="26"/>
  <c r="X40" i="26"/>
  <c r="W40" i="26"/>
  <c r="V40" i="26"/>
  <c r="U40" i="26"/>
  <c r="T40" i="26"/>
  <c r="S40" i="26"/>
  <c r="R40" i="26"/>
  <c r="Q40" i="26"/>
  <c r="P40" i="26"/>
  <c r="O40" i="26"/>
  <c r="N40" i="26"/>
  <c r="M40" i="26"/>
  <c r="L40" i="26"/>
  <c r="K40" i="26"/>
  <c r="J40" i="26"/>
  <c r="I40" i="26"/>
  <c r="H40" i="26"/>
  <c r="G40" i="26"/>
  <c r="F40" i="26"/>
  <c r="E40" i="26"/>
  <c r="D40" i="26"/>
  <c r="A40" i="26"/>
  <c r="H39" i="26"/>
  <c r="A39" i="26"/>
  <c r="O38" i="26"/>
  <c r="J38" i="26"/>
  <c r="F38" i="26"/>
  <c r="A38" i="26"/>
  <c r="A37" i="26"/>
  <c r="A36" i="26"/>
  <c r="E35" i="26"/>
  <c r="A35" i="26"/>
  <c r="A34" i="26"/>
  <c r="A33" i="26"/>
  <c r="G32" i="26"/>
  <c r="A32" i="26"/>
  <c r="A31" i="26"/>
  <c r="A30" i="26"/>
  <c r="F29" i="26"/>
  <c r="A29" i="26"/>
  <c r="A28" i="26"/>
  <c r="A24" i="26"/>
  <c r="AI24" i="26"/>
  <c r="AG24" i="26"/>
  <c r="Q25" i="26"/>
  <c r="D24" i="26"/>
  <c r="U27" i="28"/>
  <c r="Q16" i="28"/>
  <c r="D24" i="28" s="1"/>
  <c r="D49" i="28" s="1"/>
  <c r="D16" i="28"/>
  <c r="D41" i="28" s="1"/>
  <c r="H16" i="28"/>
  <c r="H41" i="28" s="1"/>
  <c r="L49" i="28"/>
  <c r="H49" i="28"/>
  <c r="F49" i="28"/>
  <c r="A49" i="28"/>
  <c r="D14" i="28"/>
  <c r="D39" i="28" s="1"/>
  <c r="M39" i="28" s="1"/>
  <c r="D12" i="28"/>
  <c r="D37" i="28" s="1"/>
  <c r="O37" i="28" s="1"/>
  <c r="K37" i="28"/>
  <c r="D10" i="28"/>
  <c r="D35" i="28" s="1"/>
  <c r="O35" i="28" s="1"/>
  <c r="D8" i="28"/>
  <c r="D33" i="28" s="1"/>
  <c r="O33" i="28" s="1"/>
  <c r="D6" i="28"/>
  <c r="D31" i="28" s="1"/>
  <c r="O31" i="28" s="1"/>
  <c r="K31" i="28"/>
  <c r="D4" i="28"/>
  <c r="D29" i="28" s="1"/>
  <c r="M29" i="28" s="1"/>
  <c r="I29" i="28"/>
  <c r="AK48" i="28"/>
  <c r="AJ48" i="28"/>
  <c r="AI48" i="28"/>
  <c r="AH48" i="28"/>
  <c r="AG48" i="28"/>
  <c r="AF48" i="28"/>
  <c r="AE48" i="28"/>
  <c r="AD48" i="28"/>
  <c r="AC48" i="28"/>
  <c r="AB48" i="28"/>
  <c r="AA48" i="28"/>
  <c r="Z48" i="28"/>
  <c r="Y48" i="28"/>
  <c r="X48" i="28"/>
  <c r="W48" i="28"/>
  <c r="V48" i="28"/>
  <c r="U48" i="28"/>
  <c r="T48" i="28"/>
  <c r="S48" i="28"/>
  <c r="R48" i="28"/>
  <c r="Q48" i="28"/>
  <c r="P48" i="28"/>
  <c r="O48" i="28"/>
  <c r="N48" i="28"/>
  <c r="L48" i="28"/>
  <c r="J48" i="28"/>
  <c r="H48" i="28"/>
  <c r="F48" i="28"/>
  <c r="E48" i="28"/>
  <c r="D48" i="28"/>
  <c r="A48" i="28"/>
  <c r="AK47" i="28"/>
  <c r="AJ47" i="28"/>
  <c r="AI47" i="28"/>
  <c r="AH47" i="28"/>
  <c r="AG47" i="28"/>
  <c r="AF47" i="28"/>
  <c r="AE47" i="28"/>
  <c r="AD47" i="28"/>
  <c r="AC47" i="28"/>
  <c r="AB47" i="28"/>
  <c r="AA47" i="28"/>
  <c r="Z47" i="28"/>
  <c r="Y47" i="28"/>
  <c r="X47" i="28"/>
  <c r="W47" i="28"/>
  <c r="V47" i="28"/>
  <c r="U47" i="28"/>
  <c r="L47" i="28"/>
  <c r="H47" i="28"/>
  <c r="F47" i="28"/>
  <c r="A47" i="28"/>
  <c r="AK46" i="28"/>
  <c r="AJ46" i="28"/>
  <c r="AI46" i="28"/>
  <c r="AH46" i="28"/>
  <c r="AG46" i="28"/>
  <c r="AF46" i="28"/>
  <c r="AE46" i="28"/>
  <c r="AD46" i="28"/>
  <c r="AC46" i="28"/>
  <c r="AB46" i="28"/>
  <c r="AA46" i="28"/>
  <c r="Z46" i="28"/>
  <c r="Y46" i="28"/>
  <c r="X46" i="28"/>
  <c r="W46" i="28"/>
  <c r="V46" i="28"/>
  <c r="U46" i="28"/>
  <c r="T46" i="28"/>
  <c r="S46" i="28"/>
  <c r="R46" i="28"/>
  <c r="Q46" i="28"/>
  <c r="P46" i="28"/>
  <c r="O46" i="28"/>
  <c r="N46" i="28"/>
  <c r="L46" i="28"/>
  <c r="J46" i="28"/>
  <c r="H46" i="28"/>
  <c r="F46" i="28"/>
  <c r="D46" i="28"/>
  <c r="A46" i="28"/>
  <c r="AK45" i="28"/>
  <c r="AJ45" i="28"/>
  <c r="AI45" i="28"/>
  <c r="AH45" i="28"/>
  <c r="AG45" i="28"/>
  <c r="AF45" i="28"/>
  <c r="AE45" i="28"/>
  <c r="AD45" i="28"/>
  <c r="AC45" i="28"/>
  <c r="AB45" i="28"/>
  <c r="AA45" i="28"/>
  <c r="Z45" i="28"/>
  <c r="Y45" i="28"/>
  <c r="X45" i="28"/>
  <c r="W45" i="28"/>
  <c r="V45" i="28"/>
  <c r="U45" i="28"/>
  <c r="L45" i="28"/>
  <c r="H45" i="28"/>
  <c r="F45" i="28"/>
  <c r="A45" i="28"/>
  <c r="AK44" i="28"/>
  <c r="AJ44" i="28"/>
  <c r="AI44" i="28"/>
  <c r="AH44" i="28"/>
  <c r="AG44" i="28"/>
  <c r="AF44" i="28"/>
  <c r="AE44" i="28"/>
  <c r="AD44" i="28"/>
  <c r="AC44" i="28"/>
  <c r="AB44" i="28"/>
  <c r="AA44" i="28"/>
  <c r="Z44" i="28"/>
  <c r="Y44" i="28"/>
  <c r="X44" i="28"/>
  <c r="W44" i="28"/>
  <c r="V44" i="28"/>
  <c r="U44" i="28"/>
  <c r="T44" i="28"/>
  <c r="S44" i="28"/>
  <c r="R44" i="28"/>
  <c r="Q44" i="28"/>
  <c r="P44" i="28"/>
  <c r="O44" i="28"/>
  <c r="N44" i="28"/>
  <c r="L44" i="28"/>
  <c r="J44" i="28"/>
  <c r="H44" i="28"/>
  <c r="F44" i="28"/>
  <c r="D44" i="28"/>
  <c r="A44" i="28"/>
  <c r="L43" i="28"/>
  <c r="H43" i="28"/>
  <c r="F43" i="28"/>
  <c r="A43" i="28"/>
  <c r="D42" i="28"/>
  <c r="C42" i="28"/>
  <c r="B42" i="28"/>
  <c r="A42" i="28"/>
  <c r="AA41" i="28"/>
  <c r="W41" i="28"/>
  <c r="S41" i="28"/>
  <c r="P41" i="28"/>
  <c r="O41" i="28"/>
  <c r="J41" i="28"/>
  <c r="F41" i="28"/>
  <c r="C41" i="28"/>
  <c r="A41" i="28"/>
  <c r="AK40" i="28"/>
  <c r="AJ40" i="28"/>
  <c r="AI40" i="28"/>
  <c r="AH40" i="28"/>
  <c r="AG40" i="28"/>
  <c r="AF40" i="28"/>
  <c r="AE40" i="28"/>
  <c r="AD40" i="28"/>
  <c r="AC40" i="28"/>
  <c r="AB40" i="28"/>
  <c r="AA40" i="28"/>
  <c r="Z40" i="28"/>
  <c r="Y40" i="28"/>
  <c r="X40" i="28"/>
  <c r="W40" i="28"/>
  <c r="V40" i="28"/>
  <c r="U40" i="28"/>
  <c r="T40" i="28"/>
  <c r="S40" i="28"/>
  <c r="R40" i="28"/>
  <c r="Q40" i="28"/>
  <c r="P40" i="28"/>
  <c r="O40" i="28"/>
  <c r="N40" i="28"/>
  <c r="M40" i="28"/>
  <c r="L40" i="28"/>
  <c r="K40" i="28"/>
  <c r="J40" i="28"/>
  <c r="I40" i="28"/>
  <c r="H40" i="28"/>
  <c r="G40" i="28"/>
  <c r="F40" i="28"/>
  <c r="E40" i="28"/>
  <c r="D40" i="28"/>
  <c r="A40" i="28"/>
  <c r="I39" i="28"/>
  <c r="G39" i="28"/>
  <c r="E39" i="28"/>
  <c r="A39" i="28"/>
  <c r="AK38" i="28"/>
  <c r="AJ38" i="28"/>
  <c r="AI38" i="28"/>
  <c r="AH38" i="28"/>
  <c r="AG38" i="28"/>
  <c r="AF38" i="28"/>
  <c r="AE38" i="28"/>
  <c r="AD38" i="28"/>
  <c r="AC38" i="28"/>
  <c r="AB38" i="28"/>
  <c r="AA38" i="28"/>
  <c r="Z38" i="28"/>
  <c r="Y38" i="28"/>
  <c r="X38" i="28"/>
  <c r="W38" i="28"/>
  <c r="V38" i="28"/>
  <c r="U38" i="28"/>
  <c r="T38" i="28"/>
  <c r="S38" i="28"/>
  <c r="R38" i="28"/>
  <c r="Q38" i="28"/>
  <c r="P38" i="28"/>
  <c r="O38" i="28"/>
  <c r="N38" i="28"/>
  <c r="M38" i="28"/>
  <c r="L38" i="28"/>
  <c r="K38" i="28"/>
  <c r="I38" i="28"/>
  <c r="G38" i="28"/>
  <c r="E38" i="28"/>
  <c r="D38" i="28"/>
  <c r="A38" i="28"/>
  <c r="I37" i="28"/>
  <c r="G37" i="28"/>
  <c r="A37" i="28"/>
  <c r="AK36" i="28"/>
  <c r="AJ36" i="28"/>
  <c r="AI36" i="28"/>
  <c r="AH36" i="28"/>
  <c r="AG36" i="28"/>
  <c r="AF36" i="28"/>
  <c r="AE36" i="28"/>
  <c r="AD36" i="28"/>
  <c r="AC36" i="28"/>
  <c r="AB36" i="28"/>
  <c r="AA36" i="28"/>
  <c r="Z36" i="28"/>
  <c r="Y36" i="28"/>
  <c r="X36" i="28"/>
  <c r="W36" i="28"/>
  <c r="V36" i="28"/>
  <c r="U36" i="28"/>
  <c r="T36" i="28"/>
  <c r="S36" i="28"/>
  <c r="R36" i="28"/>
  <c r="Q36" i="28"/>
  <c r="P36" i="28"/>
  <c r="O36" i="28"/>
  <c r="N36" i="28"/>
  <c r="M36" i="28"/>
  <c r="L36" i="28"/>
  <c r="K36" i="28"/>
  <c r="I36" i="28"/>
  <c r="G36" i="28"/>
  <c r="E36" i="28"/>
  <c r="D36" i="28"/>
  <c r="A36" i="28"/>
  <c r="K35" i="28"/>
  <c r="I35" i="28"/>
  <c r="G35" i="28"/>
  <c r="A35" i="28"/>
  <c r="AK34" i="28"/>
  <c r="AJ34" i="28"/>
  <c r="AI34" i="28"/>
  <c r="AH34" i="28"/>
  <c r="AG34" i="28"/>
  <c r="AF34" i="28"/>
  <c r="AE34" i="28"/>
  <c r="AD34" i="28"/>
  <c r="AC34" i="28"/>
  <c r="AB34" i="28"/>
  <c r="AA34" i="28"/>
  <c r="Z34" i="28"/>
  <c r="Y34" i="28"/>
  <c r="X34" i="28"/>
  <c r="W34" i="28"/>
  <c r="V34" i="28"/>
  <c r="U34" i="28"/>
  <c r="T34" i="28"/>
  <c r="S34" i="28"/>
  <c r="R34" i="28"/>
  <c r="Q34" i="28"/>
  <c r="P34" i="28"/>
  <c r="O34" i="28"/>
  <c r="N34" i="28"/>
  <c r="M34" i="28"/>
  <c r="L34" i="28"/>
  <c r="K34" i="28"/>
  <c r="I34" i="28"/>
  <c r="G34" i="28"/>
  <c r="E34" i="28"/>
  <c r="D34" i="28"/>
  <c r="A34" i="28"/>
  <c r="K33" i="28"/>
  <c r="I33" i="28"/>
  <c r="G33" i="28"/>
  <c r="A33" i="28"/>
  <c r="AK32" i="28"/>
  <c r="AJ32" i="28"/>
  <c r="AI32" i="28"/>
  <c r="AH32" i="28"/>
  <c r="AG32" i="28"/>
  <c r="AF32" i="28"/>
  <c r="AE32" i="28"/>
  <c r="AD32" i="28"/>
  <c r="AC32" i="28"/>
  <c r="AB32" i="28"/>
  <c r="AA32" i="28"/>
  <c r="Z32" i="28"/>
  <c r="Y32" i="28"/>
  <c r="X32" i="28"/>
  <c r="W32" i="28"/>
  <c r="V32" i="28"/>
  <c r="U32" i="28"/>
  <c r="T32" i="28"/>
  <c r="S32" i="28"/>
  <c r="R32" i="28"/>
  <c r="Q32" i="28"/>
  <c r="P32" i="28"/>
  <c r="O32" i="28"/>
  <c r="N32" i="28"/>
  <c r="M32" i="28"/>
  <c r="L32" i="28"/>
  <c r="K32" i="28"/>
  <c r="I32" i="28"/>
  <c r="G32" i="28"/>
  <c r="E32" i="28"/>
  <c r="D32" i="28"/>
  <c r="A32" i="28"/>
  <c r="I31" i="28"/>
  <c r="G31" i="28"/>
  <c r="A31" i="28"/>
  <c r="AK30" i="28"/>
  <c r="AJ30" i="28"/>
  <c r="AI30" i="28"/>
  <c r="AH30" i="28"/>
  <c r="AG30" i="28"/>
  <c r="AF30" i="28"/>
  <c r="AE30" i="28"/>
  <c r="AD30" i="28"/>
  <c r="AC30" i="28"/>
  <c r="AB30" i="28"/>
  <c r="AA30" i="28"/>
  <c r="Z30" i="28"/>
  <c r="Y30" i="28"/>
  <c r="X30" i="28"/>
  <c r="W30" i="28"/>
  <c r="V30" i="28"/>
  <c r="U30" i="28"/>
  <c r="T30" i="28"/>
  <c r="S30" i="28"/>
  <c r="R30" i="28"/>
  <c r="Q30" i="28"/>
  <c r="P30" i="28"/>
  <c r="O30" i="28"/>
  <c r="N30" i="28"/>
  <c r="M30" i="28"/>
  <c r="L30" i="28"/>
  <c r="K30" i="28"/>
  <c r="J30" i="28"/>
  <c r="I30" i="28"/>
  <c r="H30" i="28"/>
  <c r="G30" i="28"/>
  <c r="F30" i="28"/>
  <c r="E30" i="28"/>
  <c r="D30" i="28"/>
  <c r="A30" i="28"/>
  <c r="G29" i="28"/>
  <c r="E29" i="28"/>
  <c r="A29" i="28"/>
  <c r="AK28" i="28"/>
  <c r="AJ28" i="28"/>
  <c r="AI28" i="28"/>
  <c r="AH28" i="28"/>
  <c r="AG28" i="28"/>
  <c r="AF28" i="28"/>
  <c r="AE28" i="28"/>
  <c r="AD28" i="28"/>
  <c r="AC28" i="28"/>
  <c r="AB28" i="28"/>
  <c r="AA28" i="28"/>
  <c r="Z28" i="28"/>
  <c r="Y28" i="28"/>
  <c r="X28" i="28"/>
  <c r="W28" i="28"/>
  <c r="V28" i="28"/>
  <c r="U28" i="28"/>
  <c r="T28" i="28"/>
  <c r="S28" i="28"/>
  <c r="R28" i="28"/>
  <c r="Q28" i="28"/>
  <c r="P28" i="28"/>
  <c r="O28" i="28"/>
  <c r="N28" i="28"/>
  <c r="M28" i="28"/>
  <c r="L28" i="28"/>
  <c r="K28" i="28"/>
  <c r="J28" i="28"/>
  <c r="I28" i="28"/>
  <c r="H28" i="28"/>
  <c r="G28" i="28"/>
  <c r="F28" i="28"/>
  <c r="E28" i="28"/>
  <c r="D28" i="28"/>
  <c r="C28" i="28"/>
  <c r="B28" i="28"/>
  <c r="A28" i="28"/>
  <c r="A26" i="28"/>
  <c r="D26" i="28"/>
  <c r="AG26" i="28"/>
  <c r="AI26" i="28"/>
  <c r="Q27" i="28"/>
  <c r="O45" i="52"/>
  <c r="M31" i="52"/>
  <c r="AP54" i="7"/>
  <c r="AQ53" i="7"/>
  <c r="AP63" i="18"/>
  <c r="AQ62" i="18"/>
  <c r="AP62" i="7"/>
  <c r="AQ61" i="7"/>
  <c r="AP46" i="18"/>
  <c r="AQ45" i="18"/>
  <c r="V48" i="51"/>
  <c r="Q49" i="51"/>
  <c r="AP32" i="7"/>
  <c r="AQ31" i="7"/>
  <c r="AQ30" i="7"/>
  <c r="AP54" i="18"/>
  <c r="AP32" i="18"/>
  <c r="AQ22" i="7"/>
  <c r="AP6" i="18"/>
  <c r="AQ6" i="18"/>
  <c r="AP7" i="18"/>
  <c r="AP64" i="18"/>
  <c r="AQ63" i="18"/>
  <c r="AQ54" i="7"/>
  <c r="AP55" i="7"/>
  <c r="AP55" i="18"/>
  <c r="AQ54" i="18"/>
  <c r="AP63" i="7"/>
  <c r="AQ62" i="7"/>
  <c r="AP47" i="18"/>
  <c r="AQ46" i="18"/>
  <c r="AQ32" i="18"/>
  <c r="AP33" i="18"/>
  <c r="AQ32" i="7"/>
  <c r="AP33" i="7"/>
  <c r="AQ33" i="18"/>
  <c r="AP34" i="18"/>
  <c r="AP35" i="18"/>
  <c r="AQ35" i="18"/>
  <c r="AP48" i="18"/>
  <c r="AQ47" i="18"/>
  <c r="AP64" i="7"/>
  <c r="AQ64" i="7"/>
  <c r="AQ63" i="7"/>
  <c r="AP56" i="18"/>
  <c r="AQ55" i="18"/>
  <c r="AQ64" i="18"/>
  <c r="AP65" i="18"/>
  <c r="AP34" i="7"/>
  <c r="AQ33" i="7"/>
  <c r="AQ7" i="18"/>
  <c r="AP8" i="18"/>
  <c r="AQ56" i="18"/>
  <c r="AP57" i="18"/>
  <c r="AQ48" i="18"/>
  <c r="AP49" i="18"/>
  <c r="AQ49" i="18"/>
  <c r="AQ8" i="18"/>
  <c r="AP9" i="18"/>
  <c r="AQ65" i="18"/>
  <c r="AP66" i="18"/>
  <c r="AP65" i="7"/>
  <c r="AQ65" i="7"/>
  <c r="AP35" i="7"/>
  <c r="AQ35" i="7"/>
  <c r="AQ34" i="7"/>
  <c r="AQ9" i="18"/>
  <c r="AP10" i="18"/>
  <c r="AP11" i="18"/>
  <c r="AQ11" i="18"/>
  <c r="AQ57" i="18"/>
  <c r="AP58" i="18"/>
  <c r="AQ66" i="18"/>
  <c r="AP67" i="18"/>
  <c r="AQ67" i="18"/>
  <c r="AP50" i="18"/>
  <c r="AQ50" i="18"/>
  <c r="AQ58" i="18"/>
  <c r="AP59" i="18"/>
  <c r="AQ59" i="18"/>
  <c r="AP51" i="18"/>
  <c r="AQ51" i="18"/>
  <c r="AQ10" i="18"/>
  <c r="AP66" i="7"/>
  <c r="AQ34" i="18"/>
  <c r="AQ55" i="7"/>
  <c r="AP56" i="7"/>
  <c r="AP7" i="7"/>
  <c r="AQ6" i="7"/>
  <c r="AQ23" i="7"/>
  <c r="AP24" i="7"/>
  <c r="Q45" i="51"/>
  <c r="Q46" i="51"/>
  <c r="Y45" i="51"/>
  <c r="AQ22" i="18"/>
  <c r="AP23" i="18"/>
  <c r="AP16" i="7"/>
  <c r="AQ15" i="7"/>
  <c r="AQ14" i="18"/>
  <c r="AP15" i="18"/>
  <c r="AQ13" i="18"/>
  <c r="AP47" i="7"/>
  <c r="AQ5" i="7"/>
  <c r="AP39" i="18"/>
  <c r="AP38" i="7"/>
  <c r="AQ14" i="7"/>
  <c r="AQ38" i="7"/>
  <c r="AP39" i="7"/>
  <c r="AQ39" i="18"/>
  <c r="AP40" i="18"/>
  <c r="AQ7" i="7"/>
  <c r="AP8" i="7"/>
  <c r="AQ16" i="7"/>
  <c r="AP17" i="7"/>
  <c r="AQ47" i="7"/>
  <c r="AP48" i="7"/>
  <c r="AP67" i="7"/>
  <c r="AQ67" i="7"/>
  <c r="AQ66" i="7"/>
  <c r="AQ23" i="18"/>
  <c r="AP24" i="18"/>
  <c r="AQ15" i="18"/>
  <c r="AP16" i="18"/>
  <c r="AP25" i="7"/>
  <c r="AQ24" i="7"/>
  <c r="AP57" i="7"/>
  <c r="AQ56" i="7"/>
  <c r="AP26" i="7"/>
  <c r="AQ25" i="7"/>
  <c r="AP58" i="7"/>
  <c r="AQ57" i="7"/>
  <c r="AQ16" i="18"/>
  <c r="AP17" i="18"/>
  <c r="AP49" i="7"/>
  <c r="AQ48" i="7"/>
  <c r="AQ24" i="18"/>
  <c r="AP25" i="18"/>
  <c r="AQ17" i="7"/>
  <c r="AP18" i="7"/>
  <c r="AQ8" i="7"/>
  <c r="AP9" i="7"/>
  <c r="AQ40" i="18"/>
  <c r="AP41" i="18"/>
  <c r="AP40" i="7"/>
  <c r="AQ39" i="7"/>
  <c r="AP42" i="18"/>
  <c r="AQ41" i="18"/>
  <c r="AP18" i="18"/>
  <c r="AQ17" i="18"/>
  <c r="AQ9" i="7"/>
  <c r="AP10" i="7"/>
  <c r="AP27" i="7"/>
  <c r="AQ27" i="7"/>
  <c r="AQ26" i="7"/>
  <c r="AP41" i="7"/>
  <c r="AQ40" i="7"/>
  <c r="AQ25" i="18"/>
  <c r="AP26" i="18"/>
  <c r="AP50" i="7"/>
  <c r="AQ49" i="7"/>
  <c r="AP19" i="7"/>
  <c r="AQ19" i="7"/>
  <c r="AQ18" i="7"/>
  <c r="AQ58" i="7"/>
  <c r="AP59" i="7"/>
  <c r="AQ59" i="7"/>
  <c r="AQ42" i="18"/>
  <c r="AP43" i="18"/>
  <c r="AQ43" i="18"/>
  <c r="AP11" i="7"/>
  <c r="AQ11" i="7"/>
  <c r="AQ10" i="7"/>
  <c r="AQ41" i="7"/>
  <c r="AP42" i="7"/>
  <c r="AP51" i="7"/>
  <c r="AQ51" i="7"/>
  <c r="AQ50" i="7"/>
  <c r="AQ18" i="18"/>
  <c r="AP19" i="18"/>
  <c r="AQ19" i="18"/>
  <c r="AQ26" i="18"/>
  <c r="AP27" i="18"/>
  <c r="AQ27" i="18"/>
  <c r="AP43" i="7"/>
  <c r="AQ43" i="7"/>
  <c r="AQ42" i="7"/>
  <c r="BE42" i="59" l="1"/>
  <c r="N5" i="59"/>
  <c r="N53" i="59" s="1"/>
  <c r="BE43" i="59"/>
  <c r="BE44" i="59"/>
  <c r="BE45" i="59"/>
  <c r="BE41" i="59"/>
  <c r="BE40" i="59"/>
  <c r="R52" i="58"/>
  <c r="N53" i="58" s="1"/>
  <c r="I46" i="58"/>
  <c r="R46" i="58" s="1"/>
  <c r="N47" i="58" s="1"/>
  <c r="D12" i="58"/>
  <c r="D39" i="58" s="1"/>
  <c r="I41" i="58" s="1"/>
  <c r="R41" i="58" s="1"/>
  <c r="AG42" i="58" s="1"/>
  <c r="R35" i="58"/>
  <c r="AG36" i="58" s="1"/>
  <c r="U22" i="58"/>
  <c r="U49" i="58" s="1"/>
  <c r="I53" i="58" s="1"/>
  <c r="O16" i="58"/>
  <c r="O43" i="58" s="1"/>
  <c r="I47" i="58" s="1"/>
  <c r="AG23" i="38"/>
  <c r="AG71" i="38" s="1"/>
  <c r="AE70" i="38" s="1"/>
  <c r="AF76" i="38" s="1"/>
  <c r="AC76" i="38" s="1"/>
  <c r="I6" i="50"/>
  <c r="I35" i="50" s="1"/>
  <c r="S35" i="50" s="1"/>
  <c r="O29" i="49"/>
  <c r="O31" i="49" s="1"/>
  <c r="E31" i="49" s="1"/>
  <c r="AO21" i="49"/>
  <c r="D61" i="56"/>
  <c r="AE26" i="10"/>
  <c r="AD26" i="10" s="1"/>
  <c r="AA26" i="10" s="1"/>
  <c r="AA64" i="10" s="1"/>
  <c r="J20" i="28"/>
  <c r="J45" i="28" s="1"/>
  <c r="I28" i="52"/>
  <c r="D80" i="35"/>
  <c r="G81" i="35" s="1"/>
  <c r="AI10" i="57"/>
  <c r="AI33" i="57" s="1"/>
  <c r="L20" i="20"/>
  <c r="L49" i="20" s="1"/>
  <c r="J48" i="20" s="1"/>
  <c r="K50" i="20" s="1"/>
  <c r="J50" i="20" s="1"/>
  <c r="K44" i="39"/>
  <c r="M44" i="39" s="1"/>
  <c r="M40" i="53"/>
  <c r="G21" i="53"/>
  <c r="G44" i="53" s="1"/>
  <c r="M44" i="53" s="1"/>
  <c r="M45" i="53" s="1"/>
  <c r="G45" i="53" s="1"/>
  <c r="H45" i="53" s="1"/>
  <c r="I45" i="53" s="1"/>
  <c r="K45" i="53" s="1"/>
  <c r="M41" i="35"/>
  <c r="M89" i="35" s="1"/>
  <c r="K88" i="35" s="1"/>
  <c r="L94" i="35" s="1"/>
  <c r="I94" i="35" s="1"/>
  <c r="AE5" i="41"/>
  <c r="AD5" i="41" s="1"/>
  <c r="AD34" i="41" s="1"/>
  <c r="D65" i="43"/>
  <c r="M66" i="43" s="1"/>
  <c r="H66" i="43" s="1"/>
  <c r="N42" i="48"/>
  <c r="N44" i="48" s="1"/>
  <c r="O44" i="48" s="1"/>
  <c r="I36" i="27"/>
  <c r="V65" i="43"/>
  <c r="X50" i="10"/>
  <c r="AG29" i="49"/>
  <c r="AG31" i="49" s="1"/>
  <c r="W31" i="49" s="1"/>
  <c r="Y31" i="49" s="1"/>
  <c r="AA31" i="49" s="1"/>
  <c r="AF32" i="39"/>
  <c r="AF33" i="39" s="1"/>
  <c r="AC72" i="36"/>
  <c r="T6" i="27"/>
  <c r="T34" i="27" s="1"/>
  <c r="M55" i="41"/>
  <c r="L55" i="41" s="1"/>
  <c r="AF28" i="39"/>
  <c r="J33" i="27"/>
  <c r="N12" i="43"/>
  <c r="N51" i="43" s="1"/>
  <c r="J50" i="43" s="1"/>
  <c r="M52" i="43" s="1"/>
  <c r="J33" i="57"/>
  <c r="F33" i="57"/>
  <c r="X33" i="57" s="1"/>
  <c r="K8" i="12"/>
  <c r="L8" i="12" s="1"/>
  <c r="D8" i="12" s="1"/>
  <c r="D31" i="12" s="1"/>
  <c r="K31" i="12" s="1"/>
  <c r="AF35" i="39"/>
  <c r="X66" i="37"/>
  <c r="L30" i="52"/>
  <c r="N49" i="48"/>
  <c r="N53" i="48" s="1"/>
  <c r="O53" i="48" s="1"/>
  <c r="P5" i="56"/>
  <c r="P43" i="56" s="1"/>
  <c r="AB54" i="51"/>
  <c r="V55" i="51" s="1"/>
  <c r="Y55" i="51" s="1"/>
  <c r="D18" i="26"/>
  <c r="D41" i="26" s="1"/>
  <c r="AO22" i="49"/>
  <c r="D16" i="26"/>
  <c r="D39" i="26" s="1"/>
  <c r="AE10" i="42"/>
  <c r="AD10" i="42" s="1"/>
  <c r="AD39" i="42" s="1"/>
  <c r="Z31" i="53"/>
  <c r="AF31" i="53" s="1"/>
  <c r="K14" i="12"/>
  <c r="L14" i="12" s="1"/>
  <c r="D14" i="12" s="1"/>
  <c r="D37" i="12" s="1"/>
  <c r="K37" i="12" s="1"/>
  <c r="U52" i="56"/>
  <c r="D18" i="19"/>
  <c r="D41" i="19" s="1"/>
  <c r="S41" i="19" s="1"/>
  <c r="D36" i="27"/>
  <c r="N19" i="43"/>
  <c r="D20" i="26"/>
  <c r="D43" i="26" s="1"/>
  <c r="X59" i="36"/>
  <c r="AF60" i="36" s="1"/>
  <c r="AF42" i="48"/>
  <c r="AF44" i="48" s="1"/>
  <c r="Z44" i="48" s="1"/>
  <c r="I6" i="57"/>
  <c r="Z6" i="57" s="1"/>
  <c r="Z29" i="57" s="1"/>
  <c r="M39" i="39"/>
  <c r="D66" i="37"/>
  <c r="AE20" i="42"/>
  <c r="AD20" i="42" s="1"/>
  <c r="AD49" i="42" s="1"/>
  <c r="J18" i="28"/>
  <c r="J43" i="28" s="1"/>
  <c r="K33" i="34"/>
  <c r="J33" i="34" s="1"/>
  <c r="G33" i="34" s="1"/>
  <c r="G71" i="34" s="1"/>
  <c r="AF34" i="41"/>
  <c r="AD33" i="41" s="1"/>
  <c r="AE35" i="41" s="1"/>
  <c r="AB35" i="41" s="1"/>
  <c r="M40" i="39"/>
  <c r="I45" i="52"/>
  <c r="T45" i="52" s="1"/>
  <c r="X73" i="37"/>
  <c r="AF74" i="37" s="1"/>
  <c r="AA74" i="37" s="1"/>
  <c r="L16" i="28"/>
  <c r="L41" i="28" s="1"/>
  <c r="I10" i="50"/>
  <c r="E10" i="50" s="1"/>
  <c r="E39" i="50" s="1"/>
  <c r="E43" i="57"/>
  <c r="N51" i="50"/>
  <c r="AG14" i="38"/>
  <c r="AG62" i="38" s="1"/>
  <c r="AE61" i="38" s="1"/>
  <c r="AF67" i="38" s="1"/>
  <c r="AC67" i="38" s="1"/>
  <c r="F27" i="57"/>
  <c r="E35" i="51"/>
  <c r="V35" i="51" s="1"/>
  <c r="U36" i="51" s="1"/>
  <c r="Q37" i="51" s="1"/>
  <c r="D59" i="37"/>
  <c r="X52" i="37"/>
  <c r="D18" i="28"/>
  <c r="D43" i="28" s="1"/>
  <c r="M12" i="52"/>
  <c r="M36" i="52" s="1"/>
  <c r="AF19" i="36"/>
  <c r="AC19" i="36" s="1"/>
  <c r="AC59" i="36" s="1"/>
  <c r="AF33" i="37"/>
  <c r="AF73" i="37" s="1"/>
  <c r="M33" i="36"/>
  <c r="M73" i="36" s="1"/>
  <c r="K72" i="36" s="1"/>
  <c r="L76" i="36" s="1"/>
  <c r="M27" i="39"/>
  <c r="AF56" i="48"/>
  <c r="AF60" i="48" s="1"/>
  <c r="T60" i="48" s="1"/>
  <c r="V60" i="48" s="1"/>
  <c r="I30" i="52"/>
  <c r="L19" i="36"/>
  <c r="G19" i="36" s="1"/>
  <c r="G59" i="36" s="1"/>
  <c r="M59" i="36"/>
  <c r="I58" i="36" s="1"/>
  <c r="K12" i="12"/>
  <c r="L12" i="12" s="1"/>
  <c r="D12" i="12" s="1"/>
  <c r="D35" i="12" s="1"/>
  <c r="K35" i="12" s="1"/>
  <c r="M35" i="41"/>
  <c r="H35" i="41" s="1"/>
  <c r="T27" i="57"/>
  <c r="M31" i="26"/>
  <c r="I27" i="57"/>
  <c r="N5" i="43"/>
  <c r="N44" i="43" s="1"/>
  <c r="J43" i="43" s="1"/>
  <c r="M45" i="43" s="1"/>
  <c r="H45" i="43" s="1"/>
  <c r="S33" i="50"/>
  <c r="M45" i="41"/>
  <c r="H45" i="41" s="1"/>
  <c r="AI8" i="57"/>
  <c r="AI31" i="57" s="1"/>
  <c r="M26" i="43"/>
  <c r="L26" i="43" s="1"/>
  <c r="L65" i="43" s="1"/>
  <c r="AE50" i="41"/>
  <c r="AB50" i="41" s="1"/>
  <c r="AG5" i="56"/>
  <c r="AG43" i="56" s="1"/>
  <c r="AA42" i="56" s="1"/>
  <c r="AG44" i="56" s="1"/>
  <c r="J31" i="57"/>
  <c r="D59" i="36"/>
  <c r="D22" i="26"/>
  <c r="D45" i="26" s="1"/>
  <c r="AC15" i="20"/>
  <c r="G13" i="53"/>
  <c r="G36" i="53" s="1"/>
  <c r="M36" i="53" s="1"/>
  <c r="K22" i="50"/>
  <c r="H22" i="50" s="1"/>
  <c r="H51" i="50" s="1"/>
  <c r="G27" i="53"/>
  <c r="M27" i="53" s="1"/>
  <c r="I32" i="52"/>
  <c r="P14" i="56"/>
  <c r="E22" i="50"/>
  <c r="E24" i="50" s="1"/>
  <c r="E14" i="52"/>
  <c r="E38" i="52" s="1"/>
  <c r="E10" i="52"/>
  <c r="E34" i="52" s="1"/>
  <c r="V72" i="43"/>
  <c r="L25" i="20"/>
  <c r="L54" i="20" s="1"/>
  <c r="J53" i="20" s="1"/>
  <c r="K55" i="20" s="1"/>
  <c r="H55" i="20" s="1"/>
  <c r="K10" i="12"/>
  <c r="L10" i="12" s="1"/>
  <c r="D10" i="12" s="1"/>
  <c r="D33" i="12" s="1"/>
  <c r="K33" i="12" s="1"/>
  <c r="J16" i="26"/>
  <c r="J39" i="26" s="1"/>
  <c r="AE72" i="37"/>
  <c r="Q37" i="57"/>
  <c r="AG23" i="56"/>
  <c r="AG61" i="56" s="1"/>
  <c r="AF39" i="39"/>
  <c r="AE25" i="42"/>
  <c r="AE54" i="42" s="1"/>
  <c r="Q4" i="57"/>
  <c r="Q27" i="57" s="1"/>
  <c r="M12" i="50"/>
  <c r="M41" i="50" s="1"/>
  <c r="AG32" i="38"/>
  <c r="AF32" i="38" s="1"/>
  <c r="AE32" i="38" s="1"/>
  <c r="AE80" i="38" s="1"/>
  <c r="AE84" i="38" s="1"/>
  <c r="F29" i="57"/>
  <c r="F31" i="57"/>
  <c r="X31" i="57" s="1"/>
  <c r="E37" i="57"/>
  <c r="AF35" i="48"/>
  <c r="AF38" i="48" s="1"/>
  <c r="AE5" i="34"/>
  <c r="AD5" i="34" s="1"/>
  <c r="AA5" i="34" s="1"/>
  <c r="AA43" i="34" s="1"/>
  <c r="I4" i="51"/>
  <c r="I32" i="51" s="1"/>
  <c r="V32" i="51" s="1"/>
  <c r="U33" i="51" s="1"/>
  <c r="Q34" i="51" s="1"/>
  <c r="H33" i="27"/>
  <c r="AG41" i="35"/>
  <c r="AG89" i="35" s="1"/>
  <c r="D89" i="38"/>
  <c r="AN21" i="18"/>
  <c r="AN60" i="18"/>
  <c r="AN64" i="18"/>
  <c r="AC10" i="20"/>
  <c r="AC39" i="20" s="1"/>
  <c r="N56" i="48"/>
  <c r="N59" i="48" s="1"/>
  <c r="D14" i="19"/>
  <c r="D37" i="19" s="1"/>
  <c r="Z43" i="53"/>
  <c r="AF43" i="53" s="1"/>
  <c r="I79" i="35"/>
  <c r="V54" i="20"/>
  <c r="J11" i="49"/>
  <c r="J36" i="49" s="1"/>
  <c r="AG12" i="36"/>
  <c r="AG52" i="36" s="1"/>
  <c r="AE51" i="36" s="1"/>
  <c r="AF55" i="36" s="1"/>
  <c r="AN62" i="7"/>
  <c r="L64" i="43"/>
  <c r="K79" i="35"/>
  <c r="AD25" i="20"/>
  <c r="AD54" i="20" s="1"/>
  <c r="AB53" i="20" s="1"/>
  <c r="G35" i="49"/>
  <c r="J22" i="26"/>
  <c r="J45" i="26" s="1"/>
  <c r="L32" i="35"/>
  <c r="L80" i="35" s="1"/>
  <c r="D71" i="38"/>
  <c r="AN46" i="18"/>
  <c r="AE5" i="10"/>
  <c r="AD5" i="10" s="1"/>
  <c r="J18" i="26"/>
  <c r="J41" i="26" s="1"/>
  <c r="AE55" i="42"/>
  <c r="AB55" i="42" s="1"/>
  <c r="AN61" i="18"/>
  <c r="AE15" i="42"/>
  <c r="AN19" i="7"/>
  <c r="M5" i="41"/>
  <c r="L5" i="41" s="1"/>
  <c r="L34" i="41" s="1"/>
  <c r="V39" i="20"/>
  <c r="AC40" i="20" s="1"/>
  <c r="AN41" i="18"/>
  <c r="J13" i="49"/>
  <c r="J38" i="49" s="1"/>
  <c r="D13" i="49"/>
  <c r="D38" i="49" s="1"/>
  <c r="W16" i="57"/>
  <c r="W39" i="57" s="1"/>
  <c r="H17" i="52"/>
  <c r="H41" i="52" s="1"/>
  <c r="T41" i="52" s="1"/>
  <c r="M5" i="38"/>
  <c r="M53" i="38" s="1"/>
  <c r="J25" i="42"/>
  <c r="J54" i="42" s="1"/>
  <c r="D22" i="28"/>
  <c r="D47" i="28" s="1"/>
  <c r="AE20" i="41"/>
  <c r="AE49" i="41" s="1"/>
  <c r="D18" i="49"/>
  <c r="D43" i="49" s="1"/>
  <c r="H39" i="12"/>
  <c r="K54" i="42"/>
  <c r="U16" i="28"/>
  <c r="Y16" i="28" s="1"/>
  <c r="Y41" i="28" s="1"/>
  <c r="K33" i="27"/>
  <c r="D17" i="49"/>
  <c r="D42" i="49" s="1"/>
  <c r="D22" i="19"/>
  <c r="D45" i="19" s="1"/>
  <c r="S45" i="19" s="1"/>
  <c r="D54" i="42"/>
  <c r="AF19" i="43"/>
  <c r="AF58" i="43" s="1"/>
  <c r="AB57" i="43" s="1"/>
  <c r="AE59" i="43" s="1"/>
  <c r="Z59" i="43" s="1"/>
  <c r="AE50" i="42"/>
  <c r="Z50" i="42" s="1"/>
  <c r="AN23" i="7"/>
  <c r="L23" i="38"/>
  <c r="K23" i="38" s="1"/>
  <c r="K71" i="38" s="1"/>
  <c r="K75" i="38" s="1"/>
  <c r="J17" i="49"/>
  <c r="N18" i="49" s="1"/>
  <c r="N43" i="49" s="1"/>
  <c r="K22" i="12"/>
  <c r="L22" i="12" s="1"/>
  <c r="D22" i="12" s="1"/>
  <c r="D45" i="12" s="1"/>
  <c r="K45" i="12" s="1"/>
  <c r="Q41" i="28"/>
  <c r="C35" i="49"/>
  <c r="D43" i="34"/>
  <c r="K10" i="49"/>
  <c r="K35" i="49" s="1"/>
  <c r="P32" i="56"/>
  <c r="P70" i="56" s="1"/>
  <c r="J69" i="56" s="1"/>
  <c r="P71" i="56" s="1"/>
  <c r="D11" i="49"/>
  <c r="D36" i="49" s="1"/>
  <c r="D14" i="49"/>
  <c r="D39" i="49" s="1"/>
  <c r="P39" i="49" s="1"/>
  <c r="L6" i="27"/>
  <c r="L34" i="27" s="1"/>
  <c r="J12" i="49"/>
  <c r="J37" i="49" s="1"/>
  <c r="P37" i="49" s="1"/>
  <c r="L15" i="26"/>
  <c r="L38" i="26" s="1"/>
  <c r="H41" i="12"/>
  <c r="K41" i="12" s="1"/>
  <c r="AG5" i="38"/>
  <c r="AG53" i="38" s="1"/>
  <c r="AE52" i="38" s="1"/>
  <c r="AF58" i="38" s="1"/>
  <c r="AC58" i="38" s="1"/>
  <c r="AE45" i="42"/>
  <c r="AB45" i="42" s="1"/>
  <c r="AF49" i="48"/>
  <c r="AF52" i="48" s="1"/>
  <c r="AF43" i="39"/>
  <c r="Y20" i="57"/>
  <c r="Y43" i="57" s="1"/>
  <c r="AN39" i="7"/>
  <c r="L5" i="20"/>
  <c r="M34" i="26"/>
  <c r="K16" i="49"/>
  <c r="K41" i="49" s="1"/>
  <c r="P42" i="49" s="1"/>
  <c r="J20" i="26"/>
  <c r="J43" i="26" s="1"/>
  <c r="AA79" i="35"/>
  <c r="AE79" i="35"/>
  <c r="K44" i="37"/>
  <c r="I44" i="37"/>
  <c r="K51" i="37"/>
  <c r="I51" i="37"/>
  <c r="AE51" i="37"/>
  <c r="AC51" i="37"/>
  <c r="AA88" i="38"/>
  <c r="AC88" i="38" s="1"/>
  <c r="AE88" i="38"/>
  <c r="AC29" i="57"/>
  <c r="T29" i="57"/>
  <c r="AN13" i="18"/>
  <c r="E41" i="57"/>
  <c r="M31" i="39"/>
  <c r="M33" i="39" s="1"/>
  <c r="E33" i="39" s="1"/>
  <c r="E39" i="57"/>
  <c r="I19" i="52"/>
  <c r="I43" i="52" s="1"/>
  <c r="AD12" i="34"/>
  <c r="L41" i="38"/>
  <c r="X71" i="35"/>
  <c r="S51" i="13"/>
  <c r="D52" i="37"/>
  <c r="AC5" i="20"/>
  <c r="AB5" i="20" s="1"/>
  <c r="AB34" i="20" s="1"/>
  <c r="M32" i="38"/>
  <c r="D71" i="10"/>
  <c r="L5" i="37"/>
  <c r="L10" i="42"/>
  <c r="L39" i="42" s="1"/>
  <c r="J38" i="42" s="1"/>
  <c r="K40" i="42" s="1"/>
  <c r="J40" i="42" s="1"/>
  <c r="D6" i="27"/>
  <c r="D34" i="27" s="1"/>
  <c r="AF40" i="39"/>
  <c r="X50" i="34"/>
  <c r="AG23" i="35"/>
  <c r="AG71" i="35" s="1"/>
  <c r="M32" i="52"/>
  <c r="G39" i="53"/>
  <c r="M39" i="53" s="1"/>
  <c r="X53" i="35"/>
  <c r="D50" i="34"/>
  <c r="X73" i="36"/>
  <c r="AF76" i="36" s="1"/>
  <c r="O36" i="27"/>
  <c r="O30" i="52"/>
  <c r="D66" i="36"/>
  <c r="X89" i="38"/>
  <c r="AG19" i="37"/>
  <c r="AG59" i="37" s="1"/>
  <c r="K70" i="38"/>
  <c r="L12" i="37"/>
  <c r="AG5" i="37"/>
  <c r="AF5" i="37" s="1"/>
  <c r="E8" i="50"/>
  <c r="E37" i="50" s="1"/>
  <c r="S37" i="50" s="1"/>
  <c r="AF44" i="53"/>
  <c r="D73" i="37"/>
  <c r="M25" i="41"/>
  <c r="M54" i="41" s="1"/>
  <c r="AF32" i="53"/>
  <c r="AF12" i="37"/>
  <c r="G70" i="38"/>
  <c r="AN24" i="7"/>
  <c r="V34" i="20"/>
  <c r="AC35" i="20" s="1"/>
  <c r="L54" i="42"/>
  <c r="J53" i="42" s="1"/>
  <c r="Q36" i="27"/>
  <c r="AN64" i="7"/>
  <c r="AN44" i="7"/>
  <c r="X57" i="10"/>
  <c r="AF26" i="37"/>
  <c r="AE26" i="37" s="1"/>
  <c r="AE66" i="37" s="1"/>
  <c r="AE68" i="37" s="1"/>
  <c r="V44" i="43"/>
  <c r="AE45" i="43" s="1"/>
  <c r="AB45" i="43" s="1"/>
  <c r="H27" i="12"/>
  <c r="K27" i="12" s="1"/>
  <c r="V44" i="20"/>
  <c r="AC45" i="20" s="1"/>
  <c r="D10" i="19"/>
  <c r="D33" i="19" s="1"/>
  <c r="AF41" i="38"/>
  <c r="Z9" i="27"/>
  <c r="Z37" i="27" s="1"/>
  <c r="H29" i="12"/>
  <c r="K29" i="12" s="1"/>
  <c r="AN25" i="18"/>
  <c r="AF12" i="43"/>
  <c r="AF51" i="43" s="1"/>
  <c r="AN53" i="18"/>
  <c r="AN23" i="18"/>
  <c r="X80" i="35"/>
  <c r="D39" i="20"/>
  <c r="D45" i="37"/>
  <c r="H43" i="12"/>
  <c r="AN66" i="18"/>
  <c r="AF33" i="36"/>
  <c r="Z13" i="53"/>
  <c r="Z36" i="53" s="1"/>
  <c r="AF36" i="53" s="1"/>
  <c r="AF36" i="39"/>
  <c r="AF28" i="53"/>
  <c r="M10" i="41"/>
  <c r="H10" i="41" s="1"/>
  <c r="H39" i="41" s="1"/>
  <c r="E48" i="49"/>
  <c r="V48" i="49" s="1"/>
  <c r="AN52" i="7"/>
  <c r="M32" i="53"/>
  <c r="S53" i="13"/>
  <c r="K26" i="10"/>
  <c r="J26" i="10" s="1"/>
  <c r="G26" i="10" s="1"/>
  <c r="G64" i="10" s="1"/>
  <c r="AE5" i="43"/>
  <c r="P61" i="56"/>
  <c r="J60" i="56" s="1"/>
  <c r="D20" i="12"/>
  <c r="D43" i="12" s="1"/>
  <c r="L15" i="20"/>
  <c r="K15" i="20" s="1"/>
  <c r="K44" i="20" s="1"/>
  <c r="X57" i="34"/>
  <c r="D72" i="43"/>
  <c r="AF27" i="39"/>
  <c r="M33" i="43"/>
  <c r="N72" i="43"/>
  <c r="L26" i="36"/>
  <c r="M66" i="36"/>
  <c r="J31" i="19"/>
  <c r="D8" i="19"/>
  <c r="D31" i="19" s="1"/>
  <c r="V51" i="51"/>
  <c r="Q52" i="51" s="1"/>
  <c r="AC51" i="51"/>
  <c r="V52" i="51" s="1"/>
  <c r="AE26" i="43"/>
  <c r="AF65" i="43"/>
  <c r="AA12" i="10"/>
  <c r="AA50" i="10" s="1"/>
  <c r="K26" i="34"/>
  <c r="J26" i="34" s="1"/>
  <c r="D64" i="34"/>
  <c r="X71" i="34"/>
  <c r="AE33" i="34"/>
  <c r="AD33" i="34" s="1"/>
  <c r="D62" i="38"/>
  <c r="M14" i="38"/>
  <c r="M62" i="38" s="1"/>
  <c r="M66" i="37"/>
  <c r="L26" i="37"/>
  <c r="AN5" i="7"/>
  <c r="AN50" i="7"/>
  <c r="AN21" i="7"/>
  <c r="AN36" i="7"/>
  <c r="AN12" i="7"/>
  <c r="AN46" i="7"/>
  <c r="AN48" i="7"/>
  <c r="AN28" i="7"/>
  <c r="AN29" i="7"/>
  <c r="AN4" i="7"/>
  <c r="AN13" i="7"/>
  <c r="AN16" i="7"/>
  <c r="AN8" i="7"/>
  <c r="AN63" i="7"/>
  <c r="AN60" i="7"/>
  <c r="AN6" i="7"/>
  <c r="AN26" i="7"/>
  <c r="AN14" i="7"/>
  <c r="AN61" i="7"/>
  <c r="AN66" i="7"/>
  <c r="AN18" i="7"/>
  <c r="AN20" i="7"/>
  <c r="AN35" i="7"/>
  <c r="AN27" i="7"/>
  <c r="AN57" i="7"/>
  <c r="AN54" i="7"/>
  <c r="AN30" i="7"/>
  <c r="AN33" i="7"/>
  <c r="AN43" i="7"/>
  <c r="AN45" i="7"/>
  <c r="AN53" i="7"/>
  <c r="AN47" i="7"/>
  <c r="AN9" i="7"/>
  <c r="AN37" i="7"/>
  <c r="AN58" i="7"/>
  <c r="AN11" i="7"/>
  <c r="AN51" i="7"/>
  <c r="AN7" i="7"/>
  <c r="AN33" i="18"/>
  <c r="AN39" i="18"/>
  <c r="M37" i="57"/>
  <c r="W14" i="57"/>
  <c r="W37" i="57" s="1"/>
  <c r="X71" i="10"/>
  <c r="AE33" i="10"/>
  <c r="AD33" i="10" s="1"/>
  <c r="Q39" i="57"/>
  <c r="Z39" i="57"/>
  <c r="H23" i="56"/>
  <c r="H61" i="56" s="1"/>
  <c r="O61" i="56"/>
  <c r="G5" i="34"/>
  <c r="G43" i="34" s="1"/>
  <c r="AF44" i="41"/>
  <c r="AD43" i="41" s="1"/>
  <c r="AE45" i="41" s="1"/>
  <c r="AE15" i="41"/>
  <c r="AD15" i="41" s="1"/>
  <c r="AD44" i="41" s="1"/>
  <c r="P53" i="50"/>
  <c r="P26" i="50"/>
  <c r="K19" i="34"/>
  <c r="J19" i="34" s="1"/>
  <c r="D57" i="34"/>
  <c r="M5" i="35"/>
  <c r="D53" i="35"/>
  <c r="M14" i="35"/>
  <c r="M62" i="35" s="1"/>
  <c r="D62" i="35"/>
  <c r="M23" i="35"/>
  <c r="M71" i="35" s="1"/>
  <c r="D71" i="35"/>
  <c r="AE40" i="42"/>
  <c r="Z40" i="42" s="1"/>
  <c r="F36" i="27"/>
  <c r="J9" i="27"/>
  <c r="J37" i="27" s="1"/>
  <c r="S45" i="57"/>
  <c r="AC45" i="57"/>
  <c r="AA19" i="10"/>
  <c r="AA57" i="10" s="1"/>
  <c r="E45" i="57"/>
  <c r="N22" i="57"/>
  <c r="AE58" i="36"/>
  <c r="S43" i="57"/>
  <c r="AC43" i="57"/>
  <c r="O43" i="19"/>
  <c r="D20" i="19"/>
  <c r="D43" i="19" s="1"/>
  <c r="AN35" i="18"/>
  <c r="AD43" i="43"/>
  <c r="S6" i="52"/>
  <c r="S30" i="52" s="1"/>
  <c r="AN32" i="18"/>
  <c r="AN54" i="18"/>
  <c r="AN44" i="18"/>
  <c r="AN18" i="18"/>
  <c r="AN24" i="18"/>
  <c r="AN52" i="18"/>
  <c r="N35" i="48"/>
  <c r="M31" i="53"/>
  <c r="AN5" i="18"/>
  <c r="AN63" i="18"/>
  <c r="AN7" i="18"/>
  <c r="AI12" i="57"/>
  <c r="AI35" i="57" s="1"/>
  <c r="AN8" i="18"/>
  <c r="AN4" i="18"/>
  <c r="O12" i="57"/>
  <c r="O35" i="57" s="1"/>
  <c r="AC35" i="57" s="1"/>
  <c r="AN15" i="18"/>
  <c r="W6" i="52"/>
  <c r="W30" i="52" s="1"/>
  <c r="D20" i="28"/>
  <c r="D45" i="28" s="1"/>
  <c r="E28" i="52"/>
  <c r="M35" i="39"/>
  <c r="M37" i="39" s="1"/>
  <c r="E37" i="39" s="1"/>
  <c r="AN6" i="18"/>
  <c r="AN48" i="18"/>
  <c r="AN14" i="18"/>
  <c r="E33" i="27"/>
  <c r="AN49" i="18"/>
  <c r="AF5" i="36"/>
  <c r="AN38" i="18"/>
  <c r="J35" i="57"/>
  <c r="AC69" i="56"/>
  <c r="AE69" i="56" s="1"/>
  <c r="AN67" i="18"/>
  <c r="AN45" i="18"/>
  <c r="AN31" i="18"/>
  <c r="AN58" i="18"/>
  <c r="AF32" i="56"/>
  <c r="M28" i="53"/>
  <c r="AN16" i="18"/>
  <c r="AN43" i="18"/>
  <c r="AN30" i="18"/>
  <c r="AN17" i="18"/>
  <c r="AN56" i="18"/>
  <c r="AN65" i="7"/>
  <c r="AN28" i="18"/>
  <c r="AN57" i="18"/>
  <c r="AN9" i="18"/>
  <c r="AN12" i="18"/>
  <c r="D6" i="19"/>
  <c r="D29" i="19" s="1"/>
  <c r="R9" i="27"/>
  <c r="R37" i="27" s="1"/>
  <c r="M5" i="36"/>
  <c r="AN42" i="18"/>
  <c r="AN37" i="18"/>
  <c r="AN27" i="18"/>
  <c r="M15" i="41"/>
  <c r="S57" i="13"/>
  <c r="Z27" i="53"/>
  <c r="AF27" i="53" s="1"/>
  <c r="AN34" i="18"/>
  <c r="AN29" i="18"/>
  <c r="AN55" i="18"/>
  <c r="AN47" i="18"/>
  <c r="AN51" i="18"/>
  <c r="AN22" i="18"/>
  <c r="AF44" i="39"/>
  <c r="AN11" i="18"/>
  <c r="AN19" i="18"/>
  <c r="AN10" i="18"/>
  <c r="X45" i="36"/>
  <c r="AN26" i="18"/>
  <c r="M37" i="26"/>
  <c r="M35" i="53"/>
  <c r="L20" i="42"/>
  <c r="L49" i="42" s="1"/>
  <c r="J48" i="42" s="1"/>
  <c r="K50" i="42" s="1"/>
  <c r="D43" i="10"/>
  <c r="AN40" i="18"/>
  <c r="AN20" i="18"/>
  <c r="AC44" i="36"/>
  <c r="AN59" i="18"/>
  <c r="AN62" i="18"/>
  <c r="J5" i="10"/>
  <c r="AN65" i="18"/>
  <c r="AN50" i="18"/>
  <c r="AN36" i="18"/>
  <c r="AC65" i="37"/>
  <c r="AE65" i="37"/>
  <c r="M43" i="13"/>
  <c r="Z17" i="53"/>
  <c r="Z40" i="53" s="1"/>
  <c r="AF40" i="53" s="1"/>
  <c r="Z39" i="53"/>
  <c r="AF39" i="53" s="1"/>
  <c r="AG52" i="56"/>
  <c r="AF14" i="56"/>
  <c r="S41" i="57"/>
  <c r="AC41" i="57"/>
  <c r="AF72" i="43"/>
  <c r="AE33" i="43"/>
  <c r="M28" i="39"/>
  <c r="AE10" i="41"/>
  <c r="V39" i="41"/>
  <c r="AE40" i="41" s="1"/>
  <c r="D34" i="42"/>
  <c r="L5" i="42"/>
  <c r="L34" i="42" s="1"/>
  <c r="J33" i="42" s="1"/>
  <c r="N41" i="57"/>
  <c r="Y18" i="57"/>
  <c r="Y41" i="57" s="1"/>
  <c r="K12" i="10"/>
  <c r="J12" i="10" s="1"/>
  <c r="D50" i="10"/>
  <c r="AD20" i="20"/>
  <c r="AD49" i="20" s="1"/>
  <c r="AB48" i="20" s="1"/>
  <c r="V49" i="20"/>
  <c r="M40" i="41"/>
  <c r="AF34" i="42"/>
  <c r="AD33" i="42" s="1"/>
  <c r="AE35" i="42" s="1"/>
  <c r="AE5" i="42"/>
  <c r="I12" i="34"/>
  <c r="I50" i="34" s="1"/>
  <c r="K88" i="38"/>
  <c r="G88" i="38"/>
  <c r="O27" i="19"/>
  <c r="D4" i="19"/>
  <c r="D27" i="19" s="1"/>
  <c r="V54" i="41"/>
  <c r="AE55" i="41" s="1"/>
  <c r="AE25" i="41"/>
  <c r="O35" i="19"/>
  <c r="D12" i="19"/>
  <c r="D35" i="19" s="1"/>
  <c r="AG14" i="35"/>
  <c r="AG62" i="35" s="1"/>
  <c r="M73" i="37"/>
  <c r="L33" i="37"/>
  <c r="V9" i="27"/>
  <c r="V37" i="27" s="1"/>
  <c r="L36" i="27"/>
  <c r="AE26" i="34"/>
  <c r="AD26" i="34" s="1"/>
  <c r="N49" i="41"/>
  <c r="L48" i="41" s="1"/>
  <c r="M50" i="41" s="1"/>
  <c r="M20" i="41"/>
  <c r="AN49" i="7"/>
  <c r="AN41" i="7"/>
  <c r="AN25" i="7"/>
  <c r="AN17" i="7"/>
  <c r="AN10" i="7"/>
  <c r="AN55" i="7"/>
  <c r="AN15" i="7"/>
  <c r="AN34" i="7"/>
  <c r="AN22" i="7"/>
  <c r="AN67" i="7"/>
  <c r="AN40" i="7"/>
  <c r="AN31" i="7"/>
  <c r="AN32" i="7"/>
  <c r="AN42" i="7"/>
  <c r="AN38" i="7"/>
  <c r="AN56" i="7"/>
  <c r="AN59" i="7"/>
  <c r="D54" i="27"/>
  <c r="M12" i="36"/>
  <c r="M52" i="36" s="1"/>
  <c r="M59" i="37"/>
  <c r="L19" i="37"/>
  <c r="I23" i="52"/>
  <c r="I47" i="52" s="1"/>
  <c r="M47" i="52"/>
  <c r="M43" i="39"/>
  <c r="K10" i="20"/>
  <c r="L39" i="20"/>
  <c r="J38" i="20" s="1"/>
  <c r="L15" i="42"/>
  <c r="L44" i="42" s="1"/>
  <c r="J43" i="42" s="1"/>
  <c r="K45" i="42" s="1"/>
  <c r="J39" i="19"/>
  <c r="D16" i="19"/>
  <c r="D39" i="19" s="1"/>
  <c r="K19" i="10"/>
  <c r="J19" i="10" s="1"/>
  <c r="D57" i="10"/>
  <c r="AG53" i="35"/>
  <c r="AF5" i="35"/>
  <c r="AF35" i="53"/>
  <c r="AD19" i="34"/>
  <c r="U70" i="56"/>
  <c r="J33" i="10"/>
  <c r="AG26" i="36"/>
  <c r="AG66" i="36" s="1"/>
  <c r="D16" i="12"/>
  <c r="D39" i="12" s="1"/>
  <c r="S56" i="13"/>
  <c r="S55" i="13"/>
  <c r="AF32" i="35"/>
  <c r="R5" i="59" l="1"/>
  <c r="R53" i="59" s="1"/>
  <c r="R53" i="58"/>
  <c r="AH54" i="58" s="1"/>
  <c r="H44" i="59"/>
  <c r="H92" i="59" s="1"/>
  <c r="I93" i="59"/>
  <c r="H46" i="59"/>
  <c r="H94" i="59" s="1"/>
  <c r="H42" i="59"/>
  <c r="H90" i="59" s="1"/>
  <c r="I91" i="59"/>
  <c r="I95" i="59"/>
  <c r="R47" i="58"/>
  <c r="AG48" i="58" s="1"/>
  <c r="AA70" i="38"/>
  <c r="AC70" i="38" s="1"/>
  <c r="AF74" i="38" s="1"/>
  <c r="AA74" i="38" s="1"/>
  <c r="AF23" i="38"/>
  <c r="AC23" i="38" s="1"/>
  <c r="AC71" i="38" s="1"/>
  <c r="AC73" i="38" s="1"/>
  <c r="P62" i="56"/>
  <c r="H62" i="56" s="1"/>
  <c r="J62" i="56" s="1"/>
  <c r="O32" i="49"/>
  <c r="C32" i="49" s="1"/>
  <c r="E32" i="49" s="1"/>
  <c r="G32" i="49" s="1"/>
  <c r="N21" i="49"/>
  <c r="N46" i="49" s="1"/>
  <c r="AD46" i="49" s="1"/>
  <c r="O5" i="56"/>
  <c r="O43" i="56" s="1"/>
  <c r="L85" i="35"/>
  <c r="I85" i="35" s="1"/>
  <c r="M68" i="43"/>
  <c r="H68" i="43" s="1"/>
  <c r="L23" i="35"/>
  <c r="I23" i="35" s="1"/>
  <c r="I71" i="35" s="1"/>
  <c r="I73" i="35" s="1"/>
  <c r="L83" i="35"/>
  <c r="I83" i="35" s="1"/>
  <c r="G88" i="35"/>
  <c r="G90" i="35" s="1"/>
  <c r="P45" i="28"/>
  <c r="N46" i="48"/>
  <c r="D46" i="48" s="1"/>
  <c r="AB5" i="41"/>
  <c r="AB34" i="41" s="1"/>
  <c r="K20" i="20"/>
  <c r="H20" i="20" s="1"/>
  <c r="H49" i="20" s="1"/>
  <c r="M41" i="53"/>
  <c r="G41" i="53" s="1"/>
  <c r="H41" i="53" s="1"/>
  <c r="I41" i="53" s="1"/>
  <c r="K41" i="53" s="1"/>
  <c r="Z5" i="41"/>
  <c r="Z34" i="41" s="1"/>
  <c r="AE34" i="41"/>
  <c r="AE36" i="41" s="1"/>
  <c r="AD36" i="41" s="1"/>
  <c r="L41" i="35"/>
  <c r="I41" i="35" s="1"/>
  <c r="I89" i="35" s="1"/>
  <c r="I91" i="35" s="1"/>
  <c r="O32" i="56"/>
  <c r="H32" i="56" s="1"/>
  <c r="H70" i="56" s="1"/>
  <c r="J55" i="41"/>
  <c r="H55" i="41"/>
  <c r="N45" i="48"/>
  <c r="O45" i="48" s="1"/>
  <c r="AG32" i="49"/>
  <c r="U32" i="49" s="1"/>
  <c r="W32" i="49" s="1"/>
  <c r="Y32" i="49" s="1"/>
  <c r="AH32" i="49" s="1"/>
  <c r="M56" i="41"/>
  <c r="L56" i="41" s="1"/>
  <c r="M12" i="43"/>
  <c r="J12" i="43" s="1"/>
  <c r="J51" i="43" s="1"/>
  <c r="L33" i="36"/>
  <c r="K33" i="36" s="1"/>
  <c r="K73" i="36" s="1"/>
  <c r="K75" i="36" s="1"/>
  <c r="H50" i="20"/>
  <c r="N51" i="48"/>
  <c r="O51" i="48" s="1"/>
  <c r="N52" i="48"/>
  <c r="F52" i="48" s="1"/>
  <c r="AF29" i="39"/>
  <c r="X29" i="39" s="1"/>
  <c r="B53" i="48"/>
  <c r="D53" i="48" s="1"/>
  <c r="F53" i="48" s="1"/>
  <c r="P43" i="28"/>
  <c r="AF23" i="56"/>
  <c r="Y23" i="56" s="1"/>
  <c r="Y61" i="56" s="1"/>
  <c r="M41" i="39"/>
  <c r="E41" i="39" s="1"/>
  <c r="G41" i="39" s="1"/>
  <c r="J42" i="49"/>
  <c r="L50" i="43"/>
  <c r="M54" i="43" s="1"/>
  <c r="J54" i="43" s="1"/>
  <c r="N41" i="26"/>
  <c r="G23" i="49"/>
  <c r="G48" i="49" s="1"/>
  <c r="X48" i="49" s="1"/>
  <c r="AE51" i="41"/>
  <c r="AD51" i="41" s="1"/>
  <c r="N23" i="49"/>
  <c r="N48" i="49" s="1"/>
  <c r="AD48" i="49" s="1"/>
  <c r="AF37" i="39"/>
  <c r="X37" i="39" s="1"/>
  <c r="F21" i="49"/>
  <c r="F46" i="49" s="1"/>
  <c r="W46" i="49" s="1"/>
  <c r="AF69" i="37"/>
  <c r="AC69" i="37" s="1"/>
  <c r="J66" i="43"/>
  <c r="AF67" i="37"/>
  <c r="AC67" i="37" s="1"/>
  <c r="M45" i="39"/>
  <c r="E45" i="39" s="1"/>
  <c r="AG44" i="48"/>
  <c r="AF53" i="37"/>
  <c r="AC53" i="37" s="1"/>
  <c r="H44" i="48"/>
  <c r="Z20" i="42"/>
  <c r="Z49" i="42" s="1"/>
  <c r="AE39" i="42"/>
  <c r="AE41" i="42" s="1"/>
  <c r="AD41" i="42" s="1"/>
  <c r="AF55" i="37"/>
  <c r="AC55" i="37" s="1"/>
  <c r="K58" i="36"/>
  <c r="L62" i="36" s="1"/>
  <c r="K62" i="36" s="1"/>
  <c r="P36" i="49"/>
  <c r="AE49" i="42"/>
  <c r="AE51" i="42" s="1"/>
  <c r="AD51" i="42" s="1"/>
  <c r="AF59" i="36"/>
  <c r="AA19" i="36"/>
  <c r="AA59" i="36" s="1"/>
  <c r="AE19" i="36"/>
  <c r="AE59" i="36" s="1"/>
  <c r="AE61" i="36" s="1"/>
  <c r="Z50" i="41"/>
  <c r="J26" i="43"/>
  <c r="J65" i="43" s="1"/>
  <c r="AB10" i="42"/>
  <c r="AB39" i="42" s="1"/>
  <c r="AC60" i="36"/>
  <c r="AC61" i="36" s="1"/>
  <c r="AA60" i="36"/>
  <c r="E51" i="50"/>
  <c r="X44" i="48"/>
  <c r="AB44" i="48" s="1"/>
  <c r="AD44" i="48" s="1"/>
  <c r="F44" i="48"/>
  <c r="AF23" i="35"/>
  <c r="AE23" i="35" s="1"/>
  <c r="AE71" i="35" s="1"/>
  <c r="AE75" i="35" s="1"/>
  <c r="AC33" i="37"/>
  <c r="AC73" i="37" s="1"/>
  <c r="I39" i="50"/>
  <c r="S39" i="50" s="1"/>
  <c r="AB20" i="42"/>
  <c r="AB49" i="42" s="1"/>
  <c r="AF46" i="48"/>
  <c r="V46" i="48" s="1"/>
  <c r="I29" i="57"/>
  <c r="AF33" i="53"/>
  <c r="Z33" i="53" s="1"/>
  <c r="AA33" i="53" s="1"/>
  <c r="AB33" i="53" s="1"/>
  <c r="AF45" i="48"/>
  <c r="V45" i="48" s="1"/>
  <c r="M19" i="43"/>
  <c r="N58" i="43"/>
  <c r="AF85" i="35"/>
  <c r="AC85" i="35" s="1"/>
  <c r="J45" i="43"/>
  <c r="AF41" i="35"/>
  <c r="AF89" i="35" s="1"/>
  <c r="AA52" i="38"/>
  <c r="AA54" i="38" s="1"/>
  <c r="P43" i="26"/>
  <c r="M34" i="41"/>
  <c r="M36" i="41" s="1"/>
  <c r="L36" i="41" s="1"/>
  <c r="I19" i="36"/>
  <c r="I59" i="36" s="1"/>
  <c r="M10" i="52"/>
  <c r="M34" i="52" s="1"/>
  <c r="AB25" i="42"/>
  <c r="AB54" i="42" s="1"/>
  <c r="L59" i="36"/>
  <c r="AD45" i="42"/>
  <c r="U41" i="28"/>
  <c r="J45" i="41"/>
  <c r="AA81" i="35"/>
  <c r="AD50" i="42"/>
  <c r="K19" i="36"/>
  <c r="K59" i="36" s="1"/>
  <c r="K61" i="36" s="1"/>
  <c r="AF62" i="36"/>
  <c r="AE62" i="36" s="1"/>
  <c r="Z45" i="42"/>
  <c r="K5" i="42"/>
  <c r="J5" i="42" s="1"/>
  <c r="J34" i="42" s="1"/>
  <c r="Z10" i="42"/>
  <c r="Z39" i="42" s="1"/>
  <c r="O39" i="26"/>
  <c r="V38" i="48"/>
  <c r="X38" i="48" s="1"/>
  <c r="AG38" i="48"/>
  <c r="I32" i="35"/>
  <c r="I80" i="35" s="1"/>
  <c r="I82" i="35" s="1"/>
  <c r="L71" i="38"/>
  <c r="AE33" i="37"/>
  <c r="AE73" i="37" s="1"/>
  <c r="AE75" i="37" s="1"/>
  <c r="AA33" i="37"/>
  <c r="AA73" i="37" s="1"/>
  <c r="AF92" i="38"/>
  <c r="AA92" i="38" s="1"/>
  <c r="AC79" i="35"/>
  <c r="AF83" i="35" s="1"/>
  <c r="AC83" i="35" s="1"/>
  <c r="K35" i="42"/>
  <c r="J35" i="42" s="1"/>
  <c r="J12" i="50"/>
  <c r="AF14" i="38"/>
  <c r="AF62" i="38" s="1"/>
  <c r="L14" i="50"/>
  <c r="P45" i="26"/>
  <c r="AB10" i="20"/>
  <c r="AB39" i="20" s="1"/>
  <c r="J55" i="20"/>
  <c r="M5" i="43"/>
  <c r="H5" i="43" s="1"/>
  <c r="H44" i="43" s="1"/>
  <c r="AD50" i="41"/>
  <c r="AD25" i="42"/>
  <c r="AD54" i="42" s="1"/>
  <c r="AF59" i="48"/>
  <c r="V59" i="48" s="1"/>
  <c r="P38" i="49"/>
  <c r="AF37" i="48"/>
  <c r="X37" i="48" s="1"/>
  <c r="AF76" i="37"/>
  <c r="AC76" i="37" s="1"/>
  <c r="AF39" i="48"/>
  <c r="AG39" i="48" s="1"/>
  <c r="Z25" i="42"/>
  <c r="Z54" i="42" s="1"/>
  <c r="AF58" i="48"/>
  <c r="X58" i="48" s="1"/>
  <c r="K51" i="50"/>
  <c r="Z20" i="41"/>
  <c r="Z49" i="41" s="1"/>
  <c r="M29" i="39"/>
  <c r="E29" i="39" s="1"/>
  <c r="G29" i="39" s="1"/>
  <c r="Z10" i="20"/>
  <c r="Z39" i="20" s="1"/>
  <c r="AF41" i="39"/>
  <c r="X41" i="39" s="1"/>
  <c r="Z41" i="39" s="1"/>
  <c r="E12" i="50"/>
  <c r="E41" i="50" s="1"/>
  <c r="AD20" i="41"/>
  <c r="AD49" i="41" s="1"/>
  <c r="I33" i="34"/>
  <c r="I71" i="34" s="1"/>
  <c r="I73" i="34" s="1"/>
  <c r="AA61" i="38"/>
  <c r="AA63" i="38" s="1"/>
  <c r="AF41" i="53"/>
  <c r="Z41" i="53" s="1"/>
  <c r="AA41" i="53" s="1"/>
  <c r="AB41" i="53" s="1"/>
  <c r="AD41" i="53" s="1"/>
  <c r="L43" i="43"/>
  <c r="M47" i="43" s="1"/>
  <c r="J47" i="43" s="1"/>
  <c r="AC5" i="34"/>
  <c r="AC43" i="34" s="1"/>
  <c r="AC45" i="34" s="1"/>
  <c r="AE19" i="43"/>
  <c r="AD19" i="43" s="1"/>
  <c r="AD58" i="43" s="1"/>
  <c r="H40" i="42"/>
  <c r="J25" i="41"/>
  <c r="J54" i="41" s="1"/>
  <c r="I24" i="50"/>
  <c r="I26" i="50" s="1"/>
  <c r="I72" i="36"/>
  <c r="L74" i="36" s="1"/>
  <c r="G74" i="36" s="1"/>
  <c r="L25" i="41"/>
  <c r="L54" i="41" s="1"/>
  <c r="AF5" i="56"/>
  <c r="AF43" i="56" s="1"/>
  <c r="L45" i="41"/>
  <c r="L76" i="38"/>
  <c r="I76" i="38" s="1"/>
  <c r="H25" i="41"/>
  <c r="H54" i="41" s="1"/>
  <c r="AF80" i="38"/>
  <c r="L94" i="38"/>
  <c r="I94" i="38" s="1"/>
  <c r="K55" i="42"/>
  <c r="K56" i="42" s="1"/>
  <c r="J56" i="42" s="1"/>
  <c r="AC25" i="20"/>
  <c r="Z25" i="20" s="1"/>
  <c r="Z54" i="20" s="1"/>
  <c r="AC44" i="20"/>
  <c r="AC46" i="20" s="1"/>
  <c r="AB46" i="20" s="1"/>
  <c r="AB15" i="20"/>
  <c r="AB44" i="20" s="1"/>
  <c r="G37" i="39"/>
  <c r="I37" i="39" s="1"/>
  <c r="K37" i="39" s="1"/>
  <c r="AA32" i="38"/>
  <c r="AA80" i="38" s="1"/>
  <c r="L24" i="50"/>
  <c r="L53" i="50" s="1"/>
  <c r="H26" i="43"/>
  <c r="H65" i="43" s="1"/>
  <c r="AC32" i="38"/>
  <c r="AC80" i="38" s="1"/>
  <c r="AC82" i="38" s="1"/>
  <c r="AB20" i="41"/>
  <c r="AB49" i="41" s="1"/>
  <c r="AB45" i="20"/>
  <c r="AF12" i="36"/>
  <c r="AF52" i="36" s="1"/>
  <c r="K25" i="20"/>
  <c r="K54" i="20" s="1"/>
  <c r="K56" i="20" s="1"/>
  <c r="J56" i="20" s="1"/>
  <c r="AC55" i="20"/>
  <c r="J35" i="41"/>
  <c r="K32" i="35"/>
  <c r="K80" i="35" s="1"/>
  <c r="K84" i="35" s="1"/>
  <c r="M65" i="43"/>
  <c r="M67" i="43" s="1"/>
  <c r="L67" i="43" s="1"/>
  <c r="AC51" i="36"/>
  <c r="AF53" i="36" s="1"/>
  <c r="AA53" i="36" s="1"/>
  <c r="L60" i="36"/>
  <c r="AF45" i="39"/>
  <c r="X45" i="39" s="1"/>
  <c r="L35" i="41"/>
  <c r="K40" i="20"/>
  <c r="J40" i="20" s="1"/>
  <c r="L14" i="35"/>
  <c r="L62" i="35" s="1"/>
  <c r="AG45" i="37"/>
  <c r="AC44" i="37" s="1"/>
  <c r="AF46" i="37" s="1"/>
  <c r="Z15" i="20"/>
  <c r="Z44" i="20" s="1"/>
  <c r="AD57" i="43"/>
  <c r="AE61" i="43" s="1"/>
  <c r="Z61" i="43" s="1"/>
  <c r="F26" i="50"/>
  <c r="E53" i="50"/>
  <c r="AG80" i="38"/>
  <c r="AE79" i="38" s="1"/>
  <c r="AF85" i="38" s="1"/>
  <c r="AC85" i="38" s="1"/>
  <c r="H15" i="20"/>
  <c r="H44" i="20" s="1"/>
  <c r="AE47" i="43"/>
  <c r="Z47" i="43" s="1"/>
  <c r="G32" i="35"/>
  <c r="G80" i="35" s="1"/>
  <c r="G82" i="35" s="1"/>
  <c r="G72" i="38"/>
  <c r="O14" i="56"/>
  <c r="P52" i="56"/>
  <c r="J51" i="56" s="1"/>
  <c r="P53" i="56" s="1"/>
  <c r="H53" i="56" s="1"/>
  <c r="J53" i="56" s="1"/>
  <c r="AH31" i="49"/>
  <c r="AF51" i="48"/>
  <c r="X51" i="48" s="1"/>
  <c r="AF74" i="36"/>
  <c r="AC74" i="36" s="1"/>
  <c r="M37" i="53"/>
  <c r="G37" i="53" s="1"/>
  <c r="H37" i="53" s="1"/>
  <c r="I37" i="53" s="1"/>
  <c r="AE56" i="42"/>
  <c r="AD56" i="42" s="1"/>
  <c r="AE44" i="42"/>
  <c r="AE46" i="42" s="1"/>
  <c r="AD46" i="42" s="1"/>
  <c r="AB15" i="42"/>
  <c r="AB44" i="42" s="1"/>
  <c r="AD15" i="42"/>
  <c r="AD44" i="42" s="1"/>
  <c r="Z15" i="42"/>
  <c r="Z44" i="42" s="1"/>
  <c r="AA5" i="10"/>
  <c r="AA43" i="10" s="1"/>
  <c r="K5" i="20"/>
  <c r="L34" i="20"/>
  <c r="J33" i="20" s="1"/>
  <c r="K35" i="20" s="1"/>
  <c r="L5" i="38"/>
  <c r="L53" i="38" s="1"/>
  <c r="S43" i="19"/>
  <c r="Q18" i="49"/>
  <c r="Q43" i="49" s="1"/>
  <c r="L55" i="37"/>
  <c r="I55" i="37" s="1"/>
  <c r="K39" i="12"/>
  <c r="AF26" i="36"/>
  <c r="AF66" i="36" s="1"/>
  <c r="AA26" i="37"/>
  <c r="AA66" i="37" s="1"/>
  <c r="M33" i="53"/>
  <c r="G33" i="53" s="1"/>
  <c r="H33" i="53" s="1"/>
  <c r="I33" i="53" s="1"/>
  <c r="K33" i="53" s="1"/>
  <c r="AF5" i="38"/>
  <c r="AE5" i="38" s="1"/>
  <c r="AE53" i="38" s="1"/>
  <c r="AE57" i="38" s="1"/>
  <c r="G18" i="49"/>
  <c r="G43" i="49" s="1"/>
  <c r="AF94" i="38"/>
  <c r="AC94" i="38" s="1"/>
  <c r="M29" i="53"/>
  <c r="G29" i="53" s="1"/>
  <c r="H29" i="53" s="1"/>
  <c r="I29" i="53" s="1"/>
  <c r="K29" i="53" s="1"/>
  <c r="AB50" i="42"/>
  <c r="N58" i="48"/>
  <c r="F58" i="48" s="1"/>
  <c r="H58" i="48" s="1"/>
  <c r="J58" i="48" s="1"/>
  <c r="L58" i="48" s="1"/>
  <c r="AF45" i="53"/>
  <c r="Z45" i="53" s="1"/>
  <c r="AA45" i="53" s="1"/>
  <c r="AB45" i="53" s="1"/>
  <c r="AD45" i="53" s="1"/>
  <c r="N60" i="48"/>
  <c r="B60" i="48" s="1"/>
  <c r="AG60" i="48"/>
  <c r="Z45" i="20"/>
  <c r="Z55" i="42"/>
  <c r="AC74" i="37"/>
  <c r="L69" i="56"/>
  <c r="O73" i="56" s="1"/>
  <c r="Z45" i="43"/>
  <c r="J22" i="28"/>
  <c r="J47" i="28" s="1"/>
  <c r="P47" i="28" s="1"/>
  <c r="G23" i="38"/>
  <c r="G71" i="38" s="1"/>
  <c r="K13" i="18"/>
  <c r="K36" i="18" s="1"/>
  <c r="T36" i="18" s="1"/>
  <c r="AF53" i="48"/>
  <c r="J23" i="56"/>
  <c r="J61" i="56" s="1"/>
  <c r="J24" i="28"/>
  <c r="J49" i="28" s="1"/>
  <c r="P49" i="28" s="1"/>
  <c r="I70" i="38"/>
  <c r="L74" i="38" s="1"/>
  <c r="I23" i="38"/>
  <c r="I71" i="38" s="1"/>
  <c r="I73" i="38" s="1"/>
  <c r="AD55" i="42"/>
  <c r="AB40" i="42"/>
  <c r="AD40" i="42"/>
  <c r="H5" i="41"/>
  <c r="H34" i="41" s="1"/>
  <c r="J5" i="41"/>
  <c r="J34" i="41" s="1"/>
  <c r="AE55" i="36"/>
  <c r="AC55" i="36"/>
  <c r="J52" i="43"/>
  <c r="H52" i="43"/>
  <c r="E19" i="18"/>
  <c r="E42" i="18" s="1"/>
  <c r="Q42" i="18" s="1"/>
  <c r="G12" i="37"/>
  <c r="G52" i="37" s="1"/>
  <c r="L52" i="37"/>
  <c r="I12" i="37"/>
  <c r="I52" i="37" s="1"/>
  <c r="K12" i="37"/>
  <c r="K52" i="37" s="1"/>
  <c r="K54" i="37" s="1"/>
  <c r="K15" i="42"/>
  <c r="K44" i="42" s="1"/>
  <c r="K46" i="42" s="1"/>
  <c r="J46" i="42" s="1"/>
  <c r="AF66" i="37"/>
  <c r="Z52" i="51"/>
  <c r="K10" i="42"/>
  <c r="J15" i="20"/>
  <c r="J44" i="20" s="1"/>
  <c r="K43" i="12"/>
  <c r="AB5" i="43"/>
  <c r="AB44" i="43" s="1"/>
  <c r="AD5" i="43"/>
  <c r="AD44" i="43" s="1"/>
  <c r="K5" i="37"/>
  <c r="K45" i="37" s="1"/>
  <c r="K47" i="37" s="1"/>
  <c r="G5" i="37"/>
  <c r="G45" i="37" s="1"/>
  <c r="I5" i="37"/>
  <c r="I45" i="37" s="1"/>
  <c r="L45" i="37"/>
  <c r="F59" i="48"/>
  <c r="D59" i="48"/>
  <c r="O59" i="48"/>
  <c r="D10" i="7"/>
  <c r="D33" i="7" s="1"/>
  <c r="AA33" i="36"/>
  <c r="AA73" i="36" s="1"/>
  <c r="AE33" i="36"/>
  <c r="AE73" i="36" s="1"/>
  <c r="AE75" i="36" s="1"/>
  <c r="AC33" i="36"/>
  <c r="AC73" i="36" s="1"/>
  <c r="AF73" i="36"/>
  <c r="AE12" i="43"/>
  <c r="AC26" i="37"/>
  <c r="AC66" i="37" s="1"/>
  <c r="AA90" i="38"/>
  <c r="AC76" i="36"/>
  <c r="AE76" i="36"/>
  <c r="M80" i="38"/>
  <c r="L32" i="38"/>
  <c r="AE41" i="38"/>
  <c r="AE89" i="38" s="1"/>
  <c r="AE93" i="38" s="1"/>
  <c r="AA41" i="38"/>
  <c r="AA89" i="38" s="1"/>
  <c r="AF89" i="38"/>
  <c r="AC41" i="38"/>
  <c r="AC89" i="38" s="1"/>
  <c r="AC91" i="38" s="1"/>
  <c r="Z5" i="20"/>
  <c r="Z34" i="20" s="1"/>
  <c r="AC34" i="20"/>
  <c r="AC36" i="20" s="1"/>
  <c r="AB36" i="20" s="1"/>
  <c r="AF29" i="53"/>
  <c r="Z29" i="53" s="1"/>
  <c r="AA29" i="53" s="1"/>
  <c r="AB29" i="53" s="1"/>
  <c r="AD29" i="53" s="1"/>
  <c r="AC42" i="56"/>
  <c r="AE42" i="56" s="1"/>
  <c r="AF48" i="56" s="1"/>
  <c r="AC12" i="10"/>
  <c r="AC50" i="10" s="1"/>
  <c r="AE12" i="37"/>
  <c r="AE52" i="37" s="1"/>
  <c r="AE54" i="37" s="1"/>
  <c r="AF52" i="37"/>
  <c r="AC12" i="37"/>
  <c r="AC52" i="37" s="1"/>
  <c r="AA12" i="37"/>
  <c r="AA52" i="37" s="1"/>
  <c r="AD50" i="43"/>
  <c r="AE54" i="43" s="1"/>
  <c r="AB50" i="43"/>
  <c r="AE52" i="43" s="1"/>
  <c r="M39" i="41"/>
  <c r="M41" i="41" s="1"/>
  <c r="L41" i="41" s="1"/>
  <c r="AC19" i="10"/>
  <c r="AC57" i="10" s="1"/>
  <c r="AC59" i="10" s="1"/>
  <c r="G33" i="39"/>
  <c r="H33" i="39" s="1"/>
  <c r="L48" i="37"/>
  <c r="I48" i="37" s="1"/>
  <c r="L46" i="37"/>
  <c r="AF75" i="56"/>
  <c r="Y75" i="56" s="1"/>
  <c r="AA75" i="56" s="1"/>
  <c r="AF37" i="53"/>
  <c r="Z37" i="53" s="1"/>
  <c r="AA37" i="53" s="1"/>
  <c r="AB37" i="53" s="1"/>
  <c r="AD37" i="53" s="1"/>
  <c r="AF19" i="37"/>
  <c r="AE44" i="43"/>
  <c r="AE46" i="43" s="1"/>
  <c r="AB46" i="43" s="1"/>
  <c r="L44" i="20"/>
  <c r="J43" i="20" s="1"/>
  <c r="K45" i="20" s="1"/>
  <c r="K46" i="20" s="1"/>
  <c r="J46" i="20" s="1"/>
  <c r="J10" i="41"/>
  <c r="J39" i="41" s="1"/>
  <c r="K41" i="38"/>
  <c r="K89" i="38" s="1"/>
  <c r="K93" i="38" s="1"/>
  <c r="G41" i="38"/>
  <c r="G89" i="38" s="1"/>
  <c r="I41" i="38"/>
  <c r="I89" i="38" s="1"/>
  <c r="I91" i="38" s="1"/>
  <c r="L89" i="38"/>
  <c r="Z5" i="43"/>
  <c r="Z44" i="43" s="1"/>
  <c r="L10" i="41"/>
  <c r="L39" i="41" s="1"/>
  <c r="Z35" i="41"/>
  <c r="I26" i="10"/>
  <c r="I64" i="10" s="1"/>
  <c r="I66" i="10" s="1"/>
  <c r="AA12" i="34"/>
  <c r="AA50" i="34" s="1"/>
  <c r="AC58" i="37"/>
  <c r="AF60" i="37" s="1"/>
  <c r="AE58" i="37"/>
  <c r="AF62" i="37" s="1"/>
  <c r="AC62" i="37" s="1"/>
  <c r="AD35" i="41"/>
  <c r="AB59" i="43"/>
  <c r="E19" i="52"/>
  <c r="E43" i="52" s="1"/>
  <c r="T43" i="52" s="1"/>
  <c r="S39" i="19"/>
  <c r="I5" i="34"/>
  <c r="I43" i="34" s="1"/>
  <c r="I45" i="34" s="1"/>
  <c r="AE70" i="35"/>
  <c r="AF76" i="35" s="1"/>
  <c r="AC76" i="35" s="1"/>
  <c r="AA70" i="35"/>
  <c r="L53" i="37"/>
  <c r="K4" i="18"/>
  <c r="K27" i="18" s="1"/>
  <c r="T27" i="18" s="1"/>
  <c r="E16" i="18"/>
  <c r="E39" i="18" s="1"/>
  <c r="Q39" i="18" s="1"/>
  <c r="E13" i="18"/>
  <c r="E36" i="18" s="1"/>
  <c r="P36" i="18" s="1"/>
  <c r="K16" i="18"/>
  <c r="K39" i="18" s="1"/>
  <c r="U39" i="18" s="1"/>
  <c r="K7" i="18"/>
  <c r="K30" i="18" s="1"/>
  <c r="T30" i="18" s="1"/>
  <c r="E7" i="18"/>
  <c r="E30" i="18" s="1"/>
  <c r="P30" i="18" s="1"/>
  <c r="AD45" i="41"/>
  <c r="AB45" i="41"/>
  <c r="Z45" i="41"/>
  <c r="AA88" i="35"/>
  <c r="AA90" i="35" s="1"/>
  <c r="AE88" i="35"/>
  <c r="AF94" i="35" s="1"/>
  <c r="AC94" i="35" s="1"/>
  <c r="Y44" i="56"/>
  <c r="AA44" i="56" s="1"/>
  <c r="K10" i="18"/>
  <c r="K33" i="18" s="1"/>
  <c r="T33" i="18" s="1"/>
  <c r="K65" i="36"/>
  <c r="L69" i="36" s="1"/>
  <c r="I65" i="36"/>
  <c r="L67" i="36" s="1"/>
  <c r="L5" i="36"/>
  <c r="M45" i="36"/>
  <c r="K26" i="36"/>
  <c r="K66" i="36" s="1"/>
  <c r="K68" i="36" s="1"/>
  <c r="I26" i="36"/>
  <c r="I66" i="36" s="1"/>
  <c r="G26" i="36"/>
  <c r="G66" i="36" s="1"/>
  <c r="L66" i="36"/>
  <c r="L5" i="35"/>
  <c r="M53" i="35"/>
  <c r="K20" i="42"/>
  <c r="H20" i="42" s="1"/>
  <c r="H49" i="42" s="1"/>
  <c r="X33" i="39"/>
  <c r="Z33" i="39" s="1"/>
  <c r="G19" i="34"/>
  <c r="G57" i="34" s="1"/>
  <c r="AB64" i="43"/>
  <c r="AE66" i="43" s="1"/>
  <c r="AD64" i="43"/>
  <c r="AE68" i="43" s="1"/>
  <c r="AA33" i="34"/>
  <c r="AA71" i="34" s="1"/>
  <c r="AB26" i="43"/>
  <c r="AB65" i="43" s="1"/>
  <c r="Z26" i="43"/>
  <c r="Z65" i="43" s="1"/>
  <c r="AE65" i="43"/>
  <c r="AD26" i="43"/>
  <c r="AD65" i="43" s="1"/>
  <c r="L71" i="43"/>
  <c r="M75" i="43" s="1"/>
  <c r="J71" i="43"/>
  <c r="M73" i="43" s="1"/>
  <c r="M72" i="43"/>
  <c r="H33" i="43"/>
  <c r="H72" i="43" s="1"/>
  <c r="L33" i="43"/>
  <c r="L72" i="43" s="1"/>
  <c r="J33" i="43"/>
  <c r="J72" i="43" s="1"/>
  <c r="D6" i="7"/>
  <c r="D29" i="7" s="1"/>
  <c r="AE44" i="41"/>
  <c r="AE46" i="41" s="1"/>
  <c r="AD46" i="41" s="1"/>
  <c r="E4" i="18"/>
  <c r="E27" i="18" s="1"/>
  <c r="P27" i="18" s="1"/>
  <c r="AF46" i="36"/>
  <c r="AF48" i="36"/>
  <c r="Z35" i="20"/>
  <c r="AB35" i="20"/>
  <c r="Y22" i="57"/>
  <c r="Y45" i="57" s="1"/>
  <c r="N45" i="57"/>
  <c r="U43" i="13"/>
  <c r="AB43" i="13" s="1"/>
  <c r="T47" i="52"/>
  <c r="AB15" i="41"/>
  <c r="AB44" i="41" s="1"/>
  <c r="E10" i="18"/>
  <c r="E33" i="18" s="1"/>
  <c r="P33" i="18" s="1"/>
  <c r="H15" i="41"/>
  <c r="H44" i="41" s="1"/>
  <c r="M44" i="41"/>
  <c r="M46" i="41" s="1"/>
  <c r="L46" i="41" s="1"/>
  <c r="L15" i="41"/>
  <c r="L44" i="41" s="1"/>
  <c r="J15" i="41"/>
  <c r="J44" i="41" s="1"/>
  <c r="N38" i="48"/>
  <c r="N37" i="48"/>
  <c r="N39" i="48"/>
  <c r="G31" i="49"/>
  <c r="I31" i="49" s="1"/>
  <c r="P31" i="49" s="1"/>
  <c r="G61" i="38"/>
  <c r="G63" i="38" s="1"/>
  <c r="K61" i="38"/>
  <c r="L67" i="38" s="1"/>
  <c r="I67" i="38" s="1"/>
  <c r="AF70" i="56"/>
  <c r="Y32" i="56"/>
  <c r="AA32" i="56" s="1"/>
  <c r="AA70" i="56" s="1"/>
  <c r="AG52" i="48"/>
  <c r="X52" i="48"/>
  <c r="V52" i="48"/>
  <c r="K70" i="35"/>
  <c r="L76" i="35" s="1"/>
  <c r="I76" i="35" s="1"/>
  <c r="G70" i="35"/>
  <c r="G72" i="35" s="1"/>
  <c r="K19" i="18"/>
  <c r="K42" i="18" s="1"/>
  <c r="U42" i="18" s="1"/>
  <c r="G5" i="10"/>
  <c r="G43" i="10" s="1"/>
  <c r="X60" i="48"/>
  <c r="Z60" i="48" s="1"/>
  <c r="L60" i="56"/>
  <c r="O64" i="56" s="1"/>
  <c r="H64" i="56" s="1"/>
  <c r="J64" i="56" s="1"/>
  <c r="L66" i="37"/>
  <c r="K26" i="37"/>
  <c r="K66" i="37" s="1"/>
  <c r="K68" i="37" s="1"/>
  <c r="I26" i="37"/>
  <c r="I66" i="37" s="1"/>
  <c r="G26" i="37"/>
  <c r="G66" i="37" s="1"/>
  <c r="L14" i="38"/>
  <c r="Z15" i="41"/>
  <c r="Z44" i="41" s="1"/>
  <c r="H71" i="56"/>
  <c r="J71" i="56" s="1"/>
  <c r="AE5" i="36"/>
  <c r="AE45" i="36" s="1"/>
  <c r="AE47" i="36" s="1"/>
  <c r="AF45" i="36"/>
  <c r="AC5" i="36"/>
  <c r="AC45" i="36" s="1"/>
  <c r="AA5" i="36"/>
  <c r="AA45" i="36" s="1"/>
  <c r="O28" i="50"/>
  <c r="O57" i="50" s="1"/>
  <c r="P55" i="50"/>
  <c r="K65" i="37"/>
  <c r="L69" i="37" s="1"/>
  <c r="I69" i="37" s="1"/>
  <c r="I65" i="37"/>
  <c r="L67" i="37" s="1"/>
  <c r="AA26" i="34"/>
  <c r="AA64" i="34" s="1"/>
  <c r="J45" i="42"/>
  <c r="H45" i="42"/>
  <c r="G12" i="10"/>
  <c r="G50" i="10" s="1"/>
  <c r="G19" i="10"/>
  <c r="G57" i="10" s="1"/>
  <c r="I52" i="34"/>
  <c r="J50" i="34"/>
  <c r="K50" i="34" s="1"/>
  <c r="I76" i="36"/>
  <c r="K76" i="36"/>
  <c r="M49" i="41"/>
  <c r="M51" i="41" s="1"/>
  <c r="L51" i="41" s="1"/>
  <c r="H20" i="41"/>
  <c r="H49" i="41" s="1"/>
  <c r="J20" i="41"/>
  <c r="J49" i="41" s="1"/>
  <c r="L20" i="41"/>
  <c r="L49" i="41" s="1"/>
  <c r="Z40" i="20"/>
  <c r="AB40" i="20"/>
  <c r="I18" i="7"/>
  <c r="I41" i="7" s="1"/>
  <c r="AC41" i="20"/>
  <c r="AB41" i="20" s="1"/>
  <c r="K19" i="37"/>
  <c r="K59" i="37" s="1"/>
  <c r="K61" i="37" s="1"/>
  <c r="L59" i="37"/>
  <c r="G19" i="37"/>
  <c r="G59" i="37" s="1"/>
  <c r="I19" i="37"/>
  <c r="I59" i="37" s="1"/>
  <c r="L50" i="41"/>
  <c r="H50" i="41"/>
  <c r="J50" i="41"/>
  <c r="G33" i="37"/>
  <c r="G73" i="37" s="1"/>
  <c r="L73" i="37"/>
  <c r="K33" i="37"/>
  <c r="K73" i="37" s="1"/>
  <c r="K75" i="37" s="1"/>
  <c r="I33" i="37"/>
  <c r="I73" i="37" s="1"/>
  <c r="AE34" i="42"/>
  <c r="AE36" i="42" s="1"/>
  <c r="AD36" i="42" s="1"/>
  <c r="AB5" i="42"/>
  <c r="AB34" i="42" s="1"/>
  <c r="Z5" i="42"/>
  <c r="Z34" i="42" s="1"/>
  <c r="AD5" i="42"/>
  <c r="AD34" i="42" s="1"/>
  <c r="K61" i="35"/>
  <c r="L67" i="35" s="1"/>
  <c r="I67" i="35" s="1"/>
  <c r="G61" i="35"/>
  <c r="G63" i="35" s="1"/>
  <c r="I12" i="7"/>
  <c r="I35" i="7" s="1"/>
  <c r="AE72" i="43"/>
  <c r="AB33" i="43"/>
  <c r="AB72" i="43" s="1"/>
  <c r="AD33" i="43"/>
  <c r="AD72" i="43" s="1"/>
  <c r="Z33" i="43"/>
  <c r="Z72" i="43" s="1"/>
  <c r="AA5" i="35"/>
  <c r="AA53" i="35" s="1"/>
  <c r="AE5" i="35"/>
  <c r="AE53" i="35" s="1"/>
  <c r="AE57" i="35" s="1"/>
  <c r="AC5" i="35"/>
  <c r="AC53" i="35" s="1"/>
  <c r="AC55" i="35" s="1"/>
  <c r="AF53" i="35"/>
  <c r="I58" i="37"/>
  <c r="L60" i="37" s="1"/>
  <c r="K58" i="37"/>
  <c r="L62" i="37" s="1"/>
  <c r="I62" i="37" s="1"/>
  <c r="I72" i="37"/>
  <c r="L74" i="37" s="1"/>
  <c r="K72" i="37"/>
  <c r="L76" i="37" s="1"/>
  <c r="I76" i="37" s="1"/>
  <c r="G90" i="38"/>
  <c r="I88" i="38"/>
  <c r="L92" i="38" s="1"/>
  <c r="AD71" i="43"/>
  <c r="AE75" i="43" s="1"/>
  <c r="AB71" i="43"/>
  <c r="AE73" i="43" s="1"/>
  <c r="J42" i="56"/>
  <c r="P44" i="56" s="1"/>
  <c r="AE52" i="35"/>
  <c r="AF58" i="35" s="1"/>
  <c r="AC58" i="35" s="1"/>
  <c r="AA52" i="35"/>
  <c r="AA54" i="35" s="1"/>
  <c r="H50" i="42"/>
  <c r="J50" i="42"/>
  <c r="D18" i="7"/>
  <c r="D41" i="7" s="1"/>
  <c r="D16" i="7"/>
  <c r="D39" i="7" s="1"/>
  <c r="I16" i="7"/>
  <c r="I39" i="7" s="1"/>
  <c r="I10" i="7"/>
  <c r="I33" i="7" s="1"/>
  <c r="I4" i="7"/>
  <c r="I27" i="7" s="1"/>
  <c r="D20" i="7"/>
  <c r="D43" i="7" s="1"/>
  <c r="D14" i="7"/>
  <c r="D37" i="7" s="1"/>
  <c r="D22" i="7"/>
  <c r="D45" i="7" s="1"/>
  <c r="D8" i="7"/>
  <c r="D31" i="7" s="1"/>
  <c r="L40" i="41"/>
  <c r="H40" i="41"/>
  <c r="J40" i="41"/>
  <c r="AC26" i="10"/>
  <c r="AC64" i="10" s="1"/>
  <c r="AC66" i="10" s="1"/>
  <c r="D4" i="7"/>
  <c r="D27" i="7" s="1"/>
  <c r="Y14" i="56"/>
  <c r="Y52" i="56" s="1"/>
  <c r="AF52" i="56"/>
  <c r="AA33" i="10"/>
  <c r="AA71" i="10" s="1"/>
  <c r="AC65" i="36"/>
  <c r="AF67" i="36" s="1"/>
  <c r="AE65" i="36"/>
  <c r="AF69" i="36" s="1"/>
  <c r="J10" i="20"/>
  <c r="J39" i="20" s="1"/>
  <c r="K39" i="20"/>
  <c r="H10" i="20"/>
  <c r="H39" i="20" s="1"/>
  <c r="L12" i="36"/>
  <c r="Z35" i="42"/>
  <c r="AB35" i="42"/>
  <c r="AD35" i="42"/>
  <c r="AC50" i="20"/>
  <c r="Z40" i="41"/>
  <c r="AB40" i="41"/>
  <c r="AD40" i="41"/>
  <c r="I22" i="7"/>
  <c r="I45" i="7" s="1"/>
  <c r="I6" i="7"/>
  <c r="I29" i="7" s="1"/>
  <c r="K52" i="38"/>
  <c r="L58" i="38" s="1"/>
  <c r="I58" i="38" s="1"/>
  <c r="G52" i="38"/>
  <c r="G54" i="38" s="1"/>
  <c r="AA51" i="56"/>
  <c r="AG53" i="56" s="1"/>
  <c r="AA32" i="35"/>
  <c r="AA80" i="35" s="1"/>
  <c r="AE32" i="35"/>
  <c r="AE80" i="35" s="1"/>
  <c r="AE84" i="35" s="1"/>
  <c r="AF80" i="35"/>
  <c r="AC32" i="35"/>
  <c r="AC80" i="35" s="1"/>
  <c r="AC82" i="35" s="1"/>
  <c r="G33" i="10"/>
  <c r="G71" i="10" s="1"/>
  <c r="K51" i="36"/>
  <c r="L55" i="36" s="1"/>
  <c r="I51" i="36"/>
  <c r="L53" i="36" s="1"/>
  <c r="AF14" i="35"/>
  <c r="Z25" i="41"/>
  <c r="Z54" i="41" s="1"/>
  <c r="AD25" i="41"/>
  <c r="AD54" i="41" s="1"/>
  <c r="AB25" i="41"/>
  <c r="AB54" i="41" s="1"/>
  <c r="AE54" i="41"/>
  <c r="AE56" i="41" s="1"/>
  <c r="AD56" i="41" s="1"/>
  <c r="AC20" i="20"/>
  <c r="Z10" i="41"/>
  <c r="Z39" i="41" s="1"/>
  <c r="AE39" i="41"/>
  <c r="AE41" i="41" s="1"/>
  <c r="AD41" i="41" s="1"/>
  <c r="AD10" i="41"/>
  <c r="AD39" i="41" s="1"/>
  <c r="AB10" i="41"/>
  <c r="AB39" i="41" s="1"/>
  <c r="I14" i="7"/>
  <c r="I37" i="7" s="1"/>
  <c r="I20" i="7"/>
  <c r="I43" i="7" s="1"/>
  <c r="AA60" i="56"/>
  <c r="AG62" i="56" s="1"/>
  <c r="AA19" i="34"/>
  <c r="AA57" i="34" s="1"/>
  <c r="G26" i="34"/>
  <c r="G64" i="34" s="1"/>
  <c r="AG71" i="56"/>
  <c r="AF73" i="56"/>
  <c r="AE61" i="35"/>
  <c r="AF67" i="35" s="1"/>
  <c r="AC67" i="35" s="1"/>
  <c r="AA61" i="35"/>
  <c r="AA63" i="35" s="1"/>
  <c r="Z55" i="41"/>
  <c r="AD55" i="41"/>
  <c r="AB55" i="41"/>
  <c r="D12" i="7"/>
  <c r="D35" i="7" s="1"/>
  <c r="I8" i="7"/>
  <c r="I31" i="7" s="1"/>
  <c r="AC5" i="37"/>
  <c r="AC45" i="37" s="1"/>
  <c r="AF45" i="37"/>
  <c r="AE5" i="37"/>
  <c r="AE45" i="37" s="1"/>
  <c r="AE47" i="37" s="1"/>
  <c r="AA5" i="37"/>
  <c r="AA45" i="37" s="1"/>
  <c r="V5" i="59" l="1"/>
  <c r="Z5" i="59" s="1"/>
  <c r="AC74" i="38"/>
  <c r="AC75" i="38" s="1"/>
  <c r="AA72" i="38"/>
  <c r="P32" i="49"/>
  <c r="P33" i="49" s="1"/>
  <c r="C33" i="49" s="1"/>
  <c r="E33" i="49" s="1"/>
  <c r="H5" i="56"/>
  <c r="H43" i="56" s="1"/>
  <c r="AA23" i="38"/>
  <c r="AA71" i="38" s="1"/>
  <c r="AF71" i="38"/>
  <c r="AE23" i="38"/>
  <c r="AE71" i="38" s="1"/>
  <c r="AE75" i="38" s="1"/>
  <c r="K23" i="35"/>
  <c r="K71" i="35" s="1"/>
  <c r="K75" i="35" s="1"/>
  <c r="L68" i="43"/>
  <c r="L71" i="35"/>
  <c r="G23" i="35"/>
  <c r="G71" i="35" s="1"/>
  <c r="G73" i="35" s="1"/>
  <c r="J68" i="43"/>
  <c r="I88" i="35"/>
  <c r="L92" i="35" s="1"/>
  <c r="G92" i="35" s="1"/>
  <c r="AB61" i="43"/>
  <c r="O46" i="48"/>
  <c r="O47" i="48" s="1"/>
  <c r="B47" i="48" s="1"/>
  <c r="D47" i="48" s="1"/>
  <c r="F47" i="48" s="1"/>
  <c r="B46" i="48"/>
  <c r="F46" i="48" s="1"/>
  <c r="H46" i="48" s="1"/>
  <c r="AD61" i="43"/>
  <c r="G83" i="35"/>
  <c r="J20" i="20"/>
  <c r="J49" i="20" s="1"/>
  <c r="K49" i="20"/>
  <c r="K51" i="20" s="1"/>
  <c r="J51" i="20" s="1"/>
  <c r="F45" i="48"/>
  <c r="G41" i="35"/>
  <c r="G89" i="35" s="1"/>
  <c r="G91" i="35" s="1"/>
  <c r="L89" i="35"/>
  <c r="G33" i="36"/>
  <c r="G73" i="36" s="1"/>
  <c r="D45" i="48"/>
  <c r="O70" i="56"/>
  <c r="O52" i="48"/>
  <c r="O54" i="48" s="1"/>
  <c r="B54" i="48" s="1"/>
  <c r="D52" i="48"/>
  <c r="H52" i="48" s="1"/>
  <c r="J52" i="48" s="1"/>
  <c r="L12" i="43"/>
  <c r="L51" i="43" s="1"/>
  <c r="M51" i="43"/>
  <c r="M53" i="43" s="1"/>
  <c r="J53" i="43" s="1"/>
  <c r="K41" i="35"/>
  <c r="K89" i="35" s="1"/>
  <c r="K93" i="35" s="1"/>
  <c r="AA67" i="37"/>
  <c r="H12" i="43"/>
  <c r="H51" i="43" s="1"/>
  <c r="AF61" i="56"/>
  <c r="L73" i="36"/>
  <c r="F51" i="48"/>
  <c r="H51" i="48" s="1"/>
  <c r="J51" i="48" s="1"/>
  <c r="I33" i="36"/>
  <c r="I73" i="36" s="1"/>
  <c r="AG37" i="48"/>
  <c r="AG40" i="48" s="1"/>
  <c r="T40" i="48" s="1"/>
  <c r="V40" i="48" s="1"/>
  <c r="X40" i="48" s="1"/>
  <c r="H54" i="43"/>
  <c r="Z29" i="39"/>
  <c r="AB29" i="39" s="1"/>
  <c r="AD29" i="39" s="1"/>
  <c r="H41" i="39"/>
  <c r="I41" i="39"/>
  <c r="K41" i="39" s="1"/>
  <c r="H53" i="48"/>
  <c r="H55" i="42"/>
  <c r="AC26" i="36"/>
  <c r="AC66" i="36" s="1"/>
  <c r="H5" i="42"/>
  <c r="H34" i="42" s="1"/>
  <c r="K34" i="42"/>
  <c r="K36" i="42" s="1"/>
  <c r="J36" i="42" s="1"/>
  <c r="J71" i="34"/>
  <c r="K71" i="34" s="1"/>
  <c r="G70" i="34" s="1"/>
  <c r="G72" i="34" s="1"/>
  <c r="G73" i="34" s="1"/>
  <c r="J73" i="34" s="1"/>
  <c r="L54" i="43"/>
  <c r="AA26" i="36"/>
  <c r="AA66" i="36" s="1"/>
  <c r="AF61" i="36"/>
  <c r="AE63" i="36" s="1"/>
  <c r="J55" i="42"/>
  <c r="M44" i="43"/>
  <c r="M46" i="43" s="1"/>
  <c r="J46" i="43" s="1"/>
  <c r="AG59" i="48"/>
  <c r="L5" i="43"/>
  <c r="L44" i="43" s="1"/>
  <c r="J5" i="43"/>
  <c r="J44" i="43" s="1"/>
  <c r="X59" i="48"/>
  <c r="Z59" i="48" s="1"/>
  <c r="AB59" i="48" s="1"/>
  <c r="AC19" i="34"/>
  <c r="AC57" i="34" s="1"/>
  <c r="AC59" i="34" s="1"/>
  <c r="I33" i="10"/>
  <c r="I71" i="10" s="1"/>
  <c r="I73" i="10" s="1"/>
  <c r="AE58" i="43"/>
  <c r="AE60" i="43" s="1"/>
  <c r="Z60" i="43" s="1"/>
  <c r="H37" i="39"/>
  <c r="AC23" i="35"/>
  <c r="AC71" i="35" s="1"/>
  <c r="AC73" i="35" s="1"/>
  <c r="L42" i="56"/>
  <c r="O46" i="56" s="1"/>
  <c r="H46" i="56" s="1"/>
  <c r="J46" i="56" s="1"/>
  <c r="L46" i="56" s="1"/>
  <c r="AF71" i="35"/>
  <c r="AA23" i="35"/>
  <c r="AA71" i="35" s="1"/>
  <c r="H25" i="20"/>
  <c r="H54" i="20" s="1"/>
  <c r="Z37" i="39"/>
  <c r="AA37" i="39" s="1"/>
  <c r="I84" i="35"/>
  <c r="L84" i="35" s="1"/>
  <c r="K85" i="35" s="1"/>
  <c r="K86" i="35" s="1"/>
  <c r="H67" i="43"/>
  <c r="AA53" i="37"/>
  <c r="L47" i="43"/>
  <c r="S51" i="50"/>
  <c r="H47" i="43"/>
  <c r="AC61" i="38"/>
  <c r="AF65" i="38" s="1"/>
  <c r="Z38" i="48"/>
  <c r="AB38" i="48" s="1"/>
  <c r="T46" i="48"/>
  <c r="X46" i="48" s="1"/>
  <c r="Z46" i="48" s="1"/>
  <c r="I61" i="38"/>
  <c r="L65" i="38" s="1"/>
  <c r="I65" i="38" s="1"/>
  <c r="AG46" i="48"/>
  <c r="J44" i="48"/>
  <c r="L44" i="48" s="1"/>
  <c r="J25" i="20"/>
  <c r="J54" i="20" s="1"/>
  <c r="AG58" i="48"/>
  <c r="H35" i="42"/>
  <c r="I5" i="10"/>
  <c r="I43" i="10" s="1"/>
  <c r="I45" i="10" s="1"/>
  <c r="E14" i="50"/>
  <c r="E43" i="50" s="1"/>
  <c r="AC41" i="35"/>
  <c r="AC89" i="35" s="1"/>
  <c r="AC91" i="35" s="1"/>
  <c r="AC52" i="38"/>
  <c r="AF56" i="38" s="1"/>
  <c r="AA56" i="38" s="1"/>
  <c r="AA41" i="35"/>
  <c r="AA89" i="35" s="1"/>
  <c r="AA91" i="35" s="1"/>
  <c r="AE41" i="35"/>
  <c r="AE89" i="35" s="1"/>
  <c r="AE93" i="35" s="1"/>
  <c r="J67" i="43"/>
  <c r="AA83" i="35"/>
  <c r="T39" i="48"/>
  <c r="V39" i="48" s="1"/>
  <c r="X39" i="48" s="1"/>
  <c r="Z39" i="48" s="1"/>
  <c r="X45" i="48"/>
  <c r="Z45" i="48" s="1"/>
  <c r="AB45" i="48" s="1"/>
  <c r="Z51" i="48"/>
  <c r="AB51" i="48" s="1"/>
  <c r="AD51" i="48" s="1"/>
  <c r="J57" i="43"/>
  <c r="M59" i="43" s="1"/>
  <c r="L57" i="43"/>
  <c r="M61" i="43" s="1"/>
  <c r="AC62" i="36"/>
  <c r="AC63" i="36" s="1"/>
  <c r="AD33" i="53"/>
  <c r="AN43" i="49"/>
  <c r="AA43" i="49" s="1"/>
  <c r="AD43" i="49" s="1"/>
  <c r="AD43" i="34"/>
  <c r="AE43" i="34" s="1"/>
  <c r="Z58" i="48"/>
  <c r="AB58" i="48" s="1"/>
  <c r="AD58" i="48" s="1"/>
  <c r="AA79" i="38"/>
  <c r="AA81" i="38" s="1"/>
  <c r="AA82" i="38" s="1"/>
  <c r="H19" i="43"/>
  <c r="H58" i="43" s="1"/>
  <c r="M58" i="43"/>
  <c r="L19" i="43"/>
  <c r="L58" i="43" s="1"/>
  <c r="J19" i="43"/>
  <c r="J58" i="43" s="1"/>
  <c r="AC75" i="37"/>
  <c r="AF75" i="37" s="1"/>
  <c r="AC77" i="37" s="1"/>
  <c r="AA82" i="35"/>
  <c r="I53" i="50"/>
  <c r="S53" i="50" s="1"/>
  <c r="AC92" i="38"/>
  <c r="AC93" i="38" s="1"/>
  <c r="AF93" i="38" s="1"/>
  <c r="AE95" i="38" s="1"/>
  <c r="AG45" i="48"/>
  <c r="I74" i="36"/>
  <c r="AC54" i="20"/>
  <c r="AC56" i="20" s="1"/>
  <c r="AB56" i="20" s="1"/>
  <c r="AA14" i="38"/>
  <c r="AA62" i="38" s="1"/>
  <c r="AA64" i="38" s="1"/>
  <c r="I62" i="36"/>
  <c r="D60" i="48"/>
  <c r="F60" i="48" s="1"/>
  <c r="H60" i="48" s="1"/>
  <c r="AD47" i="43"/>
  <c r="AC14" i="38"/>
  <c r="AC62" i="38" s="1"/>
  <c r="AC64" i="38" s="1"/>
  <c r="Y5" i="56"/>
  <c r="AA5" i="56" s="1"/>
  <c r="AA43" i="56" s="1"/>
  <c r="G73" i="38"/>
  <c r="AB25" i="20"/>
  <c r="AB54" i="20" s="1"/>
  <c r="AA14" i="56"/>
  <c r="AA52" i="56" s="1"/>
  <c r="J41" i="50"/>
  <c r="S41" i="50" s="1"/>
  <c r="I14" i="50"/>
  <c r="Z37" i="48"/>
  <c r="AB37" i="48" s="1"/>
  <c r="AD37" i="48" s="1"/>
  <c r="M16" i="50"/>
  <c r="L43" i="50"/>
  <c r="AC61" i="35"/>
  <c r="AF65" i="35" s="1"/>
  <c r="AC65" i="35" s="1"/>
  <c r="Z45" i="39"/>
  <c r="AA45" i="39" s="1"/>
  <c r="AB41" i="39"/>
  <c r="AD41" i="39" s="1"/>
  <c r="AC68" i="37"/>
  <c r="AF68" i="37" s="1"/>
  <c r="AE70" i="37" s="1"/>
  <c r="I12" i="10"/>
  <c r="I50" i="10" s="1"/>
  <c r="I52" i="10" s="1"/>
  <c r="AA41" i="39"/>
  <c r="AE14" i="38"/>
  <c r="AE62" i="38" s="1"/>
  <c r="AE66" i="38" s="1"/>
  <c r="AG51" i="48"/>
  <c r="I5" i="38"/>
  <c r="I53" i="38" s="1"/>
  <c r="I55" i="38" s="1"/>
  <c r="K5" i="38"/>
  <c r="K53" i="38" s="1"/>
  <c r="K57" i="38" s="1"/>
  <c r="AB47" i="43"/>
  <c r="L26" i="50"/>
  <c r="L55" i="50" s="1"/>
  <c r="AC12" i="36"/>
  <c r="AC52" i="36" s="1"/>
  <c r="J64" i="10"/>
  <c r="K64" i="10" s="1"/>
  <c r="AC54" i="37"/>
  <c r="AF54" i="37" s="1"/>
  <c r="AC56" i="37" s="1"/>
  <c r="AC5" i="10"/>
  <c r="AC43" i="10" s="1"/>
  <c r="AC45" i="10" s="1"/>
  <c r="O52" i="56"/>
  <c r="H14" i="56"/>
  <c r="G5" i="38"/>
  <c r="G53" i="38" s="1"/>
  <c r="G55" i="38" s="1"/>
  <c r="I70" i="35"/>
  <c r="L74" i="35" s="1"/>
  <c r="G74" i="35" s="1"/>
  <c r="AH33" i="49"/>
  <c r="U33" i="49" s="1"/>
  <c r="W33" i="49" s="1"/>
  <c r="I60" i="36"/>
  <c r="I61" i="36" s="1"/>
  <c r="G60" i="36"/>
  <c r="H40" i="20"/>
  <c r="I14" i="35"/>
  <c r="I62" i="35" s="1"/>
  <c r="I64" i="35" s="1"/>
  <c r="G14" i="35"/>
  <c r="G62" i="35" s="1"/>
  <c r="G64" i="35" s="1"/>
  <c r="AA12" i="36"/>
  <c r="AA52" i="36" s="1"/>
  <c r="O58" i="48"/>
  <c r="AE48" i="43"/>
  <c r="AD48" i="43" s="1"/>
  <c r="M69" i="43"/>
  <c r="L69" i="43" s="1"/>
  <c r="AE44" i="37"/>
  <c r="AF48" i="37" s="1"/>
  <c r="AC48" i="37" s="1"/>
  <c r="K14" i="35"/>
  <c r="K62" i="35" s="1"/>
  <c r="K66" i="35" s="1"/>
  <c r="AE12" i="36"/>
  <c r="AE52" i="36" s="1"/>
  <c r="AE54" i="36" s="1"/>
  <c r="F55" i="50"/>
  <c r="E28" i="50"/>
  <c r="E57" i="50" s="1"/>
  <c r="AB55" i="20"/>
  <c r="Z55" i="20"/>
  <c r="L23" i="56"/>
  <c r="L61" i="56" s="1"/>
  <c r="O63" i="56" s="1"/>
  <c r="H63" i="56" s="1"/>
  <c r="J63" i="56" s="1"/>
  <c r="AC53" i="36"/>
  <c r="K49" i="42"/>
  <c r="K51" i="42" s="1"/>
  <c r="J51" i="42" s="1"/>
  <c r="J20" i="42"/>
  <c r="J49" i="42" s="1"/>
  <c r="AE26" i="36"/>
  <c r="AE66" i="36" s="1"/>
  <c r="AE68" i="36" s="1"/>
  <c r="P37" i="18"/>
  <c r="AA74" i="36"/>
  <c r="O60" i="48"/>
  <c r="AB19" i="43"/>
  <c r="AB58" i="43" s="1"/>
  <c r="Z19" i="43"/>
  <c r="Z58" i="43" s="1"/>
  <c r="K41" i="20"/>
  <c r="J41" i="20" s="1"/>
  <c r="L51" i="56"/>
  <c r="O55" i="56" s="1"/>
  <c r="H55" i="56" s="1"/>
  <c r="AC33" i="10"/>
  <c r="AC71" i="10" s="1"/>
  <c r="AC73" i="10" s="1"/>
  <c r="I61" i="35"/>
  <c r="L65" i="35" s="1"/>
  <c r="G65" i="35" s="1"/>
  <c r="J15" i="42"/>
  <c r="J44" i="42" s="1"/>
  <c r="P31" i="18"/>
  <c r="N69" i="56"/>
  <c r="O75" i="56" s="1"/>
  <c r="H75" i="56" s="1"/>
  <c r="K37" i="53"/>
  <c r="AC88" i="35"/>
  <c r="AF92" i="35" s="1"/>
  <c r="AA92" i="35" s="1"/>
  <c r="AC75" i="36"/>
  <c r="AC77" i="36" s="1"/>
  <c r="AD46" i="43"/>
  <c r="I74" i="38"/>
  <c r="I75" i="38" s="1"/>
  <c r="L75" i="38" s="1"/>
  <c r="G74" i="38"/>
  <c r="AA5" i="38"/>
  <c r="AA53" i="38" s="1"/>
  <c r="AA55" i="38" s="1"/>
  <c r="AC5" i="38"/>
  <c r="AC53" i="38" s="1"/>
  <c r="AC55" i="38" s="1"/>
  <c r="AF53" i="38"/>
  <c r="Z46" i="43"/>
  <c r="Q40" i="18"/>
  <c r="J43" i="34"/>
  <c r="K43" i="34" s="1"/>
  <c r="H5" i="20"/>
  <c r="H34" i="20" s="1"/>
  <c r="K34" i="20"/>
  <c r="K36" i="20" s="1"/>
  <c r="J36" i="20" s="1"/>
  <c r="J5" i="20"/>
  <c r="J34" i="20" s="1"/>
  <c r="H15" i="42"/>
  <c r="H44" i="42" s="1"/>
  <c r="AE67" i="43"/>
  <c r="AD67" i="43" s="1"/>
  <c r="AA91" i="38"/>
  <c r="AG53" i="48"/>
  <c r="T53" i="48"/>
  <c r="V53" i="48" s="1"/>
  <c r="X53" i="48" s="1"/>
  <c r="Z53" i="48" s="1"/>
  <c r="AB33" i="39"/>
  <c r="AD33" i="39" s="1"/>
  <c r="J35" i="20"/>
  <c r="H35" i="20"/>
  <c r="G79" i="38"/>
  <c r="G81" i="38" s="1"/>
  <c r="K79" i="38"/>
  <c r="L85" i="38" s="1"/>
  <c r="I85" i="38" s="1"/>
  <c r="I28" i="50"/>
  <c r="I57" i="50" s="1"/>
  <c r="I55" i="50"/>
  <c r="I33" i="39"/>
  <c r="K33" i="39" s="1"/>
  <c r="G91" i="38"/>
  <c r="H59" i="48"/>
  <c r="J59" i="48" s="1"/>
  <c r="AD57" i="10"/>
  <c r="AE57" i="10" s="1"/>
  <c r="AC60" i="56"/>
  <c r="Z12" i="43"/>
  <c r="Z51" i="43" s="1"/>
  <c r="AE51" i="43"/>
  <c r="AE53" i="43" s="1"/>
  <c r="AD12" i="43"/>
  <c r="AD51" i="43" s="1"/>
  <c r="AB12" i="43"/>
  <c r="AB51" i="43" s="1"/>
  <c r="AC52" i="35"/>
  <c r="AF56" i="35" s="1"/>
  <c r="AC56" i="35" s="1"/>
  <c r="AC57" i="35" s="1"/>
  <c r="AF57" i="35" s="1"/>
  <c r="K39" i="42"/>
  <c r="K41" i="42" s="1"/>
  <c r="J41" i="42" s="1"/>
  <c r="H10" i="42"/>
  <c r="H39" i="42" s="1"/>
  <c r="J10" i="42"/>
  <c r="J39" i="42" s="1"/>
  <c r="AD54" i="43"/>
  <c r="Z54" i="43"/>
  <c r="AB54" i="43"/>
  <c r="AF46" i="56"/>
  <c r="G53" i="37"/>
  <c r="I53" i="37"/>
  <c r="I54" i="37" s="1"/>
  <c r="L54" i="37" s="1"/>
  <c r="AD50" i="10"/>
  <c r="AE50" i="10" s="1"/>
  <c r="AC52" i="10"/>
  <c r="I46" i="37"/>
  <c r="I47" i="37" s="1"/>
  <c r="L47" i="37" s="1"/>
  <c r="G46" i="37"/>
  <c r="L33" i="7"/>
  <c r="I19" i="10"/>
  <c r="I57" i="10" s="1"/>
  <c r="I59" i="10" s="1"/>
  <c r="AC70" i="35"/>
  <c r="AF74" i="35" s="1"/>
  <c r="AA72" i="35"/>
  <c r="AA60" i="37"/>
  <c r="AC60" i="37"/>
  <c r="H45" i="20"/>
  <c r="J45" i="20"/>
  <c r="I32" i="38"/>
  <c r="I80" i="38" s="1"/>
  <c r="I82" i="38" s="1"/>
  <c r="L80" i="38"/>
  <c r="K32" i="38"/>
  <c r="K80" i="38" s="1"/>
  <c r="K84" i="38" s="1"/>
  <c r="G32" i="38"/>
  <c r="G80" i="38" s="1"/>
  <c r="AC75" i="56"/>
  <c r="AE75" i="56" s="1"/>
  <c r="Q43" i="18"/>
  <c r="AC12" i="34"/>
  <c r="AC50" i="34" s="1"/>
  <c r="AC52" i="34" s="1"/>
  <c r="AA19" i="37"/>
  <c r="AA59" i="37" s="1"/>
  <c r="AF59" i="37"/>
  <c r="AE19" i="37"/>
  <c r="AE59" i="37" s="1"/>
  <c r="AE61" i="37" s="1"/>
  <c r="AC19" i="37"/>
  <c r="AC59" i="37" s="1"/>
  <c r="AB52" i="43"/>
  <c r="Z52" i="43"/>
  <c r="J32" i="56"/>
  <c r="J70" i="56" s="1"/>
  <c r="Z52" i="48"/>
  <c r="AB52" i="48" s="1"/>
  <c r="O37" i="48"/>
  <c r="F37" i="48"/>
  <c r="H37" i="48" s="1"/>
  <c r="I67" i="36"/>
  <c r="I68" i="36" s="1"/>
  <c r="G67" i="36"/>
  <c r="P28" i="18"/>
  <c r="I52" i="38"/>
  <c r="L56" i="38" s="1"/>
  <c r="I56" i="38" s="1"/>
  <c r="AA33" i="39"/>
  <c r="I29" i="39"/>
  <c r="K29" i="39" s="1"/>
  <c r="AC84" i="35"/>
  <c r="AF84" i="35" s="1"/>
  <c r="L41" i="7"/>
  <c r="Y70" i="56"/>
  <c r="AC32" i="56"/>
  <c r="AC70" i="56" s="1"/>
  <c r="P34" i="18"/>
  <c r="I69" i="36"/>
  <c r="K69" i="36"/>
  <c r="L29" i="7"/>
  <c r="Y48" i="56"/>
  <c r="L53" i="35"/>
  <c r="K5" i="35"/>
  <c r="K53" i="35" s="1"/>
  <c r="K57" i="35" s="1"/>
  <c r="G5" i="35"/>
  <c r="G53" i="35" s="1"/>
  <c r="I5" i="35"/>
  <c r="I53" i="35" s="1"/>
  <c r="I55" i="35" s="1"/>
  <c r="G52" i="35"/>
  <c r="G54" i="35" s="1"/>
  <c r="K52" i="35"/>
  <c r="L58" i="35" s="1"/>
  <c r="I58" i="35" s="1"/>
  <c r="L64" i="56"/>
  <c r="H73" i="56"/>
  <c r="J73" i="56" s="1"/>
  <c r="L73" i="56" s="1"/>
  <c r="O39" i="48"/>
  <c r="B39" i="48"/>
  <c r="D39" i="48" s="1"/>
  <c r="O38" i="48"/>
  <c r="D38" i="48"/>
  <c r="L35" i="7"/>
  <c r="I19" i="34"/>
  <c r="I57" i="34" s="1"/>
  <c r="I59" i="34" s="1"/>
  <c r="M74" i="43"/>
  <c r="G5" i="36"/>
  <c r="G45" i="36" s="1"/>
  <c r="K5" i="36"/>
  <c r="K45" i="36" s="1"/>
  <c r="K47" i="36" s="1"/>
  <c r="L45" i="36"/>
  <c r="I5" i="36"/>
  <c r="I45" i="36" s="1"/>
  <c r="I14" i="38"/>
  <c r="I62" i="38" s="1"/>
  <c r="I64" i="38" s="1"/>
  <c r="G14" i="38"/>
  <c r="G62" i="38" s="1"/>
  <c r="G64" i="38" s="1"/>
  <c r="K14" i="38"/>
  <c r="K62" i="38" s="1"/>
  <c r="K66" i="38" s="1"/>
  <c r="L62" i="38"/>
  <c r="L27" i="7"/>
  <c r="H73" i="43"/>
  <c r="J73" i="43"/>
  <c r="AC33" i="34"/>
  <c r="AC71" i="34" s="1"/>
  <c r="AC73" i="34" s="1"/>
  <c r="J75" i="43"/>
  <c r="L75" i="43"/>
  <c r="H75" i="43"/>
  <c r="L39" i="7"/>
  <c r="N60" i="56"/>
  <c r="O66" i="56" s="1"/>
  <c r="Z68" i="43"/>
  <c r="AD68" i="43"/>
  <c r="AB68" i="43"/>
  <c r="AC46" i="36"/>
  <c r="AC47" i="36" s="1"/>
  <c r="AA46" i="36"/>
  <c r="I67" i="37"/>
  <c r="I68" i="37" s="1"/>
  <c r="L68" i="37" s="1"/>
  <c r="G67" i="37"/>
  <c r="AC48" i="36"/>
  <c r="AE48" i="36"/>
  <c r="Z66" i="43"/>
  <c r="AB66" i="43"/>
  <c r="K44" i="36"/>
  <c r="L48" i="36" s="1"/>
  <c r="I44" i="36"/>
  <c r="L46" i="36" s="1"/>
  <c r="AA14" i="35"/>
  <c r="AA62" i="35" s="1"/>
  <c r="AA64" i="35" s="1"/>
  <c r="AE14" i="35"/>
  <c r="AE62" i="35" s="1"/>
  <c r="AE66" i="35" s="1"/>
  <c r="AC14" i="35"/>
  <c r="AC62" i="35" s="1"/>
  <c r="AC64" i="35" s="1"/>
  <c r="AF62" i="35"/>
  <c r="AA67" i="36"/>
  <c r="AC67" i="36"/>
  <c r="L31" i="7"/>
  <c r="AA55" i="35"/>
  <c r="AE74" i="43"/>
  <c r="G53" i="36"/>
  <c r="I53" i="36"/>
  <c r="K12" i="36"/>
  <c r="K52" i="36" s="1"/>
  <c r="K54" i="36" s="1"/>
  <c r="G12" i="36"/>
  <c r="G52" i="36" s="1"/>
  <c r="L52" i="36"/>
  <c r="I12" i="36"/>
  <c r="I52" i="36" s="1"/>
  <c r="L45" i="7"/>
  <c r="Y73" i="56"/>
  <c r="AA73" i="56" s="1"/>
  <c r="Y62" i="56"/>
  <c r="AA62" i="56" s="1"/>
  <c r="K55" i="36"/>
  <c r="I55" i="36"/>
  <c r="AC51" i="56"/>
  <c r="AF55" i="56" s="1"/>
  <c r="L37" i="7"/>
  <c r="H44" i="56"/>
  <c r="J44" i="56" s="1"/>
  <c r="G74" i="37"/>
  <c r="I74" i="37"/>
  <c r="I75" i="37" s="1"/>
  <c r="L75" i="37" s="1"/>
  <c r="AB20" i="20"/>
  <c r="AB49" i="20" s="1"/>
  <c r="AC49" i="20"/>
  <c r="AC51" i="20" s="1"/>
  <c r="AB51" i="20" s="1"/>
  <c r="Z20" i="20"/>
  <c r="Z49" i="20" s="1"/>
  <c r="Y53" i="56"/>
  <c r="AA53" i="56" s="1"/>
  <c r="L43" i="7"/>
  <c r="Z73" i="43"/>
  <c r="AB73" i="43"/>
  <c r="H29" i="39"/>
  <c r="Y71" i="56"/>
  <c r="AA23" i="56"/>
  <c r="I26" i="34"/>
  <c r="I64" i="34" s="1"/>
  <c r="I66" i="34" s="1"/>
  <c r="G45" i="39"/>
  <c r="I45" i="39" s="1"/>
  <c r="AB75" i="43"/>
  <c r="AD75" i="43"/>
  <c r="Z75" i="43"/>
  <c r="G60" i="37"/>
  <c r="I60" i="37"/>
  <c r="I61" i="37" s="1"/>
  <c r="L61" i="37" s="1"/>
  <c r="G49" i="34"/>
  <c r="G51" i="34" s="1"/>
  <c r="G52" i="34" s="1"/>
  <c r="J52" i="34" s="1"/>
  <c r="I49" i="34"/>
  <c r="J53" i="34" s="1"/>
  <c r="G53" i="34" s="1"/>
  <c r="AC26" i="34"/>
  <c r="AC64" i="34" s="1"/>
  <c r="AC66" i="34" s="1"/>
  <c r="AE69" i="36"/>
  <c r="AC69" i="36"/>
  <c r="I92" i="38"/>
  <c r="I93" i="38" s="1"/>
  <c r="L93" i="38" s="1"/>
  <c r="G92" i="38"/>
  <c r="Z50" i="20"/>
  <c r="AB50" i="20"/>
  <c r="AA46" i="37"/>
  <c r="AC46" i="37"/>
  <c r="AC47" i="37" s="1"/>
  <c r="AF47" i="37" s="1"/>
  <c r="AD64" i="10"/>
  <c r="AE64" i="10" s="1"/>
  <c r="V53" i="59" l="1"/>
  <c r="AA73" i="38"/>
  <c r="AD5" i="59"/>
  <c r="Z53" i="59"/>
  <c r="J5" i="56"/>
  <c r="J43" i="56" s="1"/>
  <c r="AF75" i="38"/>
  <c r="AE76" i="38" s="1"/>
  <c r="M55" i="43"/>
  <c r="L55" i="43" s="1"/>
  <c r="H47" i="48"/>
  <c r="J47" i="48" s="1"/>
  <c r="L47" i="48" s="1"/>
  <c r="I92" i="35"/>
  <c r="I93" i="35" s="1"/>
  <c r="L93" i="35" s="1"/>
  <c r="K94" i="35" s="1"/>
  <c r="K95" i="35" s="1"/>
  <c r="L53" i="43"/>
  <c r="H53" i="43"/>
  <c r="H45" i="48"/>
  <c r="J45" i="48" s="1"/>
  <c r="G65" i="38"/>
  <c r="L51" i="48"/>
  <c r="I75" i="36"/>
  <c r="L75" i="36" s="1"/>
  <c r="K77" i="36" s="1"/>
  <c r="AA29" i="39"/>
  <c r="AC68" i="36"/>
  <c r="AC70" i="36" s="1"/>
  <c r="O61" i="48"/>
  <c r="B61" i="48" s="1"/>
  <c r="D61" i="48" s="1"/>
  <c r="AD57" i="34"/>
  <c r="AE57" i="34" s="1"/>
  <c r="AA56" i="34" s="1"/>
  <c r="AA58" i="34" s="1"/>
  <c r="AA59" i="34" s="1"/>
  <c r="AD59" i="34" s="1"/>
  <c r="I70" i="34"/>
  <c r="J74" i="34" s="1"/>
  <c r="G74" i="34" s="1"/>
  <c r="AB60" i="43"/>
  <c r="AD60" i="43"/>
  <c r="J71" i="10"/>
  <c r="K71" i="10" s="1"/>
  <c r="I70" i="10" s="1"/>
  <c r="J74" i="10" s="1"/>
  <c r="G74" i="10" s="1"/>
  <c r="L46" i="43"/>
  <c r="AE62" i="43"/>
  <c r="AD62" i="43" s="1"/>
  <c r="M48" i="43"/>
  <c r="L48" i="43" s="1"/>
  <c r="H46" i="43"/>
  <c r="AA65" i="35"/>
  <c r="AG61" i="48"/>
  <c r="T61" i="48" s="1"/>
  <c r="V61" i="48" s="1"/>
  <c r="X61" i="48" s="1"/>
  <c r="Z61" i="48" s="1"/>
  <c r="AB61" i="48" s="1"/>
  <c r="AD61" i="48" s="1"/>
  <c r="N42" i="56"/>
  <c r="O48" i="56" s="1"/>
  <c r="H48" i="56" s="1"/>
  <c r="J48" i="56" s="1"/>
  <c r="E16" i="50"/>
  <c r="E45" i="50" s="1"/>
  <c r="AG47" i="48"/>
  <c r="T47" i="48" s="1"/>
  <c r="V47" i="48" s="1"/>
  <c r="X47" i="48" s="1"/>
  <c r="Z47" i="48" s="1"/>
  <c r="AA73" i="35"/>
  <c r="AC56" i="38"/>
  <c r="AC57" i="38" s="1"/>
  <c r="AF57" i="38" s="1"/>
  <c r="AE59" i="38" s="1"/>
  <c r="J43" i="10"/>
  <c r="K43" i="10" s="1"/>
  <c r="G42" i="10" s="1"/>
  <c r="G44" i="10" s="1"/>
  <c r="G45" i="10" s="1"/>
  <c r="J45" i="10" s="1"/>
  <c r="AB37" i="39"/>
  <c r="AD37" i="39" s="1"/>
  <c r="AA65" i="38"/>
  <c r="AC65" i="38"/>
  <c r="AC66" i="38" s="1"/>
  <c r="AF66" i="38" s="1"/>
  <c r="AE67" i="38" s="1"/>
  <c r="L28" i="50"/>
  <c r="L57" i="50" s="1"/>
  <c r="S57" i="50" s="1"/>
  <c r="AE69" i="37"/>
  <c r="AC79" i="38"/>
  <c r="AF83" i="38" s="1"/>
  <c r="AA83" i="38" s="1"/>
  <c r="AC70" i="37"/>
  <c r="X43" i="49"/>
  <c r="M60" i="43"/>
  <c r="J60" i="43" s="1"/>
  <c r="N23" i="56"/>
  <c r="N61" i="56" s="1"/>
  <c r="O65" i="56" s="1"/>
  <c r="O67" i="56" s="1"/>
  <c r="I57" i="38"/>
  <c r="L57" i="38" s="1"/>
  <c r="K59" i="38" s="1"/>
  <c r="AE77" i="37"/>
  <c r="I66" i="38"/>
  <c r="L66" i="38" s="1"/>
  <c r="AC54" i="36"/>
  <c r="AF54" i="36" s="1"/>
  <c r="AE56" i="36" s="1"/>
  <c r="J61" i="43"/>
  <c r="L61" i="43"/>
  <c r="H61" i="43"/>
  <c r="AC42" i="34"/>
  <c r="AD46" i="34" s="1"/>
  <c r="AA46" i="34" s="1"/>
  <c r="AA42" i="34"/>
  <c r="AA44" i="34" s="1"/>
  <c r="AA45" i="34" s="1"/>
  <c r="AD45" i="34" s="1"/>
  <c r="AE76" i="37"/>
  <c r="H59" i="43"/>
  <c r="J59" i="43"/>
  <c r="AD71" i="10"/>
  <c r="AE71" i="10" s="1"/>
  <c r="AC70" i="10" s="1"/>
  <c r="AD74" i="10" s="1"/>
  <c r="AA74" i="10" s="1"/>
  <c r="D54" i="48"/>
  <c r="F54" i="48" s="1"/>
  <c r="J50" i="10"/>
  <c r="K50" i="10" s="1"/>
  <c r="G49" i="10" s="1"/>
  <c r="G51" i="10" s="1"/>
  <c r="G52" i="10" s="1"/>
  <c r="J52" i="10" s="1"/>
  <c r="AC5" i="56"/>
  <c r="AC43" i="56" s="1"/>
  <c r="Y43" i="56"/>
  <c r="I43" i="50"/>
  <c r="S43" i="50" s="1"/>
  <c r="J16" i="50"/>
  <c r="AB45" i="39"/>
  <c r="AD45" i="39" s="1"/>
  <c r="I74" i="35"/>
  <c r="I75" i="35" s="1"/>
  <c r="L75" i="35" s="1"/>
  <c r="K76" i="35" s="1"/>
  <c r="K77" i="35" s="1"/>
  <c r="I65" i="35"/>
  <c r="I66" i="35" s="1"/>
  <c r="L66" i="35" s="1"/>
  <c r="K67" i="35" s="1"/>
  <c r="AC14" i="56"/>
  <c r="AC52" i="56" s="1"/>
  <c r="AF54" i="56" s="1"/>
  <c r="Y54" i="56" s="1"/>
  <c r="AG54" i="48"/>
  <c r="T54" i="48" s="1"/>
  <c r="V54" i="48" s="1"/>
  <c r="L18" i="50"/>
  <c r="M45" i="50"/>
  <c r="AE94" i="38"/>
  <c r="AA56" i="35"/>
  <c r="H45" i="39"/>
  <c r="AB67" i="43"/>
  <c r="J14" i="56"/>
  <c r="J52" i="56" s="1"/>
  <c r="H52" i="56"/>
  <c r="AE56" i="37"/>
  <c r="J55" i="56"/>
  <c r="L55" i="56" s="1"/>
  <c r="N51" i="56"/>
  <c r="O57" i="56" s="1"/>
  <c r="H57" i="56" s="1"/>
  <c r="J57" i="56" s="1"/>
  <c r="L57" i="56" s="1"/>
  <c r="AE55" i="37"/>
  <c r="J57" i="34"/>
  <c r="K57" i="34" s="1"/>
  <c r="G56" i="34" s="1"/>
  <c r="G58" i="34" s="1"/>
  <c r="G59" i="34" s="1"/>
  <c r="J59" i="34" s="1"/>
  <c r="L61" i="36"/>
  <c r="K63" i="36" s="1"/>
  <c r="I63" i="36"/>
  <c r="AD43" i="10"/>
  <c r="AE43" i="10" s="1"/>
  <c r="AA42" i="10" s="1"/>
  <c r="AA44" i="10" s="1"/>
  <c r="AA45" i="10" s="1"/>
  <c r="AD45" i="10" s="1"/>
  <c r="L32" i="56"/>
  <c r="L70" i="56" s="1"/>
  <c r="O72" i="56" s="1"/>
  <c r="H72" i="56" s="1"/>
  <c r="J72" i="56" s="1"/>
  <c r="L72" i="56" s="1"/>
  <c r="AC92" i="35"/>
  <c r="AC93" i="35" s="1"/>
  <c r="AF93" i="35" s="1"/>
  <c r="AE94" i="35" s="1"/>
  <c r="AE95" i="35" s="1"/>
  <c r="I63" i="10"/>
  <c r="J67" i="10" s="1"/>
  <c r="G67" i="10" s="1"/>
  <c r="G63" i="10"/>
  <c r="G65" i="10" s="1"/>
  <c r="G66" i="10" s="1"/>
  <c r="J66" i="10" s="1"/>
  <c r="AC61" i="37"/>
  <c r="AF61" i="37" s="1"/>
  <c r="AE63" i="37" s="1"/>
  <c r="AF75" i="36"/>
  <c r="AE77" i="36" s="1"/>
  <c r="K76" i="38"/>
  <c r="K77" i="38"/>
  <c r="J64" i="34"/>
  <c r="K64" i="34" s="1"/>
  <c r="I63" i="34" s="1"/>
  <c r="J67" i="34" s="1"/>
  <c r="G67" i="34" s="1"/>
  <c r="AD50" i="34"/>
  <c r="AE50" i="34" s="1"/>
  <c r="AC49" i="34" s="1"/>
  <c r="AD53" i="34" s="1"/>
  <c r="AA53" i="34" s="1"/>
  <c r="Z67" i="43"/>
  <c r="G42" i="34"/>
  <c r="G44" i="34" s="1"/>
  <c r="G45" i="34" s="1"/>
  <c r="J45" i="34" s="1"/>
  <c r="I42" i="34"/>
  <c r="J46" i="34" s="1"/>
  <c r="G46" i="34" s="1"/>
  <c r="AE69" i="43"/>
  <c r="AD69" i="43" s="1"/>
  <c r="I79" i="38"/>
  <c r="L83" i="38" s="1"/>
  <c r="G83" i="38" s="1"/>
  <c r="K48" i="37"/>
  <c r="K49" i="37"/>
  <c r="I49" i="37"/>
  <c r="I56" i="37"/>
  <c r="K55" i="37"/>
  <c r="K56" i="37"/>
  <c r="AA56" i="10"/>
  <c r="AA58" i="10" s="1"/>
  <c r="AA59" i="10" s="1"/>
  <c r="AD59" i="10" s="1"/>
  <c r="AC56" i="10"/>
  <c r="AD60" i="10" s="1"/>
  <c r="AA60" i="10" s="1"/>
  <c r="I52" i="35"/>
  <c r="L56" i="35" s="1"/>
  <c r="I56" i="35" s="1"/>
  <c r="I57" i="35" s="1"/>
  <c r="L57" i="35" s="1"/>
  <c r="K58" i="35" s="1"/>
  <c r="K59" i="35" s="1"/>
  <c r="AE32" i="56"/>
  <c r="AE70" i="56" s="1"/>
  <c r="S55" i="50"/>
  <c r="J57" i="10"/>
  <c r="K57" i="10" s="1"/>
  <c r="I56" i="10" s="1"/>
  <c r="J60" i="10" s="1"/>
  <c r="G60" i="10" s="1"/>
  <c r="AD53" i="43"/>
  <c r="AE55" i="43"/>
  <c r="AD55" i="43" s="1"/>
  <c r="AB53" i="43"/>
  <c r="Z53" i="43"/>
  <c r="G82" i="38"/>
  <c r="AC73" i="56"/>
  <c r="Y46" i="56"/>
  <c r="AA46" i="56" s="1"/>
  <c r="AC46" i="56" s="1"/>
  <c r="G56" i="38"/>
  <c r="AC74" i="35"/>
  <c r="AC75" i="35" s="1"/>
  <c r="AF75" i="35" s="1"/>
  <c r="AE76" i="35" s="1"/>
  <c r="AE77" i="35" s="1"/>
  <c r="AA74" i="35"/>
  <c r="AF64" i="56"/>
  <c r="Y64" i="56" s="1"/>
  <c r="AA64" i="56" s="1"/>
  <c r="AE60" i="56"/>
  <c r="AF66" i="56" s="1"/>
  <c r="Y66" i="56" s="1"/>
  <c r="AC49" i="10"/>
  <c r="AD53" i="10" s="1"/>
  <c r="AA53" i="10" s="1"/>
  <c r="AA49" i="10"/>
  <c r="AA51" i="10" s="1"/>
  <c r="AA52" i="10" s="1"/>
  <c r="AD52" i="10" s="1"/>
  <c r="O40" i="48"/>
  <c r="B40" i="48" s="1"/>
  <c r="D40" i="48" s="1"/>
  <c r="Z40" i="48"/>
  <c r="AB40" i="48" s="1"/>
  <c r="AD40" i="48" s="1"/>
  <c r="L68" i="36"/>
  <c r="K70" i="36" s="1"/>
  <c r="I70" i="36"/>
  <c r="AC49" i="36"/>
  <c r="AF47" i="36"/>
  <c r="AE49" i="36" s="1"/>
  <c r="J37" i="48"/>
  <c r="L37" i="48" s="1"/>
  <c r="G46" i="36"/>
  <c r="I46" i="36"/>
  <c r="I47" i="36" s="1"/>
  <c r="F38" i="48"/>
  <c r="H38" i="48" s="1"/>
  <c r="J38" i="48" s="1"/>
  <c r="I48" i="36"/>
  <c r="K48" i="36"/>
  <c r="Y33" i="49"/>
  <c r="AA33" i="49" s="1"/>
  <c r="AA48" i="56"/>
  <c r="AC48" i="56" s="1"/>
  <c r="K70" i="37"/>
  <c r="K69" i="37"/>
  <c r="I70" i="37"/>
  <c r="G55" i="35"/>
  <c r="AD64" i="34"/>
  <c r="AE64" i="34" s="1"/>
  <c r="AC63" i="34" s="1"/>
  <c r="AD67" i="34" s="1"/>
  <c r="AA67" i="34" s="1"/>
  <c r="F39" i="48"/>
  <c r="H39" i="48" s="1"/>
  <c r="AD71" i="34"/>
  <c r="AE71" i="34" s="1"/>
  <c r="L63" i="56"/>
  <c r="H66" i="56"/>
  <c r="J66" i="56" s="1"/>
  <c r="J75" i="56"/>
  <c r="L75" i="56" s="1"/>
  <c r="J74" i="43"/>
  <c r="M76" i="43"/>
  <c r="L76" i="43" s="1"/>
  <c r="L74" i="43"/>
  <c r="H74" i="43"/>
  <c r="AE49" i="37"/>
  <c r="AE48" i="37"/>
  <c r="AC49" i="37"/>
  <c r="AE58" i="35"/>
  <c r="AE59" i="35" s="1"/>
  <c r="AD74" i="43"/>
  <c r="Z74" i="43"/>
  <c r="AE76" i="43"/>
  <c r="AD76" i="43" s="1"/>
  <c r="AB74" i="43"/>
  <c r="G33" i="49"/>
  <c r="I33" i="49" s="1"/>
  <c r="AE51" i="56"/>
  <c r="AF57" i="56" s="1"/>
  <c r="K45" i="39"/>
  <c r="AE85" i="35"/>
  <c r="AE86" i="35" s="1"/>
  <c r="AC66" i="35"/>
  <c r="AF66" i="35" s="1"/>
  <c r="K95" i="38"/>
  <c r="K94" i="38"/>
  <c r="I77" i="37"/>
  <c r="K76" i="37"/>
  <c r="K77" i="37"/>
  <c r="Y55" i="56"/>
  <c r="AA61" i="56"/>
  <c r="I54" i="36"/>
  <c r="I53" i="34"/>
  <c r="J54" i="34"/>
  <c r="G54" i="34" s="1"/>
  <c r="I54" i="34" s="1"/>
  <c r="AC63" i="10"/>
  <c r="AD67" i="10" s="1"/>
  <c r="AA67" i="10" s="1"/>
  <c r="AA63" i="10"/>
  <c r="AA65" i="10" s="1"/>
  <c r="AA66" i="10" s="1"/>
  <c r="AD66" i="10" s="1"/>
  <c r="AC23" i="56"/>
  <c r="AC61" i="56" s="1"/>
  <c r="I63" i="37"/>
  <c r="K62" i="37"/>
  <c r="K63" i="37"/>
  <c r="AA71" i="56"/>
  <c r="AF72" i="56" s="1"/>
  <c r="L5" i="56" l="1"/>
  <c r="L43" i="56" s="1"/>
  <c r="O45" i="56" s="1"/>
  <c r="AD53" i="59"/>
  <c r="AH5" i="59"/>
  <c r="AE77" i="38"/>
  <c r="AF68" i="36"/>
  <c r="AE70" i="36" s="1"/>
  <c r="AC83" i="38"/>
  <c r="AC84" i="38" s="1"/>
  <c r="AF84" i="38" s="1"/>
  <c r="AE86" i="38" s="1"/>
  <c r="AC56" i="34"/>
  <c r="AD60" i="34" s="1"/>
  <c r="AA60" i="34" s="1"/>
  <c r="I77" i="36"/>
  <c r="F61" i="48"/>
  <c r="H61" i="48" s="1"/>
  <c r="J61" i="48" s="1"/>
  <c r="I67" i="10"/>
  <c r="I68" i="10" s="1"/>
  <c r="G70" i="10"/>
  <c r="G72" i="10" s="1"/>
  <c r="G73" i="10" s="1"/>
  <c r="J73" i="10" s="1"/>
  <c r="I74" i="10" s="1"/>
  <c r="I75" i="10" s="1"/>
  <c r="I74" i="34"/>
  <c r="J75" i="34"/>
  <c r="G75" i="34" s="1"/>
  <c r="I75" i="34" s="1"/>
  <c r="E18" i="50"/>
  <c r="F20" i="50" s="1"/>
  <c r="F49" i="50" s="1"/>
  <c r="L48" i="56"/>
  <c r="N48" i="56" s="1"/>
  <c r="AB47" i="48"/>
  <c r="AD47" i="48" s="1"/>
  <c r="K58" i="38"/>
  <c r="L60" i="43"/>
  <c r="H60" i="43"/>
  <c r="I42" i="10"/>
  <c r="J46" i="10" s="1"/>
  <c r="G46" i="10" s="1"/>
  <c r="M62" i="43"/>
  <c r="L62" i="43" s="1"/>
  <c r="I49" i="10"/>
  <c r="J53" i="10" s="1"/>
  <c r="G53" i="10" s="1"/>
  <c r="N32" i="56"/>
  <c r="N70" i="56" s="1"/>
  <c r="O74" i="56" s="1"/>
  <c r="AA70" i="10"/>
  <c r="AA72" i="10" s="1"/>
  <c r="AA73" i="10" s="1"/>
  <c r="AD73" i="10" s="1"/>
  <c r="AC74" i="10" s="1"/>
  <c r="AC75" i="10" s="1"/>
  <c r="H65" i="56"/>
  <c r="J65" i="56" s="1"/>
  <c r="L65" i="56" s="1"/>
  <c r="N65" i="56" s="1"/>
  <c r="AC56" i="36"/>
  <c r="L14" i="56"/>
  <c r="L52" i="56" s="1"/>
  <c r="O54" i="56" s="1"/>
  <c r="H54" i="56" s="1"/>
  <c r="J54" i="56" s="1"/>
  <c r="L54" i="56" s="1"/>
  <c r="AE68" i="38"/>
  <c r="AC42" i="10"/>
  <c r="AD46" i="10" s="1"/>
  <c r="AA46" i="10" s="1"/>
  <c r="AF45" i="56"/>
  <c r="Y45" i="56" s="1"/>
  <c r="AD47" i="34"/>
  <c r="AA47" i="34" s="1"/>
  <c r="AC47" i="34" s="1"/>
  <c r="AC46" i="34"/>
  <c r="L66" i="56"/>
  <c r="N66" i="56" s="1"/>
  <c r="N57" i="56"/>
  <c r="I18" i="50"/>
  <c r="J45" i="50"/>
  <c r="S45" i="50" s="1"/>
  <c r="I83" i="38"/>
  <c r="I84" i="38" s="1"/>
  <c r="L84" i="38" s="1"/>
  <c r="K86" i="38" s="1"/>
  <c r="H54" i="48"/>
  <c r="J54" i="48" s="1"/>
  <c r="L54" i="48" s="1"/>
  <c r="AE5" i="56"/>
  <c r="AE43" i="56" s="1"/>
  <c r="AE14" i="56"/>
  <c r="AE52" i="56" s="1"/>
  <c r="AF56" i="56" s="1"/>
  <c r="AF58" i="56" s="1"/>
  <c r="X54" i="48"/>
  <c r="Z54" i="48" s="1"/>
  <c r="AB54" i="48" s="1"/>
  <c r="AD54" i="48" s="1"/>
  <c r="L47" i="50"/>
  <c r="N20" i="50"/>
  <c r="N49" i="50" s="1"/>
  <c r="I56" i="34"/>
  <c r="J60" i="34" s="1"/>
  <c r="G60" i="34" s="1"/>
  <c r="AA49" i="34"/>
  <c r="AA51" i="34" s="1"/>
  <c r="AA52" i="34" s="1"/>
  <c r="AD52" i="34" s="1"/>
  <c r="AD54" i="34" s="1"/>
  <c r="AA54" i="34" s="1"/>
  <c r="AC54" i="34" s="1"/>
  <c r="G56" i="10"/>
  <c r="G58" i="10" s="1"/>
  <c r="G59" i="10" s="1"/>
  <c r="J59" i="10" s="1"/>
  <c r="I60" i="10" s="1"/>
  <c r="I61" i="10" s="1"/>
  <c r="AC63" i="37"/>
  <c r="AE62" i="37"/>
  <c r="AC64" i="56"/>
  <c r="K68" i="35"/>
  <c r="G63" i="34"/>
  <c r="G65" i="34" s="1"/>
  <c r="G66" i="34" s="1"/>
  <c r="J66" i="34" s="1"/>
  <c r="J68" i="34" s="1"/>
  <c r="G68" i="34" s="1"/>
  <c r="I68" i="34" s="1"/>
  <c r="J47" i="34"/>
  <c r="G47" i="34" s="1"/>
  <c r="I47" i="34" s="1"/>
  <c r="I46" i="34"/>
  <c r="AE58" i="38"/>
  <c r="G56" i="35"/>
  <c r="AC53" i="10"/>
  <c r="AC54" i="10" s="1"/>
  <c r="AA66" i="56"/>
  <c r="AC66" i="56" s="1"/>
  <c r="AE66" i="56" s="1"/>
  <c r="AC60" i="10"/>
  <c r="AC61" i="10" s="1"/>
  <c r="H45" i="56"/>
  <c r="F40" i="48"/>
  <c r="H40" i="48" s="1"/>
  <c r="AE48" i="56"/>
  <c r="K67" i="38"/>
  <c r="K68" i="38"/>
  <c r="N75" i="56"/>
  <c r="AA63" i="34"/>
  <c r="AA65" i="34" s="1"/>
  <c r="AA66" i="34" s="1"/>
  <c r="AD66" i="34" s="1"/>
  <c r="AC67" i="34" s="1"/>
  <c r="AC70" i="34"/>
  <c r="AD74" i="34" s="1"/>
  <c r="AA74" i="34" s="1"/>
  <c r="AA70" i="34"/>
  <c r="AA72" i="34" s="1"/>
  <c r="AA73" i="34" s="1"/>
  <c r="AD73" i="34" s="1"/>
  <c r="L47" i="36"/>
  <c r="K49" i="36" s="1"/>
  <c r="I49" i="36"/>
  <c r="Y72" i="56"/>
  <c r="AA72" i="56" s="1"/>
  <c r="AF74" i="56"/>
  <c r="AA55" i="56"/>
  <c r="AC55" i="56" s="1"/>
  <c r="AA54" i="56"/>
  <c r="AC54" i="56" s="1"/>
  <c r="AE23" i="56"/>
  <c r="AE61" i="56" s="1"/>
  <c r="AF63" i="56"/>
  <c r="Y57" i="56"/>
  <c r="AC67" i="10"/>
  <c r="AC68" i="10" s="1"/>
  <c r="L54" i="36"/>
  <c r="K56" i="36" s="1"/>
  <c r="I56" i="36"/>
  <c r="AE67" i="35"/>
  <c r="AE68" i="35" s="1"/>
  <c r="H67" i="56"/>
  <c r="J67" i="56" s="1"/>
  <c r="L67" i="56" s="1"/>
  <c r="AE85" i="38" l="1"/>
  <c r="N5" i="56"/>
  <c r="N43" i="56" s="1"/>
  <c r="O47" i="56" s="1"/>
  <c r="O49" i="56" s="1"/>
  <c r="E47" i="50"/>
  <c r="AL5" i="59"/>
  <c r="AL53" i="59" s="1"/>
  <c r="AH53" i="59"/>
  <c r="AC60" i="34"/>
  <c r="AD61" i="34"/>
  <c r="AA61" i="34" s="1"/>
  <c r="AC61" i="34" s="1"/>
  <c r="L61" i="48"/>
  <c r="I46" i="10"/>
  <c r="I47" i="10" s="1"/>
  <c r="I53" i="10"/>
  <c r="I54" i="10" s="1"/>
  <c r="AA45" i="56"/>
  <c r="AC45" i="56" s="1"/>
  <c r="N14" i="56"/>
  <c r="N52" i="56" s="1"/>
  <c r="O56" i="56" s="1"/>
  <c r="H56" i="56" s="1"/>
  <c r="J56" i="56" s="1"/>
  <c r="L56" i="56" s="1"/>
  <c r="N56" i="56" s="1"/>
  <c r="AC46" i="10"/>
  <c r="AC47" i="10" s="1"/>
  <c r="AF47" i="56"/>
  <c r="AF49" i="56" s="1"/>
  <c r="Y49" i="56" s="1"/>
  <c r="AC53" i="34"/>
  <c r="K85" i="38"/>
  <c r="I60" i="34"/>
  <c r="J61" i="34"/>
  <c r="G61" i="34" s="1"/>
  <c r="I61" i="34" s="1"/>
  <c r="I67" i="34"/>
  <c r="I47" i="50"/>
  <c r="S47" i="50" s="1"/>
  <c r="J20" i="50"/>
  <c r="J49" i="50" s="1"/>
  <c r="S49" i="50" s="1"/>
  <c r="H74" i="56"/>
  <c r="J74" i="56" s="1"/>
  <c r="L74" i="56" s="1"/>
  <c r="N74" i="56" s="1"/>
  <c r="O76" i="56"/>
  <c r="H76" i="56" s="1"/>
  <c r="J76" i="56" s="1"/>
  <c r="L76" i="56" s="1"/>
  <c r="N76" i="56" s="1"/>
  <c r="Y56" i="56"/>
  <c r="AA56" i="56" s="1"/>
  <c r="AD68" i="34"/>
  <c r="AA68" i="34" s="1"/>
  <c r="AC68" i="34" s="1"/>
  <c r="H47" i="56"/>
  <c r="J47" i="56" s="1"/>
  <c r="AA57" i="56"/>
  <c r="AC57" i="56" s="1"/>
  <c r="AE57" i="56" s="1"/>
  <c r="AD75" i="34"/>
  <c r="AA75" i="34" s="1"/>
  <c r="AC75" i="34" s="1"/>
  <c r="AC74" i="34"/>
  <c r="AC72" i="56"/>
  <c r="J40" i="48"/>
  <c r="L40" i="48" s="1"/>
  <c r="J45" i="56"/>
  <c r="L45" i="56" s="1"/>
  <c r="N67" i="56"/>
  <c r="H49" i="56"/>
  <c r="J49" i="56" s="1"/>
  <c r="Y58" i="56"/>
  <c r="Y74" i="56"/>
  <c r="AA74" i="56" s="1"/>
  <c r="AC74" i="56" s="1"/>
  <c r="AE74" i="56" s="1"/>
  <c r="AF76" i="56"/>
  <c r="Y63" i="56"/>
  <c r="AF65" i="56"/>
  <c r="O58" i="56" l="1"/>
  <c r="H58" i="56" s="1"/>
  <c r="J58" i="56" s="1"/>
  <c r="L58" i="56" s="1"/>
  <c r="Y47" i="56"/>
  <c r="AA47" i="56" s="1"/>
  <c r="AC47" i="56" s="1"/>
  <c r="AE47" i="56" s="1"/>
  <c r="AA49" i="56"/>
  <c r="AC49" i="56" s="1"/>
  <c r="AE49" i="56" s="1"/>
  <c r="AC56" i="56"/>
  <c r="AE56" i="56" s="1"/>
  <c r="L49" i="56"/>
  <c r="N49" i="56" s="1"/>
  <c r="AA63" i="56"/>
  <c r="AC63" i="56" s="1"/>
  <c r="L47" i="56"/>
  <c r="N47" i="56" s="1"/>
  <c r="AA58" i="56"/>
  <c r="AC58" i="56" s="1"/>
  <c r="Y76" i="56"/>
  <c r="AA76" i="56" s="1"/>
  <c r="AF67" i="56"/>
  <c r="Y65" i="56"/>
  <c r="AA65" i="56" s="1"/>
  <c r="N58" i="56" l="1"/>
  <c r="AC76" i="56"/>
  <c r="AE76" i="56" s="1"/>
  <c r="AC65" i="56"/>
  <c r="AE65" i="56" s="1"/>
  <c r="Y67" i="56"/>
  <c r="AE58" i="56"/>
  <c r="AA67" i="56" l="1"/>
  <c r="AC67" i="56" s="1"/>
  <c r="AE67" i="56" l="1"/>
</calcChain>
</file>

<file path=xl/sharedStrings.xml><?xml version="1.0" encoding="utf-8"?>
<sst xmlns="http://schemas.openxmlformats.org/spreadsheetml/2006/main" count="1246" uniqueCount="309">
  <si>
    <t>名前</t>
    <rPh sb="0" eb="2">
      <t>ナマエ</t>
    </rPh>
    <phoneticPr fontId="3"/>
  </si>
  <si>
    <t>答え</t>
    <rPh sb="0" eb="1">
      <t>コタ</t>
    </rPh>
    <phoneticPr fontId="3"/>
  </si>
  <si>
    <t>№</t>
    <phoneticPr fontId="3"/>
  </si>
  <si>
    <t>№</t>
    <phoneticPr fontId="3"/>
  </si>
  <si>
    <t>(1)</t>
    <phoneticPr fontId="3"/>
  </si>
  <si>
    <t>(2)</t>
    <phoneticPr fontId="3"/>
  </si>
  <si>
    <t>÷</t>
    <phoneticPr fontId="3"/>
  </si>
  <si>
    <t>(3)</t>
    <phoneticPr fontId="3"/>
  </si>
  <si>
    <t>(4)</t>
    <phoneticPr fontId="3"/>
  </si>
  <si>
    <t>(5)</t>
    <phoneticPr fontId="3"/>
  </si>
  <si>
    <t>(6)</t>
    <phoneticPr fontId="3"/>
  </si>
  <si>
    <t>(7)</t>
    <phoneticPr fontId="3"/>
  </si>
  <si>
    <t>(8)</t>
    <phoneticPr fontId="3"/>
  </si>
  <si>
    <t>(9)</t>
    <phoneticPr fontId="3"/>
  </si>
  <si>
    <t>(10)</t>
    <phoneticPr fontId="3"/>
  </si>
  <si>
    <t>＝</t>
    <phoneticPr fontId="3"/>
  </si>
  <si>
    <t>)</t>
    <phoneticPr fontId="3"/>
  </si>
  <si>
    <t>(1)</t>
    <phoneticPr fontId="3"/>
  </si>
  <si>
    <t>)</t>
    <phoneticPr fontId="3"/>
  </si>
  <si>
    <t>(2)</t>
    <phoneticPr fontId="3"/>
  </si>
  <si>
    <t>(3)</t>
    <phoneticPr fontId="3"/>
  </si>
  <si>
    <t>(4)</t>
    <phoneticPr fontId="3"/>
  </si>
  <si>
    <t>(5)</t>
    <phoneticPr fontId="3"/>
  </si>
  <si>
    <t>(6)</t>
    <phoneticPr fontId="3"/>
  </si>
  <si>
    <t>(7)</t>
    <phoneticPr fontId="3"/>
  </si>
  <si>
    <t>(8)</t>
    <phoneticPr fontId="3"/>
  </si>
  <si>
    <t>(9)</t>
    <phoneticPr fontId="3"/>
  </si>
  <si>
    <t>(10)</t>
    <phoneticPr fontId="3"/>
  </si>
  <si>
    <t>)</t>
    <phoneticPr fontId="3"/>
  </si>
  <si>
    <t>№</t>
    <phoneticPr fontId="3"/>
  </si>
  <si>
    <t>÷</t>
    <phoneticPr fontId="3"/>
  </si>
  <si>
    <t>№</t>
    <phoneticPr fontId="3"/>
  </si>
  <si>
    <t>ｍ</t>
    <phoneticPr fontId="3"/>
  </si>
  <si>
    <t>1を</t>
    <phoneticPr fontId="3"/>
  </si>
  <si>
    <t>＋</t>
    <phoneticPr fontId="3"/>
  </si>
  <si>
    <t>－</t>
    <phoneticPr fontId="3"/>
  </si>
  <si>
    <t>(1)</t>
    <phoneticPr fontId="3"/>
  </si>
  <si>
    <t>×</t>
    <phoneticPr fontId="3"/>
  </si>
  <si>
    <t>×</t>
    <phoneticPr fontId="3"/>
  </si>
  <si>
    <t>－</t>
    <phoneticPr fontId="3"/>
  </si>
  <si>
    <t>(</t>
    <phoneticPr fontId="3"/>
  </si>
  <si>
    <t>№</t>
    <phoneticPr fontId="3"/>
  </si>
  <si>
    <t>＝</t>
    <phoneticPr fontId="3"/>
  </si>
  <si>
    <t>㎞</t>
    <phoneticPr fontId="3"/>
  </si>
  <si>
    <t>①</t>
    <phoneticPr fontId="3"/>
  </si>
  <si>
    <t>②</t>
    <phoneticPr fontId="3"/>
  </si>
  <si>
    <t>③</t>
    <phoneticPr fontId="3"/>
  </si>
  <si>
    <t>です。</t>
    <phoneticPr fontId="3"/>
  </si>
  <si>
    <t>④</t>
    <phoneticPr fontId="3"/>
  </si>
  <si>
    <t>□にあてはまる数をかきましょう。</t>
    <rPh sb="7" eb="8">
      <t>スウ</t>
    </rPh>
    <phoneticPr fontId="3"/>
  </si>
  <si>
    <t>大きな数</t>
    <rPh sb="0" eb="1">
      <t>オオ</t>
    </rPh>
    <rPh sb="3" eb="4">
      <t>スウ</t>
    </rPh>
    <phoneticPr fontId="3"/>
  </si>
  <si>
    <t>小数</t>
    <rPh sb="0" eb="2">
      <t>ショウスウ</t>
    </rPh>
    <phoneticPr fontId="3"/>
  </si>
  <si>
    <t>№</t>
    <phoneticPr fontId="3"/>
  </si>
  <si>
    <t>◆　次の数をよんで，</t>
    <rPh sb="2" eb="3">
      <t>ツギ</t>
    </rPh>
    <rPh sb="4" eb="5">
      <t>スウ</t>
    </rPh>
    <phoneticPr fontId="3"/>
  </si>
  <si>
    <t>にあてはまる漢字をかきましょう。</t>
    <rPh sb="6" eb="8">
      <t>カンジ</t>
    </rPh>
    <phoneticPr fontId="3"/>
  </si>
  <si>
    <t>(1)</t>
    <phoneticPr fontId="3"/>
  </si>
  <si>
    <t>◆　次の数を数直線に表しましょう。</t>
    <rPh sb="2" eb="3">
      <t>ツギ</t>
    </rPh>
    <rPh sb="4" eb="5">
      <t>スウ</t>
    </rPh>
    <rPh sb="6" eb="9">
      <t>スウチョクセン</t>
    </rPh>
    <rPh sb="10" eb="11">
      <t>アラワ</t>
    </rPh>
    <phoneticPr fontId="3"/>
  </si>
  <si>
    <t>万</t>
    <rPh sb="0" eb="1">
      <t>マン</t>
    </rPh>
    <phoneticPr fontId="3"/>
  </si>
  <si>
    <t>億</t>
    <rPh sb="0" eb="1">
      <t>オク</t>
    </rPh>
    <phoneticPr fontId="3"/>
  </si>
  <si>
    <t>◆　次の数を数字でかきましょう。</t>
    <rPh sb="2" eb="3">
      <t>ツギ</t>
    </rPh>
    <rPh sb="4" eb="5">
      <t>スウ</t>
    </rPh>
    <rPh sb="6" eb="8">
      <t>スウジ</t>
    </rPh>
    <phoneticPr fontId="3"/>
  </si>
  <si>
    <t>一兆を</t>
    <rPh sb="0" eb="1">
      <t>イチ</t>
    </rPh>
    <rPh sb="1" eb="2">
      <t>チョウ</t>
    </rPh>
    <phoneticPr fontId="3"/>
  </si>
  <si>
    <t>こ，千億を</t>
    <rPh sb="2" eb="4">
      <t>センオク</t>
    </rPh>
    <phoneticPr fontId="3"/>
  </si>
  <si>
    <t>こ，千万を</t>
    <rPh sb="2" eb="4">
      <t>センマン</t>
    </rPh>
    <phoneticPr fontId="3"/>
  </si>
  <si>
    <t>こあわせた数</t>
    <rPh sb="5" eb="6">
      <t>カズ</t>
    </rPh>
    <phoneticPr fontId="3"/>
  </si>
  <si>
    <t>千億を</t>
    <rPh sb="0" eb="2">
      <t>センオク</t>
    </rPh>
    <phoneticPr fontId="3"/>
  </si>
  <si>
    <t>こ集めた数</t>
    <rPh sb="1" eb="2">
      <t>アツ</t>
    </rPh>
    <rPh sb="4" eb="5">
      <t>カズ</t>
    </rPh>
    <phoneticPr fontId="3"/>
  </si>
  <si>
    <t>千</t>
    <rPh sb="0" eb="1">
      <t>セン</t>
    </rPh>
    <phoneticPr fontId="3"/>
  </si>
  <si>
    <t>十</t>
    <rPh sb="0" eb="1">
      <t>ジュウ</t>
    </rPh>
    <phoneticPr fontId="3"/>
  </si>
  <si>
    <t>百</t>
    <rPh sb="0" eb="1">
      <t>ヒャク</t>
    </rPh>
    <phoneticPr fontId="3"/>
  </si>
  <si>
    <t>兆</t>
    <rPh sb="0" eb="1">
      <t>チョウ</t>
    </rPh>
    <phoneticPr fontId="3"/>
  </si>
  <si>
    <t>◆　次の数を10倍した数をかきましょう。</t>
    <rPh sb="2" eb="3">
      <t>ツギ</t>
    </rPh>
    <rPh sb="4" eb="5">
      <t>スウ</t>
    </rPh>
    <rPh sb="8" eb="9">
      <t>バイ</t>
    </rPh>
    <rPh sb="11" eb="12">
      <t>スウ</t>
    </rPh>
    <phoneticPr fontId="3"/>
  </si>
  <si>
    <t>◆</t>
    <phoneticPr fontId="3"/>
  </si>
  <si>
    <t>＝</t>
    <phoneticPr fontId="3"/>
  </si>
  <si>
    <t>を使って，次の答えをもとめましょう。</t>
    <rPh sb="1" eb="2">
      <t>ツカ</t>
    </rPh>
    <rPh sb="5" eb="6">
      <t>ツギ</t>
    </rPh>
    <rPh sb="7" eb="8">
      <t>コタ</t>
    </rPh>
    <phoneticPr fontId="3"/>
  </si>
  <si>
    <t>(4)</t>
    <phoneticPr fontId="3"/>
  </si>
  <si>
    <t>×</t>
    <phoneticPr fontId="3"/>
  </si>
  <si>
    <t>(5)</t>
    <phoneticPr fontId="3"/>
  </si>
  <si>
    <t>(6)</t>
    <phoneticPr fontId="3"/>
  </si>
  <si>
    <t>(7)</t>
    <phoneticPr fontId="3"/>
  </si>
  <si>
    <t>　　また，10でわった数をかきましょう。</t>
    <rPh sb="11" eb="12">
      <t>スウ</t>
    </rPh>
    <phoneticPr fontId="3"/>
  </si>
  <si>
    <t>10倍した数…</t>
    <rPh sb="2" eb="3">
      <t>バイ</t>
    </rPh>
    <rPh sb="5" eb="6">
      <t>カズ</t>
    </rPh>
    <phoneticPr fontId="3"/>
  </si>
  <si>
    <t>10でわった数…</t>
    <rPh sb="6" eb="7">
      <t>カズ</t>
    </rPh>
    <phoneticPr fontId="3"/>
  </si>
  <si>
    <t>(1)</t>
    <phoneticPr fontId="3"/>
  </si>
  <si>
    <t>(2)</t>
    <phoneticPr fontId="3"/>
  </si>
  <si>
    <t>(3)</t>
    <phoneticPr fontId="3"/>
  </si>
  <si>
    <t>◆</t>
    <phoneticPr fontId="3"/>
  </si>
  <si>
    <t>＋</t>
    <phoneticPr fontId="3"/>
  </si>
  <si>
    <t>，</t>
    <phoneticPr fontId="3"/>
  </si>
  <si>
    <t>を使って，</t>
    <rPh sb="1" eb="2">
      <t>ツカ</t>
    </rPh>
    <phoneticPr fontId="3"/>
  </si>
  <si>
    <t>次の答えをもとめましょう。</t>
    <rPh sb="0" eb="1">
      <t>ツギ</t>
    </rPh>
    <rPh sb="2" eb="3">
      <t>コタ</t>
    </rPh>
    <phoneticPr fontId="3"/>
  </si>
  <si>
    <t>(8)</t>
    <phoneticPr fontId="3"/>
  </si>
  <si>
    <t>(9)</t>
    <phoneticPr fontId="3"/>
  </si>
  <si>
    <t>(10)</t>
    <phoneticPr fontId="3"/>
  </si>
  <si>
    <t>…</t>
    <phoneticPr fontId="3"/>
  </si>
  <si>
    <t>9000万</t>
    <rPh sb="4" eb="5">
      <t>マン</t>
    </rPh>
    <phoneticPr fontId="3"/>
  </si>
  <si>
    <t>１億</t>
    <rPh sb="1" eb="2">
      <t>オク</t>
    </rPh>
    <phoneticPr fontId="3"/>
  </si>
  <si>
    <t xml:space="preserve"> </t>
    <phoneticPr fontId="3"/>
  </si>
  <si>
    <t>わり算</t>
    <rPh sb="2" eb="3">
      <t>サン</t>
    </rPh>
    <phoneticPr fontId="3"/>
  </si>
  <si>
    <t>№</t>
    <phoneticPr fontId="3"/>
  </si>
  <si>
    <t>(1)</t>
    <phoneticPr fontId="3"/>
  </si>
  <si>
    <t>)</t>
    <phoneticPr fontId="3"/>
  </si>
  <si>
    <t>(2)</t>
    <phoneticPr fontId="3"/>
  </si>
  <si>
    <t>(3)</t>
    <phoneticPr fontId="3"/>
  </si>
  <si>
    <t>(4)</t>
    <phoneticPr fontId="3"/>
  </si>
  <si>
    <t>(5)</t>
    <phoneticPr fontId="3"/>
  </si>
  <si>
    <t>(6)</t>
    <phoneticPr fontId="3"/>
  </si>
  <si>
    <t>(7)</t>
    <phoneticPr fontId="3"/>
  </si>
  <si>
    <t>(8)</t>
    <phoneticPr fontId="3"/>
  </si>
  <si>
    <t>(9)</t>
    <phoneticPr fontId="3"/>
  </si>
  <si>
    <t>(10)</t>
    <phoneticPr fontId="3"/>
  </si>
  <si>
    <t>わり算の筆算</t>
    <rPh sb="2" eb="3">
      <t>サン</t>
    </rPh>
    <rPh sb="4" eb="6">
      <t>ヒッサン</t>
    </rPh>
    <phoneticPr fontId="3"/>
  </si>
  <si>
    <t>あまりのあるわり算の筆算</t>
    <rPh sb="8" eb="9">
      <t>サン</t>
    </rPh>
    <rPh sb="10" eb="12">
      <t>ヒッサン</t>
    </rPh>
    <phoneticPr fontId="3"/>
  </si>
  <si>
    <t>№</t>
    <phoneticPr fontId="3"/>
  </si>
  <si>
    <t>小数のたし算の筆算</t>
    <rPh sb="0" eb="2">
      <t>ショウスウ</t>
    </rPh>
    <rPh sb="5" eb="6">
      <t>ザン</t>
    </rPh>
    <rPh sb="7" eb="9">
      <t>ヒッサン</t>
    </rPh>
    <phoneticPr fontId="3"/>
  </si>
  <si>
    <t>.</t>
    <phoneticPr fontId="3"/>
  </si>
  <si>
    <t>(1)</t>
    <phoneticPr fontId="3"/>
  </si>
  <si>
    <t>)</t>
    <phoneticPr fontId="3"/>
  </si>
  <si>
    <t>(2)</t>
    <phoneticPr fontId="3"/>
  </si>
  <si>
    <t>(3)</t>
    <phoneticPr fontId="3"/>
  </si>
  <si>
    <t>(4)</t>
    <phoneticPr fontId="3"/>
  </si>
  <si>
    <t>(5)</t>
    <phoneticPr fontId="3"/>
  </si>
  <si>
    <t>(6)</t>
    <phoneticPr fontId="3"/>
  </si>
  <si>
    <t>(7)</t>
    <phoneticPr fontId="3"/>
  </si>
  <si>
    <t>(8)</t>
    <phoneticPr fontId="3"/>
  </si>
  <si>
    <t>(9)</t>
    <phoneticPr fontId="3"/>
  </si>
  <si>
    <t>(10)</t>
    <phoneticPr fontId="3"/>
  </si>
  <si>
    <t>大きな数のかけ算</t>
    <rPh sb="0" eb="1">
      <t>オオ</t>
    </rPh>
    <rPh sb="3" eb="4">
      <t>スウ</t>
    </rPh>
    <rPh sb="7" eb="8">
      <t>ザン</t>
    </rPh>
    <phoneticPr fontId="3"/>
  </si>
  <si>
    <t>１</t>
    <phoneticPr fontId="3"/>
  </si>
  <si>
    <t>計算をしましょう。</t>
    <rPh sb="0" eb="2">
      <t>ケイサン</t>
    </rPh>
    <phoneticPr fontId="3"/>
  </si>
  <si>
    <t>(1)</t>
    <phoneticPr fontId="3"/>
  </si>
  <si>
    <t>(2)</t>
    <phoneticPr fontId="3"/>
  </si>
  <si>
    <r>
      <rPr>
        <sz val="14"/>
        <rFont val="ＭＳ 明朝"/>
        <family val="1"/>
        <charset val="128"/>
      </rPr>
      <t>(2)</t>
    </r>
    <phoneticPr fontId="3"/>
  </si>
  <si>
    <r>
      <rPr>
        <sz val="14"/>
        <rFont val="ＭＳ 明朝"/>
        <family val="1"/>
        <charset val="128"/>
      </rPr>
      <t>(3)</t>
    </r>
    <phoneticPr fontId="3"/>
  </si>
  <si>
    <r>
      <rPr>
        <sz val="14"/>
        <rFont val="ＭＳ 明朝"/>
        <family val="1"/>
        <charset val="128"/>
      </rPr>
      <t>(4)</t>
    </r>
    <phoneticPr fontId="3"/>
  </si>
  <si>
    <t>(1)</t>
    <phoneticPr fontId="3"/>
  </si>
  <si>
    <t>×</t>
    <phoneticPr fontId="3"/>
  </si>
  <si>
    <t>２</t>
    <phoneticPr fontId="3"/>
  </si>
  <si>
    <t>を使って、答えを求めましょう。</t>
    <rPh sb="1" eb="2">
      <t>ツカ</t>
    </rPh>
    <rPh sb="5" eb="6">
      <t>コタ</t>
    </rPh>
    <rPh sb="8" eb="9">
      <t>モト</t>
    </rPh>
    <phoneticPr fontId="3"/>
  </si>
  <si>
    <t>(1)</t>
    <phoneticPr fontId="3"/>
  </si>
  <si>
    <t>(2)</t>
    <phoneticPr fontId="3"/>
  </si>
  <si>
    <t>(3)</t>
    <phoneticPr fontId="3"/>
  </si>
  <si>
    <t>(4)</t>
    <phoneticPr fontId="3"/>
  </si>
  <si>
    <t>３</t>
    <phoneticPr fontId="3"/>
  </si>
  <si>
    <t>４</t>
    <phoneticPr fontId="3"/>
  </si>
  <si>
    <t>次の数の大小を、不等号を使って表しましょう。</t>
    <rPh sb="0" eb="1">
      <t>ツギ</t>
    </rPh>
    <rPh sb="2" eb="3">
      <t>スウ</t>
    </rPh>
    <rPh sb="4" eb="6">
      <t>ダイショウ</t>
    </rPh>
    <rPh sb="8" eb="11">
      <t>フトウゴウ</t>
    </rPh>
    <rPh sb="12" eb="13">
      <t>ツカ</t>
    </rPh>
    <rPh sb="15" eb="16">
      <t>アラワ</t>
    </rPh>
    <phoneticPr fontId="3"/>
  </si>
  <si>
    <t>(1)</t>
    <phoneticPr fontId="3"/>
  </si>
  <si>
    <t>＞</t>
    <phoneticPr fontId="3"/>
  </si>
  <si>
    <t>＜</t>
    <phoneticPr fontId="3"/>
  </si>
  <si>
    <t>◇</t>
    <phoneticPr fontId="3"/>
  </si>
  <si>
    <t>(1)</t>
    <phoneticPr fontId="3"/>
  </si>
  <si>
    <t>×</t>
    <phoneticPr fontId="3"/>
  </si>
  <si>
    <r>
      <rPr>
        <sz val="14"/>
        <rFont val="ＭＳ 明朝"/>
        <family val="1"/>
        <charset val="128"/>
      </rPr>
      <t>(2)</t>
    </r>
    <phoneticPr fontId="3"/>
  </si>
  <si>
    <t>－</t>
    <phoneticPr fontId="3"/>
  </si>
  <si>
    <t>÷</t>
    <phoneticPr fontId="3"/>
  </si>
  <si>
    <t>(3)</t>
    <phoneticPr fontId="3"/>
  </si>
  <si>
    <t>÷</t>
    <phoneticPr fontId="3"/>
  </si>
  <si>
    <t>×</t>
    <phoneticPr fontId="3"/>
  </si>
  <si>
    <r>
      <rPr>
        <sz val="14"/>
        <rFont val="ＭＳ 明朝"/>
        <family val="1"/>
        <charset val="128"/>
      </rPr>
      <t>(4)</t>
    </r>
    <phoneticPr fontId="3"/>
  </si>
  <si>
    <t>式と計算の順じょ</t>
    <rPh sb="0" eb="1">
      <t>シキ</t>
    </rPh>
    <rPh sb="2" eb="4">
      <t>ケイサン</t>
    </rPh>
    <rPh sb="5" eb="6">
      <t>ジュン</t>
    </rPh>
    <phoneticPr fontId="3"/>
  </si>
  <si>
    <r>
      <rPr>
        <sz val="14"/>
        <rFont val="ＭＳ 明朝"/>
        <family val="1"/>
        <charset val="128"/>
      </rPr>
      <t>(5)</t>
    </r>
    <phoneticPr fontId="3"/>
  </si>
  <si>
    <t>）</t>
    <phoneticPr fontId="3"/>
  </si>
  <si>
    <t>(6)</t>
    <phoneticPr fontId="3"/>
  </si>
  <si>
    <r>
      <rPr>
        <sz val="14"/>
        <rFont val="ＭＳ 明朝"/>
        <family val="1"/>
        <charset val="128"/>
      </rPr>
      <t>(7)</t>
    </r>
    <phoneticPr fontId="3"/>
  </si>
  <si>
    <t>(8)</t>
    <phoneticPr fontId="3"/>
  </si>
  <si>
    <t>(9)</t>
    <phoneticPr fontId="3"/>
  </si>
  <si>
    <r>
      <rPr>
        <sz val="14"/>
        <rFont val="ＭＳ 明朝"/>
        <family val="1"/>
        <charset val="128"/>
      </rPr>
      <t>(10)</t>
    </r>
    <phoneticPr fontId="3"/>
  </si>
  <si>
    <t>×</t>
    <phoneticPr fontId="3"/>
  </si>
  <si>
    <t>÷</t>
    <phoneticPr fontId="3"/>
  </si>
  <si>
    <r>
      <rPr>
        <sz val="14"/>
        <rFont val="ＭＳ 明朝"/>
        <family val="1"/>
        <charset val="128"/>
      </rPr>
      <t>(11)</t>
    </r>
    <phoneticPr fontId="3"/>
  </si>
  <si>
    <t>(</t>
    <phoneticPr fontId="3"/>
  </si>
  <si>
    <t>)</t>
    <phoneticPr fontId="3"/>
  </si>
  <si>
    <t>(12)</t>
    <phoneticPr fontId="3"/>
  </si>
  <si>
    <t>(</t>
    <phoneticPr fontId="3"/>
  </si>
  <si>
    <t>(13)</t>
    <phoneticPr fontId="3"/>
  </si>
  <si>
    <t>計算のくふう</t>
    <rPh sb="0" eb="2">
      <t>ケイサン</t>
    </rPh>
    <phoneticPr fontId="3"/>
  </si>
  <si>
    <t>くふうして，次の計算をしましょう。</t>
    <rPh sb="6" eb="7">
      <t>ツギ</t>
    </rPh>
    <rPh sb="8" eb="10">
      <t>ケイサン</t>
    </rPh>
    <phoneticPr fontId="3"/>
  </si>
  <si>
    <t>(1)</t>
    <phoneticPr fontId="3"/>
  </si>
  <si>
    <t>(2)</t>
    <phoneticPr fontId="3"/>
  </si>
  <si>
    <r>
      <rPr>
        <sz val="14"/>
        <rFont val="ＭＳ 明朝"/>
        <family val="1"/>
        <charset val="128"/>
      </rPr>
      <t>(3)</t>
    </r>
    <phoneticPr fontId="3"/>
  </si>
  <si>
    <r>
      <rPr>
        <sz val="14"/>
        <rFont val="ＭＳ 明朝"/>
        <family val="1"/>
        <charset val="128"/>
      </rPr>
      <t>(5)</t>
    </r>
    <phoneticPr fontId="3"/>
  </si>
  <si>
    <t>(6)</t>
    <phoneticPr fontId="3"/>
  </si>
  <si>
    <r>
      <rPr>
        <sz val="14"/>
        <rFont val="ＭＳ 明朝"/>
        <family val="1"/>
        <charset val="128"/>
      </rPr>
      <t>(7)</t>
    </r>
    <phoneticPr fontId="3"/>
  </si>
  <si>
    <t>(8)</t>
    <phoneticPr fontId="3"/>
  </si>
  <si>
    <t>＋</t>
    <phoneticPr fontId="3"/>
  </si>
  <si>
    <t>×</t>
    <phoneticPr fontId="3"/>
  </si>
  <si>
    <t>(2)</t>
    <phoneticPr fontId="3"/>
  </si>
  <si>
    <t>(</t>
    <phoneticPr fontId="3"/>
  </si>
  <si>
    <t>(3)</t>
    <phoneticPr fontId="3"/>
  </si>
  <si>
    <t>(4)</t>
    <phoneticPr fontId="3"/>
  </si>
  <si>
    <t>(6)</t>
    <phoneticPr fontId="3"/>
  </si>
  <si>
    <t>÷</t>
    <phoneticPr fontId="3"/>
  </si>
  <si>
    <t>次の計算をしましょう。</t>
    <rPh sb="0" eb="1">
      <t>ツギ</t>
    </rPh>
    <rPh sb="2" eb="4">
      <t>ケイサン</t>
    </rPh>
    <phoneticPr fontId="3"/>
  </si>
  <si>
    <t>(1)</t>
    <phoneticPr fontId="3"/>
  </si>
  <si>
    <t>(3)</t>
    <phoneticPr fontId="3"/>
  </si>
  <si>
    <t>(4)</t>
    <phoneticPr fontId="3"/>
  </si>
  <si>
    <t>(</t>
    <phoneticPr fontId="3"/>
  </si>
  <si>
    <r>
      <rPr>
        <sz val="14"/>
        <rFont val="ＭＳ 明朝"/>
        <family val="1"/>
        <charset val="128"/>
      </rPr>
      <t>(1)</t>
    </r>
    <phoneticPr fontId="3"/>
  </si>
  <si>
    <t>mL</t>
    <phoneticPr fontId="3"/>
  </si>
  <si>
    <t>L</t>
    <phoneticPr fontId="3"/>
  </si>
  <si>
    <t>(3)</t>
    <phoneticPr fontId="3"/>
  </si>
  <si>
    <t>(4)</t>
    <phoneticPr fontId="3"/>
  </si>
  <si>
    <t>ｇ</t>
    <phoneticPr fontId="3"/>
  </si>
  <si>
    <t>㎏</t>
    <phoneticPr fontId="3"/>
  </si>
  <si>
    <t>(5)</t>
    <phoneticPr fontId="3"/>
  </si>
  <si>
    <t>は，1，0.1，0.01，0.001をそれぞれ何こ</t>
    <rPh sb="23" eb="24">
      <t>ナン</t>
    </rPh>
    <phoneticPr fontId="3"/>
  </si>
  <si>
    <t>あわせた数ですか。</t>
    <rPh sb="4" eb="5">
      <t>カズ</t>
    </rPh>
    <phoneticPr fontId="3"/>
  </si>
  <si>
    <t>(6)</t>
    <phoneticPr fontId="3"/>
  </si>
  <si>
    <t>は，0.001を</t>
    <phoneticPr fontId="3"/>
  </si>
  <si>
    <t>こ集めた数です。</t>
    <rPh sb="1" eb="2">
      <t>アツ</t>
    </rPh>
    <rPh sb="4" eb="5">
      <t>カズ</t>
    </rPh>
    <phoneticPr fontId="3"/>
  </si>
  <si>
    <t>(7)</t>
    <phoneticPr fontId="3"/>
  </si>
  <si>
    <t>0.001を</t>
    <phoneticPr fontId="3"/>
  </si>
  <si>
    <t>こ集めた数は</t>
    <rPh sb="1" eb="2">
      <t>アツ</t>
    </rPh>
    <rPh sb="4" eb="5">
      <t>カズ</t>
    </rPh>
    <phoneticPr fontId="3"/>
  </si>
  <si>
    <t>(8)</t>
    <phoneticPr fontId="3"/>
  </si>
  <si>
    <t>次の数を10倍しましょう。</t>
    <rPh sb="0" eb="1">
      <t>ツギ</t>
    </rPh>
    <rPh sb="2" eb="3">
      <t>スウ</t>
    </rPh>
    <rPh sb="6" eb="7">
      <t>バイ</t>
    </rPh>
    <phoneticPr fontId="3"/>
  </si>
  <si>
    <t>また，10でわりましょう。</t>
    <phoneticPr fontId="3"/>
  </si>
  <si>
    <t>こ，0.1を</t>
    <phoneticPr fontId="3"/>
  </si>
  <si>
    <t>こ，0.01を</t>
    <phoneticPr fontId="3"/>
  </si>
  <si>
    <t>こ，0.001</t>
    <phoneticPr fontId="3"/>
  </si>
  <si>
    <t>10でわると</t>
    <phoneticPr fontId="3"/>
  </si>
  <si>
    <t>10倍すると</t>
    <rPh sb="2" eb="3">
      <t>バイ</t>
    </rPh>
    <phoneticPr fontId="3"/>
  </si>
  <si>
    <t>(2)</t>
    <phoneticPr fontId="3"/>
  </si>
  <si>
    <t>(3)</t>
    <phoneticPr fontId="3"/>
  </si>
  <si>
    <t>(4)</t>
    <phoneticPr fontId="3"/>
  </si>
  <si>
    <t>(5)</t>
    <phoneticPr fontId="3"/>
  </si>
  <si>
    <t>(6)</t>
    <phoneticPr fontId="3"/>
  </si>
  <si>
    <t>(7)</t>
    <phoneticPr fontId="3"/>
  </si>
  <si>
    <t>(8)</t>
    <phoneticPr fontId="3"/>
  </si>
  <si>
    <t>(9)</t>
    <phoneticPr fontId="3"/>
  </si>
  <si>
    <t>(10)</t>
    <phoneticPr fontId="3"/>
  </si>
  <si>
    <t>．</t>
    <phoneticPr fontId="3"/>
  </si>
  <si>
    <t>－</t>
    <phoneticPr fontId="3"/>
  </si>
  <si>
    <t>№</t>
    <phoneticPr fontId="3"/>
  </si>
  <si>
    <t>(1)</t>
    <phoneticPr fontId="3"/>
  </si>
  <si>
    <t>)</t>
    <phoneticPr fontId="3"/>
  </si>
  <si>
    <t>(2)</t>
    <phoneticPr fontId="3"/>
  </si>
  <si>
    <t>(3)</t>
    <phoneticPr fontId="3"/>
  </si>
  <si>
    <t>(4)</t>
    <phoneticPr fontId="3"/>
  </si>
  <si>
    <t>(5)</t>
    <phoneticPr fontId="3"/>
  </si>
  <si>
    <t>(6)</t>
    <phoneticPr fontId="3"/>
  </si>
  <si>
    <t>(7)</t>
    <phoneticPr fontId="3"/>
  </si>
  <si>
    <t>(8)</t>
    <phoneticPr fontId="3"/>
  </si>
  <si>
    <t>わり算のせいしつ</t>
    <rPh sb="2" eb="3">
      <t>ザン</t>
    </rPh>
    <phoneticPr fontId="3"/>
  </si>
  <si>
    <t>◇</t>
    <phoneticPr fontId="3"/>
  </si>
  <si>
    <t>わり算のせいしつを使って，次の計算をしましょう。</t>
    <rPh sb="2" eb="3">
      <t>ザン</t>
    </rPh>
    <rPh sb="9" eb="10">
      <t>ツカ</t>
    </rPh>
    <rPh sb="13" eb="14">
      <t>ツギ</t>
    </rPh>
    <rPh sb="15" eb="17">
      <t>ケイサン</t>
    </rPh>
    <phoneticPr fontId="3"/>
  </si>
  <si>
    <t>(1)</t>
    <phoneticPr fontId="3"/>
  </si>
  <si>
    <t>÷</t>
    <phoneticPr fontId="3"/>
  </si>
  <si>
    <t>(2)</t>
    <phoneticPr fontId="3"/>
  </si>
  <si>
    <t>(4)</t>
    <phoneticPr fontId="3"/>
  </si>
  <si>
    <t>(5)</t>
    <phoneticPr fontId="3"/>
  </si>
  <si>
    <t>(6)</t>
    <phoneticPr fontId="3"/>
  </si>
  <si>
    <t>(7)</t>
    <phoneticPr fontId="3"/>
  </si>
  <si>
    <t>にあてはまる数をかきましょう。</t>
    <rPh sb="6" eb="7">
      <t>スウ</t>
    </rPh>
    <phoneticPr fontId="3"/>
  </si>
  <si>
    <t>次の</t>
    <rPh sb="0" eb="1">
      <t>ツギ</t>
    </rPh>
    <phoneticPr fontId="3"/>
  </si>
  <si>
    <t>計算のきまり</t>
    <rPh sb="0" eb="2">
      <t>ケイサン</t>
    </rPh>
    <phoneticPr fontId="3"/>
  </si>
  <si>
    <t>割合</t>
    <rPh sb="0" eb="2">
      <t>ワリアイ</t>
    </rPh>
    <phoneticPr fontId="3"/>
  </si>
  <si>
    <t>ノートのねだんは</t>
    <phoneticPr fontId="3"/>
  </si>
  <si>
    <t>円です。</t>
    <rPh sb="0" eb="1">
      <t>エン</t>
    </rPh>
    <phoneticPr fontId="3"/>
  </si>
  <si>
    <t>筆箱のねだんは、ノートのねだんの</t>
    <rPh sb="0" eb="2">
      <t>フデバコ</t>
    </rPh>
    <phoneticPr fontId="3"/>
  </si>
  <si>
    <t>倍です。</t>
    <rPh sb="0" eb="1">
      <t>バイ</t>
    </rPh>
    <phoneticPr fontId="3"/>
  </si>
  <si>
    <t>筆箱のねだんは何円ですか。</t>
    <rPh sb="0" eb="2">
      <t>フデバコ</t>
    </rPh>
    <rPh sb="7" eb="9">
      <t>ナンエン</t>
    </rPh>
    <phoneticPr fontId="3"/>
  </si>
  <si>
    <t>円</t>
    <rPh sb="0" eb="1">
      <t>エン</t>
    </rPh>
    <phoneticPr fontId="3"/>
  </si>
  <si>
    <t>子どものキリンと親のきりんがいます。</t>
    <rPh sb="0" eb="1">
      <t>コ</t>
    </rPh>
    <rPh sb="8" eb="9">
      <t>オヤ</t>
    </rPh>
    <phoneticPr fontId="3"/>
  </si>
  <si>
    <t>親のキリンの身長は、子どものキリンの</t>
    <rPh sb="0" eb="1">
      <t>オヤ</t>
    </rPh>
    <rPh sb="6" eb="8">
      <t>シンチョウ</t>
    </rPh>
    <rPh sb="10" eb="11">
      <t>コ</t>
    </rPh>
    <phoneticPr fontId="3"/>
  </si>
  <si>
    <t>倍で、</t>
    <rPh sb="0" eb="1">
      <t>バイ</t>
    </rPh>
    <phoneticPr fontId="3"/>
  </si>
  <si>
    <t>㎝です。子どものキリンの身長は何㎝ですか。</t>
    <rPh sb="4" eb="5">
      <t>コ</t>
    </rPh>
    <rPh sb="12" eb="14">
      <t>シンチョウ</t>
    </rPh>
    <rPh sb="15" eb="16">
      <t>ナン</t>
    </rPh>
    <phoneticPr fontId="3"/>
  </si>
  <si>
    <t>㎝</t>
    <phoneticPr fontId="3"/>
  </si>
  <si>
    <t>テレビとうの高さは</t>
    <rPh sb="6" eb="7">
      <t>タカ</t>
    </rPh>
    <phoneticPr fontId="3"/>
  </si>
  <si>
    <t>ｍで、これはデパートの高さの</t>
    <rPh sb="11" eb="12">
      <t>タカ</t>
    </rPh>
    <phoneticPr fontId="3"/>
  </si>
  <si>
    <t>倍です。デパートの高さは、学校の高さの</t>
    <rPh sb="0" eb="1">
      <t>バイ</t>
    </rPh>
    <rPh sb="9" eb="10">
      <t>タカ</t>
    </rPh>
    <rPh sb="13" eb="15">
      <t>ガッコウ</t>
    </rPh>
    <rPh sb="16" eb="17">
      <t>タカ</t>
    </rPh>
    <phoneticPr fontId="3"/>
  </si>
  <si>
    <t>学校の高さは何ｍですか。</t>
    <rPh sb="0" eb="2">
      <t>ガッコウ</t>
    </rPh>
    <rPh sb="3" eb="4">
      <t>タカ</t>
    </rPh>
    <rPh sb="6" eb="7">
      <t>ナン</t>
    </rPh>
    <phoneticPr fontId="3"/>
  </si>
  <si>
    <t>はるきさんのお父さんの体重は</t>
    <rPh sb="7" eb="8">
      <t>トウ</t>
    </rPh>
    <rPh sb="11" eb="13">
      <t>タイジュウ</t>
    </rPh>
    <phoneticPr fontId="3"/>
  </si>
  <si>
    <t>㎏で、はるきさんの体重の</t>
    <rPh sb="9" eb="11">
      <t>タイジュウ</t>
    </rPh>
    <phoneticPr fontId="3"/>
  </si>
  <si>
    <t>倍あります。はるきさんの体重は、妹の体重の</t>
    <rPh sb="0" eb="1">
      <t>バイ</t>
    </rPh>
    <rPh sb="12" eb="14">
      <t>タイジュウ</t>
    </rPh>
    <rPh sb="16" eb="17">
      <t>イモウト</t>
    </rPh>
    <rPh sb="18" eb="20">
      <t>タイジュウ</t>
    </rPh>
    <phoneticPr fontId="3"/>
  </si>
  <si>
    <t>倍ありま</t>
    <rPh sb="0" eb="1">
      <t>バイ</t>
    </rPh>
    <phoneticPr fontId="3"/>
  </si>
  <si>
    <t>す。妹の体重は何㎏ですか。</t>
    <rPh sb="2" eb="3">
      <t>イモウト</t>
    </rPh>
    <rPh sb="4" eb="6">
      <t>タイジュウ</t>
    </rPh>
    <rPh sb="7" eb="8">
      <t>ナン</t>
    </rPh>
    <phoneticPr fontId="3"/>
  </si>
  <si>
    <t>（式）</t>
  </si>
  <si>
    <t>折れ線グラフ</t>
    <rPh sb="0" eb="1">
      <t>オ</t>
    </rPh>
    <rPh sb="2" eb="3">
      <t>セン</t>
    </rPh>
    <phoneticPr fontId="3"/>
  </si>
  <si>
    <t>１．</t>
    <phoneticPr fontId="19"/>
  </si>
  <si>
    <t>ある日の１日の気温の変わり方を調べたら、下の表のようになりました。</t>
  </si>
  <si>
    <t>時こく(時)</t>
    <rPh sb="0" eb="1">
      <t>トキ</t>
    </rPh>
    <rPh sb="4" eb="5">
      <t>ジ</t>
    </rPh>
    <phoneticPr fontId="19"/>
  </si>
  <si>
    <t>午前９</t>
    <rPh sb="0" eb="2">
      <t>ゴゼン</t>
    </rPh>
    <phoneticPr fontId="19"/>
  </si>
  <si>
    <t>午後１</t>
    <rPh sb="0" eb="2">
      <t>ゴゴ</t>
    </rPh>
    <phoneticPr fontId="19"/>
  </si>
  <si>
    <t>気　温(度)</t>
    <rPh sb="0" eb="1">
      <t>キ</t>
    </rPh>
    <rPh sb="2" eb="3">
      <t>オン</t>
    </rPh>
    <rPh sb="4" eb="5">
      <t>ド</t>
    </rPh>
    <phoneticPr fontId="19"/>
  </si>
  <si>
    <t>気温の変化を折れ線グラフにかきましょう。</t>
    <rPh sb="0" eb="2">
      <t>キオン</t>
    </rPh>
    <rPh sb="3" eb="5">
      <t>ヘンカ</t>
    </rPh>
    <rPh sb="6" eb="7">
      <t>オ</t>
    </rPh>
    <rPh sb="8" eb="9">
      <t>セン</t>
    </rPh>
    <phoneticPr fontId="19"/>
  </si>
  <si>
    <t>(度)</t>
    <rPh sb="1" eb="2">
      <t>ド</t>
    </rPh>
    <phoneticPr fontId="19"/>
  </si>
  <si>
    <t>気　温</t>
    <rPh sb="0" eb="1">
      <t>キ</t>
    </rPh>
    <rPh sb="2" eb="3">
      <t>オン</t>
    </rPh>
    <phoneticPr fontId="19"/>
  </si>
  <si>
    <r>
      <rPr>
        <sz val="9"/>
        <rFont val="ＭＳ 明朝"/>
        <family val="1"/>
        <charset val="128"/>
      </rPr>
      <t>午前</t>
    </r>
    <r>
      <rPr>
        <sz val="14"/>
        <rFont val="ＭＳ 明朝"/>
        <family val="1"/>
        <charset val="128"/>
      </rPr>
      <t>９</t>
    </r>
    <rPh sb="0" eb="2">
      <t>ゴゼン</t>
    </rPh>
    <phoneticPr fontId="19"/>
  </si>
  <si>
    <r>
      <rPr>
        <sz val="9"/>
        <rFont val="ＭＳ 明朝"/>
        <family val="1"/>
        <charset val="128"/>
      </rPr>
      <t>午後</t>
    </r>
    <r>
      <rPr>
        <sz val="14"/>
        <rFont val="ＭＳ 明朝"/>
        <family val="1"/>
        <charset val="128"/>
      </rPr>
      <t>１</t>
    </r>
    <rPh sb="0" eb="2">
      <t>ゴゴ</t>
    </rPh>
    <phoneticPr fontId="19"/>
  </si>
  <si>
    <t>(時)</t>
    <rPh sb="1" eb="2">
      <t>ジ</t>
    </rPh>
    <phoneticPr fontId="19"/>
  </si>
  <si>
    <t>時こく</t>
    <rPh sb="0" eb="1">
      <t>トキ</t>
    </rPh>
    <phoneticPr fontId="19"/>
  </si>
  <si>
    <t>２．</t>
    <phoneticPr fontId="19"/>
  </si>
  <si>
    <t>折れ線グラフに表すとよいものはどれですか。</t>
  </si>
  <si>
    <t>小学校のクラスごとの子どもの数</t>
  </si>
  <si>
    <t>クラスごとの人数を比べたいから、ぼうグラフで表すとよい。</t>
    <rPh sb="22" eb="23">
      <t>アラワ</t>
    </rPh>
    <phoneticPr fontId="19"/>
  </si>
  <si>
    <t>また、そのわけもかきましょう。</t>
  </si>
  <si>
    <t>場所ごとの気温を比べたいからぼうグラフで表すとよい。</t>
    <phoneticPr fontId="19"/>
  </si>
  <si>
    <t>午前</t>
  </si>
  <si>
    <t>時の学校のいろいろな場所の気温</t>
  </si>
  <si>
    <t>(</t>
    <phoneticPr fontId="19"/>
  </si>
  <si>
    <t>)</t>
    <phoneticPr fontId="19"/>
  </si>
  <si>
    <t>水を温めているときの水の温度の変わり方</t>
  </si>
  <si>
    <t>水の温度の変わり方を調べたいから折れ線グラフで表すとよい。</t>
    <phoneticPr fontId="19"/>
  </si>
  <si>
    <t>Ａ市の月別のこう水量</t>
    <phoneticPr fontId="19"/>
  </si>
  <si>
    <t>月別の気温の変わり方を調べたいから折れ線グラフで表すとよい。</t>
    <phoneticPr fontId="19"/>
  </si>
  <si>
    <t>４年１組の子ども一人ひとりが今月に読んだ本の数</t>
  </si>
  <si>
    <t>一人ひとりが読んだ本の数を比べたいからぼうグラフで表すとよい。</t>
    <phoneticPr fontId="19"/>
  </si>
  <si>
    <t>A市の月別のこう水量</t>
  </si>
  <si>
    <t>月別のこう水量を比べたいから、ぼうグラフで表すとよい。</t>
    <rPh sb="0" eb="1">
      <t>ツキ</t>
    </rPh>
    <phoneticPr fontId="19"/>
  </si>
  <si>
    <t>(略)</t>
    <rPh sb="0" eb="1">
      <t>リャク</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</si>
</sst>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_ "/>
    <numFmt numFmtId="177" formatCode="0_ "/>
    <numFmt numFmtId="178" formatCode="[DBNum1][$-411]General"/>
    <numFmt numFmtId="179" formatCode="0_);[Red]\(0\)"/>
    <numFmt numFmtId="180" formatCode="0.00_ "/>
    <numFmt numFmtId="181" formatCode="0.000_ "/>
  </numFmts>
  <fonts count="26" x14ac:knownFonts="1">
    <font>
      <sz val="14"/>
      <name val="ＭＳ 明朝"/>
      <family val="1"/>
      <charset val="128"/>
    </font>
    <font>
      <sz val="11"/>
      <color theme="1"/>
      <name val="ＭＳ Ｐゴシック"/>
      <family val="2"/>
      <charset val="128"/>
      <scheme val="minor"/>
    </font>
    <font>
      <sz val="14"/>
      <name val="ＭＳ 明朝"/>
      <family val="1"/>
      <charset val="128"/>
    </font>
    <font>
      <sz val="7"/>
      <name val="ＭＳ 明朝"/>
      <family val="1"/>
      <charset val="128"/>
    </font>
    <font>
      <sz val="20"/>
      <name val="ＭＳ 明朝"/>
      <family val="1"/>
      <charset val="128"/>
    </font>
    <font>
      <sz val="18"/>
      <name val="ＭＳ 明朝"/>
      <family val="1"/>
      <charset val="128"/>
    </font>
    <font>
      <sz val="20"/>
      <color indexed="10"/>
      <name val="ＭＳ 明朝"/>
      <family val="1"/>
      <charset val="128"/>
    </font>
    <font>
      <sz val="14"/>
      <color indexed="10"/>
      <name val="ＭＳ 明朝"/>
      <family val="1"/>
      <charset val="128"/>
    </font>
    <font>
      <sz val="14"/>
      <color indexed="9"/>
      <name val="ＭＳ 明朝"/>
      <family val="1"/>
      <charset val="128"/>
    </font>
    <font>
      <sz val="16"/>
      <name val="ＭＳ 明朝"/>
      <family val="1"/>
      <charset val="128"/>
    </font>
    <font>
      <sz val="14"/>
      <name val="JustUnitMark"/>
      <charset val="2"/>
    </font>
    <font>
      <sz val="9"/>
      <name val="ＭＳ 明朝"/>
      <family val="1"/>
      <charset val="128"/>
    </font>
    <font>
      <sz val="14"/>
      <color indexed="8"/>
      <name val="ＭＳ 明朝"/>
      <family val="1"/>
      <charset val="128"/>
    </font>
    <font>
      <sz val="14"/>
      <name val="ＭＳ 明朝"/>
      <family val="1"/>
      <charset val="128"/>
    </font>
    <font>
      <sz val="14"/>
      <color theme="0"/>
      <name val="ＭＳ 明朝"/>
      <family val="1"/>
      <charset val="128"/>
    </font>
    <font>
      <sz val="14"/>
      <color rgb="FFFF0000"/>
      <name val="ＭＳ 明朝"/>
      <family val="1"/>
      <charset val="128"/>
    </font>
    <font>
      <sz val="16"/>
      <color theme="0"/>
      <name val="ＭＳ 明朝"/>
      <family val="1"/>
      <charset val="128"/>
    </font>
    <font>
      <sz val="20"/>
      <color rgb="FFFF0000"/>
      <name val="ＭＳ 明朝"/>
      <family val="1"/>
      <charset val="128"/>
    </font>
    <font>
      <sz val="16"/>
      <color rgb="FFFF0000"/>
      <name val="ＭＳ 明朝"/>
      <family val="1"/>
      <charset val="128"/>
    </font>
    <font>
      <sz val="6"/>
      <name val="ＭＳ Ｐゴシック"/>
      <family val="2"/>
      <charset val="128"/>
      <scheme val="minor"/>
    </font>
    <font>
      <sz val="12"/>
      <color rgb="FF000000"/>
      <name val="ＭＳ Ｐゴシック"/>
      <family val="2"/>
      <scheme val="minor"/>
    </font>
    <font>
      <sz val="12"/>
      <name val="ＭＳ 明朝"/>
      <family val="1"/>
      <charset val="128"/>
    </font>
    <font>
      <sz val="12"/>
      <color theme="1"/>
      <name val="ＭＳ Ｐゴシック"/>
      <family val="2"/>
      <charset val="128"/>
      <scheme val="minor"/>
    </font>
    <font>
      <sz val="14"/>
      <color theme="1"/>
      <name val="ＭＳ Ｐゴシック"/>
      <family val="2"/>
      <charset val="128"/>
      <scheme val="minor"/>
    </font>
    <font>
      <sz val="12"/>
      <color rgb="FF000000"/>
      <name val="ＭＳ Ｐゴシック"/>
      <family val="3"/>
      <charset val="128"/>
      <scheme val="minor"/>
    </font>
    <font>
      <sz val="14"/>
      <color rgb="FFFF0000"/>
      <name val="ＭＳ Ｐゴシック"/>
      <family val="2"/>
      <charset val="128"/>
      <scheme val="minor"/>
    </font>
  </fonts>
  <fills count="2">
    <fill>
      <patternFill patternType="none"/>
    </fill>
    <fill>
      <patternFill patternType="gray125"/>
    </fill>
  </fills>
  <borders count="23">
    <border>
      <left/>
      <right/>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1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rgb="FFFF0000"/>
      </bottom>
      <diagonal/>
    </border>
    <border>
      <left/>
      <right/>
      <top style="thin">
        <color rgb="FFFF0000"/>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style="hair">
        <color auto="1"/>
      </top>
      <bottom/>
      <diagonal/>
    </border>
  </borders>
  <cellStyleXfs count="4">
    <xf numFmtId="0" fontId="0" fillId="0" borderId="0"/>
    <xf numFmtId="0" fontId="2" fillId="0" borderId="0">
      <alignment vertical="center"/>
    </xf>
    <xf numFmtId="0" fontId="2" fillId="0" borderId="0">
      <alignment vertical="center"/>
    </xf>
    <xf numFmtId="0" fontId="1" fillId="0" borderId="0">
      <alignment vertical="center"/>
    </xf>
  </cellStyleXfs>
  <cellXfs count="209">
    <xf numFmtId="0" fontId="0" fillId="0" borderId="0" xfId="0"/>
    <xf numFmtId="0" fontId="2" fillId="0" borderId="0" xfId="2">
      <alignment vertical="center"/>
    </xf>
    <xf numFmtId="0" fontId="4" fillId="0" borderId="0" xfId="2" applyFont="1">
      <alignment vertical="center"/>
    </xf>
    <xf numFmtId="0" fontId="2" fillId="0" borderId="1" xfId="2" applyBorder="1">
      <alignment vertical="center"/>
    </xf>
    <xf numFmtId="0" fontId="5" fillId="0" borderId="1" xfId="2" applyFont="1" applyBorder="1">
      <alignment vertical="center"/>
    </xf>
    <xf numFmtId="0" fontId="2" fillId="0" borderId="0" xfId="2" quotePrefix="1">
      <alignment vertical="center"/>
    </xf>
    <xf numFmtId="0" fontId="6" fillId="0" borderId="0" xfId="2" applyFont="1">
      <alignment vertical="center"/>
    </xf>
    <xf numFmtId="0" fontId="7" fillId="0" borderId="0" xfId="2" applyFont="1">
      <alignment vertical="center"/>
    </xf>
    <xf numFmtId="0" fontId="8" fillId="0" borderId="0" xfId="2" applyFont="1">
      <alignment vertical="center"/>
    </xf>
    <xf numFmtId="0" fontId="2" fillId="0" borderId="0" xfId="2" applyAlignment="1">
      <alignment horizontal="right" vertical="center"/>
    </xf>
    <xf numFmtId="0" fontId="2" fillId="0" borderId="0" xfId="2" applyAlignment="1">
      <alignment horizontal="center" vertical="center"/>
    </xf>
    <xf numFmtId="0" fontId="7" fillId="0" borderId="0" xfId="0" applyFont="1" applyAlignment="1">
      <alignment vertical="center"/>
    </xf>
    <xf numFmtId="0" fontId="0" fillId="0" borderId="0" xfId="0" applyAlignment="1">
      <alignment horizontal="center" vertical="center"/>
    </xf>
    <xf numFmtId="0" fontId="2" fillId="0" borderId="2" xfId="2" applyBorder="1">
      <alignment vertical="center"/>
    </xf>
    <xf numFmtId="0" fontId="7" fillId="0" borderId="1" xfId="2" applyFont="1" applyBorder="1">
      <alignment vertical="center"/>
    </xf>
    <xf numFmtId="0" fontId="10" fillId="0" borderId="0" xfId="2" applyFont="1">
      <alignment vertical="center"/>
    </xf>
    <xf numFmtId="0" fontId="5" fillId="0" borderId="0" xfId="2" applyFont="1">
      <alignment vertical="center"/>
    </xf>
    <xf numFmtId="0" fontId="9" fillId="0" borderId="0" xfId="2" applyFont="1">
      <alignment vertical="center"/>
    </xf>
    <xf numFmtId="0" fontId="9" fillId="0" borderId="1" xfId="2" applyFont="1" applyBorder="1">
      <alignment vertical="center"/>
    </xf>
    <xf numFmtId="0" fontId="2" fillId="0" borderId="3" xfId="2" applyBorder="1">
      <alignment vertical="center"/>
    </xf>
    <xf numFmtId="0" fontId="2" fillId="0" borderId="4" xfId="2" applyBorder="1">
      <alignment vertical="center"/>
    </xf>
    <xf numFmtId="0" fontId="2" fillId="0" borderId="4" xfId="2" quotePrefix="1" applyBorder="1">
      <alignment vertical="center"/>
    </xf>
    <xf numFmtId="0" fontId="2" fillId="0" borderId="5" xfId="2" applyBorder="1">
      <alignment vertical="center"/>
    </xf>
    <xf numFmtId="0" fontId="11" fillId="0" borderId="0" xfId="2" applyFont="1">
      <alignment vertical="center"/>
    </xf>
    <xf numFmtId="178" fontId="2" fillId="0" borderId="0" xfId="2" applyNumberFormat="1">
      <alignment vertical="center"/>
    </xf>
    <xf numFmtId="178" fontId="7" fillId="0" borderId="0" xfId="2" applyNumberFormat="1" applyFont="1">
      <alignment vertical="center"/>
    </xf>
    <xf numFmtId="0" fontId="8" fillId="0" borderId="0" xfId="2" applyFont="1" applyAlignment="1">
      <alignment horizontal="center" vertical="center"/>
    </xf>
    <xf numFmtId="0" fontId="12" fillId="0" borderId="0" xfId="2" quotePrefix="1" applyFont="1" applyAlignment="1" applyProtection="1">
      <alignment horizontal="center" vertical="center"/>
      <protection locked="0"/>
    </xf>
    <xf numFmtId="0" fontId="12" fillId="0" borderId="0" xfId="2" quotePrefix="1" applyFont="1" applyProtection="1">
      <alignment vertical="center"/>
      <protection locked="0"/>
    </xf>
    <xf numFmtId="0" fontId="13" fillId="0" borderId="0" xfId="2" quotePrefix="1" applyFont="1">
      <alignment vertical="center"/>
    </xf>
    <xf numFmtId="0" fontId="13" fillId="0" borderId="0" xfId="2" applyFont="1">
      <alignment vertical="center"/>
    </xf>
    <xf numFmtId="0" fontId="13" fillId="0" borderId="0" xfId="2" applyFont="1" applyAlignment="1">
      <alignment horizontal="right" vertical="center"/>
    </xf>
    <xf numFmtId="0" fontId="13" fillId="0" borderId="0" xfId="2" applyFont="1" applyAlignment="1">
      <alignment horizontal="center" vertical="center"/>
    </xf>
    <xf numFmtId="0" fontId="13" fillId="0" borderId="1" xfId="2" applyFont="1" applyBorder="1" applyAlignment="1">
      <alignment horizontal="right" vertical="center"/>
    </xf>
    <xf numFmtId="0" fontId="13" fillId="0" borderId="1" xfId="2" applyFont="1" applyBorder="1">
      <alignment vertical="center"/>
    </xf>
    <xf numFmtId="0" fontId="2" fillId="0" borderId="0" xfId="2" applyAlignment="1">
      <alignment horizontal="left" vertical="top"/>
    </xf>
    <xf numFmtId="0" fontId="2" fillId="0" borderId="2" xfId="2" quotePrefix="1" applyBorder="1">
      <alignment vertical="center"/>
    </xf>
    <xf numFmtId="0" fontId="2" fillId="0" borderId="1" xfId="2" applyBorder="1" applyAlignment="1">
      <alignment horizontal="right" vertical="center"/>
    </xf>
    <xf numFmtId="0" fontId="8" fillId="0" borderId="0" xfId="2" applyFont="1" applyAlignment="1">
      <alignment horizontal="right" vertical="center"/>
    </xf>
    <xf numFmtId="0" fontId="7" fillId="0" borderId="6" xfId="2" applyFont="1" applyBorder="1">
      <alignment vertical="center"/>
    </xf>
    <xf numFmtId="0" fontId="2" fillId="0" borderId="1" xfId="2" applyBorder="1" applyAlignment="1">
      <alignment horizontal="center" vertical="center"/>
    </xf>
    <xf numFmtId="0" fontId="7" fillId="0" borderId="1" xfId="2" applyFont="1" applyBorder="1" applyAlignment="1">
      <alignment horizontal="center" vertical="center"/>
    </xf>
    <xf numFmtId="0" fontId="7" fillId="0" borderId="1" xfId="2" applyFont="1" applyBorder="1" applyAlignment="1">
      <alignment horizontal="right" vertical="center"/>
    </xf>
    <xf numFmtId="0" fontId="2" fillId="0" borderId="0" xfId="2" applyAlignment="1">
      <alignment vertical="top"/>
    </xf>
    <xf numFmtId="0" fontId="2" fillId="0" borderId="0" xfId="2" quotePrefix="1" applyAlignment="1">
      <alignment vertical="top"/>
    </xf>
    <xf numFmtId="0" fontId="8" fillId="0" borderId="0" xfId="2" applyFont="1" applyAlignment="1">
      <alignment vertical="top"/>
    </xf>
    <xf numFmtId="0" fontId="13" fillId="0" borderId="0" xfId="2" applyFont="1" applyAlignment="1">
      <alignment vertical="top"/>
    </xf>
    <xf numFmtId="0" fontId="13" fillId="0" borderId="0" xfId="2" quotePrefix="1" applyFont="1" applyAlignment="1">
      <alignment vertical="top"/>
    </xf>
    <xf numFmtId="0" fontId="7" fillId="0" borderId="6" xfId="2" quotePrefix="1" applyFont="1" applyBorder="1">
      <alignment vertical="center"/>
    </xf>
    <xf numFmtId="0" fontId="2" fillId="0" borderId="0" xfId="2" applyAlignment="1">
      <alignment horizontal="center" vertical="top"/>
    </xf>
    <xf numFmtId="0" fontId="14" fillId="0" borderId="0" xfId="2" applyFont="1">
      <alignment vertical="center"/>
    </xf>
    <xf numFmtId="0" fontId="0" fillId="0" borderId="0" xfId="2" quotePrefix="1" applyFont="1">
      <alignment vertical="center"/>
    </xf>
    <xf numFmtId="0" fontId="0" fillId="0" borderId="0" xfId="2" applyFont="1">
      <alignment vertical="center"/>
    </xf>
    <xf numFmtId="0" fontId="0" fillId="0" borderId="0" xfId="2" applyFont="1" applyAlignment="1">
      <alignment horizontal="center" vertical="center"/>
    </xf>
    <xf numFmtId="0" fontId="2" fillId="0" borderId="0" xfId="2" applyAlignment="1">
      <alignment horizontal="left" vertical="center"/>
    </xf>
    <xf numFmtId="0" fontId="2" fillId="0" borderId="1" xfId="2" quotePrefix="1" applyBorder="1" applyAlignment="1">
      <alignment vertical="top"/>
    </xf>
    <xf numFmtId="0" fontId="2" fillId="0" borderId="1" xfId="2" applyBorder="1" applyAlignment="1">
      <alignment horizontal="left" vertical="center"/>
    </xf>
    <xf numFmtId="0" fontId="2" fillId="0" borderId="1" xfId="2" quotePrefix="1" applyBorder="1">
      <alignment vertical="center"/>
    </xf>
    <xf numFmtId="0" fontId="15" fillId="0" borderId="0" xfId="2" applyFont="1">
      <alignment vertical="center"/>
    </xf>
    <xf numFmtId="0" fontId="15" fillId="0" borderId="2" xfId="2" applyFont="1" applyBorder="1">
      <alignment vertical="center"/>
    </xf>
    <xf numFmtId="0" fontId="15" fillId="0" borderId="1" xfId="2" applyFont="1" applyBorder="1">
      <alignment vertical="center"/>
    </xf>
    <xf numFmtId="0" fontId="14" fillId="0" borderId="0" xfId="2" applyFont="1" applyAlignment="1">
      <alignment horizontal="left" vertical="center"/>
    </xf>
    <xf numFmtId="0" fontId="2" fillId="0" borderId="1" xfId="2" applyBorder="1" applyAlignment="1">
      <alignment vertical="top"/>
    </xf>
    <xf numFmtId="0" fontId="14" fillId="0" borderId="0" xfId="2" applyFont="1" applyAlignment="1">
      <alignment vertical="top"/>
    </xf>
    <xf numFmtId="0" fontId="14" fillId="0" borderId="1" xfId="2" applyFont="1" applyBorder="1">
      <alignment vertical="center"/>
    </xf>
    <xf numFmtId="0" fontId="15" fillId="0" borderId="0" xfId="2" applyFont="1" applyAlignment="1">
      <alignment horizontal="left" vertical="center"/>
    </xf>
    <xf numFmtId="0" fontId="15" fillId="0" borderId="0" xfId="2" applyFont="1" applyAlignment="1">
      <alignment horizontal="center" vertical="top"/>
    </xf>
    <xf numFmtId="0" fontId="15" fillId="0" borderId="0" xfId="2" applyFont="1" applyAlignment="1">
      <alignment vertical="top"/>
    </xf>
    <xf numFmtId="0" fontId="15" fillId="0" borderId="0" xfId="2" quotePrefix="1" applyFont="1" applyAlignment="1">
      <alignment vertical="top"/>
    </xf>
    <xf numFmtId="0" fontId="15" fillId="0" borderId="0" xfId="2" applyFont="1" applyAlignment="1">
      <alignment horizontal="center" vertical="center"/>
    </xf>
    <xf numFmtId="0" fontId="15" fillId="0" borderId="0" xfId="2" quotePrefix="1" applyFont="1">
      <alignment vertical="center"/>
    </xf>
    <xf numFmtId="176" fontId="2" fillId="0" borderId="0" xfId="2" applyNumberFormat="1">
      <alignment vertical="center"/>
    </xf>
    <xf numFmtId="0" fontId="0" fillId="0" borderId="0" xfId="0" applyAlignment="1">
      <alignment vertical="center"/>
    </xf>
    <xf numFmtId="176" fontId="0" fillId="0" borderId="0" xfId="2" applyNumberFormat="1" applyFont="1">
      <alignment vertical="center"/>
    </xf>
    <xf numFmtId="0" fontId="14" fillId="0" borderId="0" xfId="2" quotePrefix="1" applyFont="1">
      <alignment vertical="center"/>
    </xf>
    <xf numFmtId="0" fontId="15" fillId="0" borderId="10" xfId="2" applyFont="1" applyBorder="1">
      <alignment vertical="center"/>
    </xf>
    <xf numFmtId="0" fontId="16" fillId="0" borderId="0" xfId="2" applyFont="1">
      <alignment vertical="center"/>
    </xf>
    <xf numFmtId="0" fontId="17" fillId="0" borderId="0" xfId="2" applyFont="1">
      <alignment vertical="center"/>
    </xf>
    <xf numFmtId="0" fontId="15" fillId="0" borderId="1" xfId="2" quotePrefix="1" applyFont="1" applyBorder="1" applyAlignment="1">
      <alignment vertical="top"/>
    </xf>
    <xf numFmtId="0" fontId="15" fillId="0" borderId="10" xfId="2" quotePrefix="1" applyFont="1" applyBorder="1" applyAlignment="1">
      <alignment vertical="top"/>
    </xf>
    <xf numFmtId="0" fontId="15" fillId="0" borderId="10" xfId="2" applyFont="1" applyBorder="1" applyAlignment="1">
      <alignment vertical="top"/>
    </xf>
    <xf numFmtId="0" fontId="2" fillId="0" borderId="10" xfId="2" applyBorder="1" applyAlignment="1">
      <alignment vertical="top"/>
    </xf>
    <xf numFmtId="0" fontId="2" fillId="0" borderId="10" xfId="2" applyBorder="1">
      <alignment vertical="center"/>
    </xf>
    <xf numFmtId="0" fontId="15" fillId="0" borderId="11" xfId="2" quotePrefix="1" applyFont="1" applyBorder="1" applyAlignment="1">
      <alignment vertical="top"/>
    </xf>
    <xf numFmtId="0" fontId="15" fillId="0" borderId="11" xfId="2" applyFont="1" applyBorder="1" applyAlignment="1">
      <alignment vertical="top"/>
    </xf>
    <xf numFmtId="0" fontId="15" fillId="0" borderId="11" xfId="2" applyFont="1" applyBorder="1">
      <alignment vertical="center"/>
    </xf>
    <xf numFmtId="0" fontId="2" fillId="0" borderId="0" xfId="1">
      <alignment vertical="center"/>
    </xf>
    <xf numFmtId="0" fontId="2" fillId="0" borderId="0" xfId="1" quotePrefix="1">
      <alignment vertical="center"/>
    </xf>
    <xf numFmtId="0" fontId="2" fillId="0" borderId="0" xfId="1" applyAlignment="1">
      <alignment vertical="center" wrapText="1"/>
    </xf>
    <xf numFmtId="0" fontId="2" fillId="0" borderId="0" xfId="1" quotePrefix="1" applyAlignment="1">
      <alignment vertical="center" wrapText="1"/>
    </xf>
    <xf numFmtId="0" fontId="12" fillId="0" borderId="0" xfId="1" applyFont="1">
      <alignment vertical="center"/>
    </xf>
    <xf numFmtId="0" fontId="0" fillId="0" borderId="0" xfId="1" applyFont="1">
      <alignment vertical="center"/>
    </xf>
    <xf numFmtId="0" fontId="2" fillId="0" borderId="8" xfId="1" applyBorder="1">
      <alignment vertical="center"/>
    </xf>
    <xf numFmtId="0" fontId="2" fillId="0" borderId="7" xfId="1" applyBorder="1">
      <alignment vertical="center"/>
    </xf>
    <xf numFmtId="0" fontId="2" fillId="0" borderId="1" xfId="1" applyBorder="1">
      <alignment vertical="center"/>
    </xf>
    <xf numFmtId="0" fontId="5" fillId="0" borderId="1" xfId="1" applyFont="1" applyBorder="1">
      <alignment vertical="center"/>
    </xf>
    <xf numFmtId="0" fontId="6" fillId="0" borderId="0" xfId="1" applyFont="1">
      <alignment vertical="center"/>
    </xf>
    <xf numFmtId="0" fontId="4" fillId="0" borderId="0" xfId="1" applyFont="1">
      <alignment vertical="center"/>
    </xf>
    <xf numFmtId="0" fontId="0" fillId="0" borderId="0" xfId="2" applyFont="1" applyAlignment="1">
      <alignment horizontal="left" vertical="center"/>
    </xf>
    <xf numFmtId="0" fontId="0" fillId="0" borderId="0" xfId="2" applyFont="1" applyAlignment="1">
      <alignment vertical="top"/>
    </xf>
    <xf numFmtId="0" fontId="0" fillId="0" borderId="1" xfId="2" applyFont="1" applyBorder="1">
      <alignment vertical="center"/>
    </xf>
    <xf numFmtId="0" fontId="20" fillId="0" borderId="0" xfId="3" applyFont="1" applyAlignment="1"/>
    <xf numFmtId="0" fontId="21" fillId="0" borderId="0" xfId="2" applyFont="1">
      <alignment vertical="center"/>
    </xf>
    <xf numFmtId="0" fontId="22" fillId="0" borderId="0" xfId="2" quotePrefix="1" applyFont="1">
      <alignment vertical="center"/>
    </xf>
    <xf numFmtId="0" fontId="21" fillId="0" borderId="7" xfId="2" applyFont="1" applyBorder="1">
      <alignment vertical="center"/>
    </xf>
    <xf numFmtId="0" fontId="22" fillId="0" borderId="9" xfId="2" applyFont="1" applyBorder="1">
      <alignment vertical="center"/>
    </xf>
    <xf numFmtId="0" fontId="21" fillId="0" borderId="9" xfId="2" applyFont="1" applyBorder="1">
      <alignment vertical="center"/>
    </xf>
    <xf numFmtId="0" fontId="21" fillId="0" borderId="8" xfId="2" applyFont="1" applyBorder="1">
      <alignment vertical="center"/>
    </xf>
    <xf numFmtId="0" fontId="21" fillId="0" borderId="3" xfId="2" applyFont="1" applyBorder="1" applyAlignment="1">
      <alignment horizontal="center" vertical="center" shrinkToFit="1"/>
    </xf>
    <xf numFmtId="0" fontId="21" fillId="0" borderId="0" xfId="2" applyFont="1" applyAlignment="1">
      <alignment horizontal="center" vertical="center" shrinkToFit="1"/>
    </xf>
    <xf numFmtId="0" fontId="21" fillId="0" borderId="0" xfId="2" quotePrefix="1" applyFont="1">
      <alignment vertical="center"/>
    </xf>
    <xf numFmtId="0" fontId="21" fillId="0" borderId="9" xfId="2" applyFont="1" applyBorder="1" applyAlignment="1">
      <alignment horizontal="center" vertical="center"/>
    </xf>
    <xf numFmtId="0" fontId="21" fillId="0" borderId="8" xfId="2" applyFont="1" applyBorder="1" applyAlignment="1">
      <alignment horizontal="center" vertical="center"/>
    </xf>
    <xf numFmtId="0" fontId="23" fillId="0" borderId="0" xfId="2" applyFont="1">
      <alignment vertical="center"/>
    </xf>
    <xf numFmtId="0" fontId="2" fillId="0" borderId="13" xfId="2" applyBorder="1">
      <alignment vertical="center"/>
    </xf>
    <xf numFmtId="0" fontId="0" fillId="0" borderId="14" xfId="2" applyFont="1" applyBorder="1">
      <alignment vertical="center"/>
    </xf>
    <xf numFmtId="0" fontId="2" fillId="0" borderId="14" xfId="2" applyBorder="1">
      <alignment vertical="center"/>
    </xf>
    <xf numFmtId="0" fontId="2" fillId="0" borderId="15" xfId="2" applyBorder="1">
      <alignment vertical="center"/>
    </xf>
    <xf numFmtId="0" fontId="2" fillId="0" borderId="0" xfId="2" applyAlignment="1">
      <alignment horizontal="right" vertical="center" shrinkToFit="1"/>
    </xf>
    <xf numFmtId="0" fontId="2" fillId="0" borderId="16" xfId="2" applyBorder="1">
      <alignment vertical="center"/>
    </xf>
    <xf numFmtId="0" fontId="0" fillId="0" borderId="17" xfId="2" applyFont="1" applyBorder="1">
      <alignment vertical="center"/>
    </xf>
    <xf numFmtId="0" fontId="2" fillId="0" borderId="17" xfId="2" applyBorder="1">
      <alignment vertical="center"/>
    </xf>
    <xf numFmtId="0" fontId="2" fillId="0" borderId="18" xfId="2" applyBorder="1">
      <alignment vertical="center"/>
    </xf>
    <xf numFmtId="0" fontId="2" fillId="0" borderId="0" xfId="2" quotePrefix="1" applyAlignment="1">
      <alignment horizontal="right" vertical="center" shrinkToFit="1"/>
    </xf>
    <xf numFmtId="0" fontId="2" fillId="0" borderId="17" xfId="2" applyBorder="1" applyAlignment="1">
      <alignment horizontal="center" vertical="center"/>
    </xf>
    <xf numFmtId="0" fontId="0" fillId="0" borderId="18" xfId="2" applyFont="1" applyBorder="1">
      <alignment vertical="center"/>
    </xf>
    <xf numFmtId="0" fontId="0" fillId="0" borderId="16" xfId="2" applyFont="1" applyBorder="1" applyAlignment="1">
      <alignment vertical="top"/>
    </xf>
    <xf numFmtId="0" fontId="2" fillId="0" borderId="18" xfId="2" applyBorder="1" applyAlignment="1">
      <alignment horizontal="center" vertical="center"/>
    </xf>
    <xf numFmtId="0" fontId="2" fillId="0" borderId="19" xfId="2" applyBorder="1">
      <alignment vertical="center"/>
    </xf>
    <xf numFmtId="0" fontId="2" fillId="0" borderId="20" xfId="2" applyBorder="1">
      <alignment vertical="center"/>
    </xf>
    <xf numFmtId="0" fontId="2" fillId="0" borderId="21" xfId="2" applyBorder="1">
      <alignment vertical="center"/>
    </xf>
    <xf numFmtId="0" fontId="0" fillId="0" borderId="0" xfId="2" quotePrefix="1" applyFont="1" applyAlignment="1">
      <alignment horizontal="right" vertical="center" shrinkToFit="1"/>
    </xf>
    <xf numFmtId="0" fontId="2" fillId="0" borderId="0" xfId="2" quotePrefix="1" applyAlignment="1">
      <alignment horizontal="right" vertical="top" shrinkToFit="1"/>
    </xf>
    <xf numFmtId="0" fontId="2" fillId="0" borderId="0" xfId="2" applyAlignment="1">
      <alignment horizontal="right" vertical="top" shrinkToFit="1"/>
    </xf>
    <xf numFmtId="0" fontId="2" fillId="0" borderId="22" xfId="2" applyBorder="1">
      <alignment vertical="center"/>
    </xf>
    <xf numFmtId="0" fontId="2" fillId="0" borderId="22" xfId="2" applyBorder="1" applyAlignment="1">
      <alignment vertical="center" shrinkToFit="1"/>
    </xf>
    <xf numFmtId="0" fontId="2" fillId="0" borderId="0" xfId="2" applyAlignment="1">
      <alignment vertical="center" shrinkToFit="1"/>
    </xf>
    <xf numFmtId="0" fontId="24" fillId="0" borderId="0" xfId="3" applyFont="1" applyAlignment="1"/>
    <xf numFmtId="0" fontId="1" fillId="0" borderId="0" xfId="3" applyAlignment="1"/>
    <xf numFmtId="0" fontId="25" fillId="0" borderId="0" xfId="2" quotePrefix="1" applyFont="1">
      <alignment vertical="center"/>
    </xf>
    <xf numFmtId="177" fontId="7" fillId="0" borderId="0" xfId="2" applyNumberFormat="1" applyFont="1" applyAlignment="1">
      <alignment horizontal="left" vertical="center"/>
    </xf>
    <xf numFmtId="179" fontId="7" fillId="0" borderId="0" xfId="2" applyNumberFormat="1" applyFont="1" applyAlignment="1">
      <alignment horizontal="left" vertical="center"/>
    </xf>
    <xf numFmtId="178" fontId="2" fillId="0" borderId="1" xfId="2" applyNumberFormat="1" applyBorder="1" applyAlignment="1">
      <alignment horizontal="center" vertical="center"/>
    </xf>
    <xf numFmtId="178" fontId="2" fillId="0" borderId="0" xfId="2" applyNumberFormat="1" applyAlignment="1">
      <alignment horizontal="center" vertical="center"/>
    </xf>
    <xf numFmtId="178" fontId="7" fillId="0" borderId="0" xfId="2" applyNumberFormat="1" applyFont="1" applyAlignment="1">
      <alignment horizontal="center" vertical="center"/>
    </xf>
    <xf numFmtId="178" fontId="2" fillId="0" borderId="0" xfId="2" applyNumberFormat="1" applyAlignment="1">
      <alignment horizontal="left" vertical="center"/>
    </xf>
    <xf numFmtId="0" fontId="2" fillId="0" borderId="0" xfId="2" applyAlignment="1">
      <alignment horizontal="center" vertical="center"/>
    </xf>
    <xf numFmtId="0" fontId="2" fillId="0" borderId="1" xfId="2" applyBorder="1" applyAlignment="1">
      <alignment horizontal="center" vertical="center"/>
    </xf>
    <xf numFmtId="0" fontId="7" fillId="0" borderId="0" xfId="2" applyFont="1" applyAlignment="1">
      <alignment horizontal="right" vertical="center"/>
    </xf>
    <xf numFmtId="0" fontId="7" fillId="0" borderId="0" xfId="2" applyFont="1" applyAlignment="1">
      <alignment horizontal="center" vertical="center"/>
    </xf>
    <xf numFmtId="0" fontId="2" fillId="0" borderId="0" xfId="2" applyAlignment="1">
      <alignment horizontal="right" vertical="center"/>
    </xf>
    <xf numFmtId="0" fontId="2" fillId="0" borderId="0" xfId="2" quotePrefix="1" applyAlignment="1">
      <alignment horizontal="center" vertical="center"/>
    </xf>
    <xf numFmtId="0" fontId="2" fillId="0" borderId="0" xfId="2" applyAlignment="1">
      <alignment horizontal="left" vertical="center"/>
    </xf>
    <xf numFmtId="0" fontId="0" fillId="0" borderId="1" xfId="2" applyFont="1" applyBorder="1" applyAlignment="1">
      <alignment horizontal="center" vertical="center"/>
    </xf>
    <xf numFmtId="0" fontId="0" fillId="0" borderId="0" xfId="2" applyFont="1" applyAlignment="1">
      <alignment horizontal="center" vertical="center"/>
    </xf>
    <xf numFmtId="0" fontId="15" fillId="0" borderId="0" xfId="2" applyFont="1" applyAlignment="1">
      <alignment horizontal="center" vertical="center"/>
    </xf>
    <xf numFmtId="0" fontId="15" fillId="0" borderId="0" xfId="2" applyFont="1" applyAlignment="1">
      <alignment horizontal="right" vertical="center"/>
    </xf>
    <xf numFmtId="0" fontId="15" fillId="0" borderId="0" xfId="2" quotePrefix="1" applyFont="1" applyAlignment="1">
      <alignment horizontal="center" vertical="center"/>
    </xf>
    <xf numFmtId="0" fontId="18" fillId="0" borderId="0" xfId="2" applyFont="1" applyAlignment="1">
      <alignment horizontal="center" vertical="center"/>
    </xf>
    <xf numFmtId="0" fontId="21" fillId="0" borderId="12" xfId="2" applyFont="1" applyBorder="1" applyAlignment="1">
      <alignment horizontal="center" vertical="center" shrinkToFit="1"/>
    </xf>
    <xf numFmtId="0" fontId="2" fillId="0" borderId="0" xfId="2" applyAlignment="1">
      <alignment horizontal="center" vertical="center" textRotation="255"/>
    </xf>
    <xf numFmtId="0" fontId="2" fillId="0" borderId="0" xfId="2" applyAlignment="1">
      <alignment horizontal="right" vertical="center" shrinkToFit="1"/>
    </xf>
    <xf numFmtId="0" fontId="2" fillId="0" borderId="0" xfId="2" quotePrefix="1" applyAlignment="1">
      <alignment horizontal="center" vertical="center" shrinkToFit="1"/>
    </xf>
    <xf numFmtId="0" fontId="2" fillId="0" borderId="0" xfId="2" applyAlignment="1">
      <alignment horizontal="center" vertical="center" shrinkToFit="1"/>
    </xf>
    <xf numFmtId="0" fontId="2" fillId="0" borderId="2" xfId="2" applyBorder="1" applyAlignment="1">
      <alignment horizontal="center" vertical="center"/>
    </xf>
    <xf numFmtId="0" fontId="2" fillId="0" borderId="2" xfId="2" applyBorder="1" applyAlignment="1">
      <alignment horizontal="center" vertical="center" shrinkToFit="1"/>
    </xf>
    <xf numFmtId="0" fontId="2" fillId="0" borderId="2" xfId="2" applyBorder="1" applyAlignment="1">
      <alignment horizontal="left" vertical="center" shrinkToFit="1"/>
    </xf>
    <xf numFmtId="0" fontId="2" fillId="0" borderId="0" xfId="2" applyAlignment="1">
      <alignment horizontal="left" vertical="center" shrinkToFit="1"/>
    </xf>
    <xf numFmtId="0" fontId="7" fillId="0" borderId="0" xfId="2" applyFont="1" applyAlignment="1">
      <alignment horizontal="left" vertical="center"/>
    </xf>
    <xf numFmtId="0" fontId="13" fillId="0" borderId="0" xfId="2" quotePrefix="1" applyFont="1" applyAlignment="1">
      <alignment horizontal="center" vertical="center"/>
    </xf>
    <xf numFmtId="0" fontId="15" fillId="0" borderId="0" xfId="2" applyFont="1" applyAlignment="1">
      <alignment horizontal="left" vertical="center"/>
    </xf>
    <xf numFmtId="180" fontId="2" fillId="0" borderId="0" xfId="2" applyNumberFormat="1" applyAlignment="1">
      <alignment horizontal="center" vertical="center"/>
    </xf>
    <xf numFmtId="0" fontId="2" fillId="0" borderId="7" xfId="2" applyBorder="1" applyAlignment="1">
      <alignment horizontal="center" vertical="center"/>
    </xf>
    <xf numFmtId="0" fontId="2" fillId="0" borderId="9" xfId="2" applyBorder="1" applyAlignment="1">
      <alignment horizontal="center" vertical="center"/>
    </xf>
    <xf numFmtId="0" fontId="2" fillId="0" borderId="8" xfId="2" applyBorder="1" applyAlignment="1">
      <alignment horizontal="center" vertical="center"/>
    </xf>
    <xf numFmtId="181" fontId="2" fillId="0" borderId="0" xfId="2" applyNumberFormat="1" applyAlignment="1">
      <alignment horizontal="center" vertical="center"/>
    </xf>
    <xf numFmtId="181" fontId="2" fillId="0" borderId="0" xfId="2" applyNumberFormat="1" applyAlignment="1">
      <alignment horizontal="right" vertical="center"/>
    </xf>
    <xf numFmtId="0" fontId="15" fillId="0" borderId="7" xfId="2" applyFont="1" applyBorder="1" applyAlignment="1">
      <alignment horizontal="center" vertical="center"/>
    </xf>
    <xf numFmtId="0" fontId="15" fillId="0" borderId="9" xfId="2" applyFont="1" applyBorder="1" applyAlignment="1">
      <alignment horizontal="center" vertical="center"/>
    </xf>
    <xf numFmtId="0" fontId="15" fillId="0" borderId="8" xfId="2" applyFont="1" applyBorder="1" applyAlignment="1">
      <alignment horizontal="center" vertical="center"/>
    </xf>
    <xf numFmtId="0" fontId="8" fillId="0" borderId="0" xfId="2" applyFont="1" applyAlignment="1">
      <alignment horizontal="center" vertical="center"/>
    </xf>
    <xf numFmtId="0" fontId="7" fillId="0" borderId="0" xfId="2" applyFont="1">
      <alignment vertical="center"/>
    </xf>
    <xf numFmtId="0" fontId="7" fillId="0" borderId="0" xfId="0" applyFont="1" applyAlignment="1">
      <alignment vertical="center"/>
    </xf>
    <xf numFmtId="0" fontId="2" fillId="0" borderId="0" xfId="2" applyAlignment="1">
      <alignment horizontal="center" vertical="top"/>
    </xf>
    <xf numFmtId="0" fontId="13" fillId="0" borderId="0" xfId="2" quotePrefix="1" applyFont="1" applyAlignment="1">
      <alignment horizontal="center" vertical="top"/>
    </xf>
    <xf numFmtId="0" fontId="2" fillId="0" borderId="0" xfId="2" quotePrefix="1" applyAlignment="1">
      <alignment horizontal="center" vertical="top"/>
    </xf>
    <xf numFmtId="0" fontId="13" fillId="0" borderId="0" xfId="2" applyFont="1" applyAlignment="1">
      <alignment horizontal="center" vertical="top"/>
    </xf>
    <xf numFmtId="0" fontId="0" fillId="0" borderId="0" xfId="2" quotePrefix="1" applyFont="1" applyAlignment="1">
      <alignment horizontal="center" vertical="center"/>
    </xf>
    <xf numFmtId="0" fontId="2" fillId="0" borderId="0" xfId="1" applyAlignment="1">
      <alignment horizontal="center" vertical="center"/>
    </xf>
    <xf numFmtId="0" fontId="15" fillId="0" borderId="7" xfId="1" applyFont="1" applyBorder="1" applyAlignment="1">
      <alignment horizontal="center" vertical="center"/>
    </xf>
    <xf numFmtId="0" fontId="15" fillId="0" borderId="8" xfId="1" applyFont="1" applyBorder="1" applyAlignment="1">
      <alignment horizontal="center" vertical="center"/>
    </xf>
    <xf numFmtId="0" fontId="12" fillId="0" borderId="0" xfId="1" applyFont="1" applyAlignment="1">
      <alignment horizontal="center" vertical="center"/>
    </xf>
    <xf numFmtId="0" fontId="2" fillId="0" borderId="7" xfId="1" applyBorder="1" applyAlignment="1">
      <alignment horizontal="center" vertical="center"/>
    </xf>
    <xf numFmtId="0" fontId="2" fillId="0" borderId="8" xfId="1" applyBorder="1" applyAlignment="1">
      <alignment horizontal="center" vertical="center"/>
    </xf>
    <xf numFmtId="0" fontId="2" fillId="0" borderId="0" xfId="1" applyAlignment="1">
      <alignment horizontal="center" vertical="center" wrapText="1"/>
    </xf>
    <xf numFmtId="0" fontId="15" fillId="0" borderId="9" xfId="1" applyFont="1" applyBorder="1" applyAlignment="1">
      <alignment horizontal="center" vertical="center"/>
    </xf>
    <xf numFmtId="0" fontId="0" fillId="0" borderId="0" xfId="1" applyFont="1" applyAlignment="1">
      <alignment horizontal="center" vertical="center"/>
    </xf>
    <xf numFmtId="0" fontId="2" fillId="0" borderId="0" xfId="1" quotePrefix="1" applyAlignment="1">
      <alignment horizontal="center" vertical="center" wrapText="1"/>
    </xf>
    <xf numFmtId="0" fontId="0" fillId="0" borderId="3" xfId="1" applyFont="1" applyBorder="1" applyAlignment="1">
      <alignment horizontal="center" vertical="center"/>
    </xf>
    <xf numFmtId="0" fontId="0" fillId="0" borderId="7" xfId="1" applyFont="1" applyBorder="1" applyAlignment="1">
      <alignment horizontal="center" vertical="center"/>
    </xf>
    <xf numFmtId="0" fontId="0" fillId="0" borderId="9" xfId="1" applyFont="1" applyBorder="1" applyAlignment="1">
      <alignment horizontal="center" vertical="center"/>
    </xf>
    <xf numFmtId="0" fontId="0" fillId="0" borderId="8" xfId="1" applyFont="1" applyBorder="1" applyAlignment="1">
      <alignment horizontal="center" vertical="center"/>
    </xf>
    <xf numFmtId="0" fontId="2" fillId="0" borderId="1" xfId="1" applyBorder="1" applyAlignment="1">
      <alignment horizontal="center" vertical="center"/>
    </xf>
    <xf numFmtId="0" fontId="14" fillId="0" borderId="7" xfId="2" applyFont="1" applyBorder="1" applyAlignment="1">
      <alignment horizontal="center" vertical="center"/>
    </xf>
    <xf numFmtId="0" fontId="14" fillId="0" borderId="8" xfId="2" applyFont="1" applyBorder="1" applyAlignment="1">
      <alignment horizontal="center" vertical="center"/>
    </xf>
    <xf numFmtId="0" fontId="0" fillId="0" borderId="3" xfId="2" applyFont="1" applyBorder="1" applyAlignment="1">
      <alignment horizontal="center" vertical="center"/>
    </xf>
    <xf numFmtId="0" fontId="15" fillId="0" borderId="1" xfId="2" applyFont="1" applyBorder="1" applyAlignment="1">
      <alignment horizontal="center" vertical="center"/>
    </xf>
    <xf numFmtId="0" fontId="15" fillId="0" borderId="1" xfId="2" applyFont="1" applyBorder="1" applyAlignment="1">
      <alignment horizontal="right" vertical="center"/>
    </xf>
    <xf numFmtId="0" fontId="0" fillId="0" borderId="1" xfId="2" quotePrefix="1" applyFont="1" applyBorder="1">
      <alignment vertical="center"/>
    </xf>
  </cellXfs>
  <cellStyles count="4">
    <cellStyle name="標準" xfId="0" builtinId="0"/>
    <cellStyle name="標準 2" xfId="1" xr:uid="{00000000-0005-0000-0000-000001000000}"/>
    <cellStyle name="標準 3" xfId="3" xr:uid="{886F26A6-BB43-4A7C-945D-5987795A4515}"/>
    <cellStyle name="標準_ワークシート書式" xfId="2" xr:uid="{00000000-0005-0000-0000-000002000000}"/>
  </cellStyles>
  <dxfs count="77">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O57"/>
  <sheetViews>
    <sheetView tabSelected="1" workbookViewId="0"/>
  </sheetViews>
  <sheetFormatPr defaultColWidth="11.0703125" defaultRowHeight="25" customHeight="1" x14ac:dyDescent="0.25"/>
  <cols>
    <col min="1" max="37" width="1.7109375" style="1" customWidth="1"/>
    <col min="38" max="16384" width="11.0703125" style="1"/>
  </cols>
  <sheetData>
    <row r="1" spans="1:36" ht="25" customHeight="1" x14ac:dyDescent="0.25">
      <c r="D1" s="2" t="s">
        <v>50</v>
      </c>
      <c r="AG1" s="3" t="s">
        <v>52</v>
      </c>
      <c r="AH1" s="3"/>
      <c r="AI1" s="147"/>
      <c r="AJ1" s="147"/>
    </row>
    <row r="2" spans="1:36" ht="25" customHeight="1" x14ac:dyDescent="0.25">
      <c r="Q2" s="4" t="s">
        <v>0</v>
      </c>
      <c r="R2" s="3"/>
      <c r="S2" s="3"/>
      <c r="T2" s="3"/>
      <c r="U2" s="3"/>
      <c r="V2" s="3"/>
      <c r="W2" s="3"/>
      <c r="X2" s="3"/>
      <c r="Y2" s="3"/>
      <c r="Z2" s="3"/>
      <c r="AA2" s="3"/>
      <c r="AB2" s="3"/>
      <c r="AC2" s="3"/>
      <c r="AD2" s="3"/>
      <c r="AE2" s="3"/>
      <c r="AF2" s="3"/>
    </row>
    <row r="3" spans="1:36" ht="30" customHeight="1" x14ac:dyDescent="0.25">
      <c r="Q3" s="16"/>
    </row>
    <row r="4" spans="1:36" ht="31" customHeight="1" x14ac:dyDescent="0.25">
      <c r="A4" s="1" t="s">
        <v>53</v>
      </c>
      <c r="M4" s="3"/>
      <c r="N4" s="3"/>
      <c r="O4" s="1" t="s">
        <v>54</v>
      </c>
    </row>
    <row r="5" spans="1:36" ht="31" customHeight="1" x14ac:dyDescent="0.25">
      <c r="A5" s="5" t="s">
        <v>55</v>
      </c>
      <c r="D5" s="1">
        <f ca="1">INT(RAND()*9+1)</f>
        <v>9</v>
      </c>
      <c r="E5" s="1">
        <f ca="1">INT(RAND()*8+2)</f>
        <v>2</v>
      </c>
      <c r="F5" s="1">
        <v>0</v>
      </c>
      <c r="G5" s="1">
        <f ca="1">INT(RAND()*8+2)</f>
        <v>4</v>
      </c>
      <c r="H5" s="1">
        <f ca="1">INT(RAND()*8+2)</f>
        <v>6</v>
      </c>
      <c r="I5" s="1">
        <f ca="1">INT(RAND()*8+2)</f>
        <v>8</v>
      </c>
      <c r="J5" s="1">
        <f ca="1">INT(RAND()*8+2)</f>
        <v>9</v>
      </c>
      <c r="K5" s="1">
        <f ca="1">INT(RAND()*8+2)</f>
        <v>3</v>
      </c>
      <c r="L5" s="1">
        <v>0</v>
      </c>
    </row>
    <row r="6" spans="1:36" ht="31" customHeight="1" x14ac:dyDescent="0.25">
      <c r="A6" s="5"/>
      <c r="D6" s="143">
        <f ca="1">D5</f>
        <v>9</v>
      </c>
      <c r="E6" s="143"/>
      <c r="F6" s="142"/>
      <c r="G6" s="142"/>
      <c r="H6" s="143">
        <f ca="1">E5</f>
        <v>2</v>
      </c>
      <c r="I6" s="143"/>
      <c r="J6" s="142"/>
      <c r="K6" s="142"/>
      <c r="L6" s="143">
        <f ca="1">G5</f>
        <v>4</v>
      </c>
      <c r="M6" s="143"/>
      <c r="N6" s="142"/>
      <c r="O6" s="142"/>
      <c r="P6" s="143">
        <f ca="1">H5</f>
        <v>6</v>
      </c>
      <c r="Q6" s="143"/>
      <c r="R6" s="142"/>
      <c r="S6" s="142"/>
      <c r="T6" s="143">
        <f ca="1">I5</f>
        <v>8</v>
      </c>
      <c r="U6" s="143"/>
      <c r="V6" s="142"/>
      <c r="W6" s="142"/>
      <c r="X6" s="143">
        <f ca="1">J5</f>
        <v>9</v>
      </c>
      <c r="Y6" s="143"/>
      <c r="Z6" s="142"/>
      <c r="AA6" s="142"/>
      <c r="AB6" s="143">
        <f ca="1">K5</f>
        <v>3</v>
      </c>
      <c r="AC6" s="143"/>
      <c r="AD6" s="142"/>
      <c r="AE6" s="142"/>
    </row>
    <row r="7" spans="1:36" ht="31" customHeight="1" x14ac:dyDescent="0.25">
      <c r="A7" s="5"/>
    </row>
    <row r="8" spans="1:36" ht="31" customHeight="1" x14ac:dyDescent="0.25">
      <c r="A8" s="5" t="s">
        <v>5</v>
      </c>
      <c r="C8" s="5"/>
      <c r="D8" s="1">
        <f ca="1">INT(RAND()*9+1)</f>
        <v>6</v>
      </c>
      <c r="E8" s="1">
        <v>0</v>
      </c>
      <c r="F8" s="1">
        <f ca="1">INT(RAND()*8+2)</f>
        <v>8</v>
      </c>
      <c r="G8" s="1">
        <v>0</v>
      </c>
      <c r="H8" s="1">
        <v>0</v>
      </c>
      <c r="I8" s="1">
        <f ca="1">INT(RAND()*8+2)</f>
        <v>6</v>
      </c>
      <c r="J8" s="1">
        <f ca="1">INT(RAND()*8+2)</f>
        <v>2</v>
      </c>
      <c r="K8" s="1">
        <v>0</v>
      </c>
      <c r="L8" s="1">
        <f ca="1">INT(RAND()*8+2)</f>
        <v>9</v>
      </c>
      <c r="M8" s="1">
        <f ca="1">INT(RAND()*8+2)</f>
        <v>3</v>
      </c>
      <c r="N8" s="1">
        <v>0</v>
      </c>
      <c r="O8" s="1">
        <f ca="1">INT(RAND()*8+2)</f>
        <v>8</v>
      </c>
      <c r="P8" s="1">
        <v>0</v>
      </c>
      <c r="Q8" s="1">
        <f ca="1">INT(RAND()*9+1)</f>
        <v>8</v>
      </c>
      <c r="T8" s="5"/>
    </row>
    <row r="9" spans="1:36" ht="31" customHeight="1" x14ac:dyDescent="0.25">
      <c r="D9" s="143">
        <f ca="1">D8</f>
        <v>6</v>
      </c>
      <c r="E9" s="143"/>
      <c r="F9" s="143" t="s">
        <v>67</v>
      </c>
      <c r="G9" s="143"/>
      <c r="H9" s="142"/>
      <c r="I9" s="142"/>
      <c r="J9" s="143">
        <f ca="1">F8</f>
        <v>8</v>
      </c>
      <c r="K9" s="143"/>
      <c r="L9" s="142"/>
      <c r="M9" s="142"/>
      <c r="N9" s="143">
        <f ca="1">I8</f>
        <v>6</v>
      </c>
      <c r="O9" s="143"/>
      <c r="P9" s="142"/>
      <c r="Q9" s="142"/>
      <c r="R9" s="143">
        <f ca="1">J8</f>
        <v>2</v>
      </c>
      <c r="S9" s="143"/>
      <c r="T9" s="142"/>
      <c r="U9" s="142"/>
      <c r="V9" s="143">
        <f ca="1">L8</f>
        <v>9</v>
      </c>
      <c r="W9" s="143"/>
      <c r="X9" s="142"/>
      <c r="Y9" s="142"/>
      <c r="Z9" s="143">
        <f ca="1">M8</f>
        <v>3</v>
      </c>
      <c r="AA9" s="143"/>
      <c r="AB9" s="142"/>
      <c r="AC9" s="142"/>
      <c r="AD9" s="143">
        <f ca="1">O8</f>
        <v>8</v>
      </c>
      <c r="AE9" s="143"/>
      <c r="AF9" s="142"/>
      <c r="AG9" s="142"/>
      <c r="AH9" s="143">
        <f ca="1">Q8</f>
        <v>8</v>
      </c>
      <c r="AI9" s="143"/>
    </row>
    <row r="10" spans="1:36" ht="31" customHeight="1" x14ac:dyDescent="0.25"/>
    <row r="11" spans="1:36" ht="31" customHeight="1" x14ac:dyDescent="0.25">
      <c r="A11" s="1" t="s">
        <v>56</v>
      </c>
      <c r="C11" s="5"/>
      <c r="T11" s="5"/>
    </row>
    <row r="12" spans="1:36" ht="31" customHeight="1" x14ac:dyDescent="0.25">
      <c r="A12" s="5" t="s">
        <v>7</v>
      </c>
      <c r="D12" s="1">
        <v>9</v>
      </c>
      <c r="E12" s="1">
        <f ca="1">INT(RAND()*9+1)</f>
        <v>7</v>
      </c>
      <c r="F12" s="1">
        <v>0</v>
      </c>
      <c r="G12" s="1">
        <v>0</v>
      </c>
      <c r="H12" s="1" t="s">
        <v>57</v>
      </c>
      <c r="T12" s="5" t="s">
        <v>8</v>
      </c>
      <c r="W12" s="1">
        <v>9</v>
      </c>
      <c r="X12" s="1">
        <f ca="1">INT(RAND()*9+1)</f>
        <v>4</v>
      </c>
      <c r="Y12" s="1">
        <v>0</v>
      </c>
      <c r="Z12" s="1">
        <v>0</v>
      </c>
      <c r="AA12" s="1" t="s">
        <v>57</v>
      </c>
    </row>
    <row r="13" spans="1:36" ht="31" customHeight="1" x14ac:dyDescent="0.25">
      <c r="A13" s="5" t="s">
        <v>9</v>
      </c>
      <c r="C13" s="5"/>
      <c r="D13" s="1">
        <v>1</v>
      </c>
      <c r="E13" s="1" t="s">
        <v>58</v>
      </c>
      <c r="G13" s="1">
        <f ca="1">INT(RAND()*9+1)</f>
        <v>5</v>
      </c>
      <c r="H13" s="1">
        <v>0</v>
      </c>
      <c r="I13" s="1">
        <v>0</v>
      </c>
      <c r="J13" s="1" t="s">
        <v>57</v>
      </c>
      <c r="T13" s="5" t="s">
        <v>10</v>
      </c>
      <c r="W13" s="1">
        <v>1</v>
      </c>
      <c r="X13" s="1" t="s">
        <v>58</v>
      </c>
      <c r="Z13" s="1">
        <f ca="1">INT(RAND()*9+1)</f>
        <v>3</v>
      </c>
      <c r="AA13" s="1">
        <v>0</v>
      </c>
      <c r="AB13" s="1">
        <v>0</v>
      </c>
      <c r="AC13" s="1" t="s">
        <v>57</v>
      </c>
    </row>
    <row r="14" spans="1:36" ht="31" customHeight="1" x14ac:dyDescent="0.25">
      <c r="A14" s="5"/>
      <c r="C14" s="5"/>
      <c r="T14" s="5"/>
    </row>
    <row r="15" spans="1:36" ht="28" customHeight="1" x14ac:dyDescent="0.25">
      <c r="A15" s="5"/>
      <c r="B15" s="23" t="s">
        <v>94</v>
      </c>
      <c r="L15" s="23" t="s">
        <v>95</v>
      </c>
    </row>
    <row r="16" spans="1:36" ht="5.15" customHeight="1" x14ac:dyDescent="0.25">
      <c r="A16" s="5"/>
      <c r="B16" s="23"/>
      <c r="C16" s="19"/>
      <c r="L16" s="23"/>
      <c r="M16" s="19"/>
      <c r="W16" s="19"/>
    </row>
    <row r="17" spans="1:37" ht="5.15" customHeight="1" x14ac:dyDescent="0.25">
      <c r="A17" s="5"/>
      <c r="B17" s="23"/>
      <c r="C17" s="19"/>
      <c r="H17" s="19"/>
      <c r="L17" s="23"/>
      <c r="M17" s="19"/>
      <c r="R17" s="19"/>
      <c r="W17" s="19"/>
    </row>
    <row r="18" spans="1:37" ht="5.15" customHeight="1" x14ac:dyDescent="0.25">
      <c r="A18" s="5"/>
      <c r="B18" s="22"/>
      <c r="C18" s="21"/>
      <c r="D18" s="20"/>
      <c r="E18" s="20"/>
      <c r="F18" s="20"/>
      <c r="G18" s="22"/>
      <c r="H18" s="20"/>
      <c r="I18" s="20"/>
      <c r="J18" s="20"/>
      <c r="K18" s="20"/>
      <c r="L18" s="22"/>
      <c r="M18" s="21"/>
      <c r="N18" s="20"/>
      <c r="O18" s="20"/>
      <c r="P18" s="20"/>
      <c r="Q18" s="22"/>
      <c r="R18" s="20"/>
      <c r="S18" s="20"/>
      <c r="T18" s="20"/>
      <c r="U18" s="20"/>
      <c r="V18" s="22"/>
      <c r="W18" s="22"/>
      <c r="X18" s="19"/>
    </row>
    <row r="19" spans="1:37" ht="28" customHeight="1" x14ac:dyDescent="0.25"/>
    <row r="20" spans="1:37" ht="31" customHeight="1" x14ac:dyDescent="0.25">
      <c r="A20" s="1" t="s">
        <v>59</v>
      </c>
    </row>
    <row r="21" spans="1:37" ht="31" customHeight="1" x14ac:dyDescent="0.25">
      <c r="A21" s="5" t="s">
        <v>11</v>
      </c>
      <c r="C21" s="5"/>
      <c r="D21" s="145">
        <f ca="1">INT(RAND()*9+1)*10000000000+INT(RAND()*9000000000)</f>
        <v>98526653955</v>
      </c>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5"/>
      <c r="AI21" s="145"/>
      <c r="AJ21" s="145"/>
      <c r="AK21" s="145"/>
    </row>
    <row r="22" spans="1:37" ht="31" customHeight="1" x14ac:dyDescent="0.25">
      <c r="A22" s="5"/>
    </row>
    <row r="23" spans="1:37" ht="31" customHeight="1" x14ac:dyDescent="0.25">
      <c r="A23" s="5" t="s">
        <v>12</v>
      </c>
      <c r="C23" s="5"/>
      <c r="D23" s="145">
        <f ca="1">INT(RAND()*9+1)*10000000000000+INT(RAND()*9000000000000)</f>
        <v>28703784045340</v>
      </c>
      <c r="E23" s="145"/>
      <c r="F23" s="145"/>
      <c r="G23" s="145"/>
      <c r="H23" s="145"/>
      <c r="I23" s="145"/>
      <c r="J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c r="AJ23" s="145"/>
      <c r="AK23" s="145"/>
    </row>
    <row r="24" spans="1:37" ht="31" customHeight="1" x14ac:dyDescent="0.25"/>
    <row r="25" spans="1:37" ht="31" customHeight="1" x14ac:dyDescent="0.25">
      <c r="A25" s="5" t="s">
        <v>13</v>
      </c>
      <c r="D25" s="1" t="s">
        <v>60</v>
      </c>
      <c r="H25" s="1">
        <f ca="1">INT(RAND()*9+1)</f>
        <v>9</v>
      </c>
      <c r="I25" s="1" t="s">
        <v>61</v>
      </c>
      <c r="P25" s="1">
        <f ca="1">INT(RAND()*9+1)</f>
        <v>9</v>
      </c>
      <c r="Q25" s="1" t="s">
        <v>62</v>
      </c>
      <c r="X25" s="1">
        <f ca="1">INT(RAND()*9+1)</f>
        <v>1</v>
      </c>
      <c r="Y25" s="1" t="s">
        <v>63</v>
      </c>
    </row>
    <row r="26" spans="1:37" ht="31" customHeight="1" x14ac:dyDescent="0.25">
      <c r="A26" s="5"/>
      <c r="C26" s="5"/>
    </row>
    <row r="27" spans="1:37" ht="31" customHeight="1" x14ac:dyDescent="0.25">
      <c r="A27" s="5" t="s">
        <v>14</v>
      </c>
      <c r="D27" s="1" t="s">
        <v>64</v>
      </c>
      <c r="H27" s="146">
        <f ca="1">INT(RAND()*90+10)</f>
        <v>70</v>
      </c>
      <c r="I27" s="146"/>
      <c r="J27" s="1" t="s">
        <v>65</v>
      </c>
    </row>
    <row r="28" spans="1:37" ht="30" customHeight="1" x14ac:dyDescent="0.25">
      <c r="A28" s="5"/>
    </row>
    <row r="29" spans="1:37" ht="25" customHeight="1" x14ac:dyDescent="0.25">
      <c r="A29" s="1" t="str">
        <f>IF(A1="","",A1)</f>
        <v/>
      </c>
      <c r="D29" s="2" t="str">
        <f>IF(D1="","",D1)</f>
        <v>大きな数</v>
      </c>
      <c r="AG29" s="3" t="str">
        <f>IF(AG1="","",AG1)</f>
        <v>№</v>
      </c>
      <c r="AH29" s="3"/>
      <c r="AI29" s="147" t="str">
        <f>IF(AI1="","",AI1)</f>
        <v/>
      </c>
      <c r="AJ29" s="147"/>
    </row>
    <row r="30" spans="1:37" ht="25" customHeight="1" x14ac:dyDescent="0.25">
      <c r="E30" s="6" t="s">
        <v>1</v>
      </c>
      <c r="Q30" s="4" t="str">
        <f>IF(Q2="","",Q2)</f>
        <v>名前</v>
      </c>
      <c r="R30" s="3"/>
      <c r="S30" s="3"/>
      <c r="T30" s="3"/>
      <c r="U30" s="3" t="str">
        <f>IF(U2="","",U2)</f>
        <v/>
      </c>
      <c r="V30" s="3"/>
      <c r="W30" s="3"/>
      <c r="X30" s="3"/>
      <c r="Y30" s="3"/>
      <c r="Z30" s="3"/>
      <c r="AA30" s="3"/>
      <c r="AB30" s="3"/>
      <c r="AC30" s="3"/>
      <c r="AD30" s="3"/>
      <c r="AE30" s="3"/>
      <c r="AF30" s="3"/>
    </row>
    <row r="31" spans="1:37" ht="25" customHeight="1" x14ac:dyDescent="0.25">
      <c r="A31" s="1" t="str">
        <f t="shared" ref="A31:AK31" si="0">IF(A3="","",A3)</f>
        <v/>
      </c>
      <c r="B31" s="1" t="str">
        <f t="shared" si="0"/>
        <v/>
      </c>
      <c r="C31" s="1" t="str">
        <f t="shared" si="0"/>
        <v/>
      </c>
      <c r="D31" s="1" t="str">
        <f t="shared" si="0"/>
        <v/>
      </c>
      <c r="E31" s="1" t="str">
        <f t="shared" si="0"/>
        <v/>
      </c>
      <c r="F31" s="1" t="str">
        <f t="shared" si="0"/>
        <v/>
      </c>
      <c r="G31" s="1" t="str">
        <f t="shared" si="0"/>
        <v/>
      </c>
      <c r="H31" s="1" t="str">
        <f t="shared" si="0"/>
        <v/>
      </c>
      <c r="I31" s="1" t="str">
        <f t="shared" si="0"/>
        <v/>
      </c>
      <c r="J31" s="1" t="str">
        <f t="shared" si="0"/>
        <v/>
      </c>
      <c r="K31" s="1" t="str">
        <f t="shared" si="0"/>
        <v/>
      </c>
      <c r="L31" s="1" t="str">
        <f t="shared" si="0"/>
        <v/>
      </c>
      <c r="M31" s="1" t="str">
        <f t="shared" si="0"/>
        <v/>
      </c>
      <c r="N31" s="1" t="str">
        <f t="shared" si="0"/>
        <v/>
      </c>
      <c r="O31" s="1" t="str">
        <f t="shared" si="0"/>
        <v/>
      </c>
      <c r="P31" s="1" t="str">
        <f t="shared" si="0"/>
        <v/>
      </c>
      <c r="Q31" s="1" t="str">
        <f t="shared" si="0"/>
        <v/>
      </c>
      <c r="R31" s="1" t="str">
        <f t="shared" si="0"/>
        <v/>
      </c>
      <c r="S31" s="1" t="str">
        <f t="shared" si="0"/>
        <v/>
      </c>
      <c r="T31" s="1" t="str">
        <f t="shared" si="0"/>
        <v/>
      </c>
      <c r="U31" s="1" t="str">
        <f t="shared" si="0"/>
        <v/>
      </c>
      <c r="V31" s="1" t="str">
        <f t="shared" si="0"/>
        <v/>
      </c>
      <c r="W31" s="1" t="str">
        <f t="shared" si="0"/>
        <v/>
      </c>
      <c r="X31" s="1" t="str">
        <f t="shared" si="0"/>
        <v/>
      </c>
      <c r="Y31" s="1" t="str">
        <f t="shared" si="0"/>
        <v/>
      </c>
      <c r="Z31" s="1" t="str">
        <f t="shared" si="0"/>
        <v/>
      </c>
      <c r="AA31" s="1" t="str">
        <f t="shared" si="0"/>
        <v/>
      </c>
      <c r="AB31" s="1" t="str">
        <f t="shared" si="0"/>
        <v/>
      </c>
      <c r="AC31" s="1" t="str">
        <f t="shared" si="0"/>
        <v/>
      </c>
      <c r="AD31" s="1" t="str">
        <f t="shared" si="0"/>
        <v/>
      </c>
      <c r="AE31" s="1" t="str">
        <f t="shared" si="0"/>
        <v/>
      </c>
      <c r="AF31" s="1" t="str">
        <f t="shared" si="0"/>
        <v/>
      </c>
      <c r="AG31" s="1" t="str">
        <f t="shared" si="0"/>
        <v/>
      </c>
      <c r="AH31" s="1" t="str">
        <f t="shared" si="0"/>
        <v/>
      </c>
      <c r="AI31" s="1" t="str">
        <f t="shared" si="0"/>
        <v/>
      </c>
      <c r="AJ31" s="1" t="str">
        <f t="shared" si="0"/>
        <v/>
      </c>
      <c r="AK31" s="1" t="str">
        <f t="shared" si="0"/>
        <v/>
      </c>
    </row>
    <row r="32" spans="1:37" ht="30" customHeight="1" x14ac:dyDescent="0.25">
      <c r="A32" s="1" t="str">
        <f>IF(A4="","",A4)</f>
        <v>◆　次の数をよんで，</v>
      </c>
      <c r="M32" s="3"/>
      <c r="N32" s="3"/>
      <c r="O32" s="1" t="str">
        <f>IF(O4="","",O4)</f>
        <v>にあてはまる漢字をかきましょう。</v>
      </c>
    </row>
    <row r="33" spans="1:39" ht="30" customHeight="1" x14ac:dyDescent="0.25">
      <c r="A33" s="1" t="str">
        <f>IF(A5="","",A5)</f>
        <v>(1)</v>
      </c>
      <c r="D33" s="1">
        <f t="shared" ref="D33:N33" ca="1" si="1">IF(D5="","",D5)</f>
        <v>9</v>
      </c>
      <c r="E33" s="1">
        <f t="shared" ca="1" si="1"/>
        <v>2</v>
      </c>
      <c r="F33" s="1">
        <f t="shared" si="1"/>
        <v>0</v>
      </c>
      <c r="G33" s="1">
        <f t="shared" ca="1" si="1"/>
        <v>4</v>
      </c>
      <c r="H33" s="1">
        <f t="shared" ca="1" si="1"/>
        <v>6</v>
      </c>
      <c r="I33" s="1">
        <f t="shared" ca="1" si="1"/>
        <v>8</v>
      </c>
      <c r="J33" s="1">
        <f t="shared" ca="1" si="1"/>
        <v>9</v>
      </c>
      <c r="K33" s="1">
        <f t="shared" ca="1" si="1"/>
        <v>3</v>
      </c>
      <c r="L33" s="1">
        <f t="shared" si="1"/>
        <v>0</v>
      </c>
      <c r="M33" s="1" t="str">
        <f t="shared" si="1"/>
        <v/>
      </c>
      <c r="N33" s="1" t="str">
        <f t="shared" si="1"/>
        <v/>
      </c>
      <c r="O33" s="1" t="str">
        <f>IF(O5="","",O5)</f>
        <v/>
      </c>
      <c r="P33" s="1" t="str">
        <f t="shared" ref="P33:AK33" si="2">IF(P5="","",P5)</f>
        <v/>
      </c>
      <c r="Q33" s="1" t="str">
        <f t="shared" si="2"/>
        <v/>
      </c>
      <c r="R33" s="1" t="str">
        <f t="shared" si="2"/>
        <v/>
      </c>
      <c r="S33" s="1" t="str">
        <f t="shared" si="2"/>
        <v/>
      </c>
      <c r="T33" s="1" t="str">
        <f t="shared" si="2"/>
        <v/>
      </c>
      <c r="U33" s="1" t="str">
        <f t="shared" si="2"/>
        <v/>
      </c>
      <c r="V33" s="1" t="str">
        <f t="shared" si="2"/>
        <v/>
      </c>
      <c r="W33" s="1" t="str">
        <f t="shared" si="2"/>
        <v/>
      </c>
      <c r="X33" s="1" t="str">
        <f t="shared" si="2"/>
        <v/>
      </c>
      <c r="Y33" s="1" t="str">
        <f t="shared" si="2"/>
        <v/>
      </c>
      <c r="Z33" s="1" t="str">
        <f t="shared" si="2"/>
        <v/>
      </c>
      <c r="AA33" s="1" t="str">
        <f t="shared" si="2"/>
        <v/>
      </c>
      <c r="AB33" s="1" t="str">
        <f t="shared" si="2"/>
        <v/>
      </c>
      <c r="AC33" s="1" t="str">
        <f t="shared" si="2"/>
        <v/>
      </c>
      <c r="AD33" s="1" t="str">
        <f t="shared" si="2"/>
        <v/>
      </c>
      <c r="AE33" s="1" t="str">
        <f t="shared" si="2"/>
        <v/>
      </c>
      <c r="AF33" s="1" t="str">
        <f t="shared" si="2"/>
        <v/>
      </c>
      <c r="AG33" s="1" t="str">
        <f t="shared" si="2"/>
        <v/>
      </c>
      <c r="AH33" s="1" t="str">
        <f t="shared" si="2"/>
        <v/>
      </c>
      <c r="AI33" s="1" t="str">
        <f t="shared" si="2"/>
        <v/>
      </c>
      <c r="AJ33" s="1" t="str">
        <f t="shared" si="2"/>
        <v/>
      </c>
      <c r="AK33" s="1" t="str">
        <f t="shared" si="2"/>
        <v/>
      </c>
    </row>
    <row r="34" spans="1:39" ht="30" customHeight="1" x14ac:dyDescent="0.25">
      <c r="D34" s="143">
        <f ca="1">IF(D6="","",D6)</f>
        <v>9</v>
      </c>
      <c r="E34" s="143"/>
      <c r="F34" s="144" t="s">
        <v>58</v>
      </c>
      <c r="G34" s="144"/>
      <c r="H34" s="143">
        <f ca="1">IF(H6="","",H6)</f>
        <v>2</v>
      </c>
      <c r="I34" s="143"/>
      <c r="J34" s="144" t="s">
        <v>66</v>
      </c>
      <c r="K34" s="144"/>
      <c r="L34" s="143">
        <f ca="1">IF(L6="","",L6)</f>
        <v>4</v>
      </c>
      <c r="M34" s="143"/>
      <c r="N34" s="144" t="s">
        <v>67</v>
      </c>
      <c r="O34" s="144"/>
      <c r="P34" s="143">
        <f ca="1">IF(P6="","",P6)</f>
        <v>6</v>
      </c>
      <c r="Q34" s="143"/>
      <c r="R34" s="144" t="s">
        <v>57</v>
      </c>
      <c r="S34" s="144"/>
      <c r="T34" s="143">
        <f ca="1">IF(T6="","",T6)</f>
        <v>8</v>
      </c>
      <c r="U34" s="143"/>
      <c r="V34" s="144" t="s">
        <v>66</v>
      </c>
      <c r="W34" s="144"/>
      <c r="X34" s="143">
        <f ca="1">IF(X6="","",X6)</f>
        <v>9</v>
      </c>
      <c r="Y34" s="143"/>
      <c r="Z34" s="144" t="s">
        <v>68</v>
      </c>
      <c r="AA34" s="144"/>
      <c r="AB34" s="143">
        <f ca="1">IF(AB6="","",AB6)</f>
        <v>3</v>
      </c>
      <c r="AC34" s="143"/>
      <c r="AD34" s="144" t="s">
        <v>67</v>
      </c>
      <c r="AE34" s="144"/>
      <c r="AF34" s="1" t="str">
        <f t="shared" ref="AF34:AK34" si="3">IF(AF6="","",AF6)</f>
        <v/>
      </c>
      <c r="AG34" s="1" t="str">
        <f t="shared" si="3"/>
        <v/>
      </c>
      <c r="AH34" s="1" t="str">
        <f t="shared" si="3"/>
        <v/>
      </c>
      <c r="AI34" s="1" t="str">
        <f t="shared" si="3"/>
        <v/>
      </c>
      <c r="AJ34" s="1" t="str">
        <f t="shared" si="3"/>
        <v/>
      </c>
      <c r="AK34" s="1" t="str">
        <f t="shared" si="3"/>
        <v/>
      </c>
    </row>
    <row r="35" spans="1:39" ht="30" customHeight="1" x14ac:dyDescent="0.25"/>
    <row r="36" spans="1:39" ht="30" customHeight="1" x14ac:dyDescent="0.25">
      <c r="A36" s="1" t="str">
        <f>IF(A8="","",A8)</f>
        <v>(2)</v>
      </c>
      <c r="D36" s="1">
        <f t="shared" ref="D36:AK36" ca="1" si="4">IF(D8="","",D8)</f>
        <v>6</v>
      </c>
      <c r="E36" s="1">
        <f t="shared" si="4"/>
        <v>0</v>
      </c>
      <c r="F36" s="1">
        <f t="shared" ca="1" si="4"/>
        <v>8</v>
      </c>
      <c r="G36" s="1">
        <f t="shared" si="4"/>
        <v>0</v>
      </c>
      <c r="H36" s="1">
        <f t="shared" si="4"/>
        <v>0</v>
      </c>
      <c r="I36" s="1">
        <f t="shared" ca="1" si="4"/>
        <v>6</v>
      </c>
      <c r="J36" s="1">
        <f t="shared" ca="1" si="4"/>
        <v>2</v>
      </c>
      <c r="K36" s="1">
        <f t="shared" si="4"/>
        <v>0</v>
      </c>
      <c r="L36" s="1">
        <f t="shared" ca="1" si="4"/>
        <v>9</v>
      </c>
      <c r="M36" s="1">
        <f t="shared" ca="1" si="4"/>
        <v>3</v>
      </c>
      <c r="N36" s="1">
        <f t="shared" si="4"/>
        <v>0</v>
      </c>
      <c r="O36" s="1">
        <f t="shared" ca="1" si="4"/>
        <v>8</v>
      </c>
      <c r="P36" s="1">
        <f t="shared" si="4"/>
        <v>0</v>
      </c>
      <c r="Q36" s="1">
        <f t="shared" ca="1" si="4"/>
        <v>8</v>
      </c>
      <c r="R36" s="1" t="str">
        <f t="shared" si="4"/>
        <v/>
      </c>
      <c r="S36" s="1" t="str">
        <f t="shared" si="4"/>
        <v/>
      </c>
      <c r="T36" s="1" t="str">
        <f t="shared" si="4"/>
        <v/>
      </c>
      <c r="U36" s="1" t="str">
        <f t="shared" si="4"/>
        <v/>
      </c>
      <c r="V36" s="1" t="str">
        <f t="shared" si="4"/>
        <v/>
      </c>
      <c r="W36" s="1" t="str">
        <f t="shared" si="4"/>
        <v/>
      </c>
      <c r="X36" s="1" t="str">
        <f t="shared" si="4"/>
        <v/>
      </c>
      <c r="Y36" s="1" t="str">
        <f t="shared" si="4"/>
        <v/>
      </c>
      <c r="Z36" s="1" t="str">
        <f t="shared" si="4"/>
        <v/>
      </c>
      <c r="AA36" s="1" t="str">
        <f t="shared" si="4"/>
        <v/>
      </c>
      <c r="AB36" s="1" t="str">
        <f t="shared" si="4"/>
        <v/>
      </c>
      <c r="AC36" s="1" t="str">
        <f t="shared" si="4"/>
        <v/>
      </c>
      <c r="AD36" s="1" t="str">
        <f t="shared" si="4"/>
        <v/>
      </c>
      <c r="AE36" s="1" t="str">
        <f t="shared" si="4"/>
        <v/>
      </c>
      <c r="AF36" s="1" t="str">
        <f t="shared" si="4"/>
        <v/>
      </c>
      <c r="AG36" s="1" t="str">
        <f t="shared" si="4"/>
        <v/>
      </c>
      <c r="AH36" s="1" t="str">
        <f t="shared" si="4"/>
        <v/>
      </c>
      <c r="AI36" s="1" t="str">
        <f t="shared" si="4"/>
        <v/>
      </c>
      <c r="AJ36" s="1" t="str">
        <f t="shared" si="4"/>
        <v/>
      </c>
      <c r="AK36" s="1" t="str">
        <f t="shared" si="4"/>
        <v/>
      </c>
    </row>
    <row r="37" spans="1:39" ht="30" customHeight="1" x14ac:dyDescent="0.25">
      <c r="A37" s="1" t="str">
        <f>IF(A9="","",A9)</f>
        <v/>
      </c>
      <c r="D37" s="143">
        <f ca="1">IF(D9="","",IF(D9=1,"",D9))</f>
        <v>6</v>
      </c>
      <c r="E37" s="143"/>
      <c r="F37" s="143" t="str">
        <f>IF(F9="","",F9)</f>
        <v>十</v>
      </c>
      <c r="G37" s="143"/>
      <c r="H37" s="144" t="s">
        <v>69</v>
      </c>
      <c r="I37" s="144"/>
      <c r="J37" s="143">
        <f ca="1">IF(J9="","",J9)</f>
        <v>8</v>
      </c>
      <c r="K37" s="143"/>
      <c r="L37" s="144" t="s">
        <v>66</v>
      </c>
      <c r="M37" s="144"/>
      <c r="N37" s="143">
        <f ca="1">IF(N9="","",N9)</f>
        <v>6</v>
      </c>
      <c r="O37" s="143"/>
      <c r="P37" s="144" t="s">
        <v>58</v>
      </c>
      <c r="Q37" s="144"/>
      <c r="R37" s="143">
        <f ca="1">IF(R9="","",R9)</f>
        <v>2</v>
      </c>
      <c r="S37" s="143"/>
      <c r="T37" s="144" t="s">
        <v>66</v>
      </c>
      <c r="U37" s="144"/>
      <c r="V37" s="143">
        <f ca="1">IF(V9="","",V9)</f>
        <v>9</v>
      </c>
      <c r="W37" s="143"/>
      <c r="X37" s="144" t="s">
        <v>67</v>
      </c>
      <c r="Y37" s="144"/>
      <c r="Z37" s="143">
        <f ca="1">IF(Z9="","",Z9)</f>
        <v>3</v>
      </c>
      <c r="AA37" s="143"/>
      <c r="AB37" s="144" t="s">
        <v>57</v>
      </c>
      <c r="AC37" s="144"/>
      <c r="AD37" s="143">
        <f ca="1">IF(AD9="","",AD9)</f>
        <v>8</v>
      </c>
      <c r="AE37" s="143"/>
      <c r="AF37" s="144" t="s">
        <v>68</v>
      </c>
      <c r="AG37" s="144"/>
      <c r="AH37" s="143">
        <f ca="1">IF(AH9="","",AH9)</f>
        <v>8</v>
      </c>
      <c r="AI37" s="143"/>
      <c r="AJ37" s="1" t="str">
        <f>IF(AJ9="","",AJ9)</f>
        <v/>
      </c>
      <c r="AK37" s="1" t="str">
        <f>IF(AK9="","",AK9)</f>
        <v/>
      </c>
      <c r="AM37" s="1" t="str">
        <f>IF(AM9="","",AM9)</f>
        <v/>
      </c>
    </row>
    <row r="38" spans="1:39" ht="30" customHeight="1" x14ac:dyDescent="0.25"/>
    <row r="39" spans="1:39" ht="30" customHeight="1" x14ac:dyDescent="0.25">
      <c r="A39" s="1" t="str">
        <f>IF(A11="","",A11)</f>
        <v>◆　次の数を数直線に表しましょう。</v>
      </c>
    </row>
    <row r="40" spans="1:39" ht="30" customHeight="1" x14ac:dyDescent="0.25">
      <c r="A40" s="1" t="str">
        <f>IF(A12="","",A12)</f>
        <v>(3)</v>
      </c>
      <c r="D40" s="1">
        <f t="shared" ref="D40:H41" si="5">IF(D12="","",D12)</f>
        <v>9</v>
      </c>
      <c r="E40" s="1">
        <f t="shared" ca="1" si="5"/>
        <v>7</v>
      </c>
      <c r="F40" s="1">
        <f t="shared" si="5"/>
        <v>0</v>
      </c>
      <c r="G40" s="1">
        <f t="shared" si="5"/>
        <v>0</v>
      </c>
      <c r="H40" s="1" t="str">
        <f t="shared" si="5"/>
        <v>万</v>
      </c>
      <c r="J40" s="1" t="str">
        <f t="shared" ref="J40:T40" si="6">IF(J12="","",J12)</f>
        <v/>
      </c>
      <c r="K40" s="1" t="str">
        <f t="shared" si="6"/>
        <v/>
      </c>
      <c r="L40" s="1" t="str">
        <f t="shared" si="6"/>
        <v/>
      </c>
      <c r="M40" s="1" t="str">
        <f t="shared" si="6"/>
        <v/>
      </c>
      <c r="N40" s="1" t="str">
        <f t="shared" si="6"/>
        <v/>
      </c>
      <c r="O40" s="1" t="str">
        <f t="shared" si="6"/>
        <v/>
      </c>
      <c r="P40" s="1" t="str">
        <f t="shared" si="6"/>
        <v/>
      </c>
      <c r="Q40" s="1" t="str">
        <f t="shared" si="6"/>
        <v/>
      </c>
      <c r="R40" s="1" t="str">
        <f t="shared" si="6"/>
        <v/>
      </c>
      <c r="S40" s="1" t="str">
        <f t="shared" si="6"/>
        <v/>
      </c>
      <c r="T40" s="1" t="str">
        <f t="shared" si="6"/>
        <v>(4)</v>
      </c>
      <c r="W40" s="1">
        <f t="shared" ref="W40:AA41" si="7">IF(W12="","",W12)</f>
        <v>9</v>
      </c>
      <c r="X40" s="1">
        <f t="shared" ca="1" si="7"/>
        <v>4</v>
      </c>
      <c r="Y40" s="1">
        <f t="shared" si="7"/>
        <v>0</v>
      </c>
      <c r="Z40" s="1">
        <f t="shared" si="7"/>
        <v>0</v>
      </c>
      <c r="AA40" s="1" t="str">
        <f t="shared" si="7"/>
        <v>万</v>
      </c>
      <c r="AC40" s="1" t="str">
        <f t="shared" ref="AC40:AK40" si="8">IF(AC12="","",AC12)</f>
        <v/>
      </c>
      <c r="AD40" s="1" t="str">
        <f t="shared" si="8"/>
        <v/>
      </c>
      <c r="AE40" s="1" t="str">
        <f t="shared" si="8"/>
        <v/>
      </c>
      <c r="AF40" s="1" t="str">
        <f t="shared" si="8"/>
        <v/>
      </c>
      <c r="AG40" s="1" t="str">
        <f t="shared" si="8"/>
        <v/>
      </c>
      <c r="AH40" s="1" t="str">
        <f t="shared" si="8"/>
        <v/>
      </c>
      <c r="AI40" s="1" t="str">
        <f t="shared" si="8"/>
        <v/>
      </c>
      <c r="AJ40" s="1" t="str">
        <f t="shared" si="8"/>
        <v/>
      </c>
      <c r="AK40" s="1" t="str">
        <f t="shared" si="8"/>
        <v/>
      </c>
    </row>
    <row r="41" spans="1:39" ht="30" customHeight="1" x14ac:dyDescent="0.25">
      <c r="A41" s="1" t="str">
        <f>IF(A13="","",A13)</f>
        <v>(5)</v>
      </c>
      <c r="D41" s="1">
        <f t="shared" si="5"/>
        <v>1</v>
      </c>
      <c r="E41" s="1" t="str">
        <f t="shared" si="5"/>
        <v>億</v>
      </c>
      <c r="G41" s="1">
        <f t="shared" ca="1" si="5"/>
        <v>5</v>
      </c>
      <c r="H41" s="1">
        <f t="shared" si="5"/>
        <v>0</v>
      </c>
      <c r="I41" s="1">
        <f>IF(I13="","",I13)</f>
        <v>0</v>
      </c>
      <c r="J41" s="1" t="str">
        <f>IF(J13="","",J13)</f>
        <v>万</v>
      </c>
      <c r="L41" s="1" t="str">
        <f t="shared" ref="L41:T41" si="9">IF(L13="","",L13)</f>
        <v/>
      </c>
      <c r="M41" s="1" t="str">
        <f t="shared" si="9"/>
        <v/>
      </c>
      <c r="N41" s="1" t="str">
        <f t="shared" si="9"/>
        <v/>
      </c>
      <c r="O41" s="1" t="str">
        <f t="shared" si="9"/>
        <v/>
      </c>
      <c r="P41" s="1" t="str">
        <f t="shared" si="9"/>
        <v/>
      </c>
      <c r="Q41" s="1" t="str">
        <f t="shared" si="9"/>
        <v/>
      </c>
      <c r="R41" s="1" t="str">
        <f t="shared" si="9"/>
        <v/>
      </c>
      <c r="S41" s="1" t="str">
        <f t="shared" si="9"/>
        <v/>
      </c>
      <c r="T41" s="1" t="str">
        <f t="shared" si="9"/>
        <v>(6)</v>
      </c>
      <c r="W41" s="1">
        <f t="shared" si="7"/>
        <v>1</v>
      </c>
      <c r="X41" s="1" t="str">
        <f t="shared" si="7"/>
        <v>億</v>
      </c>
      <c r="Z41" s="1">
        <f t="shared" ca="1" si="7"/>
        <v>3</v>
      </c>
      <c r="AA41" s="1">
        <f t="shared" si="7"/>
        <v>0</v>
      </c>
      <c r="AB41" s="1">
        <f>IF(AB13="","",AB13)</f>
        <v>0</v>
      </c>
      <c r="AC41" s="1" t="str">
        <f>IF(AC13="","",AC13)</f>
        <v>万</v>
      </c>
      <c r="AE41" s="1" t="str">
        <f t="shared" ref="AE41:AK41" si="10">IF(AE13="","",AE13)</f>
        <v/>
      </c>
      <c r="AF41" s="1" t="str">
        <f t="shared" si="10"/>
        <v/>
      </c>
      <c r="AG41" s="1" t="str">
        <f t="shared" si="10"/>
        <v/>
      </c>
      <c r="AH41" s="1" t="str">
        <f t="shared" si="10"/>
        <v/>
      </c>
      <c r="AI41" s="1" t="str">
        <f t="shared" si="10"/>
        <v/>
      </c>
      <c r="AJ41" s="1" t="str">
        <f t="shared" si="10"/>
        <v/>
      </c>
      <c r="AK41" s="1" t="str">
        <f t="shared" si="10"/>
        <v/>
      </c>
    </row>
    <row r="42" spans="1:39" ht="30" customHeight="1" x14ac:dyDescent="0.25">
      <c r="A42" s="1" t="str">
        <f t="shared" ref="A42:AK42" si="11">IF(A14="","",A14)</f>
        <v/>
      </c>
      <c r="B42" s="1" t="str">
        <f t="shared" si="11"/>
        <v/>
      </c>
      <c r="C42" s="1" t="str">
        <f t="shared" si="11"/>
        <v/>
      </c>
      <c r="D42" s="1" t="str">
        <f t="shared" si="11"/>
        <v/>
      </c>
      <c r="E42" s="1" t="str">
        <f t="shared" si="11"/>
        <v/>
      </c>
      <c r="F42" s="1" t="str">
        <f t="shared" si="11"/>
        <v/>
      </c>
      <c r="G42" s="1" t="str">
        <f t="shared" si="11"/>
        <v/>
      </c>
      <c r="H42" s="1" t="str">
        <f t="shared" si="11"/>
        <v/>
      </c>
      <c r="I42" s="1" t="str">
        <f t="shared" si="11"/>
        <v/>
      </c>
      <c r="J42" s="1" t="str">
        <f t="shared" si="11"/>
        <v/>
      </c>
      <c r="K42" s="1" t="str">
        <f t="shared" si="11"/>
        <v/>
      </c>
      <c r="L42" s="1" t="str">
        <f t="shared" si="11"/>
        <v/>
      </c>
      <c r="M42" s="1" t="str">
        <f t="shared" si="11"/>
        <v/>
      </c>
      <c r="N42" s="1" t="str">
        <f t="shared" si="11"/>
        <v/>
      </c>
      <c r="O42" s="1" t="str">
        <f t="shared" si="11"/>
        <v/>
      </c>
      <c r="P42" s="1" t="str">
        <f t="shared" si="11"/>
        <v/>
      </c>
      <c r="Q42" s="1" t="str">
        <f t="shared" si="11"/>
        <v/>
      </c>
      <c r="R42" s="1" t="str">
        <f t="shared" si="11"/>
        <v/>
      </c>
      <c r="S42" s="1" t="str">
        <f t="shared" si="11"/>
        <v/>
      </c>
      <c r="T42" s="1" t="str">
        <f t="shared" si="11"/>
        <v/>
      </c>
      <c r="U42" s="1" t="str">
        <f t="shared" si="11"/>
        <v/>
      </c>
      <c r="V42" s="1" t="str">
        <f t="shared" si="11"/>
        <v/>
      </c>
      <c r="W42" s="1" t="str">
        <f t="shared" si="11"/>
        <v/>
      </c>
      <c r="X42" s="1" t="str">
        <f t="shared" si="11"/>
        <v/>
      </c>
      <c r="Y42" s="1" t="str">
        <f t="shared" si="11"/>
        <v/>
      </c>
      <c r="Z42" s="1" t="str">
        <f t="shared" si="11"/>
        <v/>
      </c>
      <c r="AA42" s="1" t="str">
        <f t="shared" si="11"/>
        <v/>
      </c>
      <c r="AB42" s="1" t="str">
        <f t="shared" si="11"/>
        <v/>
      </c>
      <c r="AC42" s="1" t="str">
        <f t="shared" si="11"/>
        <v/>
      </c>
      <c r="AD42" s="1" t="str">
        <f t="shared" si="11"/>
        <v/>
      </c>
      <c r="AE42" s="1" t="str">
        <f t="shared" si="11"/>
        <v/>
      </c>
      <c r="AF42" s="1" t="str">
        <f t="shared" si="11"/>
        <v/>
      </c>
      <c r="AG42" s="1" t="str">
        <f t="shared" si="11"/>
        <v/>
      </c>
      <c r="AH42" s="1" t="str">
        <f t="shared" si="11"/>
        <v/>
      </c>
      <c r="AI42" s="1" t="str">
        <f t="shared" si="11"/>
        <v/>
      </c>
      <c r="AJ42" s="1" t="str">
        <f t="shared" si="11"/>
        <v/>
      </c>
      <c r="AK42" s="1" t="str">
        <f t="shared" si="11"/>
        <v/>
      </c>
    </row>
    <row r="43" spans="1:39" ht="28" customHeight="1" x14ac:dyDescent="0.25">
      <c r="A43" s="5"/>
      <c r="B43" s="23" t="s">
        <v>94</v>
      </c>
      <c r="L43" s="23" t="s">
        <v>95</v>
      </c>
      <c r="Y43" s="1" t="str">
        <f t="shared" ref="Y43:AK43" si="12">IF(Y16="","",Y16)</f>
        <v/>
      </c>
      <c r="Z43" s="1" t="str">
        <f t="shared" si="12"/>
        <v/>
      </c>
      <c r="AA43" s="1" t="str">
        <f t="shared" si="12"/>
        <v/>
      </c>
      <c r="AB43" s="1" t="str">
        <f t="shared" si="12"/>
        <v/>
      </c>
      <c r="AC43" s="1" t="str">
        <f t="shared" si="12"/>
        <v/>
      </c>
      <c r="AD43" s="1" t="str">
        <f t="shared" si="12"/>
        <v/>
      </c>
      <c r="AE43" s="1" t="str">
        <f t="shared" si="12"/>
        <v/>
      </c>
      <c r="AF43" s="1" t="str">
        <f t="shared" si="12"/>
        <v/>
      </c>
      <c r="AG43" s="1" t="str">
        <f t="shared" si="12"/>
        <v/>
      </c>
      <c r="AH43" s="1" t="str">
        <f t="shared" si="12"/>
        <v/>
      </c>
      <c r="AI43" s="1" t="str">
        <f t="shared" si="12"/>
        <v/>
      </c>
      <c r="AJ43" s="1" t="str">
        <f t="shared" si="12"/>
        <v/>
      </c>
      <c r="AK43" s="1" t="str">
        <f t="shared" si="12"/>
        <v/>
      </c>
    </row>
    <row r="44" spans="1:39" ht="5.15" customHeight="1" x14ac:dyDescent="0.25">
      <c r="A44" s="5"/>
      <c r="B44" s="23"/>
      <c r="C44" s="19"/>
      <c r="L44" s="23"/>
      <c r="M44" s="19"/>
      <c r="W44" s="19"/>
      <c r="Y44" s="1" t="str">
        <f t="shared" ref="Y44:AK44" si="13">IF(Y17="","",Y17)</f>
        <v/>
      </c>
      <c r="Z44" s="1" t="str">
        <f t="shared" si="13"/>
        <v/>
      </c>
      <c r="AA44" s="1" t="str">
        <f t="shared" si="13"/>
        <v/>
      </c>
      <c r="AB44" s="1" t="str">
        <f t="shared" si="13"/>
        <v/>
      </c>
      <c r="AC44" s="1" t="str">
        <f t="shared" si="13"/>
        <v/>
      </c>
      <c r="AD44" s="1" t="str">
        <f t="shared" si="13"/>
        <v/>
      </c>
      <c r="AE44" s="1" t="str">
        <f t="shared" si="13"/>
        <v/>
      </c>
      <c r="AF44" s="1" t="str">
        <f t="shared" si="13"/>
        <v/>
      </c>
      <c r="AG44" s="1" t="str">
        <f t="shared" si="13"/>
        <v/>
      </c>
      <c r="AH44" s="1" t="str">
        <f t="shared" si="13"/>
        <v/>
      </c>
      <c r="AI44" s="1" t="str">
        <f t="shared" si="13"/>
        <v/>
      </c>
      <c r="AJ44" s="1" t="str">
        <f t="shared" si="13"/>
        <v/>
      </c>
      <c r="AK44" s="1" t="str">
        <f t="shared" si="13"/>
        <v/>
      </c>
    </row>
    <row r="45" spans="1:39" ht="5.15" customHeight="1" x14ac:dyDescent="0.25">
      <c r="A45" s="5"/>
      <c r="B45" s="23"/>
      <c r="C45" s="19"/>
      <c r="H45" s="19"/>
      <c r="L45" s="23"/>
      <c r="M45" s="19"/>
      <c r="R45" s="19"/>
      <c r="W45" s="19"/>
      <c r="Y45" s="1" t="str">
        <f t="shared" ref="Y45:AK45" si="14">IF(Y18="","",Y18)</f>
        <v/>
      </c>
      <c r="Z45" s="1" t="str">
        <f t="shared" si="14"/>
        <v/>
      </c>
      <c r="AA45" s="1" t="str">
        <f t="shared" si="14"/>
        <v/>
      </c>
      <c r="AB45" s="1" t="str">
        <f t="shared" si="14"/>
        <v/>
      </c>
      <c r="AC45" s="1" t="str">
        <f t="shared" si="14"/>
        <v/>
      </c>
      <c r="AD45" s="1" t="str">
        <f t="shared" si="14"/>
        <v/>
      </c>
      <c r="AE45" s="1" t="str">
        <f t="shared" si="14"/>
        <v/>
      </c>
      <c r="AF45" s="1" t="str">
        <f t="shared" si="14"/>
        <v/>
      </c>
      <c r="AG45" s="1" t="str">
        <f t="shared" si="14"/>
        <v/>
      </c>
      <c r="AH45" s="1" t="str">
        <f t="shared" si="14"/>
        <v/>
      </c>
      <c r="AI45" s="1" t="str">
        <f t="shared" si="14"/>
        <v/>
      </c>
      <c r="AJ45" s="1" t="str">
        <f t="shared" si="14"/>
        <v/>
      </c>
      <c r="AK45" s="1" t="str">
        <f t="shared" si="14"/>
        <v/>
      </c>
    </row>
    <row r="46" spans="1:39" ht="5.15" customHeight="1" x14ac:dyDescent="0.25">
      <c r="A46" s="5"/>
      <c r="B46" s="22"/>
      <c r="C46" s="21"/>
      <c r="D46" s="20"/>
      <c r="E46" s="20"/>
      <c r="F46" s="20"/>
      <c r="G46" s="22"/>
      <c r="H46" s="20"/>
      <c r="I46" s="20"/>
      <c r="J46" s="20"/>
      <c r="K46" s="20"/>
      <c r="L46" s="22"/>
      <c r="M46" s="21"/>
      <c r="N46" s="20"/>
      <c r="O46" s="20"/>
      <c r="P46" s="20"/>
      <c r="Q46" s="22"/>
      <c r="R46" s="20"/>
      <c r="S46" s="20"/>
      <c r="T46" s="20"/>
      <c r="U46" s="20"/>
      <c r="V46" s="22"/>
      <c r="W46" s="22"/>
      <c r="X46" s="19"/>
      <c r="Y46" s="1" t="str">
        <f t="shared" ref="Y46:AK46" si="15">IF(Y19="","",Y19)</f>
        <v/>
      </c>
      <c r="Z46" s="1" t="str">
        <f t="shared" si="15"/>
        <v/>
      </c>
      <c r="AA46" s="1" t="str">
        <f t="shared" si="15"/>
        <v/>
      </c>
      <c r="AB46" s="1" t="str">
        <f t="shared" si="15"/>
        <v/>
      </c>
      <c r="AC46" s="1" t="str">
        <f t="shared" si="15"/>
        <v/>
      </c>
      <c r="AD46" s="1" t="str">
        <f t="shared" si="15"/>
        <v/>
      </c>
      <c r="AE46" s="1" t="str">
        <f t="shared" si="15"/>
        <v/>
      </c>
      <c r="AF46" s="1" t="str">
        <f t="shared" si="15"/>
        <v/>
      </c>
      <c r="AG46" s="1" t="str">
        <f t="shared" si="15"/>
        <v/>
      </c>
      <c r="AH46" s="1" t="str">
        <f t="shared" si="15"/>
        <v/>
      </c>
      <c r="AI46" s="1" t="str">
        <f t="shared" si="15"/>
        <v/>
      </c>
      <c r="AJ46" s="1" t="str">
        <f t="shared" si="15"/>
        <v/>
      </c>
      <c r="AK46" s="1" t="str">
        <f t="shared" si="15"/>
        <v/>
      </c>
    </row>
    <row r="47" spans="1:39" ht="28" customHeight="1" x14ac:dyDescent="0.25">
      <c r="A47" s="5"/>
      <c r="C47" s="5"/>
      <c r="M47" s="5"/>
    </row>
    <row r="48" spans="1:39" ht="30" customHeight="1" x14ac:dyDescent="0.25">
      <c r="A48" s="1" t="str">
        <f t="shared" ref="A48:A56" si="16">IF(A20="","",A20)</f>
        <v>◆　次の数を数字でかきましょう。</v>
      </c>
    </row>
    <row r="49" spans="1:41" ht="30" customHeight="1" x14ac:dyDescent="0.25">
      <c r="A49" s="1" t="str">
        <f t="shared" si="16"/>
        <v>(7)</v>
      </c>
      <c r="D49" s="145">
        <f ca="1">IF(D21="","",D21)</f>
        <v>98526653955</v>
      </c>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row>
    <row r="50" spans="1:41" ht="30" customHeight="1" x14ac:dyDescent="0.25">
      <c r="A50" s="1" t="str">
        <f t="shared" si="16"/>
        <v/>
      </c>
      <c r="D50" s="140">
        <f ca="1">D49</f>
        <v>98526653955</v>
      </c>
      <c r="E50" s="140"/>
      <c r="F50" s="140"/>
      <c r="G50" s="140"/>
      <c r="H50" s="140"/>
      <c r="I50" s="140"/>
      <c r="J50" s="140"/>
      <c r="K50" s="140"/>
      <c r="L50" s="140"/>
      <c r="M50" s="140"/>
      <c r="N50" s="140"/>
      <c r="O50" s="25"/>
      <c r="P50" s="25"/>
      <c r="Q50" s="25"/>
      <c r="R50" s="25"/>
      <c r="S50" s="25"/>
      <c r="T50" s="25"/>
      <c r="U50" s="25"/>
      <c r="V50" s="25"/>
      <c r="W50" s="25"/>
      <c r="X50" s="25"/>
      <c r="Y50" s="25"/>
      <c r="Z50" s="25"/>
      <c r="AA50" s="25"/>
      <c r="AB50" s="25"/>
      <c r="AC50" s="25"/>
      <c r="AD50" s="25"/>
      <c r="AE50" s="25"/>
      <c r="AF50" s="25"/>
      <c r="AG50" s="25"/>
      <c r="AH50" s="25"/>
      <c r="AI50" s="25"/>
      <c r="AJ50" s="25"/>
      <c r="AK50" s="25"/>
    </row>
    <row r="51" spans="1:41" ht="30" customHeight="1" x14ac:dyDescent="0.25">
      <c r="A51" s="1" t="str">
        <f t="shared" si="16"/>
        <v>(8)</v>
      </c>
      <c r="D51" s="145">
        <f ca="1">IF(D23="","",D23)</f>
        <v>28703784045340</v>
      </c>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row>
    <row r="52" spans="1:41" ht="30" customHeight="1" x14ac:dyDescent="0.25">
      <c r="A52" s="1" t="str">
        <f t="shared" si="16"/>
        <v/>
      </c>
      <c r="D52" s="141">
        <f ca="1">D51</f>
        <v>28703784045340</v>
      </c>
      <c r="E52" s="141"/>
      <c r="F52" s="141"/>
      <c r="G52" s="141"/>
      <c r="H52" s="141"/>
      <c r="I52" s="141"/>
      <c r="J52" s="141"/>
      <c r="K52" s="141"/>
      <c r="L52" s="141"/>
      <c r="M52" s="141"/>
      <c r="N52" s="141"/>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1:41" ht="30" customHeight="1" x14ac:dyDescent="0.25">
      <c r="A53" s="1" t="str">
        <f t="shared" si="16"/>
        <v>(9)</v>
      </c>
      <c r="D53" s="1" t="str">
        <f>IF(D25="","",D25)</f>
        <v>一兆を</v>
      </c>
      <c r="H53" s="1">
        <f ca="1">IF(H25="","",H25)</f>
        <v>9</v>
      </c>
      <c r="I53" s="1" t="str">
        <f>IF(I25="","",I25)</f>
        <v>こ，千億を</v>
      </c>
      <c r="P53" s="1">
        <f ca="1">IF(P25="","",P25)</f>
        <v>9</v>
      </c>
      <c r="Q53" s="1" t="str">
        <f>IF(Q25="","",Q25)</f>
        <v>こ，千万を</v>
      </c>
      <c r="X53" s="1">
        <f ca="1">IF(X25="","",X25)</f>
        <v>1</v>
      </c>
      <c r="Y53" s="1" t="str">
        <f>IF(Y25="","",Y25)</f>
        <v>こあわせた数</v>
      </c>
    </row>
    <row r="54" spans="1:41" ht="30" customHeight="1" x14ac:dyDescent="0.25">
      <c r="A54" s="1" t="str">
        <f t="shared" si="16"/>
        <v/>
      </c>
      <c r="D54" s="140">
        <f ca="1">H53*1000000000000+P53*100000000000+X53*10000000</f>
        <v>9900010000000</v>
      </c>
      <c r="E54" s="140"/>
      <c r="F54" s="140"/>
      <c r="G54" s="140"/>
      <c r="H54" s="140"/>
      <c r="I54" s="140"/>
      <c r="J54" s="140"/>
      <c r="K54" s="140"/>
      <c r="L54" s="140"/>
      <c r="M54" s="140"/>
      <c r="N54" s="140"/>
      <c r="O54" s="1" t="str">
        <f t="shared" ref="O54:AK54" si="17">IF(O26="","",O26)</f>
        <v/>
      </c>
      <c r="P54" s="1" t="str">
        <f t="shared" si="17"/>
        <v/>
      </c>
      <c r="Q54" s="1" t="str">
        <f t="shared" si="17"/>
        <v/>
      </c>
      <c r="R54" s="1" t="str">
        <f t="shared" si="17"/>
        <v/>
      </c>
      <c r="S54" s="1" t="str">
        <f t="shared" si="17"/>
        <v/>
      </c>
      <c r="T54" s="1" t="str">
        <f t="shared" si="17"/>
        <v/>
      </c>
      <c r="U54" s="1" t="str">
        <f t="shared" si="17"/>
        <v/>
      </c>
      <c r="V54" s="1" t="str">
        <f t="shared" si="17"/>
        <v/>
      </c>
      <c r="W54" s="1" t="str">
        <f t="shared" si="17"/>
        <v/>
      </c>
      <c r="X54" s="1" t="str">
        <f t="shared" si="17"/>
        <v/>
      </c>
      <c r="Y54" s="1" t="str">
        <f t="shared" si="17"/>
        <v/>
      </c>
      <c r="Z54" s="1" t="str">
        <f t="shared" si="17"/>
        <v/>
      </c>
      <c r="AA54" s="1" t="str">
        <f t="shared" si="17"/>
        <v/>
      </c>
      <c r="AB54" s="1" t="str">
        <f t="shared" si="17"/>
        <v/>
      </c>
      <c r="AC54" s="1" t="str">
        <f t="shared" si="17"/>
        <v/>
      </c>
      <c r="AD54" s="1" t="str">
        <f t="shared" si="17"/>
        <v/>
      </c>
      <c r="AE54" s="1" t="str">
        <f t="shared" si="17"/>
        <v/>
      </c>
      <c r="AF54" s="1" t="str">
        <f t="shared" si="17"/>
        <v/>
      </c>
      <c r="AG54" s="1" t="str">
        <f t="shared" si="17"/>
        <v/>
      </c>
      <c r="AH54" s="1" t="str">
        <f t="shared" si="17"/>
        <v/>
      </c>
      <c r="AI54" s="1" t="str">
        <f t="shared" si="17"/>
        <v/>
      </c>
      <c r="AJ54" s="1" t="str">
        <f t="shared" si="17"/>
        <v/>
      </c>
      <c r="AK54" s="1" t="str">
        <f t="shared" si="17"/>
        <v/>
      </c>
      <c r="AL54" s="24"/>
      <c r="AM54" s="24"/>
      <c r="AN54" s="24"/>
      <c r="AO54" s="24"/>
    </row>
    <row r="55" spans="1:41" ht="30" customHeight="1" x14ac:dyDescent="0.25">
      <c r="A55" s="1" t="str">
        <f t="shared" si="16"/>
        <v>(10)</v>
      </c>
      <c r="D55" s="1" t="str">
        <f>IF(D27="","",D27)</f>
        <v>千億を</v>
      </c>
      <c r="H55" s="146">
        <f ca="1">IF(H27="","",H27)</f>
        <v>70</v>
      </c>
      <c r="I55" s="146"/>
      <c r="J55" s="1" t="str">
        <f>IF(J27="","",J27)</f>
        <v>こ集めた数</v>
      </c>
    </row>
    <row r="56" spans="1:41" ht="30" customHeight="1" x14ac:dyDescent="0.25">
      <c r="A56" s="1" t="str">
        <f t="shared" si="16"/>
        <v/>
      </c>
      <c r="D56" s="140">
        <f ca="1">H55*100000000000</f>
        <v>7000000000000</v>
      </c>
      <c r="E56" s="140"/>
      <c r="F56" s="140"/>
      <c r="G56" s="140"/>
      <c r="H56" s="140"/>
      <c r="I56" s="140"/>
      <c r="J56" s="140"/>
      <c r="K56" s="140"/>
      <c r="L56" s="140"/>
      <c r="M56" s="140"/>
      <c r="N56" s="140"/>
      <c r="O56" s="1" t="str">
        <f t="shared" ref="O56:AK56" si="18">IF(O28="","",O28)</f>
        <v/>
      </c>
      <c r="P56" s="1" t="str">
        <f t="shared" si="18"/>
        <v/>
      </c>
      <c r="Q56" s="1" t="str">
        <f t="shared" si="18"/>
        <v/>
      </c>
      <c r="R56" s="1" t="str">
        <f t="shared" si="18"/>
        <v/>
      </c>
      <c r="S56" s="1" t="str">
        <f t="shared" si="18"/>
        <v/>
      </c>
      <c r="T56" s="1" t="str">
        <f t="shared" si="18"/>
        <v/>
      </c>
      <c r="U56" s="1" t="str">
        <f t="shared" si="18"/>
        <v/>
      </c>
      <c r="V56" s="1" t="str">
        <f t="shared" si="18"/>
        <v/>
      </c>
      <c r="W56" s="1" t="str">
        <f t="shared" si="18"/>
        <v/>
      </c>
      <c r="X56" s="1" t="str">
        <f t="shared" si="18"/>
        <v/>
      </c>
      <c r="Y56" s="1" t="str">
        <f t="shared" si="18"/>
        <v/>
      </c>
      <c r="Z56" s="1" t="str">
        <f t="shared" si="18"/>
        <v/>
      </c>
      <c r="AA56" s="1" t="str">
        <f t="shared" si="18"/>
        <v/>
      </c>
      <c r="AB56" s="1" t="str">
        <f t="shared" si="18"/>
        <v/>
      </c>
      <c r="AC56" s="1" t="str">
        <f t="shared" si="18"/>
        <v/>
      </c>
      <c r="AD56" s="1" t="str">
        <f t="shared" si="18"/>
        <v/>
      </c>
      <c r="AE56" s="1" t="str">
        <f t="shared" si="18"/>
        <v/>
      </c>
      <c r="AF56" s="1" t="str">
        <f t="shared" si="18"/>
        <v/>
      </c>
      <c r="AG56" s="1" t="str">
        <f t="shared" si="18"/>
        <v/>
      </c>
      <c r="AH56" s="1" t="str">
        <f t="shared" si="18"/>
        <v/>
      </c>
      <c r="AI56" s="1" t="str">
        <f t="shared" si="18"/>
        <v/>
      </c>
      <c r="AJ56" s="1" t="str">
        <f t="shared" si="18"/>
        <v/>
      </c>
      <c r="AK56" s="1" t="str">
        <f t="shared" si="18"/>
        <v/>
      </c>
    </row>
    <row r="57" spans="1:41" ht="30" customHeight="1" x14ac:dyDescent="0.25"/>
  </sheetData>
  <mergeCells count="72">
    <mergeCell ref="AI1:AJ1"/>
    <mergeCell ref="AI29:AJ29"/>
    <mergeCell ref="F9:G9"/>
    <mergeCell ref="L6:M6"/>
    <mergeCell ref="N6:O6"/>
    <mergeCell ref="P6:Q6"/>
    <mergeCell ref="R6:S6"/>
    <mergeCell ref="T6:U6"/>
    <mergeCell ref="V9:W9"/>
    <mergeCell ref="V6:W6"/>
    <mergeCell ref="H27:I27"/>
    <mergeCell ref="D21:AK21"/>
    <mergeCell ref="D23:AK23"/>
    <mergeCell ref="X6:Y6"/>
    <mergeCell ref="N9:O9"/>
    <mergeCell ref="P9:Q9"/>
    <mergeCell ref="P34:Q34"/>
    <mergeCell ref="D34:E34"/>
    <mergeCell ref="F34:G34"/>
    <mergeCell ref="H34:I34"/>
    <mergeCell ref="J34:K34"/>
    <mergeCell ref="F6:G6"/>
    <mergeCell ref="H6:I6"/>
    <mergeCell ref="J6:K6"/>
    <mergeCell ref="D9:E9"/>
    <mergeCell ref="H9:I9"/>
    <mergeCell ref="J9:K9"/>
    <mergeCell ref="AH9:AI9"/>
    <mergeCell ref="R34:S34"/>
    <mergeCell ref="T34:U34"/>
    <mergeCell ref="V34:W34"/>
    <mergeCell ref="X34:Y34"/>
    <mergeCell ref="Z34:AA34"/>
    <mergeCell ref="AB34:AC34"/>
    <mergeCell ref="AD34:AE34"/>
    <mergeCell ref="AB9:AC9"/>
    <mergeCell ref="AD9:AE9"/>
    <mergeCell ref="AF9:AG9"/>
    <mergeCell ref="R9:S9"/>
    <mergeCell ref="T9:U9"/>
    <mergeCell ref="AD6:AE6"/>
    <mergeCell ref="AB6:AC6"/>
    <mergeCell ref="Z9:AA9"/>
    <mergeCell ref="L9:M9"/>
    <mergeCell ref="H55:I55"/>
    <mergeCell ref="D54:N54"/>
    <mergeCell ref="Z37:AA37"/>
    <mergeCell ref="AB37:AC37"/>
    <mergeCell ref="L37:M37"/>
    <mergeCell ref="F37:G37"/>
    <mergeCell ref="N37:O37"/>
    <mergeCell ref="P37:Q37"/>
    <mergeCell ref="Z6:AA6"/>
    <mergeCell ref="L34:M34"/>
    <mergeCell ref="N34:O34"/>
    <mergeCell ref="D6:E6"/>
    <mergeCell ref="D56:N56"/>
    <mergeCell ref="D52:N52"/>
    <mergeCell ref="X9:Y9"/>
    <mergeCell ref="R37:S37"/>
    <mergeCell ref="T37:U37"/>
    <mergeCell ref="D37:E37"/>
    <mergeCell ref="H37:I37"/>
    <mergeCell ref="J37:K37"/>
    <mergeCell ref="D49:AK49"/>
    <mergeCell ref="D51:AK51"/>
    <mergeCell ref="D50:N50"/>
    <mergeCell ref="AD37:AE37"/>
    <mergeCell ref="AF37:AG37"/>
    <mergeCell ref="AH37:AI37"/>
    <mergeCell ref="V37:W37"/>
    <mergeCell ref="X37:Y37"/>
  </mergeCells>
  <phoneticPr fontId="3"/>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96"/>
  <sheetViews>
    <sheetView workbookViewId="0"/>
  </sheetViews>
  <sheetFormatPr defaultColWidth="11.0703125" defaultRowHeight="25" customHeight="1" x14ac:dyDescent="0.25"/>
  <cols>
    <col min="1" max="37" width="1.7109375" style="1" customWidth="1"/>
    <col min="38" max="16384" width="11.0703125" style="1"/>
  </cols>
  <sheetData>
    <row r="1" spans="1:36" ht="25" customHeight="1" x14ac:dyDescent="0.25">
      <c r="D1" s="2" t="s">
        <v>97</v>
      </c>
      <c r="AG1" s="3" t="s">
        <v>31</v>
      </c>
      <c r="AH1" s="3"/>
      <c r="AI1" s="147"/>
      <c r="AJ1" s="147"/>
    </row>
    <row r="2" spans="1:36" ht="25" customHeight="1" x14ac:dyDescent="0.25">
      <c r="O2" s="4" t="s">
        <v>0</v>
      </c>
      <c r="P2" s="3"/>
      <c r="Q2" s="3"/>
      <c r="R2" s="3"/>
      <c r="S2" s="3"/>
      <c r="T2" s="3"/>
      <c r="U2" s="3"/>
      <c r="V2" s="3"/>
      <c r="W2" s="3"/>
      <c r="X2" s="3"/>
      <c r="Y2" s="3"/>
      <c r="Z2" s="3"/>
      <c r="AA2" s="3"/>
      <c r="AB2" s="3"/>
      <c r="AC2" s="3"/>
      <c r="AD2" s="3"/>
      <c r="AE2" s="3"/>
      <c r="AF2" s="3"/>
      <c r="AG2" s="13"/>
      <c r="AH2" s="13"/>
      <c r="AI2" s="13"/>
    </row>
    <row r="3" spans="1:36" ht="16" customHeight="1" x14ac:dyDescent="0.25">
      <c r="A3" s="5"/>
      <c r="AC3"/>
    </row>
    <row r="4" spans="1:36" ht="16" customHeight="1" x14ac:dyDescent="0.25">
      <c r="A4" s="5"/>
      <c r="E4" s="3"/>
      <c r="F4" s="3"/>
      <c r="G4" s="3"/>
      <c r="H4" s="37"/>
      <c r="I4" s="37"/>
      <c r="J4" s="37"/>
      <c r="K4" s="40"/>
      <c r="L4" s="10"/>
      <c r="M4" s="10"/>
      <c r="N4" s="10"/>
      <c r="O4" s="10"/>
      <c r="P4" s="10"/>
      <c r="Q4" s="10"/>
      <c r="R4" s="10"/>
      <c r="S4" s="10"/>
      <c r="T4" s="10"/>
      <c r="Y4" s="3"/>
      <c r="Z4" s="3"/>
      <c r="AA4" s="3"/>
      <c r="AB4" s="3"/>
      <c r="AC4" s="3"/>
      <c r="AD4" s="3"/>
      <c r="AE4" s="3"/>
    </row>
    <row r="5" spans="1:36" ht="16" customHeight="1" x14ac:dyDescent="0.25">
      <c r="A5" s="5" t="s">
        <v>99</v>
      </c>
      <c r="D5" s="1">
        <f ca="1">INT(RAND()*8+2)</f>
        <v>9</v>
      </c>
      <c r="E5" s="35" t="s">
        <v>100</v>
      </c>
      <c r="F5" s="5"/>
      <c r="G5" s="1">
        <f ca="1">INT(L5/100)</f>
        <v>9</v>
      </c>
      <c r="I5" s="5">
        <f ca="1">INT(L5/10)-INT(L5/100)*10</f>
        <v>7</v>
      </c>
      <c r="J5" s="5"/>
      <c r="K5" s="9">
        <f ca="1">L5-INT(L5/10)*10</f>
        <v>2</v>
      </c>
      <c r="L5" s="38">
        <f ca="1">D5*M5</f>
        <v>972</v>
      </c>
      <c r="M5" s="8">
        <f ca="1">INT(RAND()*(1000-D5*100)/D5+100)</f>
        <v>108</v>
      </c>
      <c r="N5" s="10"/>
      <c r="O5" s="10"/>
      <c r="P5" s="10"/>
      <c r="Q5" s="10"/>
      <c r="R5" s="10"/>
      <c r="S5" s="10"/>
      <c r="T5" s="26"/>
      <c r="U5" s="5" t="s">
        <v>101</v>
      </c>
      <c r="X5" s="1">
        <f ca="1">INT(RAND()*8+2)</f>
        <v>3</v>
      </c>
      <c r="Y5" s="35" t="s">
        <v>100</v>
      </c>
      <c r="Z5" s="5"/>
      <c r="AA5" s="1">
        <f ca="1">INT(AF5/100)</f>
        <v>9</v>
      </c>
      <c r="AC5" s="5">
        <f ca="1">INT(AF5/10)-INT(AF5/100)*10</f>
        <v>2</v>
      </c>
      <c r="AD5" s="5"/>
      <c r="AE5" s="9">
        <f ca="1">AF5-INT(AF5/10)*10</f>
        <v>4</v>
      </c>
      <c r="AF5" s="38">
        <f ca="1">X5*AG5</f>
        <v>924</v>
      </c>
      <c r="AG5" s="8">
        <f ca="1">INT(RAND()*(1000-X5*100)/X5+100)</f>
        <v>308</v>
      </c>
    </row>
    <row r="6" spans="1:36" ht="16" customHeight="1" x14ac:dyDescent="0.25">
      <c r="E6" s="9"/>
      <c r="Y6" s="9"/>
    </row>
    <row r="7" spans="1:36" ht="16" customHeight="1" x14ac:dyDescent="0.25">
      <c r="A7" s="5"/>
      <c r="E7" s="9"/>
      <c r="F7" s="27"/>
      <c r="G7" s="27"/>
      <c r="H7" s="28"/>
      <c r="I7" s="9"/>
      <c r="J7" s="9"/>
      <c r="K7" s="26"/>
      <c r="L7" s="26"/>
      <c r="M7" s="26"/>
      <c r="N7" s="26"/>
      <c r="O7" s="26"/>
      <c r="P7" s="26"/>
      <c r="Q7" s="26"/>
      <c r="R7" s="26"/>
      <c r="S7" s="26"/>
      <c r="T7" s="26"/>
      <c r="Y7" s="9"/>
    </row>
    <row r="8" spans="1:36" ht="16" customHeight="1" x14ac:dyDescent="0.25">
      <c r="E8" s="9"/>
      <c r="K8" s="10"/>
      <c r="L8" s="10"/>
      <c r="Y8" s="9"/>
    </row>
    <row r="9" spans="1:36" ht="16" customHeight="1" x14ac:dyDescent="0.25">
      <c r="E9" s="9"/>
      <c r="Y9" s="9"/>
    </row>
    <row r="10" spans="1:36" ht="16" customHeight="1" x14ac:dyDescent="0.25">
      <c r="E10" s="9"/>
      <c r="Y10" s="9"/>
    </row>
    <row r="11" spans="1:36" ht="16" customHeight="1" x14ac:dyDescent="0.25">
      <c r="E11" s="9"/>
      <c r="Y11" s="9"/>
    </row>
    <row r="12" spans="1:36" ht="16" customHeight="1" x14ac:dyDescent="0.25">
      <c r="E12" s="9"/>
      <c r="Y12" s="9"/>
    </row>
    <row r="13" spans="1:36" ht="16" customHeight="1" x14ac:dyDescent="0.25">
      <c r="E13" s="37"/>
      <c r="F13" s="3"/>
      <c r="G13" s="3"/>
      <c r="H13" s="3"/>
      <c r="I13" s="3"/>
      <c r="J13" s="3"/>
      <c r="K13" s="3"/>
      <c r="Y13" s="37"/>
      <c r="Z13" s="3"/>
      <c r="AA13" s="3"/>
      <c r="AB13" s="3"/>
      <c r="AC13" s="3"/>
      <c r="AD13" s="3"/>
      <c r="AE13" s="3"/>
    </row>
    <row r="14" spans="1:36" ht="16" customHeight="1" x14ac:dyDescent="0.25">
      <c r="A14" s="5" t="s">
        <v>102</v>
      </c>
      <c r="D14" s="1">
        <f ca="1">INT(RAND()*8+2)</f>
        <v>3</v>
      </c>
      <c r="E14" s="35" t="s">
        <v>100</v>
      </c>
      <c r="F14" s="5"/>
      <c r="G14" s="1">
        <f ca="1">INT(L14/100)</f>
        <v>8</v>
      </c>
      <c r="I14" s="5">
        <f ca="1">INT(L14/10)-INT(L14/100)*10</f>
        <v>2</v>
      </c>
      <c r="J14" s="5"/>
      <c r="K14" s="9">
        <f ca="1">L14-INT(L14/10)*10</f>
        <v>2</v>
      </c>
      <c r="L14" s="38">
        <f ca="1">D14*M14</f>
        <v>822</v>
      </c>
      <c r="M14" s="8">
        <f ca="1">INT(RAND()*(1000-D14*100)/D14+100)</f>
        <v>274</v>
      </c>
      <c r="N14" s="26"/>
      <c r="O14" s="26"/>
      <c r="P14" s="26"/>
      <c r="Q14" s="26"/>
      <c r="R14" s="26"/>
      <c r="S14" s="26"/>
      <c r="T14" s="26"/>
      <c r="U14" s="5" t="s">
        <v>103</v>
      </c>
      <c r="X14" s="1">
        <f ca="1">INT(RAND()*8+2)</f>
        <v>3</v>
      </c>
      <c r="Y14" s="35" t="s">
        <v>100</v>
      </c>
      <c r="Z14" s="5"/>
      <c r="AA14" s="1">
        <f ca="1">INT(AF14/100)</f>
        <v>4</v>
      </c>
      <c r="AC14" s="5">
        <f ca="1">INT(AF14/10)-INT(AF14/100)*10</f>
        <v>5</v>
      </c>
      <c r="AD14" s="5"/>
      <c r="AE14" s="9">
        <f ca="1">AF14-INT(AF14/10)*10</f>
        <v>9</v>
      </c>
      <c r="AF14" s="38">
        <f ca="1">X14*AG14</f>
        <v>459</v>
      </c>
      <c r="AG14" s="8">
        <f ca="1">INT(RAND()*(1000-X14*100)/X14+100)</f>
        <v>153</v>
      </c>
    </row>
    <row r="15" spans="1:36" ht="16" customHeight="1" x14ac:dyDescent="0.25">
      <c r="E15" s="9"/>
      <c r="Y15" s="9"/>
    </row>
    <row r="16" spans="1:36" ht="16" customHeight="1" x14ac:dyDescent="0.25">
      <c r="E16" s="9"/>
      <c r="Y16" s="9"/>
    </row>
    <row r="17" spans="1:33" ht="16" customHeight="1" x14ac:dyDescent="0.25">
      <c r="E17" s="9"/>
      <c r="Y17" s="9"/>
    </row>
    <row r="18" spans="1:33" ht="16" customHeight="1" x14ac:dyDescent="0.25">
      <c r="E18" s="9"/>
      <c r="Y18" s="9"/>
    </row>
    <row r="19" spans="1:33" ht="16" customHeight="1" x14ac:dyDescent="0.25">
      <c r="E19" s="9"/>
      <c r="Y19" s="9"/>
    </row>
    <row r="20" spans="1:33" ht="16" customHeight="1" x14ac:dyDescent="0.25">
      <c r="E20" s="9"/>
      <c r="Y20" s="9"/>
    </row>
    <row r="21" spans="1:33" ht="16" customHeight="1" x14ac:dyDescent="0.25">
      <c r="E21" s="9"/>
      <c r="Y21" s="9"/>
    </row>
    <row r="22" spans="1:33" ht="16" customHeight="1" x14ac:dyDescent="0.25">
      <c r="E22" s="37"/>
      <c r="F22" s="3"/>
      <c r="G22" s="3"/>
      <c r="H22" s="3"/>
      <c r="I22" s="3"/>
      <c r="J22" s="3"/>
      <c r="K22" s="3"/>
      <c r="Y22" s="37"/>
      <c r="Z22" s="3"/>
      <c r="AA22" s="3"/>
      <c r="AB22" s="3"/>
      <c r="AC22" s="3"/>
      <c r="AD22" s="3"/>
      <c r="AE22" s="3"/>
    </row>
    <row r="23" spans="1:33" ht="16" customHeight="1" x14ac:dyDescent="0.25">
      <c r="A23" s="5" t="s">
        <v>104</v>
      </c>
      <c r="D23" s="1">
        <f ca="1">INT(RAND()*8+2)</f>
        <v>2</v>
      </c>
      <c r="E23" s="35" t="s">
        <v>100</v>
      </c>
      <c r="F23" s="5"/>
      <c r="G23" s="1">
        <f ca="1">INT(L23/100)</f>
        <v>8</v>
      </c>
      <c r="I23" s="5">
        <f ca="1">INT(L23/10)-INT(L23/100)*10</f>
        <v>8</v>
      </c>
      <c r="J23" s="5"/>
      <c r="K23" s="9">
        <f ca="1">L23-INT(L23/10)*10</f>
        <v>6</v>
      </c>
      <c r="L23" s="38">
        <f ca="1">D23*M23</f>
        <v>886</v>
      </c>
      <c r="M23" s="8">
        <f ca="1">INT(RAND()*(1000-D23*100)/D23+100)</f>
        <v>443</v>
      </c>
      <c r="N23" s="26"/>
      <c r="O23" s="26"/>
      <c r="P23" s="26"/>
      <c r="Q23" s="26"/>
      <c r="R23" s="26"/>
      <c r="S23" s="26"/>
      <c r="T23" s="26"/>
      <c r="U23" s="5" t="s">
        <v>105</v>
      </c>
      <c r="X23" s="1">
        <f ca="1">INT(RAND()*8+2)</f>
        <v>6</v>
      </c>
      <c r="Y23" s="35" t="s">
        <v>100</v>
      </c>
      <c r="Z23" s="5"/>
      <c r="AA23" s="1">
        <f ca="1">INT(AF23/100)</f>
        <v>6</v>
      </c>
      <c r="AC23" s="5">
        <f ca="1">INT(AF23/10)-INT(AF23/100)*10</f>
        <v>4</v>
      </c>
      <c r="AD23" s="5"/>
      <c r="AE23" s="9">
        <f ca="1">AF23-INT(AF23/10)*10</f>
        <v>8</v>
      </c>
      <c r="AF23" s="38">
        <f ca="1">X23*AG23</f>
        <v>648</v>
      </c>
      <c r="AG23" s="8">
        <f ca="1">INT(RAND()*(1000-X23*100)/X23+100)</f>
        <v>108</v>
      </c>
    </row>
    <row r="24" spans="1:33" ht="16" customHeight="1" x14ac:dyDescent="0.25">
      <c r="E24" s="9"/>
      <c r="Y24" s="9"/>
    </row>
    <row r="25" spans="1:33" ht="16" customHeight="1" x14ac:dyDescent="0.25">
      <c r="E25" s="9"/>
      <c r="Y25" s="9"/>
    </row>
    <row r="26" spans="1:33" ht="16" customHeight="1" x14ac:dyDescent="0.25">
      <c r="E26" s="9"/>
      <c r="Y26" s="9"/>
    </row>
    <row r="27" spans="1:33" ht="16" customHeight="1" x14ac:dyDescent="0.25">
      <c r="E27" s="9"/>
      <c r="Y27" s="9"/>
    </row>
    <row r="28" spans="1:33" ht="16" customHeight="1" x14ac:dyDescent="0.25">
      <c r="E28" s="9"/>
      <c r="Y28" s="9"/>
    </row>
    <row r="29" spans="1:33" ht="16" customHeight="1" x14ac:dyDescent="0.25">
      <c r="E29" s="9"/>
      <c r="Y29" s="9"/>
    </row>
    <row r="30" spans="1:33" ht="16" customHeight="1" x14ac:dyDescent="0.25">
      <c r="E30" s="9"/>
      <c r="Y30" s="9"/>
    </row>
    <row r="31" spans="1:33" ht="16" customHeight="1" x14ac:dyDescent="0.25">
      <c r="E31" s="37"/>
      <c r="F31" s="3"/>
      <c r="G31" s="3"/>
      <c r="H31" s="3"/>
      <c r="I31" s="3"/>
      <c r="J31" s="3"/>
      <c r="K31" s="3"/>
      <c r="Y31" s="37"/>
      <c r="Z31" s="3"/>
      <c r="AA31" s="3"/>
      <c r="AB31" s="3"/>
      <c r="AC31" s="3"/>
      <c r="AD31" s="3"/>
      <c r="AE31" s="3"/>
    </row>
    <row r="32" spans="1:33" ht="16" customHeight="1" x14ac:dyDescent="0.25">
      <c r="A32" s="5" t="s">
        <v>106</v>
      </c>
      <c r="D32" s="1">
        <f ca="1">INT(RAND()*8+2)</f>
        <v>2</v>
      </c>
      <c r="E32" s="35" t="s">
        <v>100</v>
      </c>
      <c r="F32" s="5"/>
      <c r="G32" s="1">
        <f ca="1">INT(L32/100)</f>
        <v>6</v>
      </c>
      <c r="I32" s="5">
        <f ca="1">INT(L32/10)-INT(L32/100)*10</f>
        <v>1</v>
      </c>
      <c r="J32" s="5"/>
      <c r="K32" s="9">
        <f ca="1">L32-INT(L32/10)*10</f>
        <v>6</v>
      </c>
      <c r="L32" s="38">
        <f ca="1">D32*M32</f>
        <v>616</v>
      </c>
      <c r="M32" s="8">
        <f ca="1">INT(RAND()*(1000-D32*100)/D32+100)</f>
        <v>308</v>
      </c>
      <c r="N32" s="26"/>
      <c r="O32" s="26"/>
      <c r="P32" s="26"/>
      <c r="Q32" s="26"/>
      <c r="R32" s="26"/>
      <c r="S32" s="26"/>
      <c r="T32" s="26"/>
      <c r="U32" s="5" t="s">
        <v>107</v>
      </c>
      <c r="X32" s="1">
        <f ca="1">INT(RAND()*8+2)</f>
        <v>7</v>
      </c>
      <c r="Y32" s="35" t="s">
        <v>100</v>
      </c>
      <c r="Z32" s="5"/>
      <c r="AA32" s="1">
        <f ca="1">INT(AF32/100)</f>
        <v>7</v>
      </c>
      <c r="AC32" s="5">
        <f ca="1">INT(AF32/10)-INT(AF32/100)*10</f>
        <v>4</v>
      </c>
      <c r="AD32" s="5"/>
      <c r="AE32" s="9">
        <f ca="1">AF32-INT(AF32/10)*10</f>
        <v>2</v>
      </c>
      <c r="AF32" s="38">
        <f ca="1">X32*AG32</f>
        <v>742</v>
      </c>
      <c r="AG32" s="8">
        <f ca="1">INT(RAND()*(1000-X32*100)/X32+100)</f>
        <v>106</v>
      </c>
    </row>
    <row r="33" spans="1:33" ht="16" customHeight="1" x14ac:dyDescent="0.25">
      <c r="E33" s="9"/>
      <c r="Y33" s="9"/>
    </row>
    <row r="34" spans="1:33" ht="16" customHeight="1" x14ac:dyDescent="0.25">
      <c r="E34" s="9"/>
      <c r="Y34" s="9"/>
    </row>
    <row r="35" spans="1:33" ht="16" customHeight="1" x14ac:dyDescent="0.25">
      <c r="E35" s="9"/>
      <c r="Y35" s="9"/>
    </row>
    <row r="36" spans="1:33" ht="16" customHeight="1" x14ac:dyDescent="0.25">
      <c r="E36" s="9"/>
      <c r="Y36" s="9"/>
    </row>
    <row r="37" spans="1:33" ht="16" customHeight="1" x14ac:dyDescent="0.25">
      <c r="E37" s="9"/>
      <c r="Y37" s="9"/>
    </row>
    <row r="38" spans="1:33" ht="16" customHeight="1" x14ac:dyDescent="0.25">
      <c r="E38" s="9"/>
      <c r="Y38" s="9"/>
    </row>
    <row r="39" spans="1:33" ht="16" customHeight="1" x14ac:dyDescent="0.25">
      <c r="E39" s="9"/>
      <c r="Y39" s="9"/>
    </row>
    <row r="40" spans="1:33" ht="16" customHeight="1" x14ac:dyDescent="0.25">
      <c r="E40" s="37"/>
      <c r="F40" s="3"/>
      <c r="G40" s="3"/>
      <c r="H40" s="3"/>
      <c r="I40" s="3"/>
      <c r="J40" s="3"/>
      <c r="K40" s="3"/>
      <c r="Y40" s="37"/>
      <c r="Z40" s="3"/>
      <c r="AA40" s="3"/>
      <c r="AB40" s="3"/>
      <c r="AC40" s="3"/>
      <c r="AD40" s="3"/>
      <c r="AE40" s="3"/>
    </row>
    <row r="41" spans="1:33" ht="16" customHeight="1" x14ac:dyDescent="0.25">
      <c r="A41" s="5" t="s">
        <v>108</v>
      </c>
      <c r="D41" s="1">
        <f ca="1">INT(RAND()*8+2)</f>
        <v>4</v>
      </c>
      <c r="E41" s="35" t="s">
        <v>100</v>
      </c>
      <c r="F41" s="5"/>
      <c r="G41" s="1">
        <f ca="1">INT(L41/100)</f>
        <v>7</v>
      </c>
      <c r="I41" s="5">
        <f ca="1">INT(L41/10)-INT(L41/100)*10</f>
        <v>2</v>
      </c>
      <c r="J41" s="5"/>
      <c r="K41" s="9">
        <f ca="1">L41-INT(L41/10)*10</f>
        <v>4</v>
      </c>
      <c r="L41" s="38">
        <f ca="1">D41*M41</f>
        <v>724</v>
      </c>
      <c r="M41" s="8">
        <f ca="1">INT(RAND()*(1000-D41*100)/D41+100)</f>
        <v>181</v>
      </c>
      <c r="N41" s="26"/>
      <c r="O41" s="26"/>
      <c r="P41" s="26"/>
      <c r="Q41" s="26"/>
      <c r="R41" s="26"/>
      <c r="S41" s="26"/>
      <c r="T41" s="26"/>
      <c r="U41" s="151" t="s">
        <v>109</v>
      </c>
      <c r="V41" s="151"/>
      <c r="X41" s="1">
        <f ca="1">INT(RAND()*8+2)</f>
        <v>8</v>
      </c>
      <c r="Y41" s="35" t="s">
        <v>100</v>
      </c>
      <c r="Z41" s="5"/>
      <c r="AA41" s="1">
        <f ca="1">INT(AF41/100)</f>
        <v>9</v>
      </c>
      <c r="AC41" s="5">
        <f ca="1">INT(AF41/10)-INT(AF41/100)*10</f>
        <v>6</v>
      </c>
      <c r="AD41" s="5"/>
      <c r="AE41" s="9">
        <f ca="1">AF41-INT(AF41/10)*10</f>
        <v>8</v>
      </c>
      <c r="AF41" s="38">
        <f ca="1">X41*AG41</f>
        <v>968</v>
      </c>
      <c r="AG41" s="8">
        <f ca="1">INT(RAND()*(1000-X41*100)/X41+100)</f>
        <v>121</v>
      </c>
    </row>
    <row r="42" spans="1:33" ht="16" customHeight="1" x14ac:dyDescent="0.25">
      <c r="E42" s="9"/>
      <c r="Y42" s="9"/>
    </row>
    <row r="43" spans="1:33" ht="16" customHeight="1" x14ac:dyDescent="0.25">
      <c r="E43" s="9"/>
      <c r="Y43" s="9"/>
    </row>
    <row r="44" spans="1:33" ht="16" customHeight="1" x14ac:dyDescent="0.25">
      <c r="E44" s="9"/>
      <c r="Y44" s="9"/>
    </row>
    <row r="45" spans="1:33" ht="16" customHeight="1" x14ac:dyDescent="0.25">
      <c r="E45" s="9"/>
      <c r="Y45" s="9"/>
    </row>
    <row r="46" spans="1:33" ht="16" customHeight="1" x14ac:dyDescent="0.25">
      <c r="E46" s="9"/>
      <c r="Y46" s="9"/>
    </row>
    <row r="47" spans="1:33" ht="16" customHeight="1" x14ac:dyDescent="0.25">
      <c r="E47" s="9"/>
      <c r="Y47" s="9"/>
    </row>
    <row r="48" spans="1:33" ht="16" customHeight="1" x14ac:dyDescent="0.25">
      <c r="E48" s="9"/>
      <c r="Y48" s="9"/>
    </row>
    <row r="49" spans="1:37" ht="25" customHeight="1" x14ac:dyDescent="0.25">
      <c r="D49" s="2" t="str">
        <f>IF(D1="","",D1)</f>
        <v>わり算</v>
      </c>
      <c r="AG49" s="3" t="str">
        <f>IF(AG1="","",AG1)</f>
        <v>№</v>
      </c>
      <c r="AH49" s="3"/>
      <c r="AI49" s="147" t="str">
        <f>IF(AI1="","",AI1)</f>
        <v/>
      </c>
      <c r="AJ49" s="147"/>
    </row>
    <row r="50" spans="1:37" ht="25" customHeight="1" x14ac:dyDescent="0.25">
      <c r="E50" s="6" t="s">
        <v>1</v>
      </c>
      <c r="O50" s="4" t="str">
        <f>IF(O2="","",O2)</f>
        <v>名前</v>
      </c>
      <c r="P50" s="3"/>
      <c r="Q50" s="3"/>
      <c r="R50" s="3"/>
      <c r="S50" s="3" t="str">
        <f>IF(S2="","",S2)</f>
        <v/>
      </c>
      <c r="T50" s="3"/>
      <c r="U50" s="3"/>
      <c r="V50" s="3"/>
      <c r="W50" s="3" t="str">
        <f>IF(W2="","",W2)</f>
        <v/>
      </c>
      <c r="X50" s="3"/>
      <c r="Y50" s="3"/>
      <c r="Z50" s="3"/>
      <c r="AA50" s="3"/>
      <c r="AB50" s="3"/>
      <c r="AC50" s="3"/>
      <c r="AD50" s="3"/>
      <c r="AE50" s="3"/>
      <c r="AF50" s="3"/>
      <c r="AG50" s="13"/>
      <c r="AH50" s="13"/>
      <c r="AI50" s="13"/>
    </row>
    <row r="51" spans="1:37" ht="16" customHeight="1" x14ac:dyDescent="0.25">
      <c r="A51" s="1" t="str">
        <f t="shared" ref="A51:AK51" si="0">IF(A3="","",A3)</f>
        <v/>
      </c>
      <c r="B51" s="1" t="str">
        <f t="shared" si="0"/>
        <v/>
      </c>
      <c r="C51" s="1" t="str">
        <f t="shared" si="0"/>
        <v/>
      </c>
      <c r="D51" s="1" t="str">
        <f t="shared" si="0"/>
        <v/>
      </c>
      <c r="E51" s="1" t="str">
        <f t="shared" si="0"/>
        <v/>
      </c>
      <c r="F51" s="1" t="str">
        <f t="shared" si="0"/>
        <v/>
      </c>
      <c r="G51" s="1" t="str">
        <f t="shared" si="0"/>
        <v/>
      </c>
      <c r="H51" s="1" t="str">
        <f t="shared" si="0"/>
        <v/>
      </c>
      <c r="I51" s="1" t="str">
        <f t="shared" si="0"/>
        <v/>
      </c>
      <c r="J51" s="1" t="str">
        <f t="shared" si="0"/>
        <v/>
      </c>
      <c r="K51" s="1" t="str">
        <f t="shared" si="0"/>
        <v/>
      </c>
      <c r="L51" s="1" t="str">
        <f t="shared" si="0"/>
        <v/>
      </c>
      <c r="M51" s="1" t="str">
        <f t="shared" si="0"/>
        <v/>
      </c>
      <c r="N51" s="1" t="str">
        <f t="shared" si="0"/>
        <v/>
      </c>
      <c r="O51" s="1" t="str">
        <f t="shared" si="0"/>
        <v/>
      </c>
      <c r="P51" s="1" t="str">
        <f t="shared" si="0"/>
        <v/>
      </c>
      <c r="Q51" s="1" t="str">
        <f t="shared" si="0"/>
        <v/>
      </c>
      <c r="R51" s="1" t="str">
        <f t="shared" si="0"/>
        <v/>
      </c>
      <c r="S51" s="1" t="str">
        <f t="shared" si="0"/>
        <v/>
      </c>
      <c r="T51" s="1" t="str">
        <f t="shared" si="0"/>
        <v/>
      </c>
      <c r="U51" s="1" t="str">
        <f t="shared" si="0"/>
        <v/>
      </c>
      <c r="V51" s="1" t="str">
        <f t="shared" si="0"/>
        <v/>
      </c>
      <c r="W51" s="1" t="str">
        <f t="shared" si="0"/>
        <v/>
      </c>
      <c r="X51" s="1" t="str">
        <f t="shared" si="0"/>
        <v/>
      </c>
      <c r="Y51" s="1" t="str">
        <f t="shared" si="0"/>
        <v/>
      </c>
      <c r="Z51" s="1" t="str">
        <f t="shared" si="0"/>
        <v/>
      </c>
      <c r="AA51" s="1" t="str">
        <f t="shared" si="0"/>
        <v/>
      </c>
      <c r="AB51" s="1" t="str">
        <f t="shared" si="0"/>
        <v/>
      </c>
      <c r="AC51" s="1" t="str">
        <f t="shared" si="0"/>
        <v/>
      </c>
      <c r="AD51" s="1" t="str">
        <f t="shared" si="0"/>
        <v/>
      </c>
      <c r="AE51" s="1" t="str">
        <f t="shared" si="0"/>
        <v/>
      </c>
      <c r="AF51" s="1" t="str">
        <f t="shared" si="0"/>
        <v/>
      </c>
      <c r="AG51" s="1" t="str">
        <f t="shared" si="0"/>
        <v/>
      </c>
      <c r="AH51" s="1" t="str">
        <f t="shared" si="0"/>
        <v/>
      </c>
      <c r="AI51" s="1" t="str">
        <f t="shared" si="0"/>
        <v/>
      </c>
      <c r="AJ51" s="1" t="str">
        <f t="shared" si="0"/>
        <v/>
      </c>
      <c r="AK51" s="1" t="str">
        <f t="shared" si="0"/>
        <v/>
      </c>
    </row>
    <row r="52" spans="1:37" ht="16" customHeight="1" x14ac:dyDescent="0.25">
      <c r="A52" s="1" t="str">
        <f t="shared" ref="A52:AK52" si="1">IF(A4="","",A4)</f>
        <v/>
      </c>
      <c r="B52" s="1" t="str">
        <f t="shared" si="1"/>
        <v/>
      </c>
      <c r="C52" s="1" t="str">
        <f t="shared" si="1"/>
        <v/>
      </c>
      <c r="D52" s="1" t="str">
        <f t="shared" si="1"/>
        <v/>
      </c>
      <c r="E52" s="3" t="str">
        <f t="shared" si="1"/>
        <v/>
      </c>
      <c r="F52" s="3" t="str">
        <f t="shared" si="1"/>
        <v/>
      </c>
      <c r="G52" s="14">
        <f ca="1">INT(M53/100)</f>
        <v>1</v>
      </c>
      <c r="H52" s="14" t="str">
        <f t="shared" si="1"/>
        <v/>
      </c>
      <c r="I52" s="14">
        <f ca="1">INT(M53/10)-G52*10</f>
        <v>0</v>
      </c>
      <c r="J52" s="14" t="str">
        <f t="shared" si="1"/>
        <v/>
      </c>
      <c r="K52" s="14">
        <f ca="1">M53-INT(M53/10)*10</f>
        <v>8</v>
      </c>
      <c r="L52" s="8" t="str">
        <f t="shared" si="1"/>
        <v/>
      </c>
      <c r="M52" s="8" t="str">
        <f t="shared" si="1"/>
        <v/>
      </c>
      <c r="N52" s="1" t="str">
        <f t="shared" si="1"/>
        <v/>
      </c>
      <c r="O52" s="1" t="str">
        <f t="shared" si="1"/>
        <v/>
      </c>
      <c r="P52" s="1" t="str">
        <f t="shared" si="1"/>
        <v/>
      </c>
      <c r="Q52" s="1" t="str">
        <f t="shared" si="1"/>
        <v/>
      </c>
      <c r="R52" s="1" t="str">
        <f t="shared" si="1"/>
        <v/>
      </c>
      <c r="S52" s="1" t="str">
        <f t="shared" si="1"/>
        <v/>
      </c>
      <c r="T52" s="1" t="str">
        <f t="shared" si="1"/>
        <v/>
      </c>
      <c r="U52" s="1" t="str">
        <f t="shared" si="1"/>
        <v/>
      </c>
      <c r="V52" s="1" t="str">
        <f t="shared" si="1"/>
        <v/>
      </c>
      <c r="W52" s="1" t="str">
        <f t="shared" si="1"/>
        <v/>
      </c>
      <c r="X52" s="1" t="str">
        <f>IF(X4="","",X4)</f>
        <v/>
      </c>
      <c r="Y52" s="3" t="str">
        <f>IF(Y4="","",Y4)</f>
        <v/>
      </c>
      <c r="Z52" s="3" t="str">
        <f>IF(Z4="","",Z4)</f>
        <v/>
      </c>
      <c r="AA52" s="14">
        <f ca="1">INT(AG53/100)</f>
        <v>3</v>
      </c>
      <c r="AB52" s="14" t="str">
        <f>IF(AB4="","",AB4)</f>
        <v/>
      </c>
      <c r="AC52" s="14">
        <f ca="1">INT(AG53/10)-AA52*10</f>
        <v>0</v>
      </c>
      <c r="AD52" s="14" t="str">
        <f>IF(AD4="","",AD4)</f>
        <v/>
      </c>
      <c r="AE52" s="14">
        <f ca="1">AG53-INT(AG53/10)*10</f>
        <v>8</v>
      </c>
      <c r="AF52" s="8" t="str">
        <f>IF(AF4="","",AF4)</f>
        <v/>
      </c>
      <c r="AG52" s="8" t="str">
        <f>IF(AG4="","",AG4)</f>
        <v/>
      </c>
      <c r="AH52" s="1" t="str">
        <f t="shared" si="1"/>
        <v/>
      </c>
      <c r="AI52" s="1" t="str">
        <f t="shared" si="1"/>
        <v/>
      </c>
      <c r="AJ52" s="1" t="str">
        <f t="shared" si="1"/>
        <v/>
      </c>
      <c r="AK52" s="1" t="str">
        <f t="shared" si="1"/>
        <v/>
      </c>
    </row>
    <row r="53" spans="1:37" ht="16" customHeight="1" x14ac:dyDescent="0.25">
      <c r="A53" s="5" t="str">
        <f t="shared" ref="A53:AK53" si="2">IF(A5="","",A5)</f>
        <v>(1)</v>
      </c>
      <c r="D53" s="1">
        <f t="shared" ca="1" si="2"/>
        <v>9</v>
      </c>
      <c r="E53" s="35" t="str">
        <f t="shared" si="2"/>
        <v>)</v>
      </c>
      <c r="F53" s="5" t="str">
        <f t="shared" si="2"/>
        <v/>
      </c>
      <c r="G53" s="1">
        <f t="shared" ca="1" si="2"/>
        <v>9</v>
      </c>
      <c r="H53" s="1" t="str">
        <f t="shared" si="2"/>
        <v/>
      </c>
      <c r="I53" s="5">
        <f t="shared" ca="1" si="2"/>
        <v>7</v>
      </c>
      <c r="J53" s="5" t="str">
        <f t="shared" si="2"/>
        <v/>
      </c>
      <c r="K53" s="9">
        <f t="shared" ca="1" si="2"/>
        <v>2</v>
      </c>
      <c r="L53" s="8">
        <f t="shared" ca="1" si="2"/>
        <v>972</v>
      </c>
      <c r="M53" s="8">
        <f t="shared" ca="1" si="2"/>
        <v>108</v>
      </c>
      <c r="N53" s="10" t="str">
        <f t="shared" si="2"/>
        <v/>
      </c>
      <c r="O53" s="10" t="str">
        <f t="shared" si="2"/>
        <v/>
      </c>
      <c r="P53" s="10" t="str">
        <f t="shared" si="2"/>
        <v/>
      </c>
      <c r="Q53" s="10" t="str">
        <f t="shared" si="2"/>
        <v/>
      </c>
      <c r="R53" s="10" t="str">
        <f t="shared" si="2"/>
        <v/>
      </c>
      <c r="S53" s="10" t="str">
        <f t="shared" si="2"/>
        <v/>
      </c>
      <c r="T53" s="26" t="str">
        <f t="shared" si="2"/>
        <v/>
      </c>
      <c r="U53" s="5" t="str">
        <f t="shared" si="2"/>
        <v>(2)</v>
      </c>
      <c r="X53" s="1">
        <f t="shared" ref="X53:AG53" ca="1" si="3">IF(X5="","",X5)</f>
        <v>3</v>
      </c>
      <c r="Y53" s="35" t="str">
        <f t="shared" si="3"/>
        <v>)</v>
      </c>
      <c r="Z53" s="5" t="str">
        <f t="shared" si="3"/>
        <v/>
      </c>
      <c r="AA53" s="1">
        <f t="shared" ca="1" si="3"/>
        <v>9</v>
      </c>
      <c r="AB53" s="1" t="str">
        <f t="shared" si="3"/>
        <v/>
      </c>
      <c r="AC53" s="5">
        <f t="shared" ca="1" si="3"/>
        <v>2</v>
      </c>
      <c r="AD53" s="5" t="str">
        <f t="shared" si="3"/>
        <v/>
      </c>
      <c r="AE53" s="9">
        <f t="shared" ca="1" si="3"/>
        <v>4</v>
      </c>
      <c r="AF53" s="8">
        <f t="shared" ca="1" si="3"/>
        <v>924</v>
      </c>
      <c r="AG53" s="8">
        <f t="shared" ca="1" si="3"/>
        <v>308</v>
      </c>
      <c r="AH53" s="1" t="str">
        <f t="shared" si="2"/>
        <v/>
      </c>
      <c r="AI53" s="1" t="str">
        <f t="shared" si="2"/>
        <v/>
      </c>
      <c r="AJ53" s="1" t="str">
        <f t="shared" si="2"/>
        <v/>
      </c>
      <c r="AK53" s="1" t="str">
        <f t="shared" si="2"/>
        <v/>
      </c>
    </row>
    <row r="54" spans="1:37" ht="16" customHeight="1" x14ac:dyDescent="0.25">
      <c r="A54" s="1" t="str">
        <f t="shared" ref="A54:AK54" si="4">IF(A6="","",A6)</f>
        <v/>
      </c>
      <c r="B54" s="1" t="str">
        <f t="shared" si="4"/>
        <v/>
      </c>
      <c r="C54" s="1" t="str">
        <f t="shared" si="4"/>
        <v/>
      </c>
      <c r="D54" s="1" t="str">
        <f t="shared" si="4"/>
        <v/>
      </c>
      <c r="E54" s="1" t="str">
        <f t="shared" si="4"/>
        <v/>
      </c>
      <c r="F54" s="1" t="str">
        <f t="shared" si="4"/>
        <v/>
      </c>
      <c r="G54" s="39">
        <f ca="1">G52*D53</f>
        <v>9</v>
      </c>
      <c r="H54" s="39" t="str">
        <f t="shared" si="4"/>
        <v/>
      </c>
      <c r="I54" s="39" t="str">
        <f t="shared" si="4"/>
        <v/>
      </c>
      <c r="J54" s="39" t="str">
        <f t="shared" si="4"/>
        <v/>
      </c>
      <c r="K54" s="39" t="str">
        <f t="shared" si="4"/>
        <v/>
      </c>
      <c r="L54" s="8" t="str">
        <f t="shared" si="4"/>
        <v/>
      </c>
      <c r="M54" s="8" t="str">
        <f t="shared" si="4"/>
        <v/>
      </c>
      <c r="N54" s="1" t="str">
        <f t="shared" si="4"/>
        <v/>
      </c>
      <c r="O54" s="1" t="str">
        <f t="shared" si="4"/>
        <v/>
      </c>
      <c r="P54" s="1" t="str">
        <f t="shared" si="4"/>
        <v/>
      </c>
      <c r="Q54" s="1" t="str">
        <f t="shared" si="4"/>
        <v/>
      </c>
      <c r="R54" s="1" t="str">
        <f t="shared" si="4"/>
        <v/>
      </c>
      <c r="S54" s="1" t="str">
        <f t="shared" si="4"/>
        <v/>
      </c>
      <c r="T54" s="1" t="str">
        <f t="shared" si="4"/>
        <v/>
      </c>
      <c r="U54" s="1" t="str">
        <f t="shared" si="4"/>
        <v/>
      </c>
      <c r="V54" s="1" t="str">
        <f t="shared" si="4"/>
        <v/>
      </c>
      <c r="W54" s="1" t="str">
        <f t="shared" si="4"/>
        <v/>
      </c>
      <c r="X54" s="1" t="str">
        <f t="shared" ref="X54:Z58" si="5">IF(X6="","",X6)</f>
        <v/>
      </c>
      <c r="Y54" s="1" t="str">
        <f t="shared" si="5"/>
        <v/>
      </c>
      <c r="Z54" s="1" t="str">
        <f t="shared" si="5"/>
        <v/>
      </c>
      <c r="AA54" s="39">
        <f ca="1">AA52*X53</f>
        <v>9</v>
      </c>
      <c r="AB54" s="39" t="str">
        <f t="shared" ref="AB54:AG54" si="6">IF(AB6="","",AB6)</f>
        <v/>
      </c>
      <c r="AC54" s="39" t="str">
        <f t="shared" si="6"/>
        <v/>
      </c>
      <c r="AD54" s="39" t="str">
        <f t="shared" si="6"/>
        <v/>
      </c>
      <c r="AE54" s="39" t="str">
        <f t="shared" si="6"/>
        <v/>
      </c>
      <c r="AF54" s="8" t="str">
        <f t="shared" si="6"/>
        <v/>
      </c>
      <c r="AG54" s="8" t="str">
        <f t="shared" si="6"/>
        <v/>
      </c>
      <c r="AH54" s="1" t="str">
        <f t="shared" si="4"/>
        <v/>
      </c>
      <c r="AI54" s="1" t="str">
        <f t="shared" si="4"/>
        <v/>
      </c>
      <c r="AJ54" s="1" t="str">
        <f t="shared" si="4"/>
        <v/>
      </c>
      <c r="AK54" s="1" t="str">
        <f t="shared" si="4"/>
        <v/>
      </c>
    </row>
    <row r="55" spans="1:37" ht="16" customHeight="1" x14ac:dyDescent="0.25">
      <c r="A55" s="1" t="str">
        <f t="shared" ref="A55:AK55" si="7">IF(A7="","",A7)</f>
        <v/>
      </c>
      <c r="B55" s="1" t="str">
        <f t="shared" si="7"/>
        <v/>
      </c>
      <c r="C55" s="1" t="str">
        <f t="shared" si="7"/>
        <v/>
      </c>
      <c r="D55" s="1" t="str">
        <f t="shared" si="7"/>
        <v/>
      </c>
      <c r="E55" s="1" t="str">
        <f t="shared" si="7"/>
        <v/>
      </c>
      <c r="F55" s="1" t="str">
        <f t="shared" si="7"/>
        <v/>
      </c>
      <c r="G55" s="7" t="str">
        <f ca="1">IF(G53-G54=0,"",G53-G54)</f>
        <v/>
      </c>
      <c r="H55" s="7" t="str">
        <f t="shared" si="7"/>
        <v/>
      </c>
      <c r="I55" s="7">
        <f ca="1">I53</f>
        <v>7</v>
      </c>
      <c r="J55" s="7" t="str">
        <f t="shared" si="7"/>
        <v/>
      </c>
      <c r="K55" s="7" t="str">
        <f t="shared" si="7"/>
        <v/>
      </c>
      <c r="L55" s="8" t="str">
        <f t="shared" si="7"/>
        <v/>
      </c>
      <c r="M55" s="8" t="str">
        <f t="shared" si="7"/>
        <v/>
      </c>
      <c r="N55" s="1" t="str">
        <f t="shared" si="7"/>
        <v/>
      </c>
      <c r="O55" s="1" t="str">
        <f t="shared" si="7"/>
        <v/>
      </c>
      <c r="P55" s="1" t="str">
        <f t="shared" si="7"/>
        <v/>
      </c>
      <c r="Q55" s="1" t="str">
        <f t="shared" si="7"/>
        <v/>
      </c>
      <c r="R55" s="1" t="str">
        <f t="shared" si="7"/>
        <v/>
      </c>
      <c r="S55" s="1" t="str">
        <f t="shared" si="7"/>
        <v/>
      </c>
      <c r="T55" s="1" t="str">
        <f t="shared" si="7"/>
        <v/>
      </c>
      <c r="U55" s="1" t="str">
        <f t="shared" si="7"/>
        <v/>
      </c>
      <c r="V55" s="1" t="str">
        <f t="shared" si="7"/>
        <v/>
      </c>
      <c r="W55" s="1" t="str">
        <f t="shared" si="7"/>
        <v/>
      </c>
      <c r="X55" s="1" t="str">
        <f t="shared" si="5"/>
        <v/>
      </c>
      <c r="Y55" s="1" t="str">
        <f t="shared" si="5"/>
        <v/>
      </c>
      <c r="Z55" s="1" t="str">
        <f t="shared" si="5"/>
        <v/>
      </c>
      <c r="AA55" s="7" t="str">
        <f ca="1">IF(AA53-AA54=0,"",AA53-AA54)</f>
        <v/>
      </c>
      <c r="AB55" s="7" t="str">
        <f>IF(AB7="","",AB7)</f>
        <v/>
      </c>
      <c r="AC55" s="7">
        <f ca="1">AC53</f>
        <v>2</v>
      </c>
      <c r="AD55" s="7" t="str">
        <f>IF(AD7="","",AD7)</f>
        <v/>
      </c>
      <c r="AE55" s="7" t="str">
        <f>IF(AE7="","",AE7)</f>
        <v/>
      </c>
      <c r="AF55" s="8" t="str">
        <f>IF(AF7="","",AF7)</f>
        <v/>
      </c>
      <c r="AG55" s="8" t="str">
        <f>IF(AG7="","",AG7)</f>
        <v/>
      </c>
      <c r="AH55" s="1" t="str">
        <f t="shared" si="7"/>
        <v/>
      </c>
      <c r="AI55" s="1" t="str">
        <f t="shared" si="7"/>
        <v/>
      </c>
      <c r="AJ55" s="1" t="str">
        <f t="shared" si="7"/>
        <v/>
      </c>
      <c r="AK55" s="1" t="str">
        <f t="shared" si="7"/>
        <v/>
      </c>
    </row>
    <row r="56" spans="1:37" ht="16" customHeight="1" x14ac:dyDescent="0.25">
      <c r="A56" s="1" t="str">
        <f t="shared" ref="A56:F57" si="8">IF(A8="","",A8)</f>
        <v/>
      </c>
      <c r="B56" s="1" t="str">
        <f t="shared" si="8"/>
        <v/>
      </c>
      <c r="C56" s="1" t="str">
        <f t="shared" si="8"/>
        <v/>
      </c>
      <c r="D56" s="1" t="str">
        <f t="shared" si="8"/>
        <v/>
      </c>
      <c r="E56" s="1" t="str">
        <f t="shared" si="8"/>
        <v/>
      </c>
      <c r="F56" s="1" t="str">
        <f t="shared" si="8"/>
        <v/>
      </c>
      <c r="G56" s="39" t="str">
        <f ca="1">IF(INT(L56/10)=0,"",INT(L56/10))</f>
        <v/>
      </c>
      <c r="H56" s="39" t="str">
        <f>IF(H8="","",H8)</f>
        <v/>
      </c>
      <c r="I56" s="39">
        <f ca="1">L56-INT(L56/10)*10</f>
        <v>0</v>
      </c>
      <c r="J56" s="39" t="str">
        <f>IF(J8="","",J8)</f>
        <v/>
      </c>
      <c r="K56" s="39" t="str">
        <f>IF(K8="","",K8)</f>
        <v/>
      </c>
      <c r="L56" s="8">
        <f ca="1">D53*I52</f>
        <v>0</v>
      </c>
      <c r="M56" s="8" t="str">
        <f t="shared" ref="M56:W56" si="9">IF(M8="","",M8)</f>
        <v/>
      </c>
      <c r="N56" s="1" t="str">
        <f t="shared" si="9"/>
        <v/>
      </c>
      <c r="O56" s="1" t="str">
        <f t="shared" si="9"/>
        <v/>
      </c>
      <c r="P56" s="1" t="str">
        <f t="shared" si="9"/>
        <v/>
      </c>
      <c r="Q56" s="1" t="str">
        <f t="shared" si="9"/>
        <v/>
      </c>
      <c r="R56" s="1" t="str">
        <f t="shared" si="9"/>
        <v/>
      </c>
      <c r="S56" s="1" t="str">
        <f t="shared" si="9"/>
        <v/>
      </c>
      <c r="T56" s="1" t="str">
        <f t="shared" si="9"/>
        <v/>
      </c>
      <c r="U56" s="1" t="str">
        <f t="shared" si="9"/>
        <v/>
      </c>
      <c r="V56" s="1" t="str">
        <f t="shared" si="9"/>
        <v/>
      </c>
      <c r="W56" s="1" t="str">
        <f t="shared" si="9"/>
        <v/>
      </c>
      <c r="X56" s="1" t="str">
        <f t="shared" si="5"/>
        <v/>
      </c>
      <c r="Y56" s="1" t="str">
        <f t="shared" si="5"/>
        <v/>
      </c>
      <c r="Z56" s="1" t="str">
        <f t="shared" si="5"/>
        <v/>
      </c>
      <c r="AA56" s="39" t="str">
        <f ca="1">IF(INT(AF56/10)=0,"",INT(AF56/10))</f>
        <v/>
      </c>
      <c r="AB56" s="39" t="str">
        <f>IF(AB8="","",AB8)</f>
        <v/>
      </c>
      <c r="AC56" s="39">
        <f ca="1">AF56-INT(AF56/10)*10</f>
        <v>0</v>
      </c>
      <c r="AD56" s="39" t="str">
        <f>IF(AD8="","",AD8)</f>
        <v/>
      </c>
      <c r="AE56" s="39" t="str">
        <f>IF(AE8="","",AE8)</f>
        <v/>
      </c>
      <c r="AF56" s="8">
        <f ca="1">X53*AC52</f>
        <v>0</v>
      </c>
      <c r="AG56" s="8" t="str">
        <f t="shared" ref="AG56:AK58" si="10">IF(AG8="","",AG8)</f>
        <v/>
      </c>
      <c r="AH56" s="1" t="str">
        <f t="shared" si="10"/>
        <v/>
      </c>
      <c r="AI56" s="1" t="str">
        <f t="shared" si="10"/>
        <v/>
      </c>
      <c r="AJ56" s="1" t="str">
        <f t="shared" si="10"/>
        <v/>
      </c>
      <c r="AK56" s="1" t="str">
        <f t="shared" si="10"/>
        <v/>
      </c>
    </row>
    <row r="57" spans="1:37" ht="16" customHeight="1" x14ac:dyDescent="0.25">
      <c r="A57" s="1" t="str">
        <f t="shared" si="8"/>
        <v/>
      </c>
      <c r="B57" s="1" t="str">
        <f t="shared" si="8"/>
        <v/>
      </c>
      <c r="C57" s="1" t="str">
        <f t="shared" si="8"/>
        <v/>
      </c>
      <c r="D57" s="1" t="str">
        <f t="shared" si="8"/>
        <v/>
      </c>
      <c r="E57" s="1" t="str">
        <f t="shared" si="8"/>
        <v/>
      </c>
      <c r="F57" s="1" t="str">
        <f t="shared" si="8"/>
        <v/>
      </c>
      <c r="G57" s="7" t="str">
        <f>IF(G9="","",G9)</f>
        <v/>
      </c>
      <c r="H57" s="7" t="str">
        <f>IF(H9="","",H9)</f>
        <v/>
      </c>
      <c r="I57" s="7">
        <f ca="1">IF(I55&lt;I56,10+I55-I56,IF(I55-I56=0,"",I55-I56))</f>
        <v>7</v>
      </c>
      <c r="J57" s="7" t="str">
        <f>IF(J9="","",J9)</f>
        <v/>
      </c>
      <c r="K57" s="7">
        <f ca="1">K53</f>
        <v>2</v>
      </c>
      <c r="L57" s="8">
        <f ca="1">IF(I57="",K57,I57*10+K57)</f>
        <v>72</v>
      </c>
      <c r="M57" s="8" t="str">
        <f t="shared" ref="M57:W57" si="11">IF(M9="","",M9)</f>
        <v/>
      </c>
      <c r="N57" s="1" t="str">
        <f t="shared" si="11"/>
        <v/>
      </c>
      <c r="O57" s="1" t="str">
        <f t="shared" si="11"/>
        <v/>
      </c>
      <c r="P57" s="1" t="str">
        <f t="shared" si="11"/>
        <v/>
      </c>
      <c r="Q57" s="1" t="str">
        <f t="shared" si="11"/>
        <v/>
      </c>
      <c r="R57" s="1" t="str">
        <f t="shared" si="11"/>
        <v/>
      </c>
      <c r="S57" s="1" t="str">
        <f t="shared" si="11"/>
        <v/>
      </c>
      <c r="T57" s="1" t="str">
        <f t="shared" si="11"/>
        <v/>
      </c>
      <c r="U57" s="1" t="str">
        <f t="shared" si="11"/>
        <v/>
      </c>
      <c r="V57" s="1" t="str">
        <f t="shared" si="11"/>
        <v/>
      </c>
      <c r="W57" s="1" t="str">
        <f t="shared" si="11"/>
        <v/>
      </c>
      <c r="X57" s="1" t="str">
        <f t="shared" si="5"/>
        <v/>
      </c>
      <c r="Y57" s="1" t="str">
        <f t="shared" si="5"/>
        <v/>
      </c>
      <c r="Z57" s="1" t="str">
        <f t="shared" si="5"/>
        <v/>
      </c>
      <c r="AA57" s="7" t="str">
        <f>IF(AA9="","",AA9)</f>
        <v/>
      </c>
      <c r="AB57" s="7" t="str">
        <f>IF(AB9="","",AB9)</f>
        <v/>
      </c>
      <c r="AC57" s="7">
        <f ca="1">IF(AC55&lt;AC56,10+AC55-AC56,IF(AC55-AC56=0,"",AC55-AC56))</f>
        <v>2</v>
      </c>
      <c r="AD57" s="7" t="str">
        <f>IF(AD9="","",AD9)</f>
        <v/>
      </c>
      <c r="AE57" s="7">
        <f ca="1">AE53</f>
        <v>4</v>
      </c>
      <c r="AF57" s="8">
        <f ca="1">IF(AC57="",AE57,AC57*10+AE57)</f>
        <v>24</v>
      </c>
      <c r="AG57" s="8" t="str">
        <f t="shared" si="10"/>
        <v/>
      </c>
      <c r="AH57" s="1" t="str">
        <f t="shared" si="10"/>
        <v/>
      </c>
      <c r="AI57" s="1" t="str">
        <f t="shared" si="10"/>
        <v/>
      </c>
      <c r="AJ57" s="1" t="str">
        <f t="shared" si="10"/>
        <v/>
      </c>
      <c r="AK57" s="1" t="str">
        <f t="shared" si="10"/>
        <v/>
      </c>
    </row>
    <row r="58" spans="1:37" ht="16" customHeight="1" x14ac:dyDescent="0.25">
      <c r="A58" s="1" t="str">
        <f>IF(A10="","",A10)</f>
        <v/>
      </c>
      <c r="D58" s="1" t="str">
        <f>IF(D10="","",D10)</f>
        <v/>
      </c>
      <c r="E58" s="9" t="str">
        <f>IF(E10="","",E10)</f>
        <v/>
      </c>
      <c r="F58" s="1" t="str">
        <f>IF(F10="","",F10)</f>
        <v/>
      </c>
      <c r="G58" s="7" t="str">
        <f>IF(G10="","",G10)</f>
        <v/>
      </c>
      <c r="H58" s="7" t="str">
        <f>IF(H10="","",H10)</f>
        <v/>
      </c>
      <c r="I58" s="39">
        <f ca="1">IF(INT(L58/10)=0,"",INT(L58/10))</f>
        <v>7</v>
      </c>
      <c r="J58" s="39" t="str">
        <f>IF(J10="","",J10)</f>
        <v/>
      </c>
      <c r="K58" s="39">
        <f ca="1">IF(L57=0,"",L58-INT(L58/10)*10)</f>
        <v>2</v>
      </c>
      <c r="L58" s="8">
        <f ca="1">D53*K52</f>
        <v>72</v>
      </c>
      <c r="M58" s="8" t="str">
        <f t="shared" ref="M58:U58" si="12">IF(M10="","",M10)</f>
        <v/>
      </c>
      <c r="N58" s="1" t="str">
        <f t="shared" si="12"/>
        <v/>
      </c>
      <c r="O58" s="1" t="str">
        <f t="shared" si="12"/>
        <v/>
      </c>
      <c r="P58" s="1" t="str">
        <f t="shared" si="12"/>
        <v/>
      </c>
      <c r="Q58" s="1" t="str">
        <f t="shared" si="12"/>
        <v/>
      </c>
      <c r="R58" s="1" t="str">
        <f t="shared" si="12"/>
        <v/>
      </c>
      <c r="S58" s="1" t="str">
        <f t="shared" si="12"/>
        <v/>
      </c>
      <c r="T58" s="1" t="str">
        <f t="shared" si="12"/>
        <v/>
      </c>
      <c r="U58" s="1" t="str">
        <f t="shared" si="12"/>
        <v/>
      </c>
      <c r="X58" s="1" t="str">
        <f t="shared" si="5"/>
        <v/>
      </c>
      <c r="Y58" s="9" t="str">
        <f t="shared" si="5"/>
        <v/>
      </c>
      <c r="Z58" s="1" t="str">
        <f t="shared" si="5"/>
        <v/>
      </c>
      <c r="AA58" s="7" t="str">
        <f>IF(AA10="","",AA10)</f>
        <v/>
      </c>
      <c r="AB58" s="7" t="str">
        <f>IF(AB10="","",AB10)</f>
        <v/>
      </c>
      <c r="AC58" s="39">
        <f ca="1">IF(INT(AF58/10)=0,"",INT(AF58/10))</f>
        <v>2</v>
      </c>
      <c r="AD58" s="39" t="str">
        <f>IF(AD10="","",AD10)</f>
        <v/>
      </c>
      <c r="AE58" s="39">
        <f ca="1">IF(AF57=0,"",AF58-INT(AF58/10)*10)</f>
        <v>4</v>
      </c>
      <c r="AF58" s="8">
        <f ca="1">X53*AE52</f>
        <v>24</v>
      </c>
      <c r="AG58" s="8" t="str">
        <f t="shared" si="10"/>
        <v/>
      </c>
      <c r="AH58" s="1" t="str">
        <f t="shared" si="10"/>
        <v/>
      </c>
      <c r="AI58" s="1" t="str">
        <f t="shared" si="10"/>
        <v/>
      </c>
      <c r="AJ58" s="1" t="str">
        <f t="shared" si="10"/>
        <v/>
      </c>
      <c r="AK58" s="1" t="str">
        <f t="shared" si="10"/>
        <v/>
      </c>
    </row>
    <row r="59" spans="1:37" ht="16" customHeight="1" x14ac:dyDescent="0.25">
      <c r="E59" s="9"/>
      <c r="G59" s="7"/>
      <c r="H59" s="7"/>
      <c r="I59" s="7"/>
      <c r="J59" s="7"/>
      <c r="K59" s="7">
        <f ca="1">IF(L57=0,"",K57-K58)</f>
        <v>0</v>
      </c>
      <c r="L59" s="8"/>
      <c r="M59" s="8"/>
      <c r="Y59" s="9"/>
      <c r="AA59" s="7"/>
      <c r="AB59" s="7"/>
      <c r="AC59" s="7"/>
      <c r="AD59" s="7"/>
      <c r="AE59" s="7">
        <f ca="1">IF(AF57=0,"",AE57-AE58)</f>
        <v>0</v>
      </c>
      <c r="AF59" s="8"/>
      <c r="AG59" s="8"/>
    </row>
    <row r="60" spans="1:37" ht="16" customHeight="1" x14ac:dyDescent="0.25">
      <c r="E60" s="9"/>
      <c r="Y60" s="9"/>
    </row>
    <row r="61" spans="1:37" ht="16" customHeight="1" x14ac:dyDescent="0.25">
      <c r="A61" s="1" t="str">
        <f t="shared" ref="A61:A67" si="13">IF(A13="","",A13)</f>
        <v/>
      </c>
      <c r="D61" s="1" t="str">
        <f>IF(D13="","",D13)</f>
        <v/>
      </c>
      <c r="E61" s="3" t="str">
        <f>IF(E13="","",E13)</f>
        <v/>
      </c>
      <c r="F61" s="3" t="str">
        <f>IF(F13="","",F13)</f>
        <v/>
      </c>
      <c r="G61" s="14">
        <f ca="1">INT(M62/100)</f>
        <v>2</v>
      </c>
      <c r="H61" s="14" t="str">
        <f>IF(H13="","",H13)</f>
        <v/>
      </c>
      <c r="I61" s="14">
        <f ca="1">INT(M62/10)-G61*10</f>
        <v>7</v>
      </c>
      <c r="J61" s="14" t="str">
        <f>IF(J13="","",J13)</f>
        <v/>
      </c>
      <c r="K61" s="14">
        <f ca="1">M62-INT(M62/10)*10</f>
        <v>4</v>
      </c>
      <c r="L61" s="8" t="str">
        <f t="shared" ref="L61:U61" si="14">IF(L13="","",L13)</f>
        <v/>
      </c>
      <c r="M61" s="8" t="str">
        <f t="shared" si="14"/>
        <v/>
      </c>
      <c r="N61" s="1" t="str">
        <f t="shared" si="14"/>
        <v/>
      </c>
      <c r="O61" s="1" t="str">
        <f t="shared" si="14"/>
        <v/>
      </c>
      <c r="P61" s="1" t="str">
        <f t="shared" si="14"/>
        <v/>
      </c>
      <c r="Q61" s="1" t="str">
        <f t="shared" si="14"/>
        <v/>
      </c>
      <c r="R61" s="1" t="str">
        <f t="shared" si="14"/>
        <v/>
      </c>
      <c r="S61" s="1" t="str">
        <f t="shared" si="14"/>
        <v/>
      </c>
      <c r="T61" s="1" t="str">
        <f t="shared" si="14"/>
        <v/>
      </c>
      <c r="U61" s="1" t="str">
        <f t="shared" si="14"/>
        <v/>
      </c>
      <c r="X61" s="1" t="str">
        <f>IF(X13="","",X13)</f>
        <v/>
      </c>
      <c r="Y61" s="3" t="str">
        <f>IF(Y13="","",Y13)</f>
        <v/>
      </c>
      <c r="Z61" s="3" t="str">
        <f>IF(Z13="","",Z13)</f>
        <v/>
      </c>
      <c r="AA61" s="14">
        <f ca="1">INT(AG62/100)</f>
        <v>1</v>
      </c>
      <c r="AB61" s="14" t="str">
        <f>IF(AB13="","",AB13)</f>
        <v/>
      </c>
      <c r="AC61" s="14">
        <f ca="1">INT(AG62/10)-AA61*10</f>
        <v>5</v>
      </c>
      <c r="AD61" s="14" t="str">
        <f>IF(AD13="","",AD13)</f>
        <v/>
      </c>
      <c r="AE61" s="14">
        <f ca="1">AG62-INT(AG62/10)*10</f>
        <v>3</v>
      </c>
      <c r="AF61" s="8" t="str">
        <f t="shared" ref="AF61:AK61" si="15">IF(AF13="","",AF13)</f>
        <v/>
      </c>
      <c r="AG61" s="8" t="str">
        <f t="shared" si="15"/>
        <v/>
      </c>
      <c r="AH61" s="1" t="str">
        <f t="shared" si="15"/>
        <v/>
      </c>
      <c r="AI61" s="1" t="str">
        <f t="shared" si="15"/>
        <v/>
      </c>
      <c r="AJ61" s="1" t="str">
        <f t="shared" si="15"/>
        <v/>
      </c>
      <c r="AK61" s="1" t="str">
        <f t="shared" si="15"/>
        <v/>
      </c>
    </row>
    <row r="62" spans="1:37" ht="16" customHeight="1" x14ac:dyDescent="0.25">
      <c r="A62" s="5" t="str">
        <f t="shared" si="13"/>
        <v>(3)</v>
      </c>
      <c r="D62" s="1">
        <f t="shared" ref="D62:M62" ca="1" si="16">IF(D14="","",D14)</f>
        <v>3</v>
      </c>
      <c r="E62" s="35" t="str">
        <f t="shared" si="16"/>
        <v>)</v>
      </c>
      <c r="F62" s="5" t="str">
        <f t="shared" si="16"/>
        <v/>
      </c>
      <c r="G62" s="1">
        <f t="shared" ca="1" si="16"/>
        <v>8</v>
      </c>
      <c r="H62" s="1" t="str">
        <f t="shared" si="16"/>
        <v/>
      </c>
      <c r="I62" s="5">
        <f t="shared" ca="1" si="16"/>
        <v>2</v>
      </c>
      <c r="J62" s="5" t="str">
        <f t="shared" si="16"/>
        <v/>
      </c>
      <c r="K62" s="9">
        <f t="shared" ca="1" si="16"/>
        <v>2</v>
      </c>
      <c r="L62" s="8">
        <f t="shared" ca="1" si="16"/>
        <v>822</v>
      </c>
      <c r="M62" s="8">
        <f t="shared" ca="1" si="16"/>
        <v>274</v>
      </c>
      <c r="N62" s="26" t="str">
        <f t="shared" ref="N62:U67" si="17">IF(N14="","",N14)</f>
        <v/>
      </c>
      <c r="O62" s="26" t="str">
        <f t="shared" si="17"/>
        <v/>
      </c>
      <c r="P62" s="26" t="str">
        <f t="shared" si="17"/>
        <v/>
      </c>
      <c r="Q62" s="26" t="str">
        <f t="shared" si="17"/>
        <v/>
      </c>
      <c r="R62" s="26" t="str">
        <f t="shared" si="17"/>
        <v/>
      </c>
      <c r="S62" s="26" t="str">
        <f t="shared" si="17"/>
        <v/>
      </c>
      <c r="T62" s="26" t="str">
        <f t="shared" si="17"/>
        <v/>
      </c>
      <c r="U62" s="5" t="str">
        <f t="shared" si="17"/>
        <v>(4)</v>
      </c>
      <c r="X62" s="1">
        <f t="shared" ref="X62:AG62" ca="1" si="18">IF(X14="","",X14)</f>
        <v>3</v>
      </c>
      <c r="Y62" s="35" t="str">
        <f t="shared" si="18"/>
        <v>)</v>
      </c>
      <c r="Z62" s="5" t="str">
        <f t="shared" si="18"/>
        <v/>
      </c>
      <c r="AA62" s="1">
        <f t="shared" ca="1" si="18"/>
        <v>4</v>
      </c>
      <c r="AB62" s="1" t="str">
        <f t="shared" si="18"/>
        <v/>
      </c>
      <c r="AC62" s="5">
        <f t="shared" ca="1" si="18"/>
        <v>5</v>
      </c>
      <c r="AD62" s="5" t="str">
        <f t="shared" si="18"/>
        <v/>
      </c>
      <c r="AE62" s="9">
        <f t="shared" ca="1" si="18"/>
        <v>9</v>
      </c>
      <c r="AF62" s="8">
        <f t="shared" ca="1" si="18"/>
        <v>459</v>
      </c>
      <c r="AG62" s="8">
        <f t="shared" ca="1" si="18"/>
        <v>153</v>
      </c>
      <c r="AH62" s="1" t="str">
        <f t="shared" ref="AH62:AK67" si="19">IF(AH14="","",AH14)</f>
        <v/>
      </c>
      <c r="AI62" s="1" t="str">
        <f t="shared" si="19"/>
        <v/>
      </c>
      <c r="AJ62" s="1" t="str">
        <f t="shared" si="19"/>
        <v/>
      </c>
      <c r="AK62" s="1" t="str">
        <f t="shared" si="19"/>
        <v/>
      </c>
    </row>
    <row r="63" spans="1:37" ht="16" customHeight="1" x14ac:dyDescent="0.25">
      <c r="A63" s="1" t="str">
        <f t="shared" si="13"/>
        <v/>
      </c>
      <c r="D63" s="1" t="str">
        <f t="shared" ref="D63:F67" si="20">IF(D15="","",D15)</f>
        <v/>
      </c>
      <c r="E63" s="1" t="str">
        <f t="shared" si="20"/>
        <v/>
      </c>
      <c r="F63" s="1" t="str">
        <f t="shared" si="20"/>
        <v/>
      </c>
      <c r="G63" s="39">
        <f ca="1">G61*D62</f>
        <v>6</v>
      </c>
      <c r="H63" s="39" t="str">
        <f t="shared" ref="H63:M63" si="21">IF(H15="","",H15)</f>
        <v/>
      </c>
      <c r="I63" s="39" t="str">
        <f t="shared" si="21"/>
        <v/>
      </c>
      <c r="J63" s="39" t="str">
        <f t="shared" si="21"/>
        <v/>
      </c>
      <c r="K63" s="39" t="str">
        <f t="shared" si="21"/>
        <v/>
      </c>
      <c r="L63" s="8" t="str">
        <f t="shared" si="21"/>
        <v/>
      </c>
      <c r="M63" s="8" t="str">
        <f t="shared" si="21"/>
        <v/>
      </c>
      <c r="N63" s="1" t="str">
        <f t="shared" si="17"/>
        <v/>
      </c>
      <c r="O63" s="1" t="str">
        <f t="shared" si="17"/>
        <v/>
      </c>
      <c r="P63" s="1" t="str">
        <f t="shared" si="17"/>
        <v/>
      </c>
      <c r="Q63" s="1" t="str">
        <f t="shared" si="17"/>
        <v/>
      </c>
      <c r="R63" s="1" t="str">
        <f t="shared" si="17"/>
        <v/>
      </c>
      <c r="S63" s="1" t="str">
        <f t="shared" si="17"/>
        <v/>
      </c>
      <c r="T63" s="1" t="str">
        <f t="shared" si="17"/>
        <v/>
      </c>
      <c r="U63" s="1" t="str">
        <f t="shared" si="17"/>
        <v/>
      </c>
      <c r="X63" s="1" t="str">
        <f t="shared" ref="X63:Z67" si="22">IF(X15="","",X15)</f>
        <v/>
      </c>
      <c r="Y63" s="1" t="str">
        <f t="shared" si="22"/>
        <v/>
      </c>
      <c r="Z63" s="1" t="str">
        <f t="shared" si="22"/>
        <v/>
      </c>
      <c r="AA63" s="39">
        <f ca="1">AA61*X62</f>
        <v>3</v>
      </c>
      <c r="AB63" s="39" t="str">
        <f t="shared" ref="AB63:AG63" si="23">IF(AB15="","",AB15)</f>
        <v/>
      </c>
      <c r="AC63" s="39" t="str">
        <f t="shared" si="23"/>
        <v/>
      </c>
      <c r="AD63" s="39" t="str">
        <f t="shared" si="23"/>
        <v/>
      </c>
      <c r="AE63" s="39" t="str">
        <f t="shared" si="23"/>
        <v/>
      </c>
      <c r="AF63" s="8" t="str">
        <f t="shared" si="23"/>
        <v/>
      </c>
      <c r="AG63" s="8" t="str">
        <f t="shared" si="23"/>
        <v/>
      </c>
      <c r="AH63" s="1" t="str">
        <f t="shared" si="19"/>
        <v/>
      </c>
      <c r="AI63" s="1" t="str">
        <f t="shared" si="19"/>
        <v/>
      </c>
      <c r="AJ63" s="1" t="str">
        <f t="shared" si="19"/>
        <v/>
      </c>
      <c r="AK63" s="1" t="str">
        <f t="shared" si="19"/>
        <v/>
      </c>
    </row>
    <row r="64" spans="1:37" ht="16" customHeight="1" x14ac:dyDescent="0.25">
      <c r="A64" s="1" t="str">
        <f t="shared" si="13"/>
        <v/>
      </c>
      <c r="D64" s="1" t="str">
        <f t="shared" si="20"/>
        <v/>
      </c>
      <c r="E64" s="1" t="str">
        <f t="shared" si="20"/>
        <v/>
      </c>
      <c r="F64" s="1" t="str">
        <f t="shared" si="20"/>
        <v/>
      </c>
      <c r="G64" s="7">
        <f ca="1">IF(G62-G63=0,"",G62-G63)</f>
        <v>2</v>
      </c>
      <c r="H64" s="7" t="str">
        <f>IF(H16="","",H16)</f>
        <v/>
      </c>
      <c r="I64" s="7">
        <f ca="1">I62</f>
        <v>2</v>
      </c>
      <c r="J64" s="7" t="str">
        <f>IF(J16="","",J16)</f>
        <v/>
      </c>
      <c r="K64" s="7" t="str">
        <f>IF(K16="","",K16)</f>
        <v/>
      </c>
      <c r="L64" s="8" t="str">
        <f>IF(L16="","",L16)</f>
        <v/>
      </c>
      <c r="M64" s="8" t="str">
        <f>IF(M16="","",M16)</f>
        <v/>
      </c>
      <c r="N64" s="1" t="str">
        <f t="shared" si="17"/>
        <v/>
      </c>
      <c r="O64" s="1" t="str">
        <f t="shared" si="17"/>
        <v/>
      </c>
      <c r="P64" s="1" t="str">
        <f t="shared" si="17"/>
        <v/>
      </c>
      <c r="Q64" s="1" t="str">
        <f t="shared" si="17"/>
        <v/>
      </c>
      <c r="R64" s="1" t="str">
        <f t="shared" si="17"/>
        <v/>
      </c>
      <c r="S64" s="1" t="str">
        <f t="shared" si="17"/>
        <v/>
      </c>
      <c r="T64" s="1" t="str">
        <f t="shared" si="17"/>
        <v/>
      </c>
      <c r="U64" s="1" t="str">
        <f t="shared" si="17"/>
        <v/>
      </c>
      <c r="X64" s="1" t="str">
        <f t="shared" si="22"/>
        <v/>
      </c>
      <c r="Y64" s="1" t="str">
        <f t="shared" si="22"/>
        <v/>
      </c>
      <c r="Z64" s="1" t="str">
        <f t="shared" si="22"/>
        <v/>
      </c>
      <c r="AA64" s="7">
        <f ca="1">IF(AA62-AA63=0,"",AA62-AA63)</f>
        <v>1</v>
      </c>
      <c r="AB64" s="7" t="str">
        <f>IF(AB16="","",AB16)</f>
        <v/>
      </c>
      <c r="AC64" s="7">
        <f ca="1">AC62</f>
        <v>5</v>
      </c>
      <c r="AD64" s="7" t="str">
        <f>IF(AD16="","",AD16)</f>
        <v/>
      </c>
      <c r="AE64" s="7" t="str">
        <f>IF(AE16="","",AE16)</f>
        <v/>
      </c>
      <c r="AF64" s="8" t="str">
        <f>IF(AF16="","",AF16)</f>
        <v/>
      </c>
      <c r="AG64" s="8" t="str">
        <f>IF(AG16="","",AG16)</f>
        <v/>
      </c>
      <c r="AH64" s="1" t="str">
        <f t="shared" si="19"/>
        <v/>
      </c>
      <c r="AI64" s="1" t="str">
        <f t="shared" si="19"/>
        <v/>
      </c>
      <c r="AJ64" s="1" t="str">
        <f t="shared" si="19"/>
        <v/>
      </c>
      <c r="AK64" s="1" t="str">
        <f t="shared" si="19"/>
        <v/>
      </c>
    </row>
    <row r="65" spans="1:37" ht="16" customHeight="1" x14ac:dyDescent="0.25">
      <c r="A65" s="1" t="str">
        <f t="shared" si="13"/>
        <v/>
      </c>
      <c r="D65" s="1" t="str">
        <f t="shared" si="20"/>
        <v/>
      </c>
      <c r="E65" s="1" t="str">
        <f t="shared" si="20"/>
        <v/>
      </c>
      <c r="F65" s="1" t="str">
        <f t="shared" si="20"/>
        <v/>
      </c>
      <c r="G65" s="39">
        <f ca="1">IF(INT(L65/10)=0,"",INT(L65/10))</f>
        <v>2</v>
      </c>
      <c r="H65" s="39" t="str">
        <f>IF(H17="","",H17)</f>
        <v/>
      </c>
      <c r="I65" s="39">
        <f ca="1">L65-INT(L65/10)*10</f>
        <v>1</v>
      </c>
      <c r="J65" s="39" t="str">
        <f>IF(J17="","",J17)</f>
        <v/>
      </c>
      <c r="K65" s="39" t="str">
        <f>IF(K17="","",K17)</f>
        <v/>
      </c>
      <c r="L65" s="8">
        <f ca="1">D62*I61</f>
        <v>21</v>
      </c>
      <c r="M65" s="8" t="str">
        <f>IF(M17="","",M17)</f>
        <v/>
      </c>
      <c r="N65" s="1" t="str">
        <f t="shared" si="17"/>
        <v/>
      </c>
      <c r="O65" s="1" t="str">
        <f t="shared" si="17"/>
        <v/>
      </c>
      <c r="P65" s="1" t="str">
        <f t="shared" si="17"/>
        <v/>
      </c>
      <c r="Q65" s="1" t="str">
        <f t="shared" si="17"/>
        <v/>
      </c>
      <c r="R65" s="1" t="str">
        <f t="shared" si="17"/>
        <v/>
      </c>
      <c r="S65" s="1" t="str">
        <f t="shared" si="17"/>
        <v/>
      </c>
      <c r="T65" s="1" t="str">
        <f t="shared" si="17"/>
        <v/>
      </c>
      <c r="U65" s="1" t="str">
        <f t="shared" si="17"/>
        <v/>
      </c>
      <c r="X65" s="1" t="str">
        <f t="shared" si="22"/>
        <v/>
      </c>
      <c r="Y65" s="1" t="str">
        <f t="shared" si="22"/>
        <v/>
      </c>
      <c r="Z65" s="1" t="str">
        <f t="shared" si="22"/>
        <v/>
      </c>
      <c r="AA65" s="39">
        <f ca="1">IF(INT(AF65/10)=0,"",INT(AF65/10))</f>
        <v>1</v>
      </c>
      <c r="AB65" s="39" t="str">
        <f>IF(AB17="","",AB17)</f>
        <v/>
      </c>
      <c r="AC65" s="39">
        <f ca="1">AF65-INT(AF65/10)*10</f>
        <v>5</v>
      </c>
      <c r="AD65" s="39" t="str">
        <f>IF(AD17="","",AD17)</f>
        <v/>
      </c>
      <c r="AE65" s="39" t="str">
        <f>IF(AE17="","",AE17)</f>
        <v/>
      </c>
      <c r="AF65" s="8">
        <f ca="1">X62*AC61</f>
        <v>15</v>
      </c>
      <c r="AG65" s="8" t="str">
        <f>IF(AG17="","",AG17)</f>
        <v/>
      </c>
      <c r="AH65" s="1" t="str">
        <f t="shared" si="19"/>
        <v/>
      </c>
      <c r="AI65" s="1" t="str">
        <f t="shared" si="19"/>
        <v/>
      </c>
      <c r="AJ65" s="1" t="str">
        <f t="shared" si="19"/>
        <v/>
      </c>
      <c r="AK65" s="1" t="str">
        <f t="shared" si="19"/>
        <v/>
      </c>
    </row>
    <row r="66" spans="1:37" ht="16" customHeight="1" x14ac:dyDescent="0.25">
      <c r="A66" s="1" t="str">
        <f t="shared" si="13"/>
        <v/>
      </c>
      <c r="D66" s="1" t="str">
        <f t="shared" si="20"/>
        <v/>
      </c>
      <c r="E66" s="1" t="str">
        <f t="shared" si="20"/>
        <v/>
      </c>
      <c r="F66" s="1" t="str">
        <f t="shared" si="20"/>
        <v/>
      </c>
      <c r="G66" s="7" t="str">
        <f>IF(G18="","",G18)</f>
        <v/>
      </c>
      <c r="H66" s="7" t="str">
        <f>IF(H18="","",H18)</f>
        <v/>
      </c>
      <c r="I66" s="7">
        <f ca="1">IF(I64&lt;I65,10+I64-I65,IF(I64-I65=0,"",I64-I65))</f>
        <v>1</v>
      </c>
      <c r="J66" s="7" t="str">
        <f>IF(J18="","",J18)</f>
        <v/>
      </c>
      <c r="K66" s="7">
        <f ca="1">K62</f>
        <v>2</v>
      </c>
      <c r="L66" s="8">
        <f ca="1">IF(I66="",K66,I66*10+K66)</f>
        <v>12</v>
      </c>
      <c r="M66" s="8" t="str">
        <f>IF(M18="","",M18)</f>
        <v/>
      </c>
      <c r="N66" s="1" t="str">
        <f t="shared" si="17"/>
        <v/>
      </c>
      <c r="O66" s="1" t="str">
        <f t="shared" si="17"/>
        <v/>
      </c>
      <c r="P66" s="1" t="str">
        <f t="shared" si="17"/>
        <v/>
      </c>
      <c r="Q66" s="1" t="str">
        <f t="shared" si="17"/>
        <v/>
      </c>
      <c r="R66" s="1" t="str">
        <f t="shared" si="17"/>
        <v/>
      </c>
      <c r="S66" s="1" t="str">
        <f t="shared" si="17"/>
        <v/>
      </c>
      <c r="T66" s="1" t="str">
        <f t="shared" si="17"/>
        <v/>
      </c>
      <c r="U66" s="1" t="str">
        <f t="shared" si="17"/>
        <v/>
      </c>
      <c r="X66" s="1" t="str">
        <f t="shared" si="22"/>
        <v/>
      </c>
      <c r="Y66" s="1" t="str">
        <f t="shared" si="22"/>
        <v/>
      </c>
      <c r="Z66" s="1" t="str">
        <f t="shared" si="22"/>
        <v/>
      </c>
      <c r="AA66" s="7" t="str">
        <f>IF(AA18="","",AA18)</f>
        <v/>
      </c>
      <c r="AB66" s="7" t="str">
        <f>IF(AB18="","",AB18)</f>
        <v/>
      </c>
      <c r="AC66" s="7" t="str">
        <f ca="1">IF(AC64&lt;AC65,10+AC64-AC65,IF(AC64-AC65=0,"",AC64-AC65))</f>
        <v/>
      </c>
      <c r="AD66" s="7" t="str">
        <f>IF(AD18="","",AD18)</f>
        <v/>
      </c>
      <c r="AE66" s="7">
        <f ca="1">AE62</f>
        <v>9</v>
      </c>
      <c r="AF66" s="8">
        <f ca="1">IF(AC66="",AE66,AC66*10+AE66)</f>
        <v>9</v>
      </c>
      <c r="AG66" s="8" t="str">
        <f>IF(AG18="","",AG18)</f>
        <v/>
      </c>
      <c r="AH66" s="1" t="str">
        <f t="shared" si="19"/>
        <v/>
      </c>
      <c r="AI66" s="1" t="str">
        <f t="shared" si="19"/>
        <v/>
      </c>
      <c r="AJ66" s="1" t="str">
        <f t="shared" si="19"/>
        <v/>
      </c>
      <c r="AK66" s="1" t="str">
        <f t="shared" si="19"/>
        <v/>
      </c>
    </row>
    <row r="67" spans="1:37" ht="16" customHeight="1" x14ac:dyDescent="0.25">
      <c r="A67" s="1" t="str">
        <f t="shared" si="13"/>
        <v/>
      </c>
      <c r="D67" s="1" t="str">
        <f t="shared" si="20"/>
        <v/>
      </c>
      <c r="E67" s="9" t="str">
        <f t="shared" si="20"/>
        <v/>
      </c>
      <c r="F67" s="1" t="str">
        <f t="shared" si="20"/>
        <v/>
      </c>
      <c r="G67" s="7" t="str">
        <f>IF(G19="","",G19)</f>
        <v/>
      </c>
      <c r="H67" s="7" t="str">
        <f>IF(H19="","",H19)</f>
        <v/>
      </c>
      <c r="I67" s="39">
        <f ca="1">IF(INT(L67/10)=0,"",INT(L67/10))</f>
        <v>1</v>
      </c>
      <c r="J67" s="39" t="str">
        <f>IF(J19="","",J19)</f>
        <v/>
      </c>
      <c r="K67" s="39">
        <f ca="1">IF(L66=0,"",L67-INT(L67/10)*10)</f>
        <v>2</v>
      </c>
      <c r="L67" s="8">
        <f ca="1">D62*K61</f>
        <v>12</v>
      </c>
      <c r="M67" s="8" t="str">
        <f>IF(M19="","",M19)</f>
        <v/>
      </c>
      <c r="N67" s="1" t="str">
        <f t="shared" si="17"/>
        <v/>
      </c>
      <c r="O67" s="1" t="str">
        <f t="shared" si="17"/>
        <v/>
      </c>
      <c r="P67" s="1" t="str">
        <f t="shared" si="17"/>
        <v/>
      </c>
      <c r="Q67" s="1" t="str">
        <f t="shared" si="17"/>
        <v/>
      </c>
      <c r="R67" s="1" t="str">
        <f t="shared" si="17"/>
        <v/>
      </c>
      <c r="S67" s="1" t="str">
        <f t="shared" si="17"/>
        <v/>
      </c>
      <c r="T67" s="1" t="str">
        <f t="shared" si="17"/>
        <v/>
      </c>
      <c r="U67" s="1" t="str">
        <f t="shared" si="17"/>
        <v/>
      </c>
      <c r="X67" s="1" t="str">
        <f t="shared" si="22"/>
        <v/>
      </c>
      <c r="Y67" s="9" t="str">
        <f t="shared" si="22"/>
        <v/>
      </c>
      <c r="Z67" s="1" t="str">
        <f t="shared" si="22"/>
        <v/>
      </c>
      <c r="AA67" s="7" t="str">
        <f>IF(AA19="","",AA19)</f>
        <v/>
      </c>
      <c r="AB67" s="7" t="str">
        <f>IF(AB19="","",AB19)</f>
        <v/>
      </c>
      <c r="AC67" s="39" t="str">
        <f ca="1">IF(INT(AF67/10)=0,"",INT(AF67/10))</f>
        <v/>
      </c>
      <c r="AD67" s="39" t="str">
        <f>IF(AD19="","",AD19)</f>
        <v/>
      </c>
      <c r="AE67" s="39">
        <f ca="1">IF(AF66=0,"",AF67-INT(AF67/10)*10)</f>
        <v>9</v>
      </c>
      <c r="AF67" s="8">
        <f ca="1">X62*AE61</f>
        <v>9</v>
      </c>
      <c r="AG67" s="8" t="str">
        <f>IF(AG19="","",AG19)</f>
        <v/>
      </c>
      <c r="AH67" s="1" t="str">
        <f t="shared" si="19"/>
        <v/>
      </c>
      <c r="AI67" s="1" t="str">
        <f t="shared" si="19"/>
        <v/>
      </c>
      <c r="AJ67" s="1" t="str">
        <f t="shared" si="19"/>
        <v/>
      </c>
      <c r="AK67" s="1" t="str">
        <f t="shared" si="19"/>
        <v/>
      </c>
    </row>
    <row r="68" spans="1:37" ht="16" customHeight="1" x14ac:dyDescent="0.25">
      <c r="E68" s="9"/>
      <c r="G68" s="7"/>
      <c r="H68" s="7"/>
      <c r="I68" s="7"/>
      <c r="J68" s="7"/>
      <c r="K68" s="7">
        <f ca="1">IF(L66=0,"",K66-K67)</f>
        <v>0</v>
      </c>
      <c r="L68" s="8"/>
      <c r="M68" s="8"/>
      <c r="Y68" s="9"/>
      <c r="AA68" s="7"/>
      <c r="AB68" s="7"/>
      <c r="AC68" s="7"/>
      <c r="AD68" s="7"/>
      <c r="AE68" s="7">
        <f ca="1">IF(AF66=0,"",AE66-AE67)</f>
        <v>0</v>
      </c>
      <c r="AF68" s="8"/>
      <c r="AG68" s="8"/>
    </row>
    <row r="69" spans="1:37" ht="16" customHeight="1" x14ac:dyDescent="0.25">
      <c r="E69" s="9"/>
      <c r="Y69" s="9"/>
    </row>
    <row r="70" spans="1:37" ht="16" customHeight="1" x14ac:dyDescent="0.25">
      <c r="A70" s="1" t="str">
        <f t="shared" ref="A70:A76" si="24">IF(A22="","",A22)</f>
        <v/>
      </c>
      <c r="D70" s="1" t="str">
        <f>IF(D22="","",D22)</f>
        <v/>
      </c>
      <c r="E70" s="3" t="str">
        <f>IF(E22="","",E22)</f>
        <v/>
      </c>
      <c r="F70" s="3" t="str">
        <f>IF(F22="","",F22)</f>
        <v/>
      </c>
      <c r="G70" s="14">
        <f ca="1">INT(M71/100)</f>
        <v>4</v>
      </c>
      <c r="H70" s="14" t="str">
        <f>IF(H22="","",H22)</f>
        <v/>
      </c>
      <c r="I70" s="14">
        <f ca="1">INT(M71/10)-G70*10</f>
        <v>4</v>
      </c>
      <c r="J70" s="14" t="str">
        <f>IF(J22="","",J22)</f>
        <v/>
      </c>
      <c r="K70" s="14">
        <f ca="1">M71-INT(M71/10)*10</f>
        <v>3</v>
      </c>
      <c r="L70" s="8" t="str">
        <f t="shared" ref="L70:U70" si="25">IF(L22="","",L22)</f>
        <v/>
      </c>
      <c r="M70" s="8" t="str">
        <f t="shared" si="25"/>
        <v/>
      </c>
      <c r="N70" s="1" t="str">
        <f t="shared" si="25"/>
        <v/>
      </c>
      <c r="O70" s="1" t="str">
        <f t="shared" si="25"/>
        <v/>
      </c>
      <c r="P70" s="1" t="str">
        <f t="shared" si="25"/>
        <v/>
      </c>
      <c r="Q70" s="1" t="str">
        <f t="shared" si="25"/>
        <v/>
      </c>
      <c r="R70" s="1" t="str">
        <f t="shared" si="25"/>
        <v/>
      </c>
      <c r="S70" s="1" t="str">
        <f t="shared" si="25"/>
        <v/>
      </c>
      <c r="T70" s="1" t="str">
        <f t="shared" si="25"/>
        <v/>
      </c>
      <c r="U70" s="1" t="str">
        <f t="shared" si="25"/>
        <v/>
      </c>
      <c r="X70" s="1" t="str">
        <f>IF(X22="","",X22)</f>
        <v/>
      </c>
      <c r="Y70" s="3" t="str">
        <f>IF(Y22="","",Y22)</f>
        <v/>
      </c>
      <c r="Z70" s="3" t="str">
        <f>IF(Z22="","",Z22)</f>
        <v/>
      </c>
      <c r="AA70" s="14">
        <f ca="1">INT(AG71/100)</f>
        <v>1</v>
      </c>
      <c r="AB70" s="14" t="str">
        <f>IF(AB22="","",AB22)</f>
        <v/>
      </c>
      <c r="AC70" s="14">
        <f ca="1">INT(AG71/10)-AA70*10</f>
        <v>0</v>
      </c>
      <c r="AD70" s="14" t="str">
        <f>IF(AD22="","",AD22)</f>
        <v/>
      </c>
      <c r="AE70" s="14">
        <f ca="1">AG71-INT(AG71/10)*10</f>
        <v>8</v>
      </c>
      <c r="AF70" s="8" t="str">
        <f t="shared" ref="AF70:AK70" si="26">IF(AF22="","",AF22)</f>
        <v/>
      </c>
      <c r="AG70" s="8" t="str">
        <f t="shared" si="26"/>
        <v/>
      </c>
      <c r="AH70" s="1" t="str">
        <f t="shared" si="26"/>
        <v/>
      </c>
      <c r="AI70" s="1" t="str">
        <f t="shared" si="26"/>
        <v/>
      </c>
      <c r="AJ70" s="1" t="str">
        <f t="shared" si="26"/>
        <v/>
      </c>
      <c r="AK70" s="1" t="str">
        <f t="shared" si="26"/>
        <v/>
      </c>
    </row>
    <row r="71" spans="1:37" ht="16" customHeight="1" x14ac:dyDescent="0.25">
      <c r="A71" s="5" t="str">
        <f t="shared" si="24"/>
        <v>(5)</v>
      </c>
      <c r="D71" s="1">
        <f t="shared" ref="D71:M71" ca="1" si="27">IF(D23="","",D23)</f>
        <v>2</v>
      </c>
      <c r="E71" s="35" t="str">
        <f t="shared" si="27"/>
        <v>)</v>
      </c>
      <c r="F71" s="5" t="str">
        <f t="shared" si="27"/>
        <v/>
      </c>
      <c r="G71" s="1">
        <f t="shared" ca="1" si="27"/>
        <v>8</v>
      </c>
      <c r="H71" s="1" t="str">
        <f t="shared" si="27"/>
        <v/>
      </c>
      <c r="I71" s="5">
        <f t="shared" ca="1" si="27"/>
        <v>8</v>
      </c>
      <c r="J71" s="5" t="str">
        <f t="shared" si="27"/>
        <v/>
      </c>
      <c r="K71" s="9">
        <f t="shared" ca="1" si="27"/>
        <v>6</v>
      </c>
      <c r="L71" s="8">
        <f t="shared" ca="1" si="27"/>
        <v>886</v>
      </c>
      <c r="M71" s="8">
        <f t="shared" ca="1" si="27"/>
        <v>443</v>
      </c>
      <c r="N71" s="26" t="str">
        <f t="shared" ref="N71:U76" si="28">IF(N23="","",N23)</f>
        <v/>
      </c>
      <c r="O71" s="26" t="str">
        <f t="shared" si="28"/>
        <v/>
      </c>
      <c r="P71" s="26" t="str">
        <f t="shared" si="28"/>
        <v/>
      </c>
      <c r="Q71" s="26" t="str">
        <f t="shared" si="28"/>
        <v/>
      </c>
      <c r="R71" s="26" t="str">
        <f t="shared" si="28"/>
        <v/>
      </c>
      <c r="S71" s="26" t="str">
        <f t="shared" si="28"/>
        <v/>
      </c>
      <c r="T71" s="26" t="str">
        <f t="shared" si="28"/>
        <v/>
      </c>
      <c r="U71" s="5" t="str">
        <f t="shared" si="28"/>
        <v>(6)</v>
      </c>
      <c r="X71" s="1">
        <f t="shared" ref="X71:AG71" ca="1" si="29">IF(X23="","",X23)</f>
        <v>6</v>
      </c>
      <c r="Y71" s="35" t="str">
        <f t="shared" si="29"/>
        <v>)</v>
      </c>
      <c r="Z71" s="5" t="str">
        <f t="shared" si="29"/>
        <v/>
      </c>
      <c r="AA71" s="1">
        <f t="shared" ca="1" si="29"/>
        <v>6</v>
      </c>
      <c r="AB71" s="1" t="str">
        <f t="shared" si="29"/>
        <v/>
      </c>
      <c r="AC71" s="5">
        <f t="shared" ca="1" si="29"/>
        <v>4</v>
      </c>
      <c r="AD71" s="5" t="str">
        <f t="shared" si="29"/>
        <v/>
      </c>
      <c r="AE71" s="9">
        <f t="shared" ca="1" si="29"/>
        <v>8</v>
      </c>
      <c r="AF71" s="8">
        <f t="shared" ca="1" si="29"/>
        <v>648</v>
      </c>
      <c r="AG71" s="8">
        <f t="shared" ca="1" si="29"/>
        <v>108</v>
      </c>
      <c r="AH71" s="1" t="str">
        <f t="shared" ref="AH71:AK76" si="30">IF(AH23="","",AH23)</f>
        <v/>
      </c>
      <c r="AI71" s="1" t="str">
        <f t="shared" si="30"/>
        <v/>
      </c>
      <c r="AJ71" s="1" t="str">
        <f t="shared" si="30"/>
        <v/>
      </c>
      <c r="AK71" s="1" t="str">
        <f t="shared" si="30"/>
        <v/>
      </c>
    </row>
    <row r="72" spans="1:37" ht="16" customHeight="1" x14ac:dyDescent="0.25">
      <c r="A72" s="1" t="str">
        <f t="shared" si="24"/>
        <v/>
      </c>
      <c r="D72" s="1" t="str">
        <f t="shared" ref="D72:F76" si="31">IF(D24="","",D24)</f>
        <v/>
      </c>
      <c r="E72" s="1" t="str">
        <f t="shared" si="31"/>
        <v/>
      </c>
      <c r="F72" s="1" t="str">
        <f t="shared" si="31"/>
        <v/>
      </c>
      <c r="G72" s="39">
        <f ca="1">G70*D71</f>
        <v>8</v>
      </c>
      <c r="H72" s="39" t="str">
        <f t="shared" ref="H72:M72" si="32">IF(H24="","",H24)</f>
        <v/>
      </c>
      <c r="I72" s="39" t="str">
        <f t="shared" si="32"/>
        <v/>
      </c>
      <c r="J72" s="39" t="str">
        <f t="shared" si="32"/>
        <v/>
      </c>
      <c r="K72" s="39" t="str">
        <f t="shared" si="32"/>
        <v/>
      </c>
      <c r="L72" s="8" t="str">
        <f t="shared" si="32"/>
        <v/>
      </c>
      <c r="M72" s="8" t="str">
        <f t="shared" si="32"/>
        <v/>
      </c>
      <c r="N72" s="1" t="str">
        <f t="shared" si="28"/>
        <v/>
      </c>
      <c r="O72" s="1" t="str">
        <f t="shared" si="28"/>
        <v/>
      </c>
      <c r="P72" s="1" t="str">
        <f t="shared" si="28"/>
        <v/>
      </c>
      <c r="Q72" s="1" t="str">
        <f t="shared" si="28"/>
        <v/>
      </c>
      <c r="R72" s="1" t="str">
        <f t="shared" si="28"/>
        <v/>
      </c>
      <c r="S72" s="1" t="str">
        <f t="shared" si="28"/>
        <v/>
      </c>
      <c r="T72" s="1" t="str">
        <f t="shared" si="28"/>
        <v/>
      </c>
      <c r="U72" s="1" t="str">
        <f t="shared" si="28"/>
        <v/>
      </c>
      <c r="X72" s="1" t="str">
        <f t="shared" ref="X72:Z76" si="33">IF(X24="","",X24)</f>
        <v/>
      </c>
      <c r="Y72" s="1" t="str">
        <f t="shared" si="33"/>
        <v/>
      </c>
      <c r="Z72" s="1" t="str">
        <f t="shared" si="33"/>
        <v/>
      </c>
      <c r="AA72" s="39">
        <f ca="1">AA70*X71</f>
        <v>6</v>
      </c>
      <c r="AB72" s="39" t="str">
        <f t="shared" ref="AB72:AG72" si="34">IF(AB24="","",AB24)</f>
        <v/>
      </c>
      <c r="AC72" s="39" t="str">
        <f t="shared" si="34"/>
        <v/>
      </c>
      <c r="AD72" s="39" t="str">
        <f t="shared" si="34"/>
        <v/>
      </c>
      <c r="AE72" s="39" t="str">
        <f t="shared" si="34"/>
        <v/>
      </c>
      <c r="AF72" s="8" t="str">
        <f t="shared" si="34"/>
        <v/>
      </c>
      <c r="AG72" s="8" t="str">
        <f t="shared" si="34"/>
        <v/>
      </c>
      <c r="AH72" s="1" t="str">
        <f t="shared" si="30"/>
        <v/>
      </c>
      <c r="AI72" s="1" t="str">
        <f t="shared" si="30"/>
        <v/>
      </c>
      <c r="AJ72" s="1" t="str">
        <f t="shared" si="30"/>
        <v/>
      </c>
      <c r="AK72" s="1" t="str">
        <f t="shared" si="30"/>
        <v/>
      </c>
    </row>
    <row r="73" spans="1:37" ht="16" customHeight="1" x14ac:dyDescent="0.25">
      <c r="A73" s="1" t="str">
        <f t="shared" si="24"/>
        <v/>
      </c>
      <c r="D73" s="1" t="str">
        <f t="shared" si="31"/>
        <v/>
      </c>
      <c r="E73" s="1" t="str">
        <f t="shared" si="31"/>
        <v/>
      </c>
      <c r="F73" s="1" t="str">
        <f t="shared" si="31"/>
        <v/>
      </c>
      <c r="G73" s="7" t="str">
        <f ca="1">IF(G71-G72=0,"",G71-G72)</f>
        <v/>
      </c>
      <c r="H73" s="7" t="str">
        <f>IF(H25="","",H25)</f>
        <v/>
      </c>
      <c r="I73" s="7">
        <f ca="1">I71</f>
        <v>8</v>
      </c>
      <c r="J73" s="7" t="str">
        <f>IF(J25="","",J25)</f>
        <v/>
      </c>
      <c r="K73" s="7" t="str">
        <f>IF(K25="","",K25)</f>
        <v/>
      </c>
      <c r="L73" s="8" t="str">
        <f>IF(L25="","",L25)</f>
        <v/>
      </c>
      <c r="M73" s="8" t="str">
        <f>IF(M25="","",M25)</f>
        <v/>
      </c>
      <c r="N73" s="1" t="str">
        <f t="shared" si="28"/>
        <v/>
      </c>
      <c r="O73" s="1" t="str">
        <f t="shared" si="28"/>
        <v/>
      </c>
      <c r="P73" s="1" t="str">
        <f t="shared" si="28"/>
        <v/>
      </c>
      <c r="Q73" s="1" t="str">
        <f t="shared" si="28"/>
        <v/>
      </c>
      <c r="R73" s="1" t="str">
        <f t="shared" si="28"/>
        <v/>
      </c>
      <c r="S73" s="1" t="str">
        <f t="shared" si="28"/>
        <v/>
      </c>
      <c r="T73" s="1" t="str">
        <f t="shared" si="28"/>
        <v/>
      </c>
      <c r="U73" s="1" t="str">
        <f t="shared" si="28"/>
        <v/>
      </c>
      <c r="X73" s="1" t="str">
        <f t="shared" si="33"/>
        <v/>
      </c>
      <c r="Y73" s="1" t="str">
        <f t="shared" si="33"/>
        <v/>
      </c>
      <c r="Z73" s="1" t="str">
        <f t="shared" si="33"/>
        <v/>
      </c>
      <c r="AA73" s="7" t="str">
        <f ca="1">IF(AA71-AA72=0,"",AA71-AA72)</f>
        <v/>
      </c>
      <c r="AB73" s="7" t="str">
        <f>IF(AB25="","",AB25)</f>
        <v/>
      </c>
      <c r="AC73" s="7">
        <f ca="1">AC71</f>
        <v>4</v>
      </c>
      <c r="AD73" s="7" t="str">
        <f>IF(AD25="","",AD25)</f>
        <v/>
      </c>
      <c r="AE73" s="7" t="str">
        <f>IF(AE25="","",AE25)</f>
        <v/>
      </c>
      <c r="AF73" s="8" t="str">
        <f>IF(AF25="","",AF25)</f>
        <v/>
      </c>
      <c r="AG73" s="8" t="str">
        <f>IF(AG25="","",AG25)</f>
        <v/>
      </c>
      <c r="AH73" s="1" t="str">
        <f t="shared" si="30"/>
        <v/>
      </c>
      <c r="AI73" s="1" t="str">
        <f t="shared" si="30"/>
        <v/>
      </c>
      <c r="AJ73" s="1" t="str">
        <f t="shared" si="30"/>
        <v/>
      </c>
      <c r="AK73" s="1" t="str">
        <f t="shared" si="30"/>
        <v/>
      </c>
    </row>
    <row r="74" spans="1:37" ht="16" customHeight="1" x14ac:dyDescent="0.25">
      <c r="A74" s="1" t="str">
        <f t="shared" si="24"/>
        <v/>
      </c>
      <c r="D74" s="1" t="str">
        <f t="shared" si="31"/>
        <v/>
      </c>
      <c r="E74" s="1" t="str">
        <f t="shared" si="31"/>
        <v/>
      </c>
      <c r="F74" s="1" t="str">
        <f t="shared" si="31"/>
        <v/>
      </c>
      <c r="G74" s="39" t="str">
        <f ca="1">IF(INT(L74/10)=0,"",INT(L74/10))</f>
        <v/>
      </c>
      <c r="H74" s="39" t="str">
        <f>IF(H26="","",H26)</f>
        <v/>
      </c>
      <c r="I74" s="39">
        <f ca="1">L74-INT(L74/10)*10</f>
        <v>8</v>
      </c>
      <c r="J74" s="39" t="str">
        <f>IF(J26="","",J26)</f>
        <v/>
      </c>
      <c r="K74" s="39" t="str">
        <f>IF(K26="","",K26)</f>
        <v/>
      </c>
      <c r="L74" s="8">
        <f ca="1">D71*I70</f>
        <v>8</v>
      </c>
      <c r="M74" s="8" t="str">
        <f>IF(M26="","",M26)</f>
        <v/>
      </c>
      <c r="N74" s="1" t="str">
        <f t="shared" si="28"/>
        <v/>
      </c>
      <c r="O74" s="1" t="str">
        <f t="shared" si="28"/>
        <v/>
      </c>
      <c r="P74" s="1" t="str">
        <f t="shared" si="28"/>
        <v/>
      </c>
      <c r="Q74" s="1" t="str">
        <f t="shared" si="28"/>
        <v/>
      </c>
      <c r="R74" s="1" t="str">
        <f t="shared" si="28"/>
        <v/>
      </c>
      <c r="S74" s="1" t="str">
        <f t="shared" si="28"/>
        <v/>
      </c>
      <c r="T74" s="1" t="str">
        <f t="shared" si="28"/>
        <v/>
      </c>
      <c r="U74" s="1" t="str">
        <f t="shared" si="28"/>
        <v/>
      </c>
      <c r="X74" s="1" t="str">
        <f t="shared" si="33"/>
        <v/>
      </c>
      <c r="Y74" s="1" t="str">
        <f t="shared" si="33"/>
        <v/>
      </c>
      <c r="Z74" s="1" t="str">
        <f t="shared" si="33"/>
        <v/>
      </c>
      <c r="AA74" s="39" t="str">
        <f ca="1">IF(INT(AF74/10)=0,"",INT(AF74/10))</f>
        <v/>
      </c>
      <c r="AB74" s="39" t="str">
        <f>IF(AB26="","",AB26)</f>
        <v/>
      </c>
      <c r="AC74" s="39">
        <f ca="1">AF74-INT(AF74/10)*10</f>
        <v>0</v>
      </c>
      <c r="AD74" s="39" t="str">
        <f>IF(AD26="","",AD26)</f>
        <v/>
      </c>
      <c r="AE74" s="39" t="str">
        <f>IF(AE26="","",AE26)</f>
        <v/>
      </c>
      <c r="AF74" s="8">
        <f ca="1">X71*AC70</f>
        <v>0</v>
      </c>
      <c r="AG74" s="8" t="str">
        <f>IF(AG26="","",AG26)</f>
        <v/>
      </c>
      <c r="AH74" s="1" t="str">
        <f t="shared" si="30"/>
        <v/>
      </c>
      <c r="AI74" s="1" t="str">
        <f t="shared" si="30"/>
        <v/>
      </c>
      <c r="AJ74" s="1" t="str">
        <f t="shared" si="30"/>
        <v/>
      </c>
      <c r="AK74" s="1" t="str">
        <f t="shared" si="30"/>
        <v/>
      </c>
    </row>
    <row r="75" spans="1:37" ht="16" customHeight="1" x14ac:dyDescent="0.25">
      <c r="A75" s="1" t="str">
        <f t="shared" si="24"/>
        <v/>
      </c>
      <c r="D75" s="1" t="str">
        <f t="shared" si="31"/>
        <v/>
      </c>
      <c r="E75" s="1" t="str">
        <f t="shared" si="31"/>
        <v/>
      </c>
      <c r="F75" s="1" t="str">
        <f t="shared" si="31"/>
        <v/>
      </c>
      <c r="G75" s="7" t="str">
        <f>IF(G27="","",G27)</f>
        <v/>
      </c>
      <c r="H75" s="7" t="str">
        <f>IF(H27="","",H27)</f>
        <v/>
      </c>
      <c r="I75" s="7" t="str">
        <f ca="1">IF(I73&lt;I74,10+I73-I74,IF(I73-I74=0,"",I73-I74))</f>
        <v/>
      </c>
      <c r="J75" s="7" t="str">
        <f>IF(J27="","",J27)</f>
        <v/>
      </c>
      <c r="K75" s="7">
        <f ca="1">K71</f>
        <v>6</v>
      </c>
      <c r="L75" s="8">
        <f ca="1">IF(I75="",K75,I75*10+K75)</f>
        <v>6</v>
      </c>
      <c r="M75" s="8" t="str">
        <f>IF(M27="","",M27)</f>
        <v/>
      </c>
      <c r="N75" s="1" t="str">
        <f t="shared" si="28"/>
        <v/>
      </c>
      <c r="O75" s="1" t="str">
        <f t="shared" si="28"/>
        <v/>
      </c>
      <c r="P75" s="1" t="str">
        <f t="shared" si="28"/>
        <v/>
      </c>
      <c r="Q75" s="1" t="str">
        <f t="shared" si="28"/>
        <v/>
      </c>
      <c r="R75" s="1" t="str">
        <f t="shared" si="28"/>
        <v/>
      </c>
      <c r="S75" s="1" t="str">
        <f t="shared" si="28"/>
        <v/>
      </c>
      <c r="T75" s="1" t="str">
        <f t="shared" si="28"/>
        <v/>
      </c>
      <c r="U75" s="1" t="str">
        <f t="shared" si="28"/>
        <v/>
      </c>
      <c r="X75" s="1" t="str">
        <f t="shared" si="33"/>
        <v/>
      </c>
      <c r="Y75" s="1" t="str">
        <f t="shared" si="33"/>
        <v/>
      </c>
      <c r="Z75" s="1" t="str">
        <f t="shared" si="33"/>
        <v/>
      </c>
      <c r="AA75" s="7" t="str">
        <f>IF(AA27="","",AA27)</f>
        <v/>
      </c>
      <c r="AB75" s="7" t="str">
        <f>IF(AB27="","",AB27)</f>
        <v/>
      </c>
      <c r="AC75" s="7">
        <f ca="1">IF(AC73&lt;AC74,10+AC73-AC74,IF(AC73-AC74=0,"",AC73-AC74))</f>
        <v>4</v>
      </c>
      <c r="AD75" s="7" t="str">
        <f>IF(AD27="","",AD27)</f>
        <v/>
      </c>
      <c r="AE75" s="7">
        <f ca="1">AE71</f>
        <v>8</v>
      </c>
      <c r="AF75" s="8">
        <f ca="1">IF(AC75="",AE75,AC75*10+AE75)</f>
        <v>48</v>
      </c>
      <c r="AG75" s="8" t="str">
        <f>IF(AG27="","",AG27)</f>
        <v/>
      </c>
      <c r="AH75" s="1" t="str">
        <f t="shared" si="30"/>
        <v/>
      </c>
      <c r="AI75" s="1" t="str">
        <f t="shared" si="30"/>
        <v/>
      </c>
      <c r="AJ75" s="1" t="str">
        <f t="shared" si="30"/>
        <v/>
      </c>
      <c r="AK75" s="1" t="str">
        <f t="shared" si="30"/>
        <v/>
      </c>
    </row>
    <row r="76" spans="1:37" ht="16" customHeight="1" x14ac:dyDescent="0.25">
      <c r="A76" s="1" t="str">
        <f t="shared" si="24"/>
        <v/>
      </c>
      <c r="D76" s="1" t="str">
        <f t="shared" si="31"/>
        <v/>
      </c>
      <c r="E76" s="9" t="str">
        <f t="shared" si="31"/>
        <v/>
      </c>
      <c r="F76" s="1" t="str">
        <f t="shared" si="31"/>
        <v/>
      </c>
      <c r="G76" s="7" t="str">
        <f>IF(G28="","",G28)</f>
        <v/>
      </c>
      <c r="H76" s="7" t="str">
        <f>IF(H28="","",H28)</f>
        <v/>
      </c>
      <c r="I76" s="39" t="str">
        <f ca="1">IF(INT(L76/10)=0,"",INT(L76/10))</f>
        <v/>
      </c>
      <c r="J76" s="39" t="str">
        <f>IF(J28="","",J28)</f>
        <v/>
      </c>
      <c r="K76" s="39">
        <f ca="1">IF(L75=0,"",L76-INT(L76/10)*10)</f>
        <v>6</v>
      </c>
      <c r="L76" s="8">
        <f ca="1">D71*K70</f>
        <v>6</v>
      </c>
      <c r="M76" s="8" t="str">
        <f>IF(M28="","",M28)</f>
        <v/>
      </c>
      <c r="N76" s="1" t="str">
        <f t="shared" si="28"/>
        <v/>
      </c>
      <c r="O76" s="1" t="str">
        <f t="shared" si="28"/>
        <v/>
      </c>
      <c r="P76" s="1" t="str">
        <f t="shared" si="28"/>
        <v/>
      </c>
      <c r="Q76" s="1" t="str">
        <f t="shared" si="28"/>
        <v/>
      </c>
      <c r="R76" s="1" t="str">
        <f t="shared" si="28"/>
        <v/>
      </c>
      <c r="S76" s="1" t="str">
        <f t="shared" si="28"/>
        <v/>
      </c>
      <c r="T76" s="1" t="str">
        <f t="shared" si="28"/>
        <v/>
      </c>
      <c r="U76" s="1" t="str">
        <f t="shared" si="28"/>
        <v/>
      </c>
      <c r="X76" s="1" t="str">
        <f t="shared" si="33"/>
        <v/>
      </c>
      <c r="Y76" s="9" t="str">
        <f t="shared" si="33"/>
        <v/>
      </c>
      <c r="Z76" s="1" t="str">
        <f t="shared" si="33"/>
        <v/>
      </c>
      <c r="AA76" s="7" t="str">
        <f>IF(AA28="","",AA28)</f>
        <v/>
      </c>
      <c r="AB76" s="7" t="str">
        <f>IF(AB28="","",AB28)</f>
        <v/>
      </c>
      <c r="AC76" s="39">
        <f ca="1">IF(INT(AF76/10)=0,"",INT(AF76/10))</f>
        <v>4</v>
      </c>
      <c r="AD76" s="39" t="str">
        <f>IF(AD28="","",AD28)</f>
        <v/>
      </c>
      <c r="AE76" s="39">
        <f ca="1">IF(AF75=0,"",AF76-INT(AF76/10)*10)</f>
        <v>8</v>
      </c>
      <c r="AF76" s="8">
        <f ca="1">X71*AE70</f>
        <v>48</v>
      </c>
      <c r="AG76" s="8" t="str">
        <f>IF(AG28="","",AG28)</f>
        <v/>
      </c>
      <c r="AH76" s="1" t="str">
        <f t="shared" si="30"/>
        <v/>
      </c>
      <c r="AI76" s="1" t="str">
        <f t="shared" si="30"/>
        <v/>
      </c>
      <c r="AJ76" s="1" t="str">
        <f t="shared" si="30"/>
        <v/>
      </c>
      <c r="AK76" s="1" t="str">
        <f t="shared" si="30"/>
        <v/>
      </c>
    </row>
    <row r="77" spans="1:37" ht="16" customHeight="1" x14ac:dyDescent="0.25">
      <c r="E77" s="9"/>
      <c r="G77" s="7"/>
      <c r="H77" s="7"/>
      <c r="I77" s="7"/>
      <c r="J77" s="7"/>
      <c r="K77" s="7">
        <f ca="1">IF(L75=0,"",K75-K76)</f>
        <v>0</v>
      </c>
      <c r="L77" s="8"/>
      <c r="M77" s="8"/>
      <c r="Y77" s="9"/>
      <c r="AA77" s="7"/>
      <c r="AB77" s="7"/>
      <c r="AC77" s="7"/>
      <c r="AD77" s="7"/>
      <c r="AE77" s="7">
        <f ca="1">IF(AF75=0,"",AE75-AE76)</f>
        <v>0</v>
      </c>
      <c r="AF77" s="8"/>
      <c r="AG77" s="8"/>
    </row>
    <row r="78" spans="1:37" ht="16" customHeight="1" x14ac:dyDescent="0.25">
      <c r="E78" s="9"/>
      <c r="Y78" s="9"/>
    </row>
    <row r="79" spans="1:37" ht="16" customHeight="1" x14ac:dyDescent="0.25">
      <c r="A79" s="1" t="str">
        <f t="shared" ref="A79:A85" si="35">IF(A31="","",A31)</f>
        <v/>
      </c>
      <c r="D79" s="1" t="str">
        <f>IF(D31="","",D31)</f>
        <v/>
      </c>
      <c r="E79" s="3" t="str">
        <f>IF(E31="","",E31)</f>
        <v/>
      </c>
      <c r="F79" s="3" t="str">
        <f>IF(F31="","",F31)</f>
        <v/>
      </c>
      <c r="G79" s="14">
        <f ca="1">INT(M80/100)</f>
        <v>3</v>
      </c>
      <c r="H79" s="14" t="str">
        <f>IF(H31="","",H31)</f>
        <v/>
      </c>
      <c r="I79" s="14">
        <f ca="1">INT(M80/10)-G79*10</f>
        <v>0</v>
      </c>
      <c r="J79" s="14" t="str">
        <f>IF(J31="","",J31)</f>
        <v/>
      </c>
      <c r="K79" s="14">
        <f ca="1">M80-INT(M80/10)*10</f>
        <v>8</v>
      </c>
      <c r="L79" s="8" t="str">
        <f t="shared" ref="L79:U79" si="36">IF(L31="","",L31)</f>
        <v/>
      </c>
      <c r="M79" s="8" t="str">
        <f t="shared" si="36"/>
        <v/>
      </c>
      <c r="N79" s="1" t="str">
        <f t="shared" si="36"/>
        <v/>
      </c>
      <c r="O79" s="1" t="str">
        <f t="shared" si="36"/>
        <v/>
      </c>
      <c r="P79" s="1" t="str">
        <f t="shared" si="36"/>
        <v/>
      </c>
      <c r="Q79" s="1" t="str">
        <f t="shared" si="36"/>
        <v/>
      </c>
      <c r="R79" s="1" t="str">
        <f t="shared" si="36"/>
        <v/>
      </c>
      <c r="S79" s="1" t="str">
        <f t="shared" si="36"/>
        <v/>
      </c>
      <c r="T79" s="1" t="str">
        <f t="shared" si="36"/>
        <v/>
      </c>
      <c r="U79" s="1" t="str">
        <f t="shared" si="36"/>
        <v/>
      </c>
      <c r="X79" s="1" t="str">
        <f>IF(X31="","",X31)</f>
        <v/>
      </c>
      <c r="Y79" s="3" t="str">
        <f>IF(Y31="","",Y31)</f>
        <v/>
      </c>
      <c r="Z79" s="3" t="str">
        <f>IF(Z31="","",Z31)</f>
        <v/>
      </c>
      <c r="AA79" s="14">
        <f ca="1">INT(AG80/100)</f>
        <v>1</v>
      </c>
      <c r="AB79" s="14" t="str">
        <f>IF(AB31="","",AB31)</f>
        <v/>
      </c>
      <c r="AC79" s="14">
        <f ca="1">INT(AG80/10)-AA79*10</f>
        <v>0</v>
      </c>
      <c r="AD79" s="14" t="str">
        <f>IF(AD31="","",AD31)</f>
        <v/>
      </c>
      <c r="AE79" s="14">
        <f ca="1">AG80-INT(AG80/10)*10</f>
        <v>6</v>
      </c>
      <c r="AF79" s="8" t="str">
        <f t="shared" ref="AF79:AK79" si="37">IF(AF31="","",AF31)</f>
        <v/>
      </c>
      <c r="AG79" s="8" t="str">
        <f t="shared" si="37"/>
        <v/>
      </c>
      <c r="AH79" s="1" t="str">
        <f t="shared" si="37"/>
        <v/>
      </c>
      <c r="AI79" s="1" t="str">
        <f t="shared" si="37"/>
        <v/>
      </c>
      <c r="AJ79" s="1" t="str">
        <f t="shared" si="37"/>
        <v/>
      </c>
      <c r="AK79" s="1" t="str">
        <f t="shared" si="37"/>
        <v/>
      </c>
    </row>
    <row r="80" spans="1:37" ht="16" customHeight="1" x14ac:dyDescent="0.25">
      <c r="A80" s="5" t="str">
        <f t="shared" si="35"/>
        <v>(7)</v>
      </c>
      <c r="D80" s="1">
        <f t="shared" ref="D80:M80" ca="1" si="38">IF(D32="","",D32)</f>
        <v>2</v>
      </c>
      <c r="E80" s="35" t="str">
        <f t="shared" si="38"/>
        <v>)</v>
      </c>
      <c r="F80" s="5" t="str">
        <f t="shared" si="38"/>
        <v/>
      </c>
      <c r="G80" s="1">
        <f t="shared" ca="1" si="38"/>
        <v>6</v>
      </c>
      <c r="H80" s="1" t="str">
        <f t="shared" si="38"/>
        <v/>
      </c>
      <c r="I80" s="5">
        <f t="shared" ca="1" si="38"/>
        <v>1</v>
      </c>
      <c r="J80" s="5" t="str">
        <f t="shared" si="38"/>
        <v/>
      </c>
      <c r="K80" s="9">
        <f t="shared" ca="1" si="38"/>
        <v>6</v>
      </c>
      <c r="L80" s="8">
        <f t="shared" ca="1" si="38"/>
        <v>616</v>
      </c>
      <c r="M80" s="8">
        <f t="shared" ca="1" si="38"/>
        <v>308</v>
      </c>
      <c r="N80" s="26" t="str">
        <f t="shared" ref="N80:U85" si="39">IF(N32="","",N32)</f>
        <v/>
      </c>
      <c r="O80" s="26" t="str">
        <f t="shared" si="39"/>
        <v/>
      </c>
      <c r="P80" s="26" t="str">
        <f t="shared" si="39"/>
        <v/>
      </c>
      <c r="Q80" s="26" t="str">
        <f t="shared" si="39"/>
        <v/>
      </c>
      <c r="R80" s="26" t="str">
        <f t="shared" si="39"/>
        <v/>
      </c>
      <c r="S80" s="26" t="str">
        <f t="shared" si="39"/>
        <v/>
      </c>
      <c r="T80" s="26" t="str">
        <f t="shared" si="39"/>
        <v/>
      </c>
      <c r="U80" s="5" t="str">
        <f t="shared" si="39"/>
        <v>(8)</v>
      </c>
      <c r="X80" s="1">
        <f t="shared" ref="X80:AG80" ca="1" si="40">IF(X32="","",X32)</f>
        <v>7</v>
      </c>
      <c r="Y80" s="35" t="str">
        <f t="shared" si="40"/>
        <v>)</v>
      </c>
      <c r="Z80" s="5" t="str">
        <f t="shared" si="40"/>
        <v/>
      </c>
      <c r="AA80" s="1">
        <f t="shared" ca="1" si="40"/>
        <v>7</v>
      </c>
      <c r="AB80" s="1" t="str">
        <f t="shared" si="40"/>
        <v/>
      </c>
      <c r="AC80" s="5">
        <f t="shared" ca="1" si="40"/>
        <v>4</v>
      </c>
      <c r="AD80" s="5" t="str">
        <f t="shared" si="40"/>
        <v/>
      </c>
      <c r="AE80" s="9">
        <f t="shared" ca="1" si="40"/>
        <v>2</v>
      </c>
      <c r="AF80" s="8">
        <f t="shared" ca="1" si="40"/>
        <v>742</v>
      </c>
      <c r="AG80" s="8">
        <f t="shared" ca="1" si="40"/>
        <v>106</v>
      </c>
      <c r="AH80" s="1" t="str">
        <f t="shared" ref="AH80:AK85" si="41">IF(AH32="","",AH32)</f>
        <v/>
      </c>
      <c r="AI80" s="1" t="str">
        <f t="shared" si="41"/>
        <v/>
      </c>
      <c r="AJ80" s="1" t="str">
        <f t="shared" si="41"/>
        <v/>
      </c>
      <c r="AK80" s="1" t="str">
        <f t="shared" si="41"/>
        <v/>
      </c>
    </row>
    <row r="81" spans="1:37" ht="16" customHeight="1" x14ac:dyDescent="0.25">
      <c r="A81" s="1" t="str">
        <f t="shared" si="35"/>
        <v/>
      </c>
      <c r="D81" s="1" t="str">
        <f t="shared" ref="D81:F85" si="42">IF(D33="","",D33)</f>
        <v/>
      </c>
      <c r="E81" s="1" t="str">
        <f t="shared" si="42"/>
        <v/>
      </c>
      <c r="F81" s="1" t="str">
        <f t="shared" si="42"/>
        <v/>
      </c>
      <c r="G81" s="39">
        <f ca="1">G79*D80</f>
        <v>6</v>
      </c>
      <c r="H81" s="39" t="str">
        <f t="shared" ref="H81:M81" si="43">IF(H33="","",H33)</f>
        <v/>
      </c>
      <c r="I81" s="39" t="str">
        <f t="shared" si="43"/>
        <v/>
      </c>
      <c r="J81" s="39" t="str">
        <f t="shared" si="43"/>
        <v/>
      </c>
      <c r="K81" s="39" t="str">
        <f t="shared" si="43"/>
        <v/>
      </c>
      <c r="L81" s="8" t="str">
        <f t="shared" si="43"/>
        <v/>
      </c>
      <c r="M81" s="8" t="str">
        <f t="shared" si="43"/>
        <v/>
      </c>
      <c r="N81" s="1" t="str">
        <f t="shared" si="39"/>
        <v/>
      </c>
      <c r="O81" s="1" t="str">
        <f t="shared" si="39"/>
        <v/>
      </c>
      <c r="P81" s="1" t="str">
        <f t="shared" si="39"/>
        <v/>
      </c>
      <c r="Q81" s="1" t="str">
        <f t="shared" si="39"/>
        <v/>
      </c>
      <c r="R81" s="1" t="str">
        <f t="shared" si="39"/>
        <v/>
      </c>
      <c r="S81" s="1" t="str">
        <f t="shared" si="39"/>
        <v/>
      </c>
      <c r="T81" s="1" t="str">
        <f t="shared" si="39"/>
        <v/>
      </c>
      <c r="U81" s="1" t="str">
        <f t="shared" si="39"/>
        <v/>
      </c>
      <c r="X81" s="1" t="str">
        <f t="shared" ref="X81:Z85" si="44">IF(X33="","",X33)</f>
        <v/>
      </c>
      <c r="Y81" s="1" t="str">
        <f t="shared" si="44"/>
        <v/>
      </c>
      <c r="Z81" s="1" t="str">
        <f t="shared" si="44"/>
        <v/>
      </c>
      <c r="AA81" s="39">
        <f ca="1">AA79*X80</f>
        <v>7</v>
      </c>
      <c r="AB81" s="39" t="str">
        <f t="shared" ref="AB81:AG81" si="45">IF(AB33="","",AB33)</f>
        <v/>
      </c>
      <c r="AC81" s="39" t="str">
        <f t="shared" si="45"/>
        <v/>
      </c>
      <c r="AD81" s="39" t="str">
        <f t="shared" si="45"/>
        <v/>
      </c>
      <c r="AE81" s="39" t="str">
        <f t="shared" si="45"/>
        <v/>
      </c>
      <c r="AF81" s="8" t="str">
        <f t="shared" si="45"/>
        <v/>
      </c>
      <c r="AG81" s="8" t="str">
        <f t="shared" si="45"/>
        <v/>
      </c>
      <c r="AH81" s="1" t="str">
        <f t="shared" si="41"/>
        <v/>
      </c>
      <c r="AI81" s="1" t="str">
        <f t="shared" si="41"/>
        <v/>
      </c>
      <c r="AJ81" s="1" t="str">
        <f t="shared" si="41"/>
        <v/>
      </c>
      <c r="AK81" s="1" t="str">
        <f t="shared" si="41"/>
        <v/>
      </c>
    </row>
    <row r="82" spans="1:37" ht="16" customHeight="1" x14ac:dyDescent="0.25">
      <c r="A82" s="1" t="str">
        <f t="shared" si="35"/>
        <v/>
      </c>
      <c r="D82" s="1" t="str">
        <f t="shared" si="42"/>
        <v/>
      </c>
      <c r="E82" s="1" t="str">
        <f t="shared" si="42"/>
        <v/>
      </c>
      <c r="F82" s="1" t="str">
        <f t="shared" si="42"/>
        <v/>
      </c>
      <c r="G82" s="7" t="str">
        <f ca="1">IF(G80-G81=0,"",G80-G81)</f>
        <v/>
      </c>
      <c r="H82" s="7" t="str">
        <f>IF(H34="","",H34)</f>
        <v/>
      </c>
      <c r="I82" s="7">
        <f ca="1">I80</f>
        <v>1</v>
      </c>
      <c r="J82" s="7" t="str">
        <f>IF(J34="","",J34)</f>
        <v/>
      </c>
      <c r="K82" s="7" t="str">
        <f>IF(K34="","",K34)</f>
        <v/>
      </c>
      <c r="L82" s="8" t="str">
        <f>IF(L34="","",L34)</f>
        <v/>
      </c>
      <c r="M82" s="8" t="str">
        <f>IF(M34="","",M34)</f>
        <v/>
      </c>
      <c r="N82" s="1" t="str">
        <f t="shared" si="39"/>
        <v/>
      </c>
      <c r="O82" s="1" t="str">
        <f t="shared" si="39"/>
        <v/>
      </c>
      <c r="P82" s="1" t="str">
        <f t="shared" si="39"/>
        <v/>
      </c>
      <c r="Q82" s="1" t="str">
        <f t="shared" si="39"/>
        <v/>
      </c>
      <c r="R82" s="1" t="str">
        <f t="shared" si="39"/>
        <v/>
      </c>
      <c r="S82" s="1" t="str">
        <f t="shared" si="39"/>
        <v/>
      </c>
      <c r="T82" s="1" t="str">
        <f t="shared" si="39"/>
        <v/>
      </c>
      <c r="U82" s="1" t="str">
        <f t="shared" si="39"/>
        <v/>
      </c>
      <c r="X82" s="1" t="str">
        <f t="shared" si="44"/>
        <v/>
      </c>
      <c r="Y82" s="1" t="str">
        <f t="shared" si="44"/>
        <v/>
      </c>
      <c r="Z82" s="1" t="str">
        <f t="shared" si="44"/>
        <v/>
      </c>
      <c r="AA82" s="7" t="str">
        <f ca="1">IF(AA80-AA81=0,"",AA80-AA81)</f>
        <v/>
      </c>
      <c r="AB82" s="7" t="str">
        <f>IF(AB34="","",AB34)</f>
        <v/>
      </c>
      <c r="AC82" s="7">
        <f ca="1">AC80</f>
        <v>4</v>
      </c>
      <c r="AD82" s="7" t="str">
        <f>IF(AD34="","",AD34)</f>
        <v/>
      </c>
      <c r="AE82" s="7" t="str">
        <f>IF(AE34="","",AE34)</f>
        <v/>
      </c>
      <c r="AF82" s="8" t="str">
        <f>IF(AF34="","",AF34)</f>
        <v/>
      </c>
      <c r="AG82" s="8" t="str">
        <f>IF(AG34="","",AG34)</f>
        <v/>
      </c>
      <c r="AH82" s="1" t="str">
        <f t="shared" si="41"/>
        <v/>
      </c>
      <c r="AI82" s="1" t="str">
        <f t="shared" si="41"/>
        <v/>
      </c>
      <c r="AJ82" s="1" t="str">
        <f t="shared" si="41"/>
        <v/>
      </c>
      <c r="AK82" s="1" t="str">
        <f t="shared" si="41"/>
        <v/>
      </c>
    </row>
    <row r="83" spans="1:37" ht="16" customHeight="1" x14ac:dyDescent="0.25">
      <c r="A83" s="1" t="str">
        <f t="shared" si="35"/>
        <v/>
      </c>
      <c r="D83" s="1" t="str">
        <f t="shared" si="42"/>
        <v/>
      </c>
      <c r="E83" s="1" t="str">
        <f t="shared" si="42"/>
        <v/>
      </c>
      <c r="F83" s="1" t="str">
        <f t="shared" si="42"/>
        <v/>
      </c>
      <c r="G83" s="39" t="str">
        <f ca="1">IF(INT(L83/10)=0,"",INT(L83/10))</f>
        <v/>
      </c>
      <c r="H83" s="39" t="str">
        <f>IF(H35="","",H35)</f>
        <v/>
      </c>
      <c r="I83" s="39">
        <f ca="1">L83-INT(L83/10)*10</f>
        <v>0</v>
      </c>
      <c r="J83" s="39" t="str">
        <f>IF(J35="","",J35)</f>
        <v/>
      </c>
      <c r="K83" s="39" t="str">
        <f>IF(K35="","",K35)</f>
        <v/>
      </c>
      <c r="L83" s="8">
        <f ca="1">D80*I79</f>
        <v>0</v>
      </c>
      <c r="M83" s="8" t="str">
        <f>IF(M35="","",M35)</f>
        <v/>
      </c>
      <c r="N83" s="1" t="str">
        <f t="shared" si="39"/>
        <v/>
      </c>
      <c r="O83" s="1" t="str">
        <f t="shared" si="39"/>
        <v/>
      </c>
      <c r="P83" s="1" t="str">
        <f t="shared" si="39"/>
        <v/>
      </c>
      <c r="Q83" s="1" t="str">
        <f t="shared" si="39"/>
        <v/>
      </c>
      <c r="R83" s="1" t="str">
        <f t="shared" si="39"/>
        <v/>
      </c>
      <c r="S83" s="1" t="str">
        <f t="shared" si="39"/>
        <v/>
      </c>
      <c r="T83" s="1" t="str">
        <f t="shared" si="39"/>
        <v/>
      </c>
      <c r="U83" s="1" t="str">
        <f t="shared" si="39"/>
        <v/>
      </c>
      <c r="X83" s="1" t="str">
        <f t="shared" si="44"/>
        <v/>
      </c>
      <c r="Y83" s="1" t="str">
        <f t="shared" si="44"/>
        <v/>
      </c>
      <c r="Z83" s="1" t="str">
        <f t="shared" si="44"/>
        <v/>
      </c>
      <c r="AA83" s="39" t="str">
        <f ca="1">IF(INT(AF83/10)=0,"",INT(AF83/10))</f>
        <v/>
      </c>
      <c r="AB83" s="39" t="str">
        <f>IF(AB35="","",AB35)</f>
        <v/>
      </c>
      <c r="AC83" s="39">
        <f ca="1">AF83-INT(AF83/10)*10</f>
        <v>0</v>
      </c>
      <c r="AD83" s="39" t="str">
        <f>IF(AD35="","",AD35)</f>
        <v/>
      </c>
      <c r="AE83" s="39" t="str">
        <f>IF(AE35="","",AE35)</f>
        <v/>
      </c>
      <c r="AF83" s="8">
        <f ca="1">X80*AC79</f>
        <v>0</v>
      </c>
      <c r="AG83" s="8" t="str">
        <f>IF(AG35="","",AG35)</f>
        <v/>
      </c>
      <c r="AH83" s="1" t="str">
        <f t="shared" si="41"/>
        <v/>
      </c>
      <c r="AI83" s="1" t="str">
        <f t="shared" si="41"/>
        <v/>
      </c>
      <c r="AJ83" s="1" t="str">
        <f t="shared" si="41"/>
        <v/>
      </c>
      <c r="AK83" s="1" t="str">
        <f t="shared" si="41"/>
        <v/>
      </c>
    </row>
    <row r="84" spans="1:37" ht="16" customHeight="1" x14ac:dyDescent="0.25">
      <c r="A84" s="1" t="str">
        <f t="shared" si="35"/>
        <v/>
      </c>
      <c r="D84" s="1" t="str">
        <f t="shared" si="42"/>
        <v/>
      </c>
      <c r="E84" s="1" t="str">
        <f t="shared" si="42"/>
        <v/>
      </c>
      <c r="F84" s="1" t="str">
        <f t="shared" si="42"/>
        <v/>
      </c>
      <c r="G84" s="7" t="str">
        <f>IF(G36="","",G36)</f>
        <v/>
      </c>
      <c r="H84" s="7" t="str">
        <f>IF(H36="","",H36)</f>
        <v/>
      </c>
      <c r="I84" s="7">
        <f ca="1">IF(I82&lt;I83,10+I82-I83,IF(I82-I83=0,"",I82-I83))</f>
        <v>1</v>
      </c>
      <c r="J84" s="7" t="str">
        <f>IF(J36="","",J36)</f>
        <v/>
      </c>
      <c r="K84" s="7">
        <f ca="1">K80</f>
        <v>6</v>
      </c>
      <c r="L84" s="8">
        <f ca="1">IF(I84="",K84,I84*10+K84)</f>
        <v>16</v>
      </c>
      <c r="M84" s="8" t="str">
        <f>IF(M36="","",M36)</f>
        <v/>
      </c>
      <c r="N84" s="1" t="str">
        <f t="shared" si="39"/>
        <v/>
      </c>
      <c r="O84" s="1" t="str">
        <f t="shared" si="39"/>
        <v/>
      </c>
      <c r="P84" s="1" t="str">
        <f t="shared" si="39"/>
        <v/>
      </c>
      <c r="Q84" s="1" t="str">
        <f t="shared" si="39"/>
        <v/>
      </c>
      <c r="R84" s="1" t="str">
        <f t="shared" si="39"/>
        <v/>
      </c>
      <c r="S84" s="1" t="str">
        <f t="shared" si="39"/>
        <v/>
      </c>
      <c r="T84" s="1" t="str">
        <f t="shared" si="39"/>
        <v/>
      </c>
      <c r="U84" s="1" t="str">
        <f t="shared" si="39"/>
        <v/>
      </c>
      <c r="X84" s="1" t="str">
        <f t="shared" si="44"/>
        <v/>
      </c>
      <c r="Y84" s="1" t="str">
        <f t="shared" si="44"/>
        <v/>
      </c>
      <c r="Z84" s="1" t="str">
        <f t="shared" si="44"/>
        <v/>
      </c>
      <c r="AA84" s="7" t="str">
        <f>IF(AA36="","",AA36)</f>
        <v/>
      </c>
      <c r="AB84" s="7" t="str">
        <f>IF(AB36="","",AB36)</f>
        <v/>
      </c>
      <c r="AC84" s="7">
        <f ca="1">IF(AC82&lt;AC83,10+AC82-AC83,IF(AC82-AC83=0,"",AC82-AC83))</f>
        <v>4</v>
      </c>
      <c r="AD84" s="7" t="str">
        <f>IF(AD36="","",AD36)</f>
        <v/>
      </c>
      <c r="AE84" s="7">
        <f ca="1">AE80</f>
        <v>2</v>
      </c>
      <c r="AF84" s="8">
        <f ca="1">IF(AC84="",AE84,AC84*10+AE84)</f>
        <v>42</v>
      </c>
      <c r="AG84" s="8" t="str">
        <f>IF(AG36="","",AG36)</f>
        <v/>
      </c>
      <c r="AH84" s="1" t="str">
        <f t="shared" si="41"/>
        <v/>
      </c>
      <c r="AI84" s="1" t="str">
        <f t="shared" si="41"/>
        <v/>
      </c>
      <c r="AJ84" s="1" t="str">
        <f t="shared" si="41"/>
        <v/>
      </c>
      <c r="AK84" s="1" t="str">
        <f t="shared" si="41"/>
        <v/>
      </c>
    </row>
    <row r="85" spans="1:37" ht="16" customHeight="1" x14ac:dyDescent="0.25">
      <c r="A85" s="1" t="str">
        <f t="shared" si="35"/>
        <v/>
      </c>
      <c r="D85" s="1" t="str">
        <f t="shared" si="42"/>
        <v/>
      </c>
      <c r="E85" s="9" t="str">
        <f t="shared" si="42"/>
        <v/>
      </c>
      <c r="F85" s="1" t="str">
        <f t="shared" si="42"/>
        <v/>
      </c>
      <c r="G85" s="7" t="str">
        <f>IF(G37="","",G37)</f>
        <v/>
      </c>
      <c r="H85" s="7" t="str">
        <f>IF(H37="","",H37)</f>
        <v/>
      </c>
      <c r="I85" s="39">
        <f ca="1">IF(INT(L85/10)=0,"",INT(L85/10))</f>
        <v>1</v>
      </c>
      <c r="J85" s="39" t="str">
        <f>IF(J37="","",J37)</f>
        <v/>
      </c>
      <c r="K85" s="39">
        <f ca="1">IF(L84=0,"",L85-INT(L85/10)*10)</f>
        <v>6</v>
      </c>
      <c r="L85" s="8">
        <f ca="1">D80*K79</f>
        <v>16</v>
      </c>
      <c r="M85" s="8" t="str">
        <f>IF(M37="","",M37)</f>
        <v/>
      </c>
      <c r="N85" s="1" t="str">
        <f t="shared" si="39"/>
        <v/>
      </c>
      <c r="O85" s="1" t="str">
        <f t="shared" si="39"/>
        <v/>
      </c>
      <c r="P85" s="1" t="str">
        <f t="shared" si="39"/>
        <v/>
      </c>
      <c r="Q85" s="1" t="str">
        <f t="shared" si="39"/>
        <v/>
      </c>
      <c r="R85" s="1" t="str">
        <f t="shared" si="39"/>
        <v/>
      </c>
      <c r="S85" s="1" t="str">
        <f t="shared" si="39"/>
        <v/>
      </c>
      <c r="T85" s="1" t="str">
        <f t="shared" si="39"/>
        <v/>
      </c>
      <c r="U85" s="1" t="str">
        <f t="shared" si="39"/>
        <v/>
      </c>
      <c r="X85" s="1" t="str">
        <f t="shared" si="44"/>
        <v/>
      </c>
      <c r="Y85" s="9" t="str">
        <f t="shared" si="44"/>
        <v/>
      </c>
      <c r="Z85" s="1" t="str">
        <f t="shared" si="44"/>
        <v/>
      </c>
      <c r="AA85" s="7" t="str">
        <f>IF(AA37="","",AA37)</f>
        <v/>
      </c>
      <c r="AB85" s="7" t="str">
        <f>IF(AB37="","",AB37)</f>
        <v/>
      </c>
      <c r="AC85" s="39">
        <f ca="1">IF(INT(AF85/10)=0,"",INT(AF85/10))</f>
        <v>4</v>
      </c>
      <c r="AD85" s="39" t="str">
        <f>IF(AD37="","",AD37)</f>
        <v/>
      </c>
      <c r="AE85" s="39">
        <f ca="1">IF(AF84=0,"",AF85-INT(AF85/10)*10)</f>
        <v>2</v>
      </c>
      <c r="AF85" s="8">
        <f ca="1">X80*AE79</f>
        <v>42</v>
      </c>
      <c r="AG85" s="8" t="str">
        <f>IF(AG37="","",AG37)</f>
        <v/>
      </c>
      <c r="AH85" s="1" t="str">
        <f t="shared" si="41"/>
        <v/>
      </c>
      <c r="AI85" s="1" t="str">
        <f t="shared" si="41"/>
        <v/>
      </c>
      <c r="AJ85" s="1" t="str">
        <f t="shared" si="41"/>
        <v/>
      </c>
      <c r="AK85" s="1" t="str">
        <f t="shared" si="41"/>
        <v/>
      </c>
    </row>
    <row r="86" spans="1:37" ht="16" customHeight="1" x14ac:dyDescent="0.25">
      <c r="E86" s="9"/>
      <c r="G86" s="7"/>
      <c r="H86" s="7"/>
      <c r="I86" s="7"/>
      <c r="J86" s="7"/>
      <c r="K86" s="7">
        <f ca="1">IF(L84=0,"",K84-K85)</f>
        <v>0</v>
      </c>
      <c r="L86" s="8"/>
      <c r="M86" s="8"/>
      <c r="Y86" s="9"/>
      <c r="AA86" s="7"/>
      <c r="AB86" s="7"/>
      <c r="AC86" s="7"/>
      <c r="AD86" s="7"/>
      <c r="AE86" s="7">
        <f ca="1">IF(AF84=0,"",AE84-AE85)</f>
        <v>0</v>
      </c>
      <c r="AF86" s="8"/>
      <c r="AG86" s="8"/>
    </row>
    <row r="87" spans="1:37" ht="16" customHeight="1" x14ac:dyDescent="0.25">
      <c r="E87" s="9"/>
      <c r="Y87" s="9"/>
    </row>
    <row r="88" spans="1:37" ht="16" customHeight="1" x14ac:dyDescent="0.25">
      <c r="A88" s="1" t="str">
        <f>IF(A40="","",A40)</f>
        <v/>
      </c>
      <c r="D88" s="1" t="str">
        <f>IF(D40="","",D40)</f>
        <v/>
      </c>
      <c r="E88" s="3" t="str">
        <f>IF(E40="","",E40)</f>
        <v/>
      </c>
      <c r="F88" s="3" t="str">
        <f>IF(F40="","",F40)</f>
        <v/>
      </c>
      <c r="G88" s="14">
        <f ca="1">INT(M89/100)</f>
        <v>1</v>
      </c>
      <c r="H88" s="14" t="str">
        <f>IF(H40="","",H40)</f>
        <v/>
      </c>
      <c r="I88" s="14">
        <f ca="1">INT(M89/10)-G88*10</f>
        <v>8</v>
      </c>
      <c r="J88" s="14" t="str">
        <f>IF(J40="","",J40)</f>
        <v/>
      </c>
      <c r="K88" s="14">
        <f ca="1">M89-INT(M89/10)*10</f>
        <v>1</v>
      </c>
      <c r="L88" s="8" t="str">
        <f t="shared" ref="L88:U88" si="46">IF(L40="","",L40)</f>
        <v/>
      </c>
      <c r="M88" s="8" t="str">
        <f t="shared" si="46"/>
        <v/>
      </c>
      <c r="N88" s="1" t="str">
        <f t="shared" si="46"/>
        <v/>
      </c>
      <c r="O88" s="1" t="str">
        <f t="shared" si="46"/>
        <v/>
      </c>
      <c r="P88" s="1" t="str">
        <f t="shared" si="46"/>
        <v/>
      </c>
      <c r="Q88" s="1" t="str">
        <f t="shared" si="46"/>
        <v/>
      </c>
      <c r="R88" s="1" t="str">
        <f t="shared" si="46"/>
        <v/>
      </c>
      <c r="S88" s="1" t="str">
        <f t="shared" si="46"/>
        <v/>
      </c>
      <c r="T88" s="1" t="str">
        <f t="shared" si="46"/>
        <v/>
      </c>
      <c r="U88" s="1" t="str">
        <f t="shared" si="46"/>
        <v/>
      </c>
      <c r="X88" s="1" t="str">
        <f>IF(X40="","",X40)</f>
        <v/>
      </c>
      <c r="Y88" s="3" t="str">
        <f>IF(Y40="","",Y40)</f>
        <v/>
      </c>
      <c r="Z88" s="3" t="str">
        <f>IF(Z40="","",Z40)</f>
        <v/>
      </c>
      <c r="AA88" s="14">
        <f ca="1">INT(AG89/100)</f>
        <v>1</v>
      </c>
      <c r="AB88" s="14" t="str">
        <f>IF(AB40="","",AB40)</f>
        <v/>
      </c>
      <c r="AC88" s="14">
        <f ca="1">INT(AG89/10)-AA88*10</f>
        <v>2</v>
      </c>
      <c r="AD88" s="14" t="str">
        <f>IF(AD40="","",AD40)</f>
        <v/>
      </c>
      <c r="AE88" s="14">
        <f ca="1">AG89-INT(AG89/10)*10</f>
        <v>1</v>
      </c>
      <c r="AF88" s="8" t="str">
        <f t="shared" ref="AF88:AK88" si="47">IF(AF40="","",AF40)</f>
        <v/>
      </c>
      <c r="AG88" s="8" t="str">
        <f t="shared" si="47"/>
        <v/>
      </c>
      <c r="AH88" s="1" t="str">
        <f t="shared" si="47"/>
        <v/>
      </c>
      <c r="AI88" s="1" t="str">
        <f t="shared" si="47"/>
        <v/>
      </c>
      <c r="AJ88" s="1" t="str">
        <f t="shared" si="47"/>
        <v/>
      </c>
      <c r="AK88" s="1" t="str">
        <f t="shared" si="47"/>
        <v/>
      </c>
    </row>
    <row r="89" spans="1:37" ht="16" customHeight="1" x14ac:dyDescent="0.25">
      <c r="A89" s="5" t="str">
        <f>IF(A41="","",A41)</f>
        <v>(9)</v>
      </c>
      <c r="D89" s="1">
        <f t="shared" ref="D89:M89" ca="1" si="48">IF(D41="","",D41)</f>
        <v>4</v>
      </c>
      <c r="E89" s="35" t="str">
        <f t="shared" si="48"/>
        <v>)</v>
      </c>
      <c r="F89" s="5" t="str">
        <f t="shared" si="48"/>
        <v/>
      </c>
      <c r="G89" s="1">
        <f t="shared" ca="1" si="48"/>
        <v>7</v>
      </c>
      <c r="H89" s="1" t="str">
        <f t="shared" si="48"/>
        <v/>
      </c>
      <c r="I89" s="5">
        <f t="shared" ca="1" si="48"/>
        <v>2</v>
      </c>
      <c r="J89" s="5" t="str">
        <f t="shared" si="48"/>
        <v/>
      </c>
      <c r="K89" s="9">
        <f t="shared" ca="1" si="48"/>
        <v>4</v>
      </c>
      <c r="L89" s="8">
        <f t="shared" ca="1" si="48"/>
        <v>724</v>
      </c>
      <c r="M89" s="8">
        <f t="shared" ca="1" si="48"/>
        <v>181</v>
      </c>
      <c r="N89" s="26" t="str">
        <f t="shared" ref="N89:U92" si="49">IF(N41="","",N41)</f>
        <v/>
      </c>
      <c r="O89" s="26" t="str">
        <f t="shared" si="49"/>
        <v/>
      </c>
      <c r="P89" s="26" t="str">
        <f t="shared" si="49"/>
        <v/>
      </c>
      <c r="Q89" s="26" t="str">
        <f t="shared" si="49"/>
        <v/>
      </c>
      <c r="R89" s="26" t="str">
        <f t="shared" si="49"/>
        <v/>
      </c>
      <c r="S89" s="26" t="str">
        <f t="shared" si="49"/>
        <v/>
      </c>
      <c r="T89" s="26" t="str">
        <f t="shared" si="49"/>
        <v/>
      </c>
      <c r="U89" s="151" t="str">
        <f t="shared" si="49"/>
        <v>(10)</v>
      </c>
      <c r="V89" s="151"/>
      <c r="X89" s="1">
        <f t="shared" ref="X89:AG89" ca="1" si="50">IF(X41="","",X41)</f>
        <v>8</v>
      </c>
      <c r="Y89" s="35" t="str">
        <f t="shared" si="50"/>
        <v>)</v>
      </c>
      <c r="Z89" s="5" t="str">
        <f t="shared" si="50"/>
        <v/>
      </c>
      <c r="AA89" s="1">
        <f t="shared" ca="1" si="50"/>
        <v>9</v>
      </c>
      <c r="AB89" s="1" t="str">
        <f t="shared" si="50"/>
        <v/>
      </c>
      <c r="AC89" s="5">
        <f t="shared" ca="1" si="50"/>
        <v>6</v>
      </c>
      <c r="AD89" s="5" t="str">
        <f t="shared" si="50"/>
        <v/>
      </c>
      <c r="AE89" s="9">
        <f t="shared" ca="1" si="50"/>
        <v>8</v>
      </c>
      <c r="AF89" s="8">
        <f t="shared" ca="1" si="50"/>
        <v>968</v>
      </c>
      <c r="AG89" s="8">
        <f t="shared" ca="1" si="50"/>
        <v>121</v>
      </c>
      <c r="AH89" s="1" t="str">
        <f t="shared" ref="AH89:AK92" si="51">IF(AH41="","",AH41)</f>
        <v/>
      </c>
      <c r="AI89" s="1" t="str">
        <f t="shared" si="51"/>
        <v/>
      </c>
      <c r="AJ89" s="1" t="str">
        <f t="shared" si="51"/>
        <v/>
      </c>
      <c r="AK89" s="1" t="str">
        <f t="shared" si="51"/>
        <v/>
      </c>
    </row>
    <row r="90" spans="1:37" ht="16" customHeight="1" x14ac:dyDescent="0.25">
      <c r="A90" s="1" t="str">
        <f>IF(A42="","",A42)</f>
        <v/>
      </c>
      <c r="D90" s="1" t="str">
        <f t="shared" ref="D90:F94" si="52">IF(D42="","",D42)</f>
        <v/>
      </c>
      <c r="E90" s="1" t="str">
        <f t="shared" si="52"/>
        <v/>
      </c>
      <c r="F90" s="1" t="str">
        <f t="shared" si="52"/>
        <v/>
      </c>
      <c r="G90" s="39">
        <f ca="1">G88*D89</f>
        <v>4</v>
      </c>
      <c r="H90" s="39" t="str">
        <f t="shared" ref="H90:M90" si="53">IF(H42="","",H42)</f>
        <v/>
      </c>
      <c r="I90" s="39" t="str">
        <f t="shared" si="53"/>
        <v/>
      </c>
      <c r="J90" s="39" t="str">
        <f t="shared" si="53"/>
        <v/>
      </c>
      <c r="K90" s="39" t="str">
        <f t="shared" si="53"/>
        <v/>
      </c>
      <c r="L90" s="8" t="str">
        <f t="shared" si="53"/>
        <v/>
      </c>
      <c r="M90" s="8" t="str">
        <f t="shared" si="53"/>
        <v/>
      </c>
      <c r="N90" s="1" t="str">
        <f t="shared" si="49"/>
        <v/>
      </c>
      <c r="O90" s="1" t="str">
        <f t="shared" si="49"/>
        <v/>
      </c>
      <c r="P90" s="1" t="str">
        <f t="shared" si="49"/>
        <v/>
      </c>
      <c r="Q90" s="1" t="str">
        <f t="shared" si="49"/>
        <v/>
      </c>
      <c r="R90" s="1" t="str">
        <f t="shared" si="49"/>
        <v/>
      </c>
      <c r="S90" s="1" t="str">
        <f t="shared" si="49"/>
        <v/>
      </c>
      <c r="T90" s="1" t="str">
        <f t="shared" si="49"/>
        <v/>
      </c>
      <c r="U90" s="1" t="str">
        <f t="shared" si="49"/>
        <v/>
      </c>
      <c r="X90" s="1" t="str">
        <f t="shared" ref="X90:Z94" si="54">IF(X42="","",X42)</f>
        <v/>
      </c>
      <c r="Y90" s="1" t="str">
        <f t="shared" si="54"/>
        <v/>
      </c>
      <c r="Z90" s="1" t="str">
        <f t="shared" si="54"/>
        <v/>
      </c>
      <c r="AA90" s="39">
        <f ca="1">AA88*X89</f>
        <v>8</v>
      </c>
      <c r="AB90" s="39" t="str">
        <f t="shared" ref="AB90:AG90" si="55">IF(AB42="","",AB42)</f>
        <v/>
      </c>
      <c r="AC90" s="39" t="str">
        <f t="shared" si="55"/>
        <v/>
      </c>
      <c r="AD90" s="39" t="str">
        <f t="shared" si="55"/>
        <v/>
      </c>
      <c r="AE90" s="39" t="str">
        <f t="shared" si="55"/>
        <v/>
      </c>
      <c r="AF90" s="8" t="str">
        <f t="shared" si="55"/>
        <v/>
      </c>
      <c r="AG90" s="8" t="str">
        <f t="shared" si="55"/>
        <v/>
      </c>
      <c r="AH90" s="1" t="str">
        <f t="shared" si="51"/>
        <v/>
      </c>
      <c r="AI90" s="1" t="str">
        <f t="shared" si="51"/>
        <v/>
      </c>
      <c r="AJ90" s="1" t="str">
        <f t="shared" si="51"/>
        <v/>
      </c>
      <c r="AK90" s="1" t="str">
        <f t="shared" si="51"/>
        <v/>
      </c>
    </row>
    <row r="91" spans="1:37" ht="16" customHeight="1" x14ac:dyDescent="0.25">
      <c r="A91" s="1" t="str">
        <f>IF(A43="","",A43)</f>
        <v/>
      </c>
      <c r="D91" s="1" t="str">
        <f t="shared" si="52"/>
        <v/>
      </c>
      <c r="E91" s="1" t="str">
        <f t="shared" si="52"/>
        <v/>
      </c>
      <c r="F91" s="1" t="str">
        <f t="shared" si="52"/>
        <v/>
      </c>
      <c r="G91" s="7">
        <f ca="1">IF(G89-G90=0,"",G89-G90)</f>
        <v>3</v>
      </c>
      <c r="H91" s="7" t="str">
        <f>IF(H43="","",H43)</f>
        <v/>
      </c>
      <c r="I91" s="7">
        <f ca="1">I89</f>
        <v>2</v>
      </c>
      <c r="J91" s="7" t="str">
        <f>IF(J43="","",J43)</f>
        <v/>
      </c>
      <c r="K91" s="7" t="str">
        <f>IF(K43="","",K43)</f>
        <v/>
      </c>
      <c r="L91" s="8" t="str">
        <f>IF(L43="","",L43)</f>
        <v/>
      </c>
      <c r="M91" s="8" t="str">
        <f>IF(M43="","",M43)</f>
        <v/>
      </c>
      <c r="N91" s="1" t="str">
        <f t="shared" si="49"/>
        <v/>
      </c>
      <c r="O91" s="1" t="str">
        <f t="shared" si="49"/>
        <v/>
      </c>
      <c r="P91" s="1" t="str">
        <f t="shared" si="49"/>
        <v/>
      </c>
      <c r="Q91" s="1" t="str">
        <f t="shared" si="49"/>
        <v/>
      </c>
      <c r="R91" s="1" t="str">
        <f t="shared" si="49"/>
        <v/>
      </c>
      <c r="S91" s="1" t="str">
        <f t="shared" si="49"/>
        <v/>
      </c>
      <c r="T91" s="1" t="str">
        <f t="shared" si="49"/>
        <v/>
      </c>
      <c r="U91" s="1" t="str">
        <f t="shared" si="49"/>
        <v/>
      </c>
      <c r="X91" s="1" t="str">
        <f t="shared" si="54"/>
        <v/>
      </c>
      <c r="Y91" s="1" t="str">
        <f t="shared" si="54"/>
        <v/>
      </c>
      <c r="Z91" s="1" t="str">
        <f t="shared" si="54"/>
        <v/>
      </c>
      <c r="AA91" s="7">
        <f ca="1">IF(AA89-AA90=0,"",AA89-AA90)</f>
        <v>1</v>
      </c>
      <c r="AB91" s="7" t="str">
        <f>IF(AB43="","",AB43)</f>
        <v/>
      </c>
      <c r="AC91" s="7">
        <f ca="1">AC89</f>
        <v>6</v>
      </c>
      <c r="AD91" s="7" t="str">
        <f>IF(AD43="","",AD43)</f>
        <v/>
      </c>
      <c r="AE91" s="7" t="str">
        <f>IF(AE43="","",AE43)</f>
        <v/>
      </c>
      <c r="AF91" s="8" t="str">
        <f>IF(AF43="","",AF43)</f>
        <v/>
      </c>
      <c r="AG91" s="8" t="str">
        <f>IF(AG43="","",AG43)</f>
        <v/>
      </c>
      <c r="AH91" s="1" t="str">
        <f t="shared" si="51"/>
        <v/>
      </c>
      <c r="AI91" s="1" t="str">
        <f t="shared" si="51"/>
        <v/>
      </c>
      <c r="AJ91" s="1" t="str">
        <f t="shared" si="51"/>
        <v/>
      </c>
      <c r="AK91" s="1" t="str">
        <f t="shared" si="51"/>
        <v/>
      </c>
    </row>
    <row r="92" spans="1:37" ht="16" customHeight="1" x14ac:dyDescent="0.25">
      <c r="A92" s="1" t="str">
        <f>IF(A44="","",A44)</f>
        <v/>
      </c>
      <c r="D92" s="1" t="str">
        <f t="shared" si="52"/>
        <v/>
      </c>
      <c r="E92" s="1" t="str">
        <f t="shared" si="52"/>
        <v/>
      </c>
      <c r="F92" s="1" t="str">
        <f t="shared" si="52"/>
        <v/>
      </c>
      <c r="G92" s="39">
        <f ca="1">IF(INT(L92/10)=0,"",INT(L92/10))</f>
        <v>3</v>
      </c>
      <c r="H92" s="39" t="str">
        <f>IF(H44="","",H44)</f>
        <v/>
      </c>
      <c r="I92" s="39">
        <f ca="1">L92-INT(L92/10)*10</f>
        <v>2</v>
      </c>
      <c r="J92" s="39" t="str">
        <f>IF(J44="","",J44)</f>
        <v/>
      </c>
      <c r="K92" s="39" t="str">
        <f>IF(K44="","",K44)</f>
        <v/>
      </c>
      <c r="L92" s="8">
        <f ca="1">D89*I88</f>
        <v>32</v>
      </c>
      <c r="M92" s="8" t="str">
        <f>IF(M44="","",M44)</f>
        <v/>
      </c>
      <c r="N92" s="1" t="str">
        <f t="shared" si="49"/>
        <v/>
      </c>
      <c r="O92" s="1" t="str">
        <f t="shared" si="49"/>
        <v/>
      </c>
      <c r="P92" s="1" t="str">
        <f t="shared" si="49"/>
        <v/>
      </c>
      <c r="Q92" s="1" t="str">
        <f t="shared" si="49"/>
        <v/>
      </c>
      <c r="R92" s="1" t="str">
        <f t="shared" si="49"/>
        <v/>
      </c>
      <c r="S92" s="1" t="str">
        <f t="shared" si="49"/>
        <v/>
      </c>
      <c r="T92" s="1" t="str">
        <f t="shared" si="49"/>
        <v/>
      </c>
      <c r="U92" s="1" t="str">
        <f t="shared" si="49"/>
        <v/>
      </c>
      <c r="X92" s="1" t="str">
        <f t="shared" si="54"/>
        <v/>
      </c>
      <c r="Y92" s="1" t="str">
        <f t="shared" si="54"/>
        <v/>
      </c>
      <c r="Z92" s="1" t="str">
        <f t="shared" si="54"/>
        <v/>
      </c>
      <c r="AA92" s="39">
        <f ca="1">IF(INT(AF92/10)=0,"",INT(AF92/10))</f>
        <v>1</v>
      </c>
      <c r="AB92" s="39" t="str">
        <f>IF(AB44="","",AB44)</f>
        <v/>
      </c>
      <c r="AC92" s="39">
        <f ca="1">AF92-INT(AF92/10)*10</f>
        <v>6</v>
      </c>
      <c r="AD92" s="39" t="str">
        <f>IF(AD44="","",AD44)</f>
        <v/>
      </c>
      <c r="AE92" s="39" t="str">
        <f>IF(AE44="","",AE44)</f>
        <v/>
      </c>
      <c r="AF92" s="8">
        <f ca="1">X89*AC88</f>
        <v>16</v>
      </c>
      <c r="AG92" s="8" t="str">
        <f>IF(AG44="","",AG44)</f>
        <v/>
      </c>
      <c r="AH92" s="1" t="str">
        <f t="shared" si="51"/>
        <v/>
      </c>
      <c r="AI92" s="1" t="str">
        <f t="shared" si="51"/>
        <v/>
      </c>
      <c r="AJ92" s="1" t="str">
        <f t="shared" si="51"/>
        <v/>
      </c>
      <c r="AK92" s="1" t="str">
        <f t="shared" si="51"/>
        <v/>
      </c>
    </row>
    <row r="93" spans="1:37" ht="16" customHeight="1" x14ac:dyDescent="0.25">
      <c r="D93" s="1" t="str">
        <f t="shared" si="52"/>
        <v/>
      </c>
      <c r="E93" s="1" t="str">
        <f t="shared" si="52"/>
        <v/>
      </c>
      <c r="F93" s="1" t="str">
        <f t="shared" si="52"/>
        <v/>
      </c>
      <c r="G93" s="7" t="str">
        <f>IF(G45="","",G45)</f>
        <v/>
      </c>
      <c r="H93" s="7" t="str">
        <f>IF(H45="","",H45)</f>
        <v/>
      </c>
      <c r="I93" s="7" t="str">
        <f ca="1">IF(I91&lt;I92,10+I91-I92,IF(I91-I92=0,"",I91-I92))</f>
        <v/>
      </c>
      <c r="J93" s="7" t="str">
        <f>IF(J45="","",J45)</f>
        <v/>
      </c>
      <c r="K93" s="7">
        <f ca="1">K89</f>
        <v>4</v>
      </c>
      <c r="L93" s="8">
        <f ca="1">IF(I93="",K93,I93*10+K93)</f>
        <v>4</v>
      </c>
      <c r="M93" s="8" t="str">
        <f>IF(M45="","",M45)</f>
        <v/>
      </c>
      <c r="X93" s="1" t="str">
        <f t="shared" si="54"/>
        <v/>
      </c>
      <c r="Y93" s="1" t="str">
        <f t="shared" si="54"/>
        <v/>
      </c>
      <c r="Z93" s="1" t="str">
        <f t="shared" si="54"/>
        <v/>
      </c>
      <c r="AA93" s="7" t="str">
        <f>IF(AA45="","",AA45)</f>
        <v/>
      </c>
      <c r="AB93" s="7" t="str">
        <f>IF(AB45="","",AB45)</f>
        <v/>
      </c>
      <c r="AC93" s="7" t="str">
        <f ca="1">IF(AC91&lt;AC92,10+AC91-AC92,IF(AC91-AC92=0,"",AC91-AC92))</f>
        <v/>
      </c>
      <c r="AD93" s="7" t="str">
        <f>IF(AD45="","",AD45)</f>
        <v/>
      </c>
      <c r="AE93" s="7">
        <f ca="1">AE89</f>
        <v>8</v>
      </c>
      <c r="AF93" s="8">
        <f ca="1">IF(AC93="",AE93,AC93*10+AE93)</f>
        <v>8</v>
      </c>
      <c r="AG93" s="8" t="str">
        <f>IF(AG45="","",AG45)</f>
        <v/>
      </c>
    </row>
    <row r="94" spans="1:37" ht="16" customHeight="1" x14ac:dyDescent="0.25">
      <c r="D94" s="1" t="str">
        <f t="shared" si="52"/>
        <v/>
      </c>
      <c r="E94" s="9" t="str">
        <f t="shared" si="52"/>
        <v/>
      </c>
      <c r="F94" s="1" t="str">
        <f t="shared" si="52"/>
        <v/>
      </c>
      <c r="G94" s="7" t="str">
        <f>IF(G46="","",G46)</f>
        <v/>
      </c>
      <c r="H94" s="7" t="str">
        <f>IF(H46="","",H46)</f>
        <v/>
      </c>
      <c r="I94" s="39" t="str">
        <f ca="1">IF(INT(L94/10)=0,"",INT(L94/10))</f>
        <v/>
      </c>
      <c r="J94" s="39" t="str">
        <f>IF(J46="","",J46)</f>
        <v/>
      </c>
      <c r="K94" s="39">
        <f ca="1">IF(L93=0,"",L94-INT(L94/10)*10)</f>
        <v>4</v>
      </c>
      <c r="L94" s="8">
        <f ca="1">D89*K88</f>
        <v>4</v>
      </c>
      <c r="M94" s="8" t="str">
        <f>IF(M46="","",M46)</f>
        <v/>
      </c>
      <c r="X94" s="1" t="str">
        <f t="shared" si="54"/>
        <v/>
      </c>
      <c r="Y94" s="9" t="str">
        <f t="shared" si="54"/>
        <v/>
      </c>
      <c r="Z94" s="1" t="str">
        <f t="shared" si="54"/>
        <v/>
      </c>
      <c r="AA94" s="7" t="str">
        <f>IF(AA46="","",AA46)</f>
        <v/>
      </c>
      <c r="AB94" s="7" t="str">
        <f>IF(AB46="","",AB46)</f>
        <v/>
      </c>
      <c r="AC94" s="39" t="str">
        <f ca="1">IF(INT(AF94/10)=0,"",INT(AF94/10))</f>
        <v/>
      </c>
      <c r="AD94" s="39" t="str">
        <f>IF(AD46="","",AD46)</f>
        <v/>
      </c>
      <c r="AE94" s="39">
        <f ca="1">IF(AF93=0,"",AF94-INT(AF94/10)*10)</f>
        <v>8</v>
      </c>
      <c r="AF94" s="8">
        <f ca="1">X89*AE88</f>
        <v>8</v>
      </c>
      <c r="AG94" s="8" t="str">
        <f>IF(AG46="","",AG46)</f>
        <v/>
      </c>
    </row>
    <row r="95" spans="1:37" ht="16" customHeight="1" x14ac:dyDescent="0.25">
      <c r="A95" s="1" t="str">
        <f>IF(A47="","",A47)</f>
        <v/>
      </c>
      <c r="E95" s="9"/>
      <c r="G95" s="7"/>
      <c r="H95" s="7"/>
      <c r="I95" s="7"/>
      <c r="J95" s="7"/>
      <c r="K95" s="7">
        <f ca="1">IF(L93=0,"",K93-K94)</f>
        <v>0</v>
      </c>
      <c r="L95" s="8"/>
      <c r="M95" s="8"/>
      <c r="N95" s="1" t="str">
        <f t="shared" ref="N95:U95" si="56">IF(N47="","",N47)</f>
        <v/>
      </c>
      <c r="O95" s="1" t="str">
        <f t="shared" si="56"/>
        <v/>
      </c>
      <c r="P95" s="1" t="str">
        <f t="shared" si="56"/>
        <v/>
      </c>
      <c r="Q95" s="1" t="str">
        <f t="shared" si="56"/>
        <v/>
      </c>
      <c r="R95" s="1" t="str">
        <f t="shared" si="56"/>
        <v/>
      </c>
      <c r="S95" s="1" t="str">
        <f t="shared" si="56"/>
        <v/>
      </c>
      <c r="T95" s="1" t="str">
        <f t="shared" si="56"/>
        <v/>
      </c>
      <c r="U95" s="1" t="str">
        <f t="shared" si="56"/>
        <v/>
      </c>
      <c r="Y95" s="9"/>
      <c r="AA95" s="7"/>
      <c r="AB95" s="7"/>
      <c r="AC95" s="7"/>
      <c r="AD95" s="7"/>
      <c r="AE95" s="7">
        <f ca="1">IF(AF93=0,"",AE93-AE94)</f>
        <v>0</v>
      </c>
      <c r="AF95" s="8"/>
      <c r="AG95" s="8"/>
      <c r="AH95" s="1" t="str">
        <f>IF(AH47="","",AH47)</f>
        <v/>
      </c>
      <c r="AI95" s="1" t="str">
        <f>IF(AI47="","",AI47)</f>
        <v/>
      </c>
      <c r="AJ95" s="1" t="str">
        <f>IF(AJ47="","",AJ47)</f>
        <v/>
      </c>
      <c r="AK95" s="1" t="str">
        <f>IF(AK47="","",AK47)</f>
        <v/>
      </c>
    </row>
    <row r="96" spans="1:37" ht="25" customHeight="1" x14ac:dyDescent="0.25">
      <c r="E96" s="9"/>
      <c r="Y96" s="9"/>
    </row>
  </sheetData>
  <mergeCells count="4">
    <mergeCell ref="AI1:AJ1"/>
    <mergeCell ref="AI49:AJ49"/>
    <mergeCell ref="U89:V89"/>
    <mergeCell ref="U41:V41"/>
  </mergeCells>
  <phoneticPr fontId="3"/>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K96"/>
  <sheetViews>
    <sheetView workbookViewId="0"/>
  </sheetViews>
  <sheetFormatPr defaultColWidth="11.0703125" defaultRowHeight="25" customHeight="1" x14ac:dyDescent="0.25"/>
  <cols>
    <col min="1" max="37" width="1.7109375" style="1" customWidth="1"/>
    <col min="38" max="16384" width="11.0703125" style="1"/>
  </cols>
  <sheetData>
    <row r="1" spans="1:36" ht="25" customHeight="1" x14ac:dyDescent="0.25">
      <c r="D1" s="2" t="s">
        <v>111</v>
      </c>
      <c r="AG1" s="3" t="s">
        <v>31</v>
      </c>
      <c r="AH1" s="3"/>
      <c r="AI1" s="147"/>
      <c r="AJ1" s="147"/>
    </row>
    <row r="2" spans="1:36" ht="25" customHeight="1" x14ac:dyDescent="0.25">
      <c r="O2" s="4" t="s">
        <v>0</v>
      </c>
      <c r="P2" s="3"/>
      <c r="Q2" s="3"/>
      <c r="R2" s="3"/>
      <c r="S2" s="3"/>
      <c r="T2" s="3"/>
      <c r="U2" s="3"/>
      <c r="V2" s="3"/>
      <c r="W2" s="3"/>
      <c r="X2" s="3"/>
      <c r="Y2" s="3"/>
      <c r="Z2" s="3"/>
      <c r="AA2" s="3"/>
      <c r="AB2" s="3"/>
      <c r="AC2" s="3"/>
      <c r="AD2" s="3"/>
      <c r="AE2" s="3"/>
      <c r="AF2" s="3"/>
      <c r="AG2" s="13"/>
      <c r="AH2" s="13"/>
      <c r="AI2" s="13"/>
    </row>
    <row r="3" spans="1:36" ht="16" customHeight="1" x14ac:dyDescent="0.25">
      <c r="A3" s="5"/>
      <c r="AC3"/>
    </row>
    <row r="4" spans="1:36" ht="16" customHeight="1" x14ac:dyDescent="0.25">
      <c r="A4" s="5"/>
      <c r="E4" s="3"/>
      <c r="F4" s="3"/>
      <c r="G4" s="3"/>
      <c r="H4" s="37"/>
      <c r="I4" s="37"/>
      <c r="J4" s="37"/>
      <c r="K4" s="40"/>
      <c r="L4" s="10"/>
      <c r="M4" s="10"/>
      <c r="N4" s="10"/>
      <c r="O4" s="10"/>
      <c r="P4" s="10"/>
      <c r="Q4" s="10"/>
      <c r="R4" s="10"/>
      <c r="S4" s="10"/>
      <c r="T4" s="10"/>
      <c r="Y4" s="3"/>
      <c r="Z4" s="3"/>
      <c r="AA4" s="3"/>
      <c r="AB4" s="3"/>
      <c r="AC4" s="3"/>
      <c r="AD4" s="3"/>
      <c r="AE4" s="3"/>
    </row>
    <row r="5" spans="1:36" ht="16" customHeight="1" x14ac:dyDescent="0.25">
      <c r="A5" s="5" t="s">
        <v>99</v>
      </c>
      <c r="D5" s="1">
        <f ca="1">INT(RAND()*8+2)</f>
        <v>7</v>
      </c>
      <c r="E5" s="35" t="s">
        <v>100</v>
      </c>
      <c r="F5" s="5"/>
      <c r="G5" s="1">
        <f ca="1">INT(L5/100)</f>
        <v>7</v>
      </c>
      <c r="I5" s="5">
        <f ca="1">INT(L5/10)-INT(L5/100)*10</f>
        <v>4</v>
      </c>
      <c r="J5" s="5"/>
      <c r="K5" s="9">
        <f ca="1">L5-INT(L5/10)*10</f>
        <v>8</v>
      </c>
      <c r="L5" s="38">
        <f ca="1">D5*M5+INT(RAND()*(D5-1)+1)</f>
        <v>748</v>
      </c>
      <c r="M5" s="8">
        <f ca="1">INT(RAND()*(1000-D5*101)/D5+100)</f>
        <v>106</v>
      </c>
      <c r="N5" s="10"/>
      <c r="O5" s="10"/>
      <c r="P5" s="10"/>
      <c r="Q5" s="10"/>
      <c r="R5" s="10"/>
      <c r="S5" s="10"/>
      <c r="T5" s="26"/>
      <c r="U5" s="5" t="s">
        <v>101</v>
      </c>
      <c r="X5" s="1">
        <f ca="1">INT(RAND()*8+2)</f>
        <v>3</v>
      </c>
      <c r="Y5" s="35" t="s">
        <v>100</v>
      </c>
      <c r="Z5" s="5"/>
      <c r="AA5" s="1">
        <f ca="1">INT(AF5/100)</f>
        <v>5</v>
      </c>
      <c r="AC5" s="5">
        <f ca="1">INT(AF5/10)-INT(AF5/100)*10</f>
        <v>2</v>
      </c>
      <c r="AD5" s="5"/>
      <c r="AE5" s="9">
        <f ca="1">AF5-INT(AF5/10)*10</f>
        <v>6</v>
      </c>
      <c r="AF5" s="38">
        <f ca="1">X5*AG5+INT(RAND()*(X5-1)+1)</f>
        <v>526</v>
      </c>
      <c r="AG5" s="8">
        <f ca="1">INT(RAND()*(1000-X5*101)/X5+100)</f>
        <v>175</v>
      </c>
    </row>
    <row r="6" spans="1:36" ht="16" customHeight="1" x14ac:dyDescent="0.25">
      <c r="E6" s="9"/>
      <c r="Y6" s="9"/>
    </row>
    <row r="7" spans="1:36" ht="16" customHeight="1" x14ac:dyDescent="0.25">
      <c r="A7" s="5"/>
      <c r="E7" s="9"/>
      <c r="F7" s="27"/>
      <c r="G7" s="27"/>
      <c r="H7" s="28"/>
      <c r="I7" s="9"/>
      <c r="J7" s="9"/>
      <c r="K7" s="26"/>
      <c r="L7" s="26"/>
      <c r="M7" s="26"/>
      <c r="N7" s="26"/>
      <c r="O7" s="26"/>
      <c r="P7" s="26"/>
      <c r="Q7" s="26"/>
      <c r="R7" s="26"/>
      <c r="S7" s="26"/>
      <c r="T7" s="26"/>
      <c r="Y7" s="9"/>
    </row>
    <row r="8" spans="1:36" ht="16" customHeight="1" x14ac:dyDescent="0.25">
      <c r="E8" s="9"/>
      <c r="K8" s="10"/>
      <c r="L8" s="10"/>
      <c r="Y8" s="9"/>
    </row>
    <row r="9" spans="1:36" ht="16" customHeight="1" x14ac:dyDescent="0.25">
      <c r="E9" s="9"/>
      <c r="Y9" s="9"/>
    </row>
    <row r="10" spans="1:36" ht="16" customHeight="1" x14ac:dyDescent="0.25">
      <c r="E10" s="9"/>
      <c r="Y10" s="9"/>
    </row>
    <row r="11" spans="1:36" ht="16" customHeight="1" x14ac:dyDescent="0.25">
      <c r="E11" s="9"/>
      <c r="Y11" s="9"/>
    </row>
    <row r="12" spans="1:36" ht="16" customHeight="1" x14ac:dyDescent="0.25">
      <c r="E12" s="9"/>
      <c r="Y12" s="9"/>
    </row>
    <row r="13" spans="1:36" ht="16" customHeight="1" x14ac:dyDescent="0.25">
      <c r="E13" s="37"/>
      <c r="F13" s="3"/>
      <c r="G13" s="3"/>
      <c r="H13" s="3"/>
      <c r="I13" s="3"/>
      <c r="J13" s="3"/>
      <c r="K13" s="3"/>
      <c r="Y13" s="37"/>
      <c r="Z13" s="3"/>
      <c r="AA13" s="3"/>
      <c r="AB13" s="3"/>
      <c r="AC13" s="3"/>
      <c r="AD13" s="3"/>
      <c r="AE13" s="3"/>
    </row>
    <row r="14" spans="1:36" ht="16" customHeight="1" x14ac:dyDescent="0.25">
      <c r="A14" s="5" t="s">
        <v>102</v>
      </c>
      <c r="D14" s="1">
        <f ca="1">INT(RAND()*8+2)</f>
        <v>5</v>
      </c>
      <c r="E14" s="35" t="s">
        <v>100</v>
      </c>
      <c r="F14" s="5"/>
      <c r="G14" s="1">
        <f ca="1">INT(L14/100)</f>
        <v>8</v>
      </c>
      <c r="I14" s="5">
        <f ca="1">INT(L14/10)-INT(L14/100)*10</f>
        <v>4</v>
      </c>
      <c r="J14" s="5"/>
      <c r="K14" s="9">
        <f ca="1">L14-INT(L14/10)*10</f>
        <v>2</v>
      </c>
      <c r="L14" s="38">
        <f ca="1">D14*M14+INT(RAND()*(D14-1)+1)</f>
        <v>842</v>
      </c>
      <c r="M14" s="8">
        <f ca="1">INT(RAND()*(1000-D14*101)/D14+100)</f>
        <v>168</v>
      </c>
      <c r="N14" s="26"/>
      <c r="O14" s="26"/>
      <c r="P14" s="26"/>
      <c r="Q14" s="26"/>
      <c r="R14" s="26"/>
      <c r="S14" s="26"/>
      <c r="T14" s="26"/>
      <c r="U14" s="5" t="s">
        <v>103</v>
      </c>
      <c r="X14" s="1">
        <f ca="1">INT(RAND()*8+2)</f>
        <v>8</v>
      </c>
      <c r="Y14" s="35" t="s">
        <v>100</v>
      </c>
      <c r="Z14" s="5"/>
      <c r="AA14" s="1">
        <f ca="1">INT(AF14/100)</f>
        <v>9</v>
      </c>
      <c r="AC14" s="5">
        <f ca="1">INT(AF14/10)-INT(AF14/100)*10</f>
        <v>1</v>
      </c>
      <c r="AD14" s="5"/>
      <c r="AE14" s="9">
        <f ca="1">AF14-INT(AF14/10)*10</f>
        <v>8</v>
      </c>
      <c r="AF14" s="38">
        <f ca="1">X14*AG14+INT(RAND()*(X14-1)+1)</f>
        <v>918</v>
      </c>
      <c r="AG14" s="8">
        <f ca="1">INT(RAND()*(1000-X14*101)/X14+100)</f>
        <v>114</v>
      </c>
    </row>
    <row r="15" spans="1:36" ht="16" customHeight="1" x14ac:dyDescent="0.25">
      <c r="E15" s="9"/>
      <c r="Y15" s="9"/>
    </row>
    <row r="16" spans="1:36" ht="16" customHeight="1" x14ac:dyDescent="0.25">
      <c r="E16" s="9"/>
      <c r="Y16" s="9"/>
    </row>
    <row r="17" spans="1:33" ht="16" customHeight="1" x14ac:dyDescent="0.25">
      <c r="E17" s="9"/>
      <c r="Y17" s="9"/>
    </row>
    <row r="18" spans="1:33" ht="16" customHeight="1" x14ac:dyDescent="0.25">
      <c r="E18" s="9"/>
      <c r="Y18" s="9"/>
    </row>
    <row r="19" spans="1:33" ht="16" customHeight="1" x14ac:dyDescent="0.25">
      <c r="E19" s="9"/>
      <c r="Y19" s="9"/>
    </row>
    <row r="20" spans="1:33" ht="16" customHeight="1" x14ac:dyDescent="0.25">
      <c r="E20" s="9"/>
      <c r="Y20" s="9"/>
    </row>
    <row r="21" spans="1:33" ht="16" customHeight="1" x14ac:dyDescent="0.25">
      <c r="E21" s="9"/>
      <c r="Y21" s="9"/>
    </row>
    <row r="22" spans="1:33" ht="16" customHeight="1" x14ac:dyDescent="0.25">
      <c r="E22" s="37"/>
      <c r="F22" s="3"/>
      <c r="G22" s="3"/>
      <c r="H22" s="3"/>
      <c r="I22" s="3"/>
      <c r="J22" s="3"/>
      <c r="K22" s="3"/>
      <c r="Y22" s="37"/>
      <c r="Z22" s="3"/>
      <c r="AA22" s="3"/>
      <c r="AB22" s="3"/>
      <c r="AC22" s="3"/>
      <c r="AD22" s="3"/>
      <c r="AE22" s="3"/>
    </row>
    <row r="23" spans="1:33" ht="16" customHeight="1" x14ac:dyDescent="0.25">
      <c r="A23" s="5" t="s">
        <v>104</v>
      </c>
      <c r="D23" s="1">
        <f ca="1">INT(RAND()*8+2)</f>
        <v>6</v>
      </c>
      <c r="E23" s="35" t="s">
        <v>100</v>
      </c>
      <c r="F23" s="5"/>
      <c r="G23" s="1">
        <f ca="1">INT(L23/100)</f>
        <v>9</v>
      </c>
      <c r="I23" s="5">
        <f ca="1">INT(L23/10)-INT(L23/100)*10</f>
        <v>2</v>
      </c>
      <c r="J23" s="5"/>
      <c r="K23" s="9">
        <f ca="1">L23-INT(L23/10)*10</f>
        <v>1</v>
      </c>
      <c r="L23" s="38">
        <f ca="1">D23*M23+INT(RAND()*(D23-1)+1)</f>
        <v>921</v>
      </c>
      <c r="M23" s="8">
        <f ca="1">INT(RAND()*(1000-D23*101)/D23+100)</f>
        <v>153</v>
      </c>
      <c r="N23" s="26"/>
      <c r="O23" s="26"/>
      <c r="P23" s="26"/>
      <c r="Q23" s="26"/>
      <c r="R23" s="26"/>
      <c r="S23" s="26"/>
      <c r="T23" s="26"/>
      <c r="U23" s="5" t="s">
        <v>105</v>
      </c>
      <c r="X23" s="1">
        <f ca="1">INT(RAND()*8+2)</f>
        <v>4</v>
      </c>
      <c r="Y23" s="35" t="s">
        <v>100</v>
      </c>
      <c r="Z23" s="5"/>
      <c r="AA23" s="1">
        <f ca="1">INT(AF23/100)</f>
        <v>9</v>
      </c>
      <c r="AC23" s="5">
        <f ca="1">INT(AF23/10)-INT(AF23/100)*10</f>
        <v>7</v>
      </c>
      <c r="AD23" s="5"/>
      <c r="AE23" s="9">
        <f ca="1">AF23-INT(AF23/10)*10</f>
        <v>5</v>
      </c>
      <c r="AF23" s="38">
        <f ca="1">X23*AG23+INT(RAND()*(X23-1)+1)</f>
        <v>975</v>
      </c>
      <c r="AG23" s="8">
        <f ca="1">INT(RAND()*(1000-X23*101)/X23+100)</f>
        <v>243</v>
      </c>
    </row>
    <row r="24" spans="1:33" ht="16" customHeight="1" x14ac:dyDescent="0.25">
      <c r="E24" s="9"/>
      <c r="Y24" s="9"/>
    </row>
    <row r="25" spans="1:33" ht="16" customHeight="1" x14ac:dyDescent="0.25">
      <c r="E25" s="9"/>
      <c r="Y25" s="9"/>
    </row>
    <row r="26" spans="1:33" ht="16" customHeight="1" x14ac:dyDescent="0.25">
      <c r="E26" s="9"/>
      <c r="Y26" s="9"/>
    </row>
    <row r="27" spans="1:33" ht="16" customHeight="1" x14ac:dyDescent="0.25">
      <c r="E27" s="9"/>
      <c r="Y27" s="9"/>
    </row>
    <row r="28" spans="1:33" ht="16" customHeight="1" x14ac:dyDescent="0.25">
      <c r="E28" s="9"/>
      <c r="Y28" s="9"/>
    </row>
    <row r="29" spans="1:33" ht="16" customHeight="1" x14ac:dyDescent="0.25">
      <c r="E29" s="9"/>
      <c r="Y29" s="9"/>
    </row>
    <row r="30" spans="1:33" ht="16" customHeight="1" x14ac:dyDescent="0.25">
      <c r="E30" s="9"/>
      <c r="Y30" s="9"/>
    </row>
    <row r="31" spans="1:33" ht="16" customHeight="1" x14ac:dyDescent="0.25">
      <c r="E31" s="37"/>
      <c r="F31" s="3"/>
      <c r="G31" s="3"/>
      <c r="H31" s="3"/>
      <c r="I31" s="3"/>
      <c r="J31" s="3"/>
      <c r="K31" s="3"/>
      <c r="Y31" s="37"/>
      <c r="Z31" s="3"/>
      <c r="AA31" s="3"/>
      <c r="AB31" s="3"/>
      <c r="AC31" s="3"/>
      <c r="AD31" s="3"/>
      <c r="AE31" s="3"/>
    </row>
    <row r="32" spans="1:33" ht="16" customHeight="1" x14ac:dyDescent="0.25">
      <c r="A32" s="5" t="s">
        <v>106</v>
      </c>
      <c r="D32" s="1">
        <f ca="1">INT(RAND()*8+2)</f>
        <v>2</v>
      </c>
      <c r="E32" s="35" t="s">
        <v>100</v>
      </c>
      <c r="F32" s="5"/>
      <c r="G32" s="1">
        <f ca="1">INT(L32/100)</f>
        <v>6</v>
      </c>
      <c r="I32" s="5">
        <f ca="1">INT(L32/10)-INT(L32/100)*10</f>
        <v>8</v>
      </c>
      <c r="J32" s="5"/>
      <c r="K32" s="9">
        <f ca="1">L32-INT(L32/10)*10</f>
        <v>3</v>
      </c>
      <c r="L32" s="38">
        <f ca="1">D32*M32+INT(RAND()*(D32-1)+1)</f>
        <v>683</v>
      </c>
      <c r="M32" s="8">
        <f ca="1">INT(RAND()*(1000-D32*101)/D32+100)</f>
        <v>341</v>
      </c>
      <c r="N32" s="26"/>
      <c r="O32" s="26"/>
      <c r="P32" s="26"/>
      <c r="Q32" s="26"/>
      <c r="R32" s="26"/>
      <c r="S32" s="26"/>
      <c r="T32" s="26"/>
      <c r="U32" s="5" t="s">
        <v>107</v>
      </c>
      <c r="X32" s="1">
        <f ca="1">INT(RAND()*8+2)</f>
        <v>3</v>
      </c>
      <c r="Y32" s="35" t="s">
        <v>100</v>
      </c>
      <c r="Z32" s="5"/>
      <c r="AA32" s="1">
        <f ca="1">INT(AF32/100)</f>
        <v>9</v>
      </c>
      <c r="AC32" s="5">
        <f ca="1">INT(AF32/10)-INT(AF32/100)*10</f>
        <v>8</v>
      </c>
      <c r="AD32" s="5"/>
      <c r="AE32" s="9">
        <f ca="1">AF32-INT(AF32/10)*10</f>
        <v>9</v>
      </c>
      <c r="AF32" s="38">
        <f ca="1">X32*AG32+INT(RAND()*(X32-1)+1)</f>
        <v>989</v>
      </c>
      <c r="AG32" s="8">
        <f ca="1">INT(RAND()*(1000-X32*101)/X32+100)</f>
        <v>329</v>
      </c>
    </row>
    <row r="33" spans="1:33" ht="16" customHeight="1" x14ac:dyDescent="0.25">
      <c r="E33" s="9"/>
      <c r="Y33" s="9"/>
    </row>
    <row r="34" spans="1:33" ht="16" customHeight="1" x14ac:dyDescent="0.25">
      <c r="E34" s="9"/>
      <c r="Y34" s="9"/>
    </row>
    <row r="35" spans="1:33" ht="16" customHeight="1" x14ac:dyDescent="0.25">
      <c r="E35" s="9"/>
      <c r="Y35" s="9"/>
    </row>
    <row r="36" spans="1:33" ht="16" customHeight="1" x14ac:dyDescent="0.25">
      <c r="E36" s="9"/>
      <c r="Y36" s="9"/>
    </row>
    <row r="37" spans="1:33" ht="16" customHeight="1" x14ac:dyDescent="0.25">
      <c r="E37" s="9"/>
      <c r="Y37" s="9"/>
    </row>
    <row r="38" spans="1:33" ht="16" customHeight="1" x14ac:dyDescent="0.25">
      <c r="E38" s="9"/>
      <c r="Y38" s="9"/>
    </row>
    <row r="39" spans="1:33" ht="16" customHeight="1" x14ac:dyDescent="0.25">
      <c r="E39" s="9"/>
      <c r="Y39" s="9"/>
    </row>
    <row r="40" spans="1:33" ht="16" customHeight="1" x14ac:dyDescent="0.25">
      <c r="E40" s="37"/>
      <c r="F40" s="3"/>
      <c r="G40" s="3"/>
      <c r="H40" s="3"/>
      <c r="I40" s="3"/>
      <c r="J40" s="3"/>
      <c r="K40" s="3"/>
      <c r="Y40" s="37"/>
      <c r="Z40" s="3"/>
      <c r="AA40" s="3"/>
      <c r="AB40" s="3"/>
      <c r="AC40" s="3"/>
      <c r="AD40" s="3"/>
      <c r="AE40" s="3"/>
    </row>
    <row r="41" spans="1:33" ht="16" customHeight="1" x14ac:dyDescent="0.25">
      <c r="A41" s="5" t="s">
        <v>108</v>
      </c>
      <c r="D41" s="1">
        <f ca="1">INT(RAND()*8+2)</f>
        <v>8</v>
      </c>
      <c r="E41" s="35" t="s">
        <v>100</v>
      </c>
      <c r="F41" s="5"/>
      <c r="G41" s="1">
        <f ca="1">INT(L41/100)</f>
        <v>9</v>
      </c>
      <c r="I41" s="5">
        <f ca="1">INT(L41/10)-INT(L41/100)*10</f>
        <v>0</v>
      </c>
      <c r="J41" s="5"/>
      <c r="K41" s="9">
        <f ca="1">L41-INT(L41/10)*10</f>
        <v>2</v>
      </c>
      <c r="L41" s="38">
        <f ca="1">D41*M41+INT(RAND()*(D41-1)+1)</f>
        <v>902</v>
      </c>
      <c r="M41" s="8">
        <f ca="1">INT(RAND()*(1000-D41*101)/D41+100)</f>
        <v>112</v>
      </c>
      <c r="N41" s="26"/>
      <c r="O41" s="26"/>
      <c r="P41" s="26"/>
      <c r="Q41" s="26"/>
      <c r="R41" s="26"/>
      <c r="S41" s="26"/>
      <c r="T41" s="26"/>
      <c r="U41" s="151" t="s">
        <v>109</v>
      </c>
      <c r="V41" s="151"/>
      <c r="X41" s="1">
        <f ca="1">INT(RAND()*8+2)</f>
        <v>6</v>
      </c>
      <c r="Y41" s="35" t="s">
        <v>100</v>
      </c>
      <c r="Z41" s="5"/>
      <c r="AA41" s="1">
        <f ca="1">INT(AF41/100)</f>
        <v>8</v>
      </c>
      <c r="AC41" s="5">
        <f ca="1">INT(AF41/10)-INT(AF41/100)*10</f>
        <v>5</v>
      </c>
      <c r="AD41" s="5"/>
      <c r="AE41" s="9">
        <f ca="1">AF41-INT(AF41/10)*10</f>
        <v>3</v>
      </c>
      <c r="AF41" s="38">
        <f ca="1">X41*AG41+INT(RAND()*(X41-1)+1)</f>
        <v>853</v>
      </c>
      <c r="AG41" s="8">
        <f ca="1">INT(RAND()*(1000-X41*101)/X41+100)</f>
        <v>142</v>
      </c>
    </row>
    <row r="42" spans="1:33" ht="16" customHeight="1" x14ac:dyDescent="0.25">
      <c r="E42" s="9"/>
      <c r="Y42" s="9"/>
    </row>
    <row r="43" spans="1:33" ht="16" customHeight="1" x14ac:dyDescent="0.25">
      <c r="E43" s="9"/>
      <c r="Y43" s="9"/>
    </row>
    <row r="44" spans="1:33" ht="16" customHeight="1" x14ac:dyDescent="0.25">
      <c r="E44" s="9"/>
      <c r="Y44" s="9"/>
    </row>
    <row r="45" spans="1:33" ht="16" customHeight="1" x14ac:dyDescent="0.25">
      <c r="E45" s="9"/>
      <c r="Y45" s="9"/>
    </row>
    <row r="46" spans="1:33" ht="16" customHeight="1" x14ac:dyDescent="0.25">
      <c r="E46" s="9"/>
      <c r="Y46" s="9"/>
    </row>
    <row r="47" spans="1:33" ht="16" customHeight="1" x14ac:dyDescent="0.25">
      <c r="E47" s="9"/>
      <c r="Y47" s="9"/>
    </row>
    <row r="48" spans="1:33" ht="16" customHeight="1" x14ac:dyDescent="0.25">
      <c r="E48" s="9"/>
      <c r="Y48" s="9"/>
    </row>
    <row r="49" spans="1:37" ht="25" customHeight="1" x14ac:dyDescent="0.25">
      <c r="D49" s="2" t="str">
        <f>IF(D1="","",D1)</f>
        <v>あまりのあるわり算の筆算</v>
      </c>
      <c r="AG49" s="3" t="str">
        <f>IF(AG1="","",AG1)</f>
        <v>№</v>
      </c>
      <c r="AH49" s="3"/>
      <c r="AI49" s="147" t="str">
        <f>IF(AI1="","",AI1)</f>
        <v/>
      </c>
      <c r="AJ49" s="147"/>
    </row>
    <row r="50" spans="1:37" ht="25" customHeight="1" x14ac:dyDescent="0.25">
      <c r="E50" s="6" t="s">
        <v>1</v>
      </c>
      <c r="O50" s="4" t="str">
        <f t="shared" ref="O50:O58" si="0">IF(O2="","",O2)</f>
        <v>名前</v>
      </c>
      <c r="P50" s="3"/>
      <c r="Q50" s="3"/>
      <c r="R50" s="3"/>
      <c r="S50" s="3" t="str">
        <f>IF(S2="","",S2)</f>
        <v/>
      </c>
      <c r="T50" s="3"/>
      <c r="U50" s="3"/>
      <c r="V50" s="3"/>
      <c r="W50" s="3" t="str">
        <f>IF(W2="","",W2)</f>
        <v/>
      </c>
      <c r="X50" s="3"/>
      <c r="Y50" s="3"/>
      <c r="Z50" s="3"/>
      <c r="AA50" s="3"/>
      <c r="AB50" s="3"/>
      <c r="AC50" s="3"/>
      <c r="AD50" s="3"/>
      <c r="AE50" s="3"/>
      <c r="AF50" s="3"/>
      <c r="AG50" s="13"/>
      <c r="AH50" s="13"/>
      <c r="AI50" s="13"/>
    </row>
    <row r="51" spans="1:37" ht="16" customHeight="1" x14ac:dyDescent="0.25">
      <c r="A51" s="1" t="str">
        <f t="shared" ref="A51:N51" si="1">IF(A3="","",A3)</f>
        <v/>
      </c>
      <c r="B51" s="1" t="str">
        <f t="shared" si="1"/>
        <v/>
      </c>
      <c r="C51" s="1" t="str">
        <f t="shared" si="1"/>
        <v/>
      </c>
      <c r="D51" s="1" t="str">
        <f t="shared" si="1"/>
        <v/>
      </c>
      <c r="E51" s="1" t="str">
        <f t="shared" si="1"/>
        <v/>
      </c>
      <c r="F51" s="1" t="str">
        <f t="shared" si="1"/>
        <v/>
      </c>
      <c r="G51" s="1" t="str">
        <f t="shared" si="1"/>
        <v/>
      </c>
      <c r="H51" s="1" t="str">
        <f t="shared" si="1"/>
        <v/>
      </c>
      <c r="I51" s="1" t="str">
        <f t="shared" si="1"/>
        <v/>
      </c>
      <c r="J51" s="1" t="str">
        <f t="shared" si="1"/>
        <v/>
      </c>
      <c r="K51" s="1" t="str">
        <f t="shared" si="1"/>
        <v/>
      </c>
      <c r="L51" s="1" t="str">
        <f t="shared" si="1"/>
        <v/>
      </c>
      <c r="M51" s="1" t="str">
        <f t="shared" si="1"/>
        <v/>
      </c>
      <c r="N51" s="1" t="str">
        <f t="shared" si="1"/>
        <v/>
      </c>
      <c r="O51" s="1" t="str">
        <f t="shared" si="0"/>
        <v/>
      </c>
      <c r="P51" s="1" t="str">
        <f t="shared" ref="P51:V52" si="2">IF(P3="","",P3)</f>
        <v/>
      </c>
      <c r="Q51" s="1" t="str">
        <f t="shared" si="2"/>
        <v/>
      </c>
      <c r="R51" s="1" t="str">
        <f t="shared" si="2"/>
        <v/>
      </c>
      <c r="S51" s="1" t="str">
        <f t="shared" si="2"/>
        <v/>
      </c>
      <c r="T51" s="1" t="str">
        <f t="shared" si="2"/>
        <v/>
      </c>
      <c r="U51" s="1" t="str">
        <f t="shared" si="2"/>
        <v/>
      </c>
      <c r="V51" s="1" t="str">
        <f t="shared" si="2"/>
        <v/>
      </c>
      <c r="W51" s="1" t="str">
        <f>IF(W3="","",W3)</f>
        <v/>
      </c>
      <c r="X51" s="1" t="str">
        <f t="shared" ref="X51:AK51" si="3">IF(X3="","",X3)</f>
        <v/>
      </c>
      <c r="Y51" s="1" t="str">
        <f t="shared" si="3"/>
        <v/>
      </c>
      <c r="Z51" s="1" t="str">
        <f t="shared" si="3"/>
        <v/>
      </c>
      <c r="AA51" s="1" t="str">
        <f t="shared" si="3"/>
        <v/>
      </c>
      <c r="AB51" s="1" t="str">
        <f t="shared" si="3"/>
        <v/>
      </c>
      <c r="AC51" s="1" t="str">
        <f t="shared" si="3"/>
        <v/>
      </c>
      <c r="AD51" s="1" t="str">
        <f t="shared" si="3"/>
        <v/>
      </c>
      <c r="AE51" s="1" t="str">
        <f t="shared" si="3"/>
        <v/>
      </c>
      <c r="AF51" s="1" t="str">
        <f t="shared" si="3"/>
        <v/>
      </c>
      <c r="AG51" s="1" t="str">
        <f t="shared" si="3"/>
        <v/>
      </c>
      <c r="AH51" s="1" t="str">
        <f t="shared" si="3"/>
        <v/>
      </c>
      <c r="AI51" s="1" t="str">
        <f t="shared" si="3"/>
        <v/>
      </c>
      <c r="AJ51" s="1" t="str">
        <f t="shared" si="3"/>
        <v/>
      </c>
      <c r="AK51" s="1" t="str">
        <f t="shared" si="3"/>
        <v/>
      </c>
    </row>
    <row r="52" spans="1:37" ht="16" customHeight="1" x14ac:dyDescent="0.25">
      <c r="A52" s="1" t="str">
        <f t="shared" ref="A52:F52" si="4">IF(A4="","",A4)</f>
        <v/>
      </c>
      <c r="B52" s="1" t="str">
        <f t="shared" si="4"/>
        <v/>
      </c>
      <c r="C52" s="1" t="str">
        <f t="shared" si="4"/>
        <v/>
      </c>
      <c r="D52" s="1" t="str">
        <f t="shared" si="4"/>
        <v/>
      </c>
      <c r="E52" s="3" t="str">
        <f t="shared" si="4"/>
        <v/>
      </c>
      <c r="F52" s="3" t="str">
        <f t="shared" si="4"/>
        <v/>
      </c>
      <c r="G52" s="14">
        <f ca="1">INT(M53/100)</f>
        <v>1</v>
      </c>
      <c r="H52" s="14" t="str">
        <f t="shared" ref="H52:H58" si="5">IF(H4="","",H4)</f>
        <v/>
      </c>
      <c r="I52" s="14">
        <f ca="1">INT(M53/10)-G52*10</f>
        <v>0</v>
      </c>
      <c r="J52" s="14" t="str">
        <f t="shared" ref="J52:J58" si="6">IF(J4="","",J4)</f>
        <v/>
      </c>
      <c r="K52" s="14">
        <f ca="1">M53-INT(M53/10)*10</f>
        <v>6</v>
      </c>
      <c r="L52" s="8" t="str">
        <f t="shared" ref="L52:N55" si="7">IF(L4="","",L4)</f>
        <v/>
      </c>
      <c r="M52" s="8" t="str">
        <f t="shared" si="7"/>
        <v/>
      </c>
      <c r="N52" s="1" t="str">
        <f t="shared" si="7"/>
        <v/>
      </c>
      <c r="O52" s="1" t="str">
        <f t="shared" si="0"/>
        <v/>
      </c>
      <c r="P52" s="1" t="str">
        <f t="shared" si="2"/>
        <v/>
      </c>
      <c r="Q52" s="1" t="str">
        <f t="shared" si="2"/>
        <v/>
      </c>
      <c r="R52" s="1" t="str">
        <f t="shared" si="2"/>
        <v/>
      </c>
      <c r="S52" s="1" t="str">
        <f t="shared" si="2"/>
        <v/>
      </c>
      <c r="T52" s="1" t="str">
        <f t="shared" si="2"/>
        <v/>
      </c>
      <c r="U52" s="1" t="str">
        <f t="shared" si="2"/>
        <v/>
      </c>
      <c r="V52" s="1" t="str">
        <f t="shared" si="2"/>
        <v/>
      </c>
      <c r="W52" s="1" t="str">
        <f>IF(W4="","",W4)</f>
        <v/>
      </c>
      <c r="X52" s="1" t="str">
        <f t="shared" ref="X52:Z53" si="8">IF(X4="","",X4)</f>
        <v/>
      </c>
      <c r="Y52" s="3" t="str">
        <f t="shared" si="8"/>
        <v/>
      </c>
      <c r="Z52" s="3" t="str">
        <f t="shared" si="8"/>
        <v/>
      </c>
      <c r="AA52" s="14">
        <f ca="1">INT(AG53/100)</f>
        <v>1</v>
      </c>
      <c r="AB52" s="14" t="str">
        <f t="shared" ref="AB52:AB58" si="9">IF(AB4="","",AB4)</f>
        <v/>
      </c>
      <c r="AC52" s="14">
        <f ca="1">INT(AG53/10)-AA52*10</f>
        <v>7</v>
      </c>
      <c r="AD52" s="14" t="str">
        <f t="shared" ref="AD52:AD58" si="10">IF(AD4="","",AD4)</f>
        <v/>
      </c>
      <c r="AE52" s="14">
        <f ca="1">AG53-INT(AG53/10)*10</f>
        <v>5</v>
      </c>
      <c r="AF52" s="8" t="str">
        <f t="shared" ref="AF52:AG55" si="11">IF(AF4="","",AF4)</f>
        <v/>
      </c>
      <c r="AG52" s="8" t="str">
        <f t="shared" si="11"/>
        <v/>
      </c>
      <c r="AH52" s="1" t="str">
        <f t="shared" ref="AH52:AK55" si="12">IF(AH4="","",AH4)</f>
        <v/>
      </c>
      <c r="AI52" s="1" t="str">
        <f t="shared" si="12"/>
        <v/>
      </c>
      <c r="AJ52" s="1" t="str">
        <f t="shared" si="12"/>
        <v/>
      </c>
      <c r="AK52" s="1" t="str">
        <f t="shared" si="12"/>
        <v/>
      </c>
    </row>
    <row r="53" spans="1:37" ht="16" customHeight="1" x14ac:dyDescent="0.25">
      <c r="A53" s="5" t="str">
        <f t="shared" ref="A53:A58" si="13">IF(A5="","",A5)</f>
        <v>(1)</v>
      </c>
      <c r="D53" s="1">
        <f ca="1">IF(D5="","",D5)</f>
        <v>7</v>
      </c>
      <c r="E53" s="35" t="str">
        <f>IF(E5="","",E5)</f>
        <v>)</v>
      </c>
      <c r="F53" s="5" t="str">
        <f>IF(F5="","",F5)</f>
        <v/>
      </c>
      <c r="G53" s="1">
        <f ca="1">IF(G5="","",G5)</f>
        <v>7</v>
      </c>
      <c r="H53" s="1" t="str">
        <f t="shared" si="5"/>
        <v/>
      </c>
      <c r="I53" s="5">
        <f ca="1">IF(I5="","",I5)</f>
        <v>4</v>
      </c>
      <c r="J53" s="5" t="str">
        <f t="shared" si="6"/>
        <v/>
      </c>
      <c r="K53" s="9">
        <f ca="1">IF(K5="","",K5)</f>
        <v>8</v>
      </c>
      <c r="L53" s="8">
        <f t="shared" ca="1" si="7"/>
        <v>748</v>
      </c>
      <c r="M53" s="8">
        <f t="shared" ca="1" si="7"/>
        <v>106</v>
      </c>
      <c r="N53" s="10" t="str">
        <f t="shared" si="7"/>
        <v/>
      </c>
      <c r="O53" s="10" t="str">
        <f t="shared" si="0"/>
        <v/>
      </c>
      <c r="P53" s="10" t="str">
        <f t="shared" ref="P53:U58" si="14">IF(P5="","",P5)</f>
        <v/>
      </c>
      <c r="Q53" s="10" t="str">
        <f t="shared" si="14"/>
        <v/>
      </c>
      <c r="R53" s="10" t="str">
        <f t="shared" si="14"/>
        <v/>
      </c>
      <c r="S53" s="10" t="str">
        <f t="shared" si="14"/>
        <v/>
      </c>
      <c r="T53" s="26" t="str">
        <f t="shared" si="14"/>
        <v/>
      </c>
      <c r="U53" s="5" t="str">
        <f t="shared" si="14"/>
        <v>(2)</v>
      </c>
      <c r="X53" s="1">
        <f t="shared" ca="1" si="8"/>
        <v>3</v>
      </c>
      <c r="Y53" s="35" t="str">
        <f t="shared" si="8"/>
        <v>)</v>
      </c>
      <c r="Z53" s="5" t="str">
        <f t="shared" si="8"/>
        <v/>
      </c>
      <c r="AA53" s="1">
        <f ca="1">IF(AA5="","",AA5)</f>
        <v>5</v>
      </c>
      <c r="AB53" s="1" t="str">
        <f t="shared" si="9"/>
        <v/>
      </c>
      <c r="AC53" s="5">
        <f ca="1">IF(AC5="","",AC5)</f>
        <v>2</v>
      </c>
      <c r="AD53" s="5" t="str">
        <f t="shared" si="10"/>
        <v/>
      </c>
      <c r="AE53" s="9">
        <f ca="1">IF(AE5="","",AE5)</f>
        <v>6</v>
      </c>
      <c r="AF53" s="8">
        <f t="shared" ca="1" si="11"/>
        <v>526</v>
      </c>
      <c r="AG53" s="8">
        <f t="shared" ca="1" si="11"/>
        <v>175</v>
      </c>
      <c r="AH53" s="1" t="str">
        <f t="shared" si="12"/>
        <v/>
      </c>
      <c r="AI53" s="1" t="str">
        <f t="shared" si="12"/>
        <v/>
      </c>
      <c r="AJ53" s="1" t="str">
        <f t="shared" si="12"/>
        <v/>
      </c>
      <c r="AK53" s="1" t="str">
        <f t="shared" si="12"/>
        <v/>
      </c>
    </row>
    <row r="54" spans="1:37" ht="16" customHeight="1" x14ac:dyDescent="0.25">
      <c r="A54" s="1" t="str">
        <f t="shared" si="13"/>
        <v/>
      </c>
      <c r="B54" s="1" t="str">
        <f t="shared" ref="B54:F57" si="15">IF(B6="","",B6)</f>
        <v/>
      </c>
      <c r="C54" s="1" t="str">
        <f t="shared" si="15"/>
        <v/>
      </c>
      <c r="D54" s="1" t="str">
        <f t="shared" si="15"/>
        <v/>
      </c>
      <c r="E54" s="1" t="str">
        <f t="shared" si="15"/>
        <v/>
      </c>
      <c r="F54" s="1" t="str">
        <f t="shared" si="15"/>
        <v/>
      </c>
      <c r="G54" s="39">
        <f ca="1">G52*D53</f>
        <v>7</v>
      </c>
      <c r="H54" s="39" t="str">
        <f t="shared" si="5"/>
        <v/>
      </c>
      <c r="I54" s="39" t="str">
        <f>IF(I6="","",I6)</f>
        <v/>
      </c>
      <c r="J54" s="39" t="str">
        <f t="shared" si="6"/>
        <v/>
      </c>
      <c r="K54" s="39" t="str">
        <f>IF(K6="","",K6)</f>
        <v/>
      </c>
      <c r="L54" s="8" t="str">
        <f t="shared" si="7"/>
        <v/>
      </c>
      <c r="M54" s="8" t="str">
        <f t="shared" si="7"/>
        <v/>
      </c>
      <c r="N54" s="1" t="str">
        <f t="shared" si="7"/>
        <v/>
      </c>
      <c r="O54" s="1" t="str">
        <f t="shared" si="0"/>
        <v/>
      </c>
      <c r="P54" s="1" t="str">
        <f t="shared" si="14"/>
        <v/>
      </c>
      <c r="Q54" s="1" t="str">
        <f t="shared" si="14"/>
        <v/>
      </c>
      <c r="R54" s="1" t="str">
        <f t="shared" si="14"/>
        <v/>
      </c>
      <c r="S54" s="1" t="str">
        <f t="shared" si="14"/>
        <v/>
      </c>
      <c r="T54" s="1" t="str">
        <f t="shared" si="14"/>
        <v/>
      </c>
      <c r="U54" s="1" t="str">
        <f t="shared" si="14"/>
        <v/>
      </c>
      <c r="V54" s="1" t="str">
        <f t="shared" ref="V54:Z57" si="16">IF(V6="","",V6)</f>
        <v/>
      </c>
      <c r="W54" s="1" t="str">
        <f t="shared" si="16"/>
        <v/>
      </c>
      <c r="X54" s="1" t="str">
        <f t="shared" si="16"/>
        <v/>
      </c>
      <c r="Y54" s="1" t="str">
        <f t="shared" si="16"/>
        <v/>
      </c>
      <c r="Z54" s="1" t="str">
        <f t="shared" si="16"/>
        <v/>
      </c>
      <c r="AA54" s="39">
        <f ca="1">AA52*X53</f>
        <v>3</v>
      </c>
      <c r="AB54" s="39" t="str">
        <f t="shared" si="9"/>
        <v/>
      </c>
      <c r="AC54" s="39" t="str">
        <f>IF(AC6="","",AC6)</f>
        <v/>
      </c>
      <c r="AD54" s="39" t="str">
        <f t="shared" si="10"/>
        <v/>
      </c>
      <c r="AE54" s="39" t="str">
        <f>IF(AE6="","",AE6)</f>
        <v/>
      </c>
      <c r="AF54" s="8" t="str">
        <f t="shared" si="11"/>
        <v/>
      </c>
      <c r="AG54" s="8" t="str">
        <f t="shared" si="11"/>
        <v/>
      </c>
      <c r="AH54" s="1" t="str">
        <f t="shared" si="12"/>
        <v/>
      </c>
      <c r="AI54" s="1" t="str">
        <f t="shared" si="12"/>
        <v/>
      </c>
      <c r="AJ54" s="1" t="str">
        <f t="shared" si="12"/>
        <v/>
      </c>
      <c r="AK54" s="1" t="str">
        <f t="shared" si="12"/>
        <v/>
      </c>
    </row>
    <row r="55" spans="1:37" ht="16" customHeight="1" x14ac:dyDescent="0.25">
      <c r="A55" s="1" t="str">
        <f t="shared" si="13"/>
        <v/>
      </c>
      <c r="B55" s="1" t="str">
        <f t="shared" si="15"/>
        <v/>
      </c>
      <c r="C55" s="1" t="str">
        <f t="shared" si="15"/>
        <v/>
      </c>
      <c r="D55" s="1" t="str">
        <f t="shared" si="15"/>
        <v/>
      </c>
      <c r="E55" s="1" t="str">
        <f t="shared" si="15"/>
        <v/>
      </c>
      <c r="F55" s="1" t="str">
        <f t="shared" si="15"/>
        <v/>
      </c>
      <c r="G55" s="7" t="str">
        <f ca="1">IF(G53-G54=0,"",G53-G54)</f>
        <v/>
      </c>
      <c r="H55" s="7" t="str">
        <f t="shared" si="5"/>
        <v/>
      </c>
      <c r="I55" s="7">
        <f ca="1">I53</f>
        <v>4</v>
      </c>
      <c r="J55" s="7" t="str">
        <f t="shared" si="6"/>
        <v/>
      </c>
      <c r="K55" s="7" t="str">
        <f>IF(K7="","",K7)</f>
        <v/>
      </c>
      <c r="L55" s="8" t="str">
        <f t="shared" si="7"/>
        <v/>
      </c>
      <c r="M55" s="8" t="str">
        <f t="shared" si="7"/>
        <v/>
      </c>
      <c r="N55" s="1" t="str">
        <f t="shared" si="7"/>
        <v/>
      </c>
      <c r="O55" s="1" t="str">
        <f t="shared" si="0"/>
        <v/>
      </c>
      <c r="P55" s="1" t="str">
        <f t="shared" si="14"/>
        <v/>
      </c>
      <c r="Q55" s="1" t="str">
        <f t="shared" si="14"/>
        <v/>
      </c>
      <c r="R55" s="1" t="str">
        <f t="shared" si="14"/>
        <v/>
      </c>
      <c r="S55" s="1" t="str">
        <f t="shared" si="14"/>
        <v/>
      </c>
      <c r="T55" s="1" t="str">
        <f t="shared" si="14"/>
        <v/>
      </c>
      <c r="U55" s="1" t="str">
        <f t="shared" si="14"/>
        <v/>
      </c>
      <c r="V55" s="1" t="str">
        <f t="shared" si="16"/>
        <v/>
      </c>
      <c r="W55" s="1" t="str">
        <f t="shared" si="16"/>
        <v/>
      </c>
      <c r="X55" s="1" t="str">
        <f t="shared" si="16"/>
        <v/>
      </c>
      <c r="Y55" s="1" t="str">
        <f t="shared" si="16"/>
        <v/>
      </c>
      <c r="Z55" s="1" t="str">
        <f t="shared" si="16"/>
        <v/>
      </c>
      <c r="AA55" s="7">
        <f ca="1">IF(AA53-AA54=0,"",AA53-AA54)</f>
        <v>2</v>
      </c>
      <c r="AB55" s="7" t="str">
        <f t="shared" si="9"/>
        <v/>
      </c>
      <c r="AC55" s="7">
        <f ca="1">AC53</f>
        <v>2</v>
      </c>
      <c r="AD55" s="7" t="str">
        <f t="shared" si="10"/>
        <v/>
      </c>
      <c r="AE55" s="7" t="str">
        <f>IF(AE7="","",AE7)</f>
        <v/>
      </c>
      <c r="AF55" s="8" t="str">
        <f t="shared" si="11"/>
        <v/>
      </c>
      <c r="AG55" s="8" t="str">
        <f t="shared" si="11"/>
        <v/>
      </c>
      <c r="AH55" s="1" t="str">
        <f t="shared" si="12"/>
        <v/>
      </c>
      <c r="AI55" s="1" t="str">
        <f t="shared" si="12"/>
        <v/>
      </c>
      <c r="AJ55" s="1" t="str">
        <f t="shared" si="12"/>
        <v/>
      </c>
      <c r="AK55" s="1" t="str">
        <f t="shared" si="12"/>
        <v/>
      </c>
    </row>
    <row r="56" spans="1:37" ht="16" customHeight="1" x14ac:dyDescent="0.25">
      <c r="A56" s="1" t="str">
        <f t="shared" si="13"/>
        <v/>
      </c>
      <c r="B56" s="1" t="str">
        <f t="shared" si="15"/>
        <v/>
      </c>
      <c r="C56" s="1" t="str">
        <f t="shared" si="15"/>
        <v/>
      </c>
      <c r="D56" s="1" t="str">
        <f t="shared" si="15"/>
        <v/>
      </c>
      <c r="E56" s="1" t="str">
        <f t="shared" si="15"/>
        <v/>
      </c>
      <c r="F56" s="1" t="str">
        <f t="shared" si="15"/>
        <v/>
      </c>
      <c r="G56" s="39" t="str">
        <f ca="1">IF(INT(L56/10)=0,"",INT(L56/10))</f>
        <v/>
      </c>
      <c r="H56" s="39" t="str">
        <f t="shared" si="5"/>
        <v/>
      </c>
      <c r="I56" s="39">
        <f ca="1">L56-INT(L56/10)*10</f>
        <v>0</v>
      </c>
      <c r="J56" s="39" t="str">
        <f t="shared" si="6"/>
        <v/>
      </c>
      <c r="K56" s="39" t="str">
        <f>IF(K8="","",K8)</f>
        <v/>
      </c>
      <c r="L56" s="8">
        <f ca="1">D53*I52</f>
        <v>0</v>
      </c>
      <c r="M56" s="8" t="str">
        <f t="shared" ref="M56:N58" si="17">IF(M8="","",M8)</f>
        <v/>
      </c>
      <c r="N56" s="1" t="str">
        <f t="shared" si="17"/>
        <v/>
      </c>
      <c r="O56" s="1" t="str">
        <f t="shared" si="0"/>
        <v/>
      </c>
      <c r="P56" s="1" t="str">
        <f t="shared" si="14"/>
        <v/>
      </c>
      <c r="Q56" s="1" t="str">
        <f t="shared" si="14"/>
        <v/>
      </c>
      <c r="R56" s="1" t="str">
        <f t="shared" si="14"/>
        <v/>
      </c>
      <c r="S56" s="1" t="str">
        <f t="shared" si="14"/>
        <v/>
      </c>
      <c r="T56" s="1" t="str">
        <f t="shared" si="14"/>
        <v/>
      </c>
      <c r="U56" s="1" t="str">
        <f t="shared" si="14"/>
        <v/>
      </c>
      <c r="V56" s="1" t="str">
        <f t="shared" si="16"/>
        <v/>
      </c>
      <c r="W56" s="1" t="str">
        <f t="shared" si="16"/>
        <v/>
      </c>
      <c r="X56" s="1" t="str">
        <f t="shared" si="16"/>
        <v/>
      </c>
      <c r="Y56" s="1" t="str">
        <f t="shared" si="16"/>
        <v/>
      </c>
      <c r="Z56" s="1" t="str">
        <f t="shared" si="16"/>
        <v/>
      </c>
      <c r="AA56" s="39">
        <f ca="1">IF(INT(AF56/10)=0,"",INT(AF56/10))</f>
        <v>2</v>
      </c>
      <c r="AB56" s="39" t="str">
        <f t="shared" si="9"/>
        <v/>
      </c>
      <c r="AC56" s="39">
        <f ca="1">AF56-INT(AF56/10)*10</f>
        <v>1</v>
      </c>
      <c r="AD56" s="39" t="str">
        <f t="shared" si="10"/>
        <v/>
      </c>
      <c r="AE56" s="39" t="str">
        <f>IF(AE8="","",AE8)</f>
        <v/>
      </c>
      <c r="AF56" s="8">
        <f ca="1">X53*AC52</f>
        <v>21</v>
      </c>
      <c r="AG56" s="8" t="str">
        <f>IF(AG8="","",AG8)</f>
        <v/>
      </c>
      <c r="AH56" s="1" t="str">
        <f t="shared" ref="AH56:AK58" si="18">IF(AH8="","",AH8)</f>
        <v/>
      </c>
      <c r="AI56" s="1" t="str">
        <f t="shared" si="18"/>
        <v/>
      </c>
      <c r="AJ56" s="1" t="str">
        <f t="shared" si="18"/>
        <v/>
      </c>
      <c r="AK56" s="1" t="str">
        <f t="shared" si="18"/>
        <v/>
      </c>
    </row>
    <row r="57" spans="1:37" ht="16" customHeight="1" x14ac:dyDescent="0.25">
      <c r="A57" s="1" t="str">
        <f t="shared" si="13"/>
        <v/>
      </c>
      <c r="B57" s="1" t="str">
        <f t="shared" si="15"/>
        <v/>
      </c>
      <c r="C57" s="1" t="str">
        <f t="shared" si="15"/>
        <v/>
      </c>
      <c r="D57" s="1" t="str">
        <f t="shared" si="15"/>
        <v/>
      </c>
      <c r="E57" s="1" t="str">
        <f t="shared" si="15"/>
        <v/>
      </c>
      <c r="F57" s="1" t="str">
        <f t="shared" si="15"/>
        <v/>
      </c>
      <c r="G57" s="7" t="str">
        <f>IF(G9="","",G9)</f>
        <v/>
      </c>
      <c r="H57" s="7" t="str">
        <f t="shared" si="5"/>
        <v/>
      </c>
      <c r="I57" s="7">
        <f ca="1">IF(I55&lt;I56,10+I55-I56,IF(I55-I56=0,"",I55-I56))</f>
        <v>4</v>
      </c>
      <c r="J57" s="7" t="str">
        <f t="shared" si="6"/>
        <v/>
      </c>
      <c r="K57" s="7">
        <f ca="1">K53</f>
        <v>8</v>
      </c>
      <c r="L57" s="8">
        <f ca="1">IF(I57="",K57,I57*10+K57)</f>
        <v>48</v>
      </c>
      <c r="M57" s="8" t="str">
        <f t="shared" si="17"/>
        <v/>
      </c>
      <c r="N57" s="1" t="str">
        <f t="shared" si="17"/>
        <v/>
      </c>
      <c r="O57" s="1" t="str">
        <f t="shared" si="0"/>
        <v/>
      </c>
      <c r="P57" s="1" t="str">
        <f t="shared" si="14"/>
        <v/>
      </c>
      <c r="Q57" s="1" t="str">
        <f t="shared" si="14"/>
        <v/>
      </c>
      <c r="R57" s="1" t="str">
        <f t="shared" si="14"/>
        <v/>
      </c>
      <c r="S57" s="1" t="str">
        <f t="shared" si="14"/>
        <v/>
      </c>
      <c r="T57" s="1" t="str">
        <f t="shared" si="14"/>
        <v/>
      </c>
      <c r="U57" s="1" t="str">
        <f t="shared" si="14"/>
        <v/>
      </c>
      <c r="V57" s="1" t="str">
        <f t="shared" si="16"/>
        <v/>
      </c>
      <c r="W57" s="1" t="str">
        <f t="shared" si="16"/>
        <v/>
      </c>
      <c r="X57" s="1" t="str">
        <f t="shared" si="16"/>
        <v/>
      </c>
      <c r="Y57" s="1" t="str">
        <f t="shared" si="16"/>
        <v/>
      </c>
      <c r="Z57" s="1" t="str">
        <f t="shared" si="16"/>
        <v/>
      </c>
      <c r="AA57" s="7" t="str">
        <f>IF(AA9="","",AA9)</f>
        <v/>
      </c>
      <c r="AB57" s="7" t="str">
        <f t="shared" si="9"/>
        <v/>
      </c>
      <c r="AC57" s="7">
        <f ca="1">IF(AC55&lt;AC56,10+AC55-AC56,IF(AC55-AC56=0,"",AC55-AC56))</f>
        <v>1</v>
      </c>
      <c r="AD57" s="7" t="str">
        <f t="shared" si="10"/>
        <v/>
      </c>
      <c r="AE57" s="7">
        <f ca="1">AE53</f>
        <v>6</v>
      </c>
      <c r="AF57" s="8">
        <f ca="1">IF(AC57="",AE57,AC57*10+AE57)</f>
        <v>16</v>
      </c>
      <c r="AG57" s="8" t="str">
        <f>IF(AG9="","",AG9)</f>
        <v/>
      </c>
      <c r="AH57" s="1" t="str">
        <f t="shared" si="18"/>
        <v/>
      </c>
      <c r="AI57" s="1" t="str">
        <f t="shared" si="18"/>
        <v/>
      </c>
      <c r="AJ57" s="1" t="str">
        <f t="shared" si="18"/>
        <v/>
      </c>
      <c r="AK57" s="1" t="str">
        <f t="shared" si="18"/>
        <v/>
      </c>
    </row>
    <row r="58" spans="1:37" ht="16" customHeight="1" x14ac:dyDescent="0.25">
      <c r="A58" s="1" t="str">
        <f t="shared" si="13"/>
        <v/>
      </c>
      <c r="D58" s="1" t="str">
        <f>IF(D10="","",D10)</f>
        <v/>
      </c>
      <c r="E58" s="9" t="str">
        <f>IF(E10="","",E10)</f>
        <v/>
      </c>
      <c r="F58" s="1" t="str">
        <f>IF(F10="","",F10)</f>
        <v/>
      </c>
      <c r="G58" s="7" t="str">
        <f>IF(G10="","",G10)</f>
        <v/>
      </c>
      <c r="H58" s="7" t="str">
        <f t="shared" si="5"/>
        <v/>
      </c>
      <c r="I58" s="39">
        <f ca="1">IF(INT(L58/10)=0,"",INT(L58/10))</f>
        <v>4</v>
      </c>
      <c r="J58" s="39" t="str">
        <f t="shared" si="6"/>
        <v/>
      </c>
      <c r="K58" s="39">
        <f ca="1">IF(L57&lt;D53,"",L58-INT(L58/10)*10)</f>
        <v>2</v>
      </c>
      <c r="L58" s="8">
        <f ca="1">D53*K52</f>
        <v>42</v>
      </c>
      <c r="M58" s="8" t="str">
        <f t="shared" si="17"/>
        <v/>
      </c>
      <c r="N58" s="1" t="str">
        <f t="shared" si="17"/>
        <v/>
      </c>
      <c r="O58" s="1" t="str">
        <f t="shared" si="0"/>
        <v/>
      </c>
      <c r="P58" s="1" t="str">
        <f t="shared" si="14"/>
        <v/>
      </c>
      <c r="Q58" s="1" t="str">
        <f t="shared" si="14"/>
        <v/>
      </c>
      <c r="R58" s="1" t="str">
        <f t="shared" si="14"/>
        <v/>
      </c>
      <c r="S58" s="1" t="str">
        <f t="shared" si="14"/>
        <v/>
      </c>
      <c r="T58" s="1" t="str">
        <f t="shared" si="14"/>
        <v/>
      </c>
      <c r="U58" s="1" t="str">
        <f t="shared" si="14"/>
        <v/>
      </c>
      <c r="X58" s="1" t="str">
        <f>IF(X10="","",X10)</f>
        <v/>
      </c>
      <c r="Y58" s="9" t="str">
        <f>IF(Y10="","",Y10)</f>
        <v/>
      </c>
      <c r="Z58" s="1" t="str">
        <f>IF(Z10="","",Z10)</f>
        <v/>
      </c>
      <c r="AA58" s="7" t="str">
        <f>IF(AA10="","",AA10)</f>
        <v/>
      </c>
      <c r="AB58" s="7" t="str">
        <f t="shared" si="9"/>
        <v/>
      </c>
      <c r="AC58" s="39">
        <f ca="1">IF(INT(AF58/10)=0,"",INT(AF58/10))</f>
        <v>1</v>
      </c>
      <c r="AD58" s="39" t="str">
        <f t="shared" si="10"/>
        <v/>
      </c>
      <c r="AE58" s="39">
        <f ca="1">IF(AF57&lt;X53,"",AF58-INT(AF58/10)*10)</f>
        <v>5</v>
      </c>
      <c r="AF58" s="8">
        <f ca="1">X53*AE52</f>
        <v>15</v>
      </c>
      <c r="AG58" s="8" t="str">
        <f>IF(AG10="","",AG10)</f>
        <v/>
      </c>
      <c r="AH58" s="1" t="str">
        <f t="shared" si="18"/>
        <v/>
      </c>
      <c r="AI58" s="1" t="str">
        <f t="shared" si="18"/>
        <v/>
      </c>
      <c r="AJ58" s="1" t="str">
        <f t="shared" si="18"/>
        <v/>
      </c>
      <c r="AK58" s="1" t="str">
        <f t="shared" si="18"/>
        <v/>
      </c>
    </row>
    <row r="59" spans="1:37" ht="16" customHeight="1" x14ac:dyDescent="0.25">
      <c r="E59" s="9"/>
      <c r="G59" s="7"/>
      <c r="H59" s="7"/>
      <c r="I59" s="7"/>
      <c r="J59" s="7"/>
      <c r="K59" s="7">
        <f ca="1">IF(L57&lt;D53,"",L57-L58)</f>
        <v>6</v>
      </c>
      <c r="L59" s="8"/>
      <c r="M59" s="8"/>
      <c r="Y59" s="9"/>
      <c r="AA59" s="7"/>
      <c r="AB59" s="7"/>
      <c r="AC59" s="7"/>
      <c r="AD59" s="7"/>
      <c r="AE59" s="7">
        <f ca="1">IF(AF57&lt;X53,"",AF57-AF58)</f>
        <v>1</v>
      </c>
      <c r="AF59" s="8"/>
      <c r="AG59" s="8"/>
    </row>
    <row r="60" spans="1:37" ht="16" customHeight="1" x14ac:dyDescent="0.25">
      <c r="E60" s="9"/>
      <c r="Y60" s="9"/>
    </row>
    <row r="61" spans="1:37" ht="16" customHeight="1" x14ac:dyDescent="0.25">
      <c r="A61" s="1" t="str">
        <f t="shared" ref="A61:A67" si="19">IF(A13="","",A13)</f>
        <v/>
      </c>
      <c r="D61" s="1" t="str">
        <f t="shared" ref="D61:F62" si="20">IF(D13="","",D13)</f>
        <v/>
      </c>
      <c r="E61" s="3" t="str">
        <f t="shared" si="20"/>
        <v/>
      </c>
      <c r="F61" s="3" t="str">
        <f t="shared" si="20"/>
        <v/>
      </c>
      <c r="G61" s="14">
        <f ca="1">INT(M62/100)</f>
        <v>1</v>
      </c>
      <c r="H61" s="14" t="str">
        <f t="shared" ref="H61:H67" si="21">IF(H13="","",H13)</f>
        <v/>
      </c>
      <c r="I61" s="14">
        <f ca="1">INT(M62/10)-G61*10</f>
        <v>6</v>
      </c>
      <c r="J61" s="14" t="str">
        <f t="shared" ref="J61:J67" si="22">IF(J13="","",J13)</f>
        <v/>
      </c>
      <c r="K61" s="14">
        <f ca="1">M62-INT(M62/10)*10</f>
        <v>8</v>
      </c>
      <c r="L61" s="8" t="str">
        <f t="shared" ref="L61:M64" si="23">IF(L13="","",L13)</f>
        <v/>
      </c>
      <c r="M61" s="8" t="str">
        <f t="shared" si="23"/>
        <v/>
      </c>
      <c r="N61" s="1" t="str">
        <f t="shared" ref="N61:U61" si="24">IF(N13="","",N13)</f>
        <v/>
      </c>
      <c r="O61" s="1" t="str">
        <f t="shared" si="24"/>
        <v/>
      </c>
      <c r="P61" s="1" t="str">
        <f t="shared" si="24"/>
        <v/>
      </c>
      <c r="Q61" s="1" t="str">
        <f t="shared" si="24"/>
        <v/>
      </c>
      <c r="R61" s="1" t="str">
        <f t="shared" si="24"/>
        <v/>
      </c>
      <c r="S61" s="1" t="str">
        <f t="shared" si="24"/>
        <v/>
      </c>
      <c r="T61" s="1" t="str">
        <f t="shared" si="24"/>
        <v/>
      </c>
      <c r="U61" s="1" t="str">
        <f t="shared" si="24"/>
        <v/>
      </c>
      <c r="X61" s="1" t="str">
        <f t="shared" ref="X61:Z62" si="25">IF(X13="","",X13)</f>
        <v/>
      </c>
      <c r="Y61" s="3" t="str">
        <f t="shared" si="25"/>
        <v/>
      </c>
      <c r="Z61" s="3" t="str">
        <f t="shared" si="25"/>
        <v/>
      </c>
      <c r="AA61" s="14">
        <f ca="1">INT(AG62/100)</f>
        <v>1</v>
      </c>
      <c r="AB61" s="14" t="str">
        <f t="shared" ref="AB61:AB67" si="26">IF(AB13="","",AB13)</f>
        <v/>
      </c>
      <c r="AC61" s="14">
        <f ca="1">INT(AG62/10)-AA61*10</f>
        <v>1</v>
      </c>
      <c r="AD61" s="14" t="str">
        <f t="shared" ref="AD61:AD67" si="27">IF(AD13="","",AD13)</f>
        <v/>
      </c>
      <c r="AE61" s="14">
        <f ca="1">AG62-INT(AG62/10)*10</f>
        <v>4</v>
      </c>
      <c r="AF61" s="8" t="str">
        <f t="shared" ref="AF61:AG64" si="28">IF(AF13="","",AF13)</f>
        <v/>
      </c>
      <c r="AG61" s="8" t="str">
        <f t="shared" si="28"/>
        <v/>
      </c>
      <c r="AH61" s="1" t="str">
        <f t="shared" ref="AH61:AK64" si="29">IF(AH13="","",AH13)</f>
        <v/>
      </c>
      <c r="AI61" s="1" t="str">
        <f t="shared" si="29"/>
        <v/>
      </c>
      <c r="AJ61" s="1" t="str">
        <f t="shared" si="29"/>
        <v/>
      </c>
      <c r="AK61" s="1" t="str">
        <f t="shared" si="29"/>
        <v/>
      </c>
    </row>
    <row r="62" spans="1:37" ht="16" customHeight="1" x14ac:dyDescent="0.25">
      <c r="A62" s="5" t="str">
        <f t="shared" si="19"/>
        <v>(3)</v>
      </c>
      <c r="D62" s="1">
        <f t="shared" ca="1" si="20"/>
        <v>5</v>
      </c>
      <c r="E62" s="35" t="str">
        <f t="shared" si="20"/>
        <v>)</v>
      </c>
      <c r="F62" s="5" t="str">
        <f t="shared" si="20"/>
        <v/>
      </c>
      <c r="G62" s="1">
        <f ca="1">IF(G14="","",G14)</f>
        <v>8</v>
      </c>
      <c r="H62" s="1" t="str">
        <f t="shared" si="21"/>
        <v/>
      </c>
      <c r="I62" s="5">
        <f ca="1">IF(I14="","",I14)</f>
        <v>4</v>
      </c>
      <c r="J62" s="5" t="str">
        <f t="shared" si="22"/>
        <v/>
      </c>
      <c r="K62" s="9">
        <f ca="1">IF(K14="","",K14)</f>
        <v>2</v>
      </c>
      <c r="L62" s="8">
        <f t="shared" ca="1" si="23"/>
        <v>842</v>
      </c>
      <c r="M62" s="8">
        <f t="shared" ca="1" si="23"/>
        <v>168</v>
      </c>
      <c r="N62" s="26" t="str">
        <f t="shared" ref="N62:U62" si="30">IF(N14="","",N14)</f>
        <v/>
      </c>
      <c r="O62" s="26" t="str">
        <f t="shared" si="30"/>
        <v/>
      </c>
      <c r="P62" s="26" t="str">
        <f t="shared" si="30"/>
        <v/>
      </c>
      <c r="Q62" s="26" t="str">
        <f t="shared" si="30"/>
        <v/>
      </c>
      <c r="R62" s="26" t="str">
        <f t="shared" si="30"/>
        <v/>
      </c>
      <c r="S62" s="26" t="str">
        <f t="shared" si="30"/>
        <v/>
      </c>
      <c r="T62" s="26" t="str">
        <f t="shared" si="30"/>
        <v/>
      </c>
      <c r="U62" s="5" t="str">
        <f t="shared" si="30"/>
        <v>(4)</v>
      </c>
      <c r="X62" s="1">
        <f t="shared" ca="1" si="25"/>
        <v>8</v>
      </c>
      <c r="Y62" s="35" t="str">
        <f t="shared" si="25"/>
        <v>)</v>
      </c>
      <c r="Z62" s="5" t="str">
        <f t="shared" si="25"/>
        <v/>
      </c>
      <c r="AA62" s="1">
        <f ca="1">IF(AA14="","",AA14)</f>
        <v>9</v>
      </c>
      <c r="AB62" s="1" t="str">
        <f t="shared" si="26"/>
        <v/>
      </c>
      <c r="AC62" s="5">
        <f ca="1">IF(AC14="","",AC14)</f>
        <v>1</v>
      </c>
      <c r="AD62" s="5" t="str">
        <f t="shared" si="27"/>
        <v/>
      </c>
      <c r="AE62" s="9">
        <f ca="1">IF(AE14="","",AE14)</f>
        <v>8</v>
      </c>
      <c r="AF62" s="8">
        <f t="shared" ca="1" si="28"/>
        <v>918</v>
      </c>
      <c r="AG62" s="8">
        <f t="shared" ca="1" si="28"/>
        <v>114</v>
      </c>
      <c r="AH62" s="1" t="str">
        <f t="shared" si="29"/>
        <v/>
      </c>
      <c r="AI62" s="1" t="str">
        <f t="shared" si="29"/>
        <v/>
      </c>
      <c r="AJ62" s="1" t="str">
        <f t="shared" si="29"/>
        <v/>
      </c>
      <c r="AK62" s="1" t="str">
        <f t="shared" si="29"/>
        <v/>
      </c>
    </row>
    <row r="63" spans="1:37" ht="16" customHeight="1" x14ac:dyDescent="0.25">
      <c r="A63" s="1" t="str">
        <f t="shared" si="19"/>
        <v/>
      </c>
      <c r="D63" s="1" t="str">
        <f t="shared" ref="D63:F67" si="31">IF(D15="","",D15)</f>
        <v/>
      </c>
      <c r="E63" s="1" t="str">
        <f t="shared" si="31"/>
        <v/>
      </c>
      <c r="F63" s="1" t="str">
        <f t="shared" si="31"/>
        <v/>
      </c>
      <c r="G63" s="39">
        <f ca="1">G61*D62</f>
        <v>5</v>
      </c>
      <c r="H63" s="39" t="str">
        <f t="shared" si="21"/>
        <v/>
      </c>
      <c r="I63" s="39" t="str">
        <f>IF(I15="","",I15)</f>
        <v/>
      </c>
      <c r="J63" s="39" t="str">
        <f t="shared" si="22"/>
        <v/>
      </c>
      <c r="K63" s="39" t="str">
        <f>IF(K15="","",K15)</f>
        <v/>
      </c>
      <c r="L63" s="8" t="str">
        <f t="shared" si="23"/>
        <v/>
      </c>
      <c r="M63" s="8" t="str">
        <f t="shared" si="23"/>
        <v/>
      </c>
      <c r="N63" s="1" t="str">
        <f t="shared" ref="N63:U63" si="32">IF(N15="","",N15)</f>
        <v/>
      </c>
      <c r="O63" s="1" t="str">
        <f t="shared" si="32"/>
        <v/>
      </c>
      <c r="P63" s="1" t="str">
        <f t="shared" si="32"/>
        <v/>
      </c>
      <c r="Q63" s="1" t="str">
        <f t="shared" si="32"/>
        <v/>
      </c>
      <c r="R63" s="1" t="str">
        <f t="shared" si="32"/>
        <v/>
      </c>
      <c r="S63" s="1" t="str">
        <f t="shared" si="32"/>
        <v/>
      </c>
      <c r="T63" s="1" t="str">
        <f t="shared" si="32"/>
        <v/>
      </c>
      <c r="U63" s="1" t="str">
        <f t="shared" si="32"/>
        <v/>
      </c>
      <c r="X63" s="1" t="str">
        <f t="shared" ref="X63:Z67" si="33">IF(X15="","",X15)</f>
        <v/>
      </c>
      <c r="Y63" s="1" t="str">
        <f t="shared" si="33"/>
        <v/>
      </c>
      <c r="Z63" s="1" t="str">
        <f t="shared" si="33"/>
        <v/>
      </c>
      <c r="AA63" s="39">
        <f ca="1">AA61*X62</f>
        <v>8</v>
      </c>
      <c r="AB63" s="39" t="str">
        <f t="shared" si="26"/>
        <v/>
      </c>
      <c r="AC63" s="39" t="str">
        <f>IF(AC15="","",AC15)</f>
        <v/>
      </c>
      <c r="AD63" s="39" t="str">
        <f t="shared" si="27"/>
        <v/>
      </c>
      <c r="AE63" s="39" t="str">
        <f>IF(AE15="","",AE15)</f>
        <v/>
      </c>
      <c r="AF63" s="8" t="str">
        <f t="shared" si="28"/>
        <v/>
      </c>
      <c r="AG63" s="8" t="str">
        <f t="shared" si="28"/>
        <v/>
      </c>
      <c r="AH63" s="1" t="str">
        <f t="shared" si="29"/>
        <v/>
      </c>
      <c r="AI63" s="1" t="str">
        <f t="shared" si="29"/>
        <v/>
      </c>
      <c r="AJ63" s="1" t="str">
        <f t="shared" si="29"/>
        <v/>
      </c>
      <c r="AK63" s="1" t="str">
        <f t="shared" si="29"/>
        <v/>
      </c>
    </row>
    <row r="64" spans="1:37" ht="16" customHeight="1" x14ac:dyDescent="0.25">
      <c r="A64" s="1" t="str">
        <f t="shared" si="19"/>
        <v/>
      </c>
      <c r="D64" s="1" t="str">
        <f t="shared" si="31"/>
        <v/>
      </c>
      <c r="E64" s="1" t="str">
        <f t="shared" si="31"/>
        <v/>
      </c>
      <c r="F64" s="1" t="str">
        <f t="shared" si="31"/>
        <v/>
      </c>
      <c r="G64" s="7">
        <f ca="1">IF(G62-G63=0,"",G62-G63)</f>
        <v>3</v>
      </c>
      <c r="H64" s="7" t="str">
        <f t="shared" si="21"/>
        <v/>
      </c>
      <c r="I64" s="7">
        <f ca="1">I62</f>
        <v>4</v>
      </c>
      <c r="J64" s="7" t="str">
        <f t="shared" si="22"/>
        <v/>
      </c>
      <c r="K64" s="7" t="str">
        <f>IF(K16="","",K16)</f>
        <v/>
      </c>
      <c r="L64" s="8" t="str">
        <f t="shared" si="23"/>
        <v/>
      </c>
      <c r="M64" s="8" t="str">
        <f t="shared" si="23"/>
        <v/>
      </c>
      <c r="N64" s="1" t="str">
        <f t="shared" ref="N64:U64" si="34">IF(N16="","",N16)</f>
        <v/>
      </c>
      <c r="O64" s="1" t="str">
        <f t="shared" si="34"/>
        <v/>
      </c>
      <c r="P64" s="1" t="str">
        <f t="shared" si="34"/>
        <v/>
      </c>
      <c r="Q64" s="1" t="str">
        <f t="shared" si="34"/>
        <v/>
      </c>
      <c r="R64" s="1" t="str">
        <f t="shared" si="34"/>
        <v/>
      </c>
      <c r="S64" s="1" t="str">
        <f t="shared" si="34"/>
        <v/>
      </c>
      <c r="T64" s="1" t="str">
        <f t="shared" si="34"/>
        <v/>
      </c>
      <c r="U64" s="1" t="str">
        <f t="shared" si="34"/>
        <v/>
      </c>
      <c r="X64" s="1" t="str">
        <f t="shared" si="33"/>
        <v/>
      </c>
      <c r="Y64" s="1" t="str">
        <f t="shared" si="33"/>
        <v/>
      </c>
      <c r="Z64" s="1" t="str">
        <f t="shared" si="33"/>
        <v/>
      </c>
      <c r="AA64" s="7">
        <f ca="1">IF(AA62-AA63=0,"",AA62-AA63)</f>
        <v>1</v>
      </c>
      <c r="AB64" s="7" t="str">
        <f t="shared" si="26"/>
        <v/>
      </c>
      <c r="AC64" s="7">
        <f ca="1">AC62</f>
        <v>1</v>
      </c>
      <c r="AD64" s="7" t="str">
        <f t="shared" si="27"/>
        <v/>
      </c>
      <c r="AE64" s="7" t="str">
        <f>IF(AE16="","",AE16)</f>
        <v/>
      </c>
      <c r="AF64" s="8" t="str">
        <f t="shared" si="28"/>
        <v/>
      </c>
      <c r="AG64" s="8" t="str">
        <f t="shared" si="28"/>
        <v/>
      </c>
      <c r="AH64" s="1" t="str">
        <f t="shared" si="29"/>
        <v/>
      </c>
      <c r="AI64" s="1" t="str">
        <f t="shared" si="29"/>
        <v/>
      </c>
      <c r="AJ64" s="1" t="str">
        <f t="shared" si="29"/>
        <v/>
      </c>
      <c r="AK64" s="1" t="str">
        <f t="shared" si="29"/>
        <v/>
      </c>
    </row>
    <row r="65" spans="1:37" ht="16" customHeight="1" x14ac:dyDescent="0.25">
      <c r="A65" s="1" t="str">
        <f t="shared" si="19"/>
        <v/>
      </c>
      <c r="D65" s="1" t="str">
        <f t="shared" si="31"/>
        <v/>
      </c>
      <c r="E65" s="1" t="str">
        <f t="shared" si="31"/>
        <v/>
      </c>
      <c r="F65" s="1" t="str">
        <f t="shared" si="31"/>
        <v/>
      </c>
      <c r="G65" s="39">
        <f ca="1">IF(INT(L65/10)=0,"",INT(L65/10))</f>
        <v>3</v>
      </c>
      <c r="H65" s="39" t="str">
        <f t="shared" si="21"/>
        <v/>
      </c>
      <c r="I65" s="39">
        <f ca="1">L65-INT(L65/10)*10</f>
        <v>0</v>
      </c>
      <c r="J65" s="39" t="str">
        <f t="shared" si="22"/>
        <v/>
      </c>
      <c r="K65" s="39" t="str">
        <f>IF(K17="","",K17)</f>
        <v/>
      </c>
      <c r="L65" s="8">
        <f ca="1">D62*I61</f>
        <v>30</v>
      </c>
      <c r="M65" s="8" t="str">
        <f>IF(M17="","",M17)</f>
        <v/>
      </c>
      <c r="N65" s="1" t="str">
        <f t="shared" ref="N65:U65" si="35">IF(N17="","",N17)</f>
        <v/>
      </c>
      <c r="O65" s="1" t="str">
        <f t="shared" si="35"/>
        <v/>
      </c>
      <c r="P65" s="1" t="str">
        <f t="shared" si="35"/>
        <v/>
      </c>
      <c r="Q65" s="1" t="str">
        <f t="shared" si="35"/>
        <v/>
      </c>
      <c r="R65" s="1" t="str">
        <f t="shared" si="35"/>
        <v/>
      </c>
      <c r="S65" s="1" t="str">
        <f t="shared" si="35"/>
        <v/>
      </c>
      <c r="T65" s="1" t="str">
        <f t="shared" si="35"/>
        <v/>
      </c>
      <c r="U65" s="1" t="str">
        <f t="shared" si="35"/>
        <v/>
      </c>
      <c r="X65" s="1" t="str">
        <f t="shared" si="33"/>
        <v/>
      </c>
      <c r="Y65" s="1" t="str">
        <f t="shared" si="33"/>
        <v/>
      </c>
      <c r="Z65" s="1" t="str">
        <f t="shared" si="33"/>
        <v/>
      </c>
      <c r="AA65" s="39" t="str">
        <f ca="1">IF(INT(AF65/10)=0,"",INT(AF65/10))</f>
        <v/>
      </c>
      <c r="AB65" s="39" t="str">
        <f t="shared" si="26"/>
        <v/>
      </c>
      <c r="AC65" s="39">
        <f ca="1">AF65-INT(AF65/10)*10</f>
        <v>8</v>
      </c>
      <c r="AD65" s="39" t="str">
        <f t="shared" si="27"/>
        <v/>
      </c>
      <c r="AE65" s="39" t="str">
        <f>IF(AE17="","",AE17)</f>
        <v/>
      </c>
      <c r="AF65" s="8">
        <f ca="1">X62*AC61</f>
        <v>8</v>
      </c>
      <c r="AG65" s="8" t="str">
        <f>IF(AG17="","",AG17)</f>
        <v/>
      </c>
      <c r="AH65" s="1" t="str">
        <f t="shared" ref="AH65:AK67" si="36">IF(AH17="","",AH17)</f>
        <v/>
      </c>
      <c r="AI65" s="1" t="str">
        <f t="shared" si="36"/>
        <v/>
      </c>
      <c r="AJ65" s="1" t="str">
        <f t="shared" si="36"/>
        <v/>
      </c>
      <c r="AK65" s="1" t="str">
        <f t="shared" si="36"/>
        <v/>
      </c>
    </row>
    <row r="66" spans="1:37" ht="16" customHeight="1" x14ac:dyDescent="0.25">
      <c r="A66" s="1" t="str">
        <f t="shared" si="19"/>
        <v/>
      </c>
      <c r="D66" s="1" t="str">
        <f t="shared" si="31"/>
        <v/>
      </c>
      <c r="E66" s="1" t="str">
        <f t="shared" si="31"/>
        <v/>
      </c>
      <c r="F66" s="1" t="str">
        <f t="shared" si="31"/>
        <v/>
      </c>
      <c r="G66" s="7" t="str">
        <f>IF(G18="","",G18)</f>
        <v/>
      </c>
      <c r="H66" s="7" t="str">
        <f t="shared" si="21"/>
        <v/>
      </c>
      <c r="I66" s="7">
        <f ca="1">IF(I64&lt;I65,10+I64-I65,IF(I64-I65=0,"",I64-I65))</f>
        <v>4</v>
      </c>
      <c r="J66" s="7" t="str">
        <f t="shared" si="22"/>
        <v/>
      </c>
      <c r="K66" s="7">
        <f ca="1">K62</f>
        <v>2</v>
      </c>
      <c r="L66" s="8">
        <f ca="1">IF(I66="",K66,I66*10+K66)</f>
        <v>42</v>
      </c>
      <c r="M66" s="8" t="str">
        <f>IF(M18="","",M18)</f>
        <v/>
      </c>
      <c r="N66" s="1" t="str">
        <f t="shared" ref="N66:U66" si="37">IF(N18="","",N18)</f>
        <v/>
      </c>
      <c r="O66" s="1" t="str">
        <f t="shared" si="37"/>
        <v/>
      </c>
      <c r="P66" s="1" t="str">
        <f t="shared" si="37"/>
        <v/>
      </c>
      <c r="Q66" s="1" t="str">
        <f t="shared" si="37"/>
        <v/>
      </c>
      <c r="R66" s="1" t="str">
        <f t="shared" si="37"/>
        <v/>
      </c>
      <c r="S66" s="1" t="str">
        <f t="shared" si="37"/>
        <v/>
      </c>
      <c r="T66" s="1" t="str">
        <f t="shared" si="37"/>
        <v/>
      </c>
      <c r="U66" s="1" t="str">
        <f t="shared" si="37"/>
        <v/>
      </c>
      <c r="X66" s="1" t="str">
        <f t="shared" si="33"/>
        <v/>
      </c>
      <c r="Y66" s="1" t="str">
        <f t="shared" si="33"/>
        <v/>
      </c>
      <c r="Z66" s="1" t="str">
        <f t="shared" si="33"/>
        <v/>
      </c>
      <c r="AA66" s="7" t="str">
        <f>IF(AA18="","",AA18)</f>
        <v/>
      </c>
      <c r="AB66" s="7" t="str">
        <f t="shared" si="26"/>
        <v/>
      </c>
      <c r="AC66" s="7">
        <f ca="1">IF(AC64&lt;AC65,10+AC64-AC65,IF(AC64-AC65=0,"",AC64-AC65))</f>
        <v>3</v>
      </c>
      <c r="AD66" s="7" t="str">
        <f t="shared" si="27"/>
        <v/>
      </c>
      <c r="AE66" s="7">
        <f ca="1">AE62</f>
        <v>8</v>
      </c>
      <c r="AF66" s="8">
        <f ca="1">IF(AC66="",AE66,AC66*10+AE66)</f>
        <v>38</v>
      </c>
      <c r="AG66" s="8" t="str">
        <f>IF(AG18="","",AG18)</f>
        <v/>
      </c>
      <c r="AH66" s="1" t="str">
        <f t="shared" si="36"/>
        <v/>
      </c>
      <c r="AI66" s="1" t="str">
        <f t="shared" si="36"/>
        <v/>
      </c>
      <c r="AJ66" s="1" t="str">
        <f t="shared" si="36"/>
        <v/>
      </c>
      <c r="AK66" s="1" t="str">
        <f t="shared" si="36"/>
        <v/>
      </c>
    </row>
    <row r="67" spans="1:37" ht="16" customHeight="1" x14ac:dyDescent="0.25">
      <c r="A67" s="1" t="str">
        <f t="shared" si="19"/>
        <v/>
      </c>
      <c r="D67" s="1" t="str">
        <f t="shared" si="31"/>
        <v/>
      </c>
      <c r="E67" s="9" t="str">
        <f t="shared" si="31"/>
        <v/>
      </c>
      <c r="F67" s="1" t="str">
        <f t="shared" si="31"/>
        <v/>
      </c>
      <c r="G67" s="7" t="str">
        <f>IF(G19="","",G19)</f>
        <v/>
      </c>
      <c r="H67" s="7" t="str">
        <f t="shared" si="21"/>
        <v/>
      </c>
      <c r="I67" s="39">
        <f ca="1">IF(INT(L67/10)=0,"",INT(L67/10))</f>
        <v>4</v>
      </c>
      <c r="J67" s="39" t="str">
        <f t="shared" si="22"/>
        <v/>
      </c>
      <c r="K67" s="39">
        <f ca="1">IF(L66&lt;D62,"",L67-INT(L67/10)*10)</f>
        <v>0</v>
      </c>
      <c r="L67" s="8">
        <f ca="1">D62*K61</f>
        <v>40</v>
      </c>
      <c r="M67" s="8" t="str">
        <f>IF(M19="","",M19)</f>
        <v/>
      </c>
      <c r="N67" s="1" t="str">
        <f t="shared" ref="N67:U67" si="38">IF(N19="","",N19)</f>
        <v/>
      </c>
      <c r="O67" s="1" t="str">
        <f t="shared" si="38"/>
        <v/>
      </c>
      <c r="P67" s="1" t="str">
        <f t="shared" si="38"/>
        <v/>
      </c>
      <c r="Q67" s="1" t="str">
        <f t="shared" si="38"/>
        <v/>
      </c>
      <c r="R67" s="1" t="str">
        <f t="shared" si="38"/>
        <v/>
      </c>
      <c r="S67" s="1" t="str">
        <f t="shared" si="38"/>
        <v/>
      </c>
      <c r="T67" s="1" t="str">
        <f t="shared" si="38"/>
        <v/>
      </c>
      <c r="U67" s="1" t="str">
        <f t="shared" si="38"/>
        <v/>
      </c>
      <c r="X67" s="1" t="str">
        <f t="shared" si="33"/>
        <v/>
      </c>
      <c r="Y67" s="9" t="str">
        <f t="shared" si="33"/>
        <v/>
      </c>
      <c r="Z67" s="1" t="str">
        <f t="shared" si="33"/>
        <v/>
      </c>
      <c r="AA67" s="7" t="str">
        <f>IF(AA19="","",AA19)</f>
        <v/>
      </c>
      <c r="AB67" s="7" t="str">
        <f t="shared" si="26"/>
        <v/>
      </c>
      <c r="AC67" s="39">
        <f ca="1">IF(INT(AF67/10)=0,"",INT(AF67/10))</f>
        <v>3</v>
      </c>
      <c r="AD67" s="39" t="str">
        <f t="shared" si="27"/>
        <v/>
      </c>
      <c r="AE67" s="39">
        <f ca="1">IF(AF66&lt;X62,"",AF67-INT(AF67/10)*10)</f>
        <v>2</v>
      </c>
      <c r="AF67" s="8">
        <f ca="1">X62*AE61</f>
        <v>32</v>
      </c>
      <c r="AG67" s="8" t="str">
        <f>IF(AG19="","",AG19)</f>
        <v/>
      </c>
      <c r="AH67" s="1" t="str">
        <f t="shared" si="36"/>
        <v/>
      </c>
      <c r="AI67" s="1" t="str">
        <f t="shared" si="36"/>
        <v/>
      </c>
      <c r="AJ67" s="1" t="str">
        <f t="shared" si="36"/>
        <v/>
      </c>
      <c r="AK67" s="1" t="str">
        <f t="shared" si="36"/>
        <v/>
      </c>
    </row>
    <row r="68" spans="1:37" ht="16" customHeight="1" x14ac:dyDescent="0.25">
      <c r="E68" s="9"/>
      <c r="G68" s="7"/>
      <c r="H68" s="7"/>
      <c r="I68" s="7"/>
      <c r="J68" s="7"/>
      <c r="K68" s="7">
        <f ca="1">IF(L66&lt;D62,"",L66-L67)</f>
        <v>2</v>
      </c>
      <c r="L68" s="8"/>
      <c r="M68" s="8"/>
      <c r="Y68" s="9"/>
      <c r="AA68" s="7"/>
      <c r="AB68" s="7"/>
      <c r="AC68" s="7"/>
      <c r="AD68" s="7"/>
      <c r="AE68" s="7">
        <f ca="1">IF(AF66&lt;X62,"",AF66-AF67)</f>
        <v>6</v>
      </c>
      <c r="AF68" s="8"/>
      <c r="AG68" s="8"/>
    </row>
    <row r="69" spans="1:37" ht="16" customHeight="1" x14ac:dyDescent="0.25">
      <c r="E69" s="9"/>
      <c r="Y69" s="9"/>
    </row>
    <row r="70" spans="1:37" ht="16" customHeight="1" x14ac:dyDescent="0.25">
      <c r="A70" s="1" t="str">
        <f t="shared" ref="A70:A76" si="39">IF(A22="","",A22)</f>
        <v/>
      </c>
      <c r="D70" s="1" t="str">
        <f t="shared" ref="D70:F71" si="40">IF(D22="","",D22)</f>
        <v/>
      </c>
      <c r="E70" s="3" t="str">
        <f t="shared" si="40"/>
        <v/>
      </c>
      <c r="F70" s="3" t="str">
        <f t="shared" si="40"/>
        <v/>
      </c>
      <c r="G70" s="14">
        <f ca="1">INT(M71/100)</f>
        <v>1</v>
      </c>
      <c r="H70" s="14" t="str">
        <f t="shared" ref="H70:H76" si="41">IF(H22="","",H22)</f>
        <v/>
      </c>
      <c r="I70" s="14">
        <f ca="1">INT(M71/10)-G70*10</f>
        <v>5</v>
      </c>
      <c r="J70" s="14" t="str">
        <f t="shared" ref="J70:J76" si="42">IF(J22="","",J22)</f>
        <v/>
      </c>
      <c r="K70" s="14">
        <f ca="1">M71-INT(M71/10)*10</f>
        <v>3</v>
      </c>
      <c r="L70" s="8" t="str">
        <f t="shared" ref="L70:M73" si="43">IF(L22="","",L22)</f>
        <v/>
      </c>
      <c r="M70" s="8" t="str">
        <f t="shared" si="43"/>
        <v/>
      </c>
      <c r="N70" s="1" t="str">
        <f t="shared" ref="N70:U70" si="44">IF(N22="","",N22)</f>
        <v/>
      </c>
      <c r="O70" s="1" t="str">
        <f t="shared" si="44"/>
        <v/>
      </c>
      <c r="P70" s="1" t="str">
        <f t="shared" si="44"/>
        <v/>
      </c>
      <c r="Q70" s="1" t="str">
        <f t="shared" si="44"/>
        <v/>
      </c>
      <c r="R70" s="1" t="str">
        <f t="shared" si="44"/>
        <v/>
      </c>
      <c r="S70" s="1" t="str">
        <f t="shared" si="44"/>
        <v/>
      </c>
      <c r="T70" s="1" t="str">
        <f t="shared" si="44"/>
        <v/>
      </c>
      <c r="U70" s="1" t="str">
        <f t="shared" si="44"/>
        <v/>
      </c>
      <c r="X70" s="1" t="str">
        <f t="shared" ref="X70:Z71" si="45">IF(X22="","",X22)</f>
        <v/>
      </c>
      <c r="Y70" s="3" t="str">
        <f t="shared" si="45"/>
        <v/>
      </c>
      <c r="Z70" s="3" t="str">
        <f t="shared" si="45"/>
        <v/>
      </c>
      <c r="AA70" s="14">
        <f ca="1">INT(AG71/100)</f>
        <v>2</v>
      </c>
      <c r="AB70" s="14" t="str">
        <f t="shared" ref="AB70:AB76" si="46">IF(AB22="","",AB22)</f>
        <v/>
      </c>
      <c r="AC70" s="14">
        <f ca="1">INT(AG71/10)-AA70*10</f>
        <v>4</v>
      </c>
      <c r="AD70" s="14" t="str">
        <f t="shared" ref="AD70:AD76" si="47">IF(AD22="","",AD22)</f>
        <v/>
      </c>
      <c r="AE70" s="14">
        <f ca="1">AG71-INT(AG71/10)*10</f>
        <v>3</v>
      </c>
      <c r="AF70" s="8" t="str">
        <f t="shared" ref="AF70:AG73" si="48">IF(AF22="","",AF22)</f>
        <v/>
      </c>
      <c r="AG70" s="8" t="str">
        <f t="shared" si="48"/>
        <v/>
      </c>
      <c r="AH70" s="1" t="str">
        <f t="shared" ref="AH70:AK73" si="49">IF(AH22="","",AH22)</f>
        <v/>
      </c>
      <c r="AI70" s="1" t="str">
        <f t="shared" si="49"/>
        <v/>
      </c>
      <c r="AJ70" s="1" t="str">
        <f t="shared" si="49"/>
        <v/>
      </c>
      <c r="AK70" s="1" t="str">
        <f t="shared" si="49"/>
        <v/>
      </c>
    </row>
    <row r="71" spans="1:37" ht="16" customHeight="1" x14ac:dyDescent="0.25">
      <c r="A71" s="5" t="str">
        <f t="shared" si="39"/>
        <v>(5)</v>
      </c>
      <c r="D71" s="1">
        <f t="shared" ca="1" si="40"/>
        <v>6</v>
      </c>
      <c r="E71" s="35" t="str">
        <f t="shared" si="40"/>
        <v>)</v>
      </c>
      <c r="F71" s="5" t="str">
        <f t="shared" si="40"/>
        <v/>
      </c>
      <c r="G71" s="1">
        <f ca="1">IF(G23="","",G23)</f>
        <v>9</v>
      </c>
      <c r="H71" s="1" t="str">
        <f t="shared" si="41"/>
        <v/>
      </c>
      <c r="I71" s="5">
        <f ca="1">IF(I23="","",I23)</f>
        <v>2</v>
      </c>
      <c r="J71" s="5" t="str">
        <f t="shared" si="42"/>
        <v/>
      </c>
      <c r="K71" s="9">
        <f ca="1">IF(K23="","",K23)</f>
        <v>1</v>
      </c>
      <c r="L71" s="8">
        <f t="shared" ca="1" si="43"/>
        <v>921</v>
      </c>
      <c r="M71" s="8">
        <f t="shared" ca="1" si="43"/>
        <v>153</v>
      </c>
      <c r="N71" s="26" t="str">
        <f t="shared" ref="N71:U71" si="50">IF(N23="","",N23)</f>
        <v/>
      </c>
      <c r="O71" s="26" t="str">
        <f t="shared" si="50"/>
        <v/>
      </c>
      <c r="P71" s="26" t="str">
        <f t="shared" si="50"/>
        <v/>
      </c>
      <c r="Q71" s="26" t="str">
        <f t="shared" si="50"/>
        <v/>
      </c>
      <c r="R71" s="26" t="str">
        <f t="shared" si="50"/>
        <v/>
      </c>
      <c r="S71" s="26" t="str">
        <f t="shared" si="50"/>
        <v/>
      </c>
      <c r="T71" s="26" t="str">
        <f t="shared" si="50"/>
        <v/>
      </c>
      <c r="U71" s="5" t="str">
        <f t="shared" si="50"/>
        <v>(6)</v>
      </c>
      <c r="X71" s="1">
        <f t="shared" ca="1" si="45"/>
        <v>4</v>
      </c>
      <c r="Y71" s="35" t="str">
        <f t="shared" si="45"/>
        <v>)</v>
      </c>
      <c r="Z71" s="5" t="str">
        <f t="shared" si="45"/>
        <v/>
      </c>
      <c r="AA71" s="1">
        <f ca="1">IF(AA23="","",AA23)</f>
        <v>9</v>
      </c>
      <c r="AB71" s="1" t="str">
        <f t="shared" si="46"/>
        <v/>
      </c>
      <c r="AC71" s="5">
        <f ca="1">IF(AC23="","",AC23)</f>
        <v>7</v>
      </c>
      <c r="AD71" s="5" t="str">
        <f t="shared" si="47"/>
        <v/>
      </c>
      <c r="AE71" s="9">
        <f ca="1">IF(AE23="","",AE23)</f>
        <v>5</v>
      </c>
      <c r="AF71" s="8">
        <f t="shared" ca="1" si="48"/>
        <v>975</v>
      </c>
      <c r="AG71" s="8">
        <f t="shared" ca="1" si="48"/>
        <v>243</v>
      </c>
      <c r="AH71" s="1" t="str">
        <f t="shared" si="49"/>
        <v/>
      </c>
      <c r="AI71" s="1" t="str">
        <f t="shared" si="49"/>
        <v/>
      </c>
      <c r="AJ71" s="1" t="str">
        <f t="shared" si="49"/>
        <v/>
      </c>
      <c r="AK71" s="1" t="str">
        <f t="shared" si="49"/>
        <v/>
      </c>
    </row>
    <row r="72" spans="1:37" ht="16" customHeight="1" x14ac:dyDescent="0.25">
      <c r="A72" s="1" t="str">
        <f t="shared" si="39"/>
        <v/>
      </c>
      <c r="D72" s="1" t="str">
        <f t="shared" ref="D72:F76" si="51">IF(D24="","",D24)</f>
        <v/>
      </c>
      <c r="E72" s="1" t="str">
        <f t="shared" si="51"/>
        <v/>
      </c>
      <c r="F72" s="1" t="str">
        <f t="shared" si="51"/>
        <v/>
      </c>
      <c r="G72" s="39">
        <f ca="1">G70*D71</f>
        <v>6</v>
      </c>
      <c r="H72" s="39" t="str">
        <f t="shared" si="41"/>
        <v/>
      </c>
      <c r="I72" s="39" t="str">
        <f>IF(I24="","",I24)</f>
        <v/>
      </c>
      <c r="J72" s="39" t="str">
        <f t="shared" si="42"/>
        <v/>
      </c>
      <c r="K72" s="39" t="str">
        <f>IF(K24="","",K24)</f>
        <v/>
      </c>
      <c r="L72" s="8" t="str">
        <f t="shared" si="43"/>
        <v/>
      </c>
      <c r="M72" s="8" t="str">
        <f t="shared" si="43"/>
        <v/>
      </c>
      <c r="N72" s="1" t="str">
        <f t="shared" ref="N72:U72" si="52">IF(N24="","",N24)</f>
        <v/>
      </c>
      <c r="O72" s="1" t="str">
        <f t="shared" si="52"/>
        <v/>
      </c>
      <c r="P72" s="1" t="str">
        <f t="shared" si="52"/>
        <v/>
      </c>
      <c r="Q72" s="1" t="str">
        <f t="shared" si="52"/>
        <v/>
      </c>
      <c r="R72" s="1" t="str">
        <f t="shared" si="52"/>
        <v/>
      </c>
      <c r="S72" s="1" t="str">
        <f t="shared" si="52"/>
        <v/>
      </c>
      <c r="T72" s="1" t="str">
        <f t="shared" si="52"/>
        <v/>
      </c>
      <c r="U72" s="1" t="str">
        <f t="shared" si="52"/>
        <v/>
      </c>
      <c r="X72" s="1" t="str">
        <f t="shared" ref="X72:Z76" si="53">IF(X24="","",X24)</f>
        <v/>
      </c>
      <c r="Y72" s="1" t="str">
        <f t="shared" si="53"/>
        <v/>
      </c>
      <c r="Z72" s="1" t="str">
        <f t="shared" si="53"/>
        <v/>
      </c>
      <c r="AA72" s="39">
        <f ca="1">AA70*X71</f>
        <v>8</v>
      </c>
      <c r="AB72" s="39" t="str">
        <f t="shared" si="46"/>
        <v/>
      </c>
      <c r="AC72" s="39" t="str">
        <f>IF(AC24="","",AC24)</f>
        <v/>
      </c>
      <c r="AD72" s="39" t="str">
        <f t="shared" si="47"/>
        <v/>
      </c>
      <c r="AE72" s="39" t="str">
        <f>IF(AE24="","",AE24)</f>
        <v/>
      </c>
      <c r="AF72" s="8" t="str">
        <f t="shared" si="48"/>
        <v/>
      </c>
      <c r="AG72" s="8" t="str">
        <f t="shared" si="48"/>
        <v/>
      </c>
      <c r="AH72" s="1" t="str">
        <f t="shared" si="49"/>
        <v/>
      </c>
      <c r="AI72" s="1" t="str">
        <f t="shared" si="49"/>
        <v/>
      </c>
      <c r="AJ72" s="1" t="str">
        <f t="shared" si="49"/>
        <v/>
      </c>
      <c r="AK72" s="1" t="str">
        <f t="shared" si="49"/>
        <v/>
      </c>
    </row>
    <row r="73" spans="1:37" ht="16" customHeight="1" x14ac:dyDescent="0.25">
      <c r="A73" s="1" t="str">
        <f t="shared" si="39"/>
        <v/>
      </c>
      <c r="D73" s="1" t="str">
        <f t="shared" si="51"/>
        <v/>
      </c>
      <c r="E73" s="1" t="str">
        <f t="shared" si="51"/>
        <v/>
      </c>
      <c r="F73" s="1" t="str">
        <f t="shared" si="51"/>
        <v/>
      </c>
      <c r="G73" s="7">
        <f ca="1">IF(G71-G72=0,"",G71-G72)</f>
        <v>3</v>
      </c>
      <c r="H73" s="7" t="str">
        <f t="shared" si="41"/>
        <v/>
      </c>
      <c r="I73" s="7">
        <f ca="1">I71</f>
        <v>2</v>
      </c>
      <c r="J73" s="7" t="str">
        <f t="shared" si="42"/>
        <v/>
      </c>
      <c r="K73" s="7" t="str">
        <f>IF(K25="","",K25)</f>
        <v/>
      </c>
      <c r="L73" s="8" t="str">
        <f t="shared" si="43"/>
        <v/>
      </c>
      <c r="M73" s="8" t="str">
        <f t="shared" si="43"/>
        <v/>
      </c>
      <c r="N73" s="1" t="str">
        <f t="shared" ref="N73:U73" si="54">IF(N25="","",N25)</f>
        <v/>
      </c>
      <c r="O73" s="1" t="str">
        <f t="shared" si="54"/>
        <v/>
      </c>
      <c r="P73" s="1" t="str">
        <f t="shared" si="54"/>
        <v/>
      </c>
      <c r="Q73" s="1" t="str">
        <f t="shared" si="54"/>
        <v/>
      </c>
      <c r="R73" s="1" t="str">
        <f t="shared" si="54"/>
        <v/>
      </c>
      <c r="S73" s="1" t="str">
        <f t="shared" si="54"/>
        <v/>
      </c>
      <c r="T73" s="1" t="str">
        <f t="shared" si="54"/>
        <v/>
      </c>
      <c r="U73" s="1" t="str">
        <f t="shared" si="54"/>
        <v/>
      </c>
      <c r="X73" s="1" t="str">
        <f t="shared" si="53"/>
        <v/>
      </c>
      <c r="Y73" s="1" t="str">
        <f t="shared" si="53"/>
        <v/>
      </c>
      <c r="Z73" s="1" t="str">
        <f t="shared" si="53"/>
        <v/>
      </c>
      <c r="AA73" s="7">
        <f ca="1">IF(AA71-AA72=0,"",AA71-AA72)</f>
        <v>1</v>
      </c>
      <c r="AB73" s="7" t="str">
        <f t="shared" si="46"/>
        <v/>
      </c>
      <c r="AC73" s="7">
        <f ca="1">AC71</f>
        <v>7</v>
      </c>
      <c r="AD73" s="7" t="str">
        <f t="shared" si="47"/>
        <v/>
      </c>
      <c r="AE73" s="7" t="str">
        <f>IF(AE25="","",AE25)</f>
        <v/>
      </c>
      <c r="AF73" s="8" t="str">
        <f t="shared" si="48"/>
        <v/>
      </c>
      <c r="AG73" s="8" t="str">
        <f t="shared" si="48"/>
        <v/>
      </c>
      <c r="AH73" s="1" t="str">
        <f t="shared" si="49"/>
        <v/>
      </c>
      <c r="AI73" s="1" t="str">
        <f t="shared" si="49"/>
        <v/>
      </c>
      <c r="AJ73" s="1" t="str">
        <f t="shared" si="49"/>
        <v/>
      </c>
      <c r="AK73" s="1" t="str">
        <f t="shared" si="49"/>
        <v/>
      </c>
    </row>
    <row r="74" spans="1:37" ht="16" customHeight="1" x14ac:dyDescent="0.25">
      <c r="A74" s="1" t="str">
        <f t="shared" si="39"/>
        <v/>
      </c>
      <c r="D74" s="1" t="str">
        <f t="shared" si="51"/>
        <v/>
      </c>
      <c r="E74" s="1" t="str">
        <f t="shared" si="51"/>
        <v/>
      </c>
      <c r="F74" s="1" t="str">
        <f t="shared" si="51"/>
        <v/>
      </c>
      <c r="G74" s="39">
        <f ca="1">IF(INT(L74/10)=0,"",INT(L74/10))</f>
        <v>3</v>
      </c>
      <c r="H74" s="39" t="str">
        <f t="shared" si="41"/>
        <v/>
      </c>
      <c r="I74" s="39">
        <f ca="1">L74-INT(L74/10)*10</f>
        <v>0</v>
      </c>
      <c r="J74" s="39" t="str">
        <f t="shared" si="42"/>
        <v/>
      </c>
      <c r="K74" s="39" t="str">
        <f>IF(K26="","",K26)</f>
        <v/>
      </c>
      <c r="L74" s="8">
        <f ca="1">D71*I70</f>
        <v>30</v>
      </c>
      <c r="M74" s="8" t="str">
        <f>IF(M26="","",M26)</f>
        <v/>
      </c>
      <c r="N74" s="1" t="str">
        <f t="shared" ref="N74:U74" si="55">IF(N26="","",N26)</f>
        <v/>
      </c>
      <c r="O74" s="1" t="str">
        <f t="shared" si="55"/>
        <v/>
      </c>
      <c r="P74" s="1" t="str">
        <f t="shared" si="55"/>
        <v/>
      </c>
      <c r="Q74" s="1" t="str">
        <f t="shared" si="55"/>
        <v/>
      </c>
      <c r="R74" s="1" t="str">
        <f t="shared" si="55"/>
        <v/>
      </c>
      <c r="S74" s="1" t="str">
        <f t="shared" si="55"/>
        <v/>
      </c>
      <c r="T74" s="1" t="str">
        <f t="shared" si="55"/>
        <v/>
      </c>
      <c r="U74" s="1" t="str">
        <f t="shared" si="55"/>
        <v/>
      </c>
      <c r="X74" s="1" t="str">
        <f t="shared" si="53"/>
        <v/>
      </c>
      <c r="Y74" s="1" t="str">
        <f t="shared" si="53"/>
        <v/>
      </c>
      <c r="Z74" s="1" t="str">
        <f t="shared" si="53"/>
        <v/>
      </c>
      <c r="AA74" s="39">
        <f ca="1">IF(INT(AF74/10)=0,"",INT(AF74/10))</f>
        <v>1</v>
      </c>
      <c r="AB74" s="39" t="str">
        <f t="shared" si="46"/>
        <v/>
      </c>
      <c r="AC74" s="39">
        <f ca="1">AF74-INT(AF74/10)*10</f>
        <v>6</v>
      </c>
      <c r="AD74" s="39" t="str">
        <f t="shared" si="47"/>
        <v/>
      </c>
      <c r="AE74" s="39" t="str">
        <f>IF(AE26="","",AE26)</f>
        <v/>
      </c>
      <c r="AF74" s="8">
        <f ca="1">X71*AC70</f>
        <v>16</v>
      </c>
      <c r="AG74" s="8" t="str">
        <f>IF(AG26="","",AG26)</f>
        <v/>
      </c>
      <c r="AH74" s="1" t="str">
        <f t="shared" ref="AH74:AK76" si="56">IF(AH26="","",AH26)</f>
        <v/>
      </c>
      <c r="AI74" s="1" t="str">
        <f t="shared" si="56"/>
        <v/>
      </c>
      <c r="AJ74" s="1" t="str">
        <f t="shared" si="56"/>
        <v/>
      </c>
      <c r="AK74" s="1" t="str">
        <f t="shared" si="56"/>
        <v/>
      </c>
    </row>
    <row r="75" spans="1:37" ht="16" customHeight="1" x14ac:dyDescent="0.25">
      <c r="A75" s="1" t="str">
        <f t="shared" si="39"/>
        <v/>
      </c>
      <c r="D75" s="1" t="str">
        <f t="shared" si="51"/>
        <v/>
      </c>
      <c r="E75" s="1" t="str">
        <f t="shared" si="51"/>
        <v/>
      </c>
      <c r="F75" s="1" t="str">
        <f t="shared" si="51"/>
        <v/>
      </c>
      <c r="G75" s="7" t="str">
        <f>IF(G27="","",G27)</f>
        <v/>
      </c>
      <c r="H75" s="7" t="str">
        <f t="shared" si="41"/>
        <v/>
      </c>
      <c r="I75" s="7">
        <f ca="1">IF(I73&lt;I74,10+I73-I74,IF(I73-I74=0,"",I73-I74))</f>
        <v>2</v>
      </c>
      <c r="J75" s="7" t="str">
        <f t="shared" si="42"/>
        <v/>
      </c>
      <c r="K75" s="7">
        <f ca="1">K71</f>
        <v>1</v>
      </c>
      <c r="L75" s="8">
        <f ca="1">IF(I75="",K75,I75*10+K75)</f>
        <v>21</v>
      </c>
      <c r="M75" s="8" t="str">
        <f>IF(M27="","",M27)</f>
        <v/>
      </c>
      <c r="N75" s="1" t="str">
        <f t="shared" ref="N75:U75" si="57">IF(N27="","",N27)</f>
        <v/>
      </c>
      <c r="O75" s="1" t="str">
        <f t="shared" si="57"/>
        <v/>
      </c>
      <c r="P75" s="1" t="str">
        <f t="shared" si="57"/>
        <v/>
      </c>
      <c r="Q75" s="1" t="str">
        <f t="shared" si="57"/>
        <v/>
      </c>
      <c r="R75" s="1" t="str">
        <f t="shared" si="57"/>
        <v/>
      </c>
      <c r="S75" s="1" t="str">
        <f t="shared" si="57"/>
        <v/>
      </c>
      <c r="T75" s="1" t="str">
        <f t="shared" si="57"/>
        <v/>
      </c>
      <c r="U75" s="1" t="str">
        <f t="shared" si="57"/>
        <v/>
      </c>
      <c r="X75" s="1" t="str">
        <f t="shared" si="53"/>
        <v/>
      </c>
      <c r="Y75" s="1" t="str">
        <f t="shared" si="53"/>
        <v/>
      </c>
      <c r="Z75" s="1" t="str">
        <f t="shared" si="53"/>
        <v/>
      </c>
      <c r="AA75" s="7" t="str">
        <f>IF(AA27="","",AA27)</f>
        <v/>
      </c>
      <c r="AB75" s="7" t="str">
        <f t="shared" si="46"/>
        <v/>
      </c>
      <c r="AC75" s="7">
        <f ca="1">IF(AC73&lt;AC74,10+AC73-AC74,IF(AC73-AC74=0,"",AC73-AC74))</f>
        <v>1</v>
      </c>
      <c r="AD75" s="7" t="str">
        <f t="shared" si="47"/>
        <v/>
      </c>
      <c r="AE75" s="7">
        <f ca="1">AE71</f>
        <v>5</v>
      </c>
      <c r="AF75" s="8">
        <f ca="1">IF(AC75="",AE75,AC75*10+AE75)</f>
        <v>15</v>
      </c>
      <c r="AG75" s="8" t="str">
        <f>IF(AG27="","",AG27)</f>
        <v/>
      </c>
      <c r="AH75" s="1" t="str">
        <f t="shared" si="56"/>
        <v/>
      </c>
      <c r="AI75" s="1" t="str">
        <f t="shared" si="56"/>
        <v/>
      </c>
      <c r="AJ75" s="1" t="str">
        <f t="shared" si="56"/>
        <v/>
      </c>
      <c r="AK75" s="1" t="str">
        <f t="shared" si="56"/>
        <v/>
      </c>
    </row>
    <row r="76" spans="1:37" ht="16" customHeight="1" x14ac:dyDescent="0.25">
      <c r="A76" s="1" t="str">
        <f t="shared" si="39"/>
        <v/>
      </c>
      <c r="D76" s="1" t="str">
        <f t="shared" si="51"/>
        <v/>
      </c>
      <c r="E76" s="9" t="str">
        <f t="shared" si="51"/>
        <v/>
      </c>
      <c r="F76" s="1" t="str">
        <f t="shared" si="51"/>
        <v/>
      </c>
      <c r="G76" s="7" t="str">
        <f>IF(G28="","",G28)</f>
        <v/>
      </c>
      <c r="H76" s="7" t="str">
        <f t="shared" si="41"/>
        <v/>
      </c>
      <c r="I76" s="39">
        <f ca="1">IF(INT(L76/10)=0,"",INT(L76/10))</f>
        <v>1</v>
      </c>
      <c r="J76" s="39" t="str">
        <f t="shared" si="42"/>
        <v/>
      </c>
      <c r="K76" s="39">
        <f ca="1">IF(L75&lt;D71,"",L76-INT(L76/10)*10)</f>
        <v>8</v>
      </c>
      <c r="L76" s="8">
        <f ca="1">D71*K70</f>
        <v>18</v>
      </c>
      <c r="M76" s="8" t="str">
        <f>IF(M28="","",M28)</f>
        <v/>
      </c>
      <c r="N76" s="1" t="str">
        <f t="shared" ref="N76:U76" si="58">IF(N28="","",N28)</f>
        <v/>
      </c>
      <c r="O76" s="1" t="str">
        <f t="shared" si="58"/>
        <v/>
      </c>
      <c r="P76" s="1" t="str">
        <f t="shared" si="58"/>
        <v/>
      </c>
      <c r="Q76" s="1" t="str">
        <f t="shared" si="58"/>
        <v/>
      </c>
      <c r="R76" s="1" t="str">
        <f t="shared" si="58"/>
        <v/>
      </c>
      <c r="S76" s="1" t="str">
        <f t="shared" si="58"/>
        <v/>
      </c>
      <c r="T76" s="1" t="str">
        <f t="shared" si="58"/>
        <v/>
      </c>
      <c r="U76" s="1" t="str">
        <f t="shared" si="58"/>
        <v/>
      </c>
      <c r="X76" s="1" t="str">
        <f t="shared" si="53"/>
        <v/>
      </c>
      <c r="Y76" s="9" t="str">
        <f t="shared" si="53"/>
        <v/>
      </c>
      <c r="Z76" s="1" t="str">
        <f t="shared" si="53"/>
        <v/>
      </c>
      <c r="AA76" s="7" t="str">
        <f>IF(AA28="","",AA28)</f>
        <v/>
      </c>
      <c r="AB76" s="7" t="str">
        <f t="shared" si="46"/>
        <v/>
      </c>
      <c r="AC76" s="39">
        <f ca="1">IF(INT(AF76/10)=0,"",INT(AF76/10))</f>
        <v>1</v>
      </c>
      <c r="AD76" s="39" t="str">
        <f t="shared" si="47"/>
        <v/>
      </c>
      <c r="AE76" s="39">
        <f ca="1">IF(AF75&lt;X71,"",AF76-INT(AF76/10)*10)</f>
        <v>2</v>
      </c>
      <c r="AF76" s="8">
        <f ca="1">X71*AE70</f>
        <v>12</v>
      </c>
      <c r="AG76" s="8" t="str">
        <f>IF(AG28="","",AG28)</f>
        <v/>
      </c>
      <c r="AH76" s="1" t="str">
        <f t="shared" si="56"/>
        <v/>
      </c>
      <c r="AI76" s="1" t="str">
        <f t="shared" si="56"/>
        <v/>
      </c>
      <c r="AJ76" s="1" t="str">
        <f t="shared" si="56"/>
        <v/>
      </c>
      <c r="AK76" s="1" t="str">
        <f t="shared" si="56"/>
        <v/>
      </c>
    </row>
    <row r="77" spans="1:37" ht="16" customHeight="1" x14ac:dyDescent="0.25">
      <c r="E77" s="9"/>
      <c r="G77" s="7"/>
      <c r="H77" s="7"/>
      <c r="I77" s="7"/>
      <c r="J77" s="7"/>
      <c r="K77" s="7">
        <f ca="1">IF(L75&lt;D71,"",L75-L76)</f>
        <v>3</v>
      </c>
      <c r="L77" s="8"/>
      <c r="M77" s="8"/>
      <c r="Y77" s="9"/>
      <c r="AA77" s="7"/>
      <c r="AB77" s="7"/>
      <c r="AC77" s="7"/>
      <c r="AD77" s="7"/>
      <c r="AE77" s="7">
        <f ca="1">IF(AF75&lt;X71,"",AF75-AF76)</f>
        <v>3</v>
      </c>
      <c r="AF77" s="8"/>
      <c r="AG77" s="8"/>
    </row>
    <row r="78" spans="1:37" ht="16" customHeight="1" x14ac:dyDescent="0.25">
      <c r="E78" s="9"/>
      <c r="Y78" s="9"/>
    </row>
    <row r="79" spans="1:37" ht="16" customHeight="1" x14ac:dyDescent="0.25">
      <c r="A79" s="1" t="str">
        <f t="shared" ref="A79:A85" si="59">IF(A31="","",A31)</f>
        <v/>
      </c>
      <c r="D79" s="1" t="str">
        <f t="shared" ref="D79:F80" si="60">IF(D31="","",D31)</f>
        <v/>
      </c>
      <c r="E79" s="3" t="str">
        <f t="shared" si="60"/>
        <v/>
      </c>
      <c r="F79" s="3" t="str">
        <f t="shared" si="60"/>
        <v/>
      </c>
      <c r="G79" s="14">
        <f ca="1">INT(M80/100)</f>
        <v>3</v>
      </c>
      <c r="H79" s="14" t="str">
        <f t="shared" ref="H79:H85" si="61">IF(H31="","",H31)</f>
        <v/>
      </c>
      <c r="I79" s="14">
        <f ca="1">INT(M80/10)-G79*10</f>
        <v>4</v>
      </c>
      <c r="J79" s="14" t="str">
        <f t="shared" ref="J79:J85" si="62">IF(J31="","",J31)</f>
        <v/>
      </c>
      <c r="K79" s="14">
        <f ca="1">M80-INT(M80/10)*10</f>
        <v>1</v>
      </c>
      <c r="L79" s="8" t="str">
        <f t="shared" ref="L79:M82" si="63">IF(L31="","",L31)</f>
        <v/>
      </c>
      <c r="M79" s="8" t="str">
        <f t="shared" si="63"/>
        <v/>
      </c>
      <c r="N79" s="1" t="str">
        <f t="shared" ref="N79:U79" si="64">IF(N31="","",N31)</f>
        <v/>
      </c>
      <c r="O79" s="1" t="str">
        <f t="shared" si="64"/>
        <v/>
      </c>
      <c r="P79" s="1" t="str">
        <f t="shared" si="64"/>
        <v/>
      </c>
      <c r="Q79" s="1" t="str">
        <f t="shared" si="64"/>
        <v/>
      </c>
      <c r="R79" s="1" t="str">
        <f t="shared" si="64"/>
        <v/>
      </c>
      <c r="S79" s="1" t="str">
        <f t="shared" si="64"/>
        <v/>
      </c>
      <c r="T79" s="1" t="str">
        <f t="shared" si="64"/>
        <v/>
      </c>
      <c r="U79" s="1" t="str">
        <f t="shared" si="64"/>
        <v/>
      </c>
      <c r="X79" s="1" t="str">
        <f t="shared" ref="X79:Z80" si="65">IF(X31="","",X31)</f>
        <v/>
      </c>
      <c r="Y79" s="3" t="str">
        <f t="shared" si="65"/>
        <v/>
      </c>
      <c r="Z79" s="3" t="str">
        <f t="shared" si="65"/>
        <v/>
      </c>
      <c r="AA79" s="14">
        <f ca="1">INT(AG80/100)</f>
        <v>3</v>
      </c>
      <c r="AB79" s="14" t="str">
        <f t="shared" ref="AB79:AB85" si="66">IF(AB31="","",AB31)</f>
        <v/>
      </c>
      <c r="AC79" s="14">
        <f ca="1">INT(AG80/10)-AA79*10</f>
        <v>2</v>
      </c>
      <c r="AD79" s="14" t="str">
        <f t="shared" ref="AD79:AD85" si="67">IF(AD31="","",AD31)</f>
        <v/>
      </c>
      <c r="AE79" s="14">
        <f ca="1">AG80-INT(AG80/10)*10</f>
        <v>9</v>
      </c>
      <c r="AF79" s="8" t="str">
        <f t="shared" ref="AF79:AG82" si="68">IF(AF31="","",AF31)</f>
        <v/>
      </c>
      <c r="AG79" s="8" t="str">
        <f t="shared" si="68"/>
        <v/>
      </c>
      <c r="AH79" s="1" t="str">
        <f t="shared" ref="AH79:AK82" si="69">IF(AH31="","",AH31)</f>
        <v/>
      </c>
      <c r="AI79" s="1" t="str">
        <f t="shared" si="69"/>
        <v/>
      </c>
      <c r="AJ79" s="1" t="str">
        <f t="shared" si="69"/>
        <v/>
      </c>
      <c r="AK79" s="1" t="str">
        <f t="shared" si="69"/>
        <v/>
      </c>
    </row>
    <row r="80" spans="1:37" ht="16" customHeight="1" x14ac:dyDescent="0.25">
      <c r="A80" s="5" t="str">
        <f t="shared" si="59"/>
        <v>(7)</v>
      </c>
      <c r="D80" s="1">
        <f t="shared" ca="1" si="60"/>
        <v>2</v>
      </c>
      <c r="E80" s="35" t="str">
        <f t="shared" si="60"/>
        <v>)</v>
      </c>
      <c r="F80" s="5" t="str">
        <f t="shared" si="60"/>
        <v/>
      </c>
      <c r="G80" s="1">
        <f ca="1">IF(G32="","",G32)</f>
        <v>6</v>
      </c>
      <c r="H80" s="1" t="str">
        <f t="shared" si="61"/>
        <v/>
      </c>
      <c r="I80" s="5">
        <f ca="1">IF(I32="","",I32)</f>
        <v>8</v>
      </c>
      <c r="J80" s="5" t="str">
        <f t="shared" si="62"/>
        <v/>
      </c>
      <c r="K80" s="9">
        <f ca="1">IF(K32="","",K32)</f>
        <v>3</v>
      </c>
      <c r="L80" s="8">
        <f t="shared" ca="1" si="63"/>
        <v>683</v>
      </c>
      <c r="M80" s="8">
        <f t="shared" ca="1" si="63"/>
        <v>341</v>
      </c>
      <c r="N80" s="26" t="str">
        <f t="shared" ref="N80:U80" si="70">IF(N32="","",N32)</f>
        <v/>
      </c>
      <c r="O80" s="26" t="str">
        <f t="shared" si="70"/>
        <v/>
      </c>
      <c r="P80" s="26" t="str">
        <f t="shared" si="70"/>
        <v/>
      </c>
      <c r="Q80" s="26" t="str">
        <f t="shared" si="70"/>
        <v/>
      </c>
      <c r="R80" s="26" t="str">
        <f t="shared" si="70"/>
        <v/>
      </c>
      <c r="S80" s="26" t="str">
        <f t="shared" si="70"/>
        <v/>
      </c>
      <c r="T80" s="26" t="str">
        <f t="shared" si="70"/>
        <v/>
      </c>
      <c r="U80" s="5" t="str">
        <f t="shared" si="70"/>
        <v>(8)</v>
      </c>
      <c r="X80" s="1">
        <f t="shared" ca="1" si="65"/>
        <v>3</v>
      </c>
      <c r="Y80" s="35" t="str">
        <f t="shared" si="65"/>
        <v>)</v>
      </c>
      <c r="Z80" s="5" t="str">
        <f t="shared" si="65"/>
        <v/>
      </c>
      <c r="AA80" s="1">
        <f ca="1">IF(AA32="","",AA32)</f>
        <v>9</v>
      </c>
      <c r="AB80" s="1" t="str">
        <f t="shared" si="66"/>
        <v/>
      </c>
      <c r="AC80" s="5">
        <f ca="1">IF(AC32="","",AC32)</f>
        <v>8</v>
      </c>
      <c r="AD80" s="5" t="str">
        <f t="shared" si="67"/>
        <v/>
      </c>
      <c r="AE80" s="9">
        <f ca="1">IF(AE32="","",AE32)</f>
        <v>9</v>
      </c>
      <c r="AF80" s="8">
        <f t="shared" ca="1" si="68"/>
        <v>989</v>
      </c>
      <c r="AG80" s="8">
        <f t="shared" ca="1" si="68"/>
        <v>329</v>
      </c>
      <c r="AH80" s="1" t="str">
        <f t="shared" si="69"/>
        <v/>
      </c>
      <c r="AI80" s="1" t="str">
        <f t="shared" si="69"/>
        <v/>
      </c>
      <c r="AJ80" s="1" t="str">
        <f t="shared" si="69"/>
        <v/>
      </c>
      <c r="AK80" s="1" t="str">
        <f t="shared" si="69"/>
        <v/>
      </c>
    </row>
    <row r="81" spans="1:37" ht="16" customHeight="1" x14ac:dyDescent="0.25">
      <c r="A81" s="1" t="str">
        <f t="shared" si="59"/>
        <v/>
      </c>
      <c r="D81" s="1" t="str">
        <f t="shared" ref="D81:F85" si="71">IF(D33="","",D33)</f>
        <v/>
      </c>
      <c r="E81" s="1" t="str">
        <f t="shared" si="71"/>
        <v/>
      </c>
      <c r="F81" s="1" t="str">
        <f t="shared" si="71"/>
        <v/>
      </c>
      <c r="G81" s="39">
        <f ca="1">G79*D80</f>
        <v>6</v>
      </c>
      <c r="H81" s="39" t="str">
        <f t="shared" si="61"/>
        <v/>
      </c>
      <c r="I81" s="39" t="str">
        <f>IF(I33="","",I33)</f>
        <v/>
      </c>
      <c r="J81" s="39" t="str">
        <f t="shared" si="62"/>
        <v/>
      </c>
      <c r="K81" s="39" t="str">
        <f>IF(K33="","",K33)</f>
        <v/>
      </c>
      <c r="L81" s="8" t="str">
        <f t="shared" si="63"/>
        <v/>
      </c>
      <c r="M81" s="8" t="str">
        <f t="shared" si="63"/>
        <v/>
      </c>
      <c r="N81" s="1" t="str">
        <f t="shared" ref="N81:U81" si="72">IF(N33="","",N33)</f>
        <v/>
      </c>
      <c r="O81" s="1" t="str">
        <f t="shared" si="72"/>
        <v/>
      </c>
      <c r="P81" s="1" t="str">
        <f t="shared" si="72"/>
        <v/>
      </c>
      <c r="Q81" s="1" t="str">
        <f t="shared" si="72"/>
        <v/>
      </c>
      <c r="R81" s="1" t="str">
        <f t="shared" si="72"/>
        <v/>
      </c>
      <c r="S81" s="1" t="str">
        <f t="shared" si="72"/>
        <v/>
      </c>
      <c r="T81" s="1" t="str">
        <f t="shared" si="72"/>
        <v/>
      </c>
      <c r="U81" s="1" t="str">
        <f t="shared" si="72"/>
        <v/>
      </c>
      <c r="X81" s="1" t="str">
        <f t="shared" ref="X81:Z85" si="73">IF(X33="","",X33)</f>
        <v/>
      </c>
      <c r="Y81" s="1" t="str">
        <f t="shared" si="73"/>
        <v/>
      </c>
      <c r="Z81" s="1" t="str">
        <f t="shared" si="73"/>
        <v/>
      </c>
      <c r="AA81" s="39">
        <f ca="1">AA79*X80</f>
        <v>9</v>
      </c>
      <c r="AB81" s="39" t="str">
        <f t="shared" si="66"/>
        <v/>
      </c>
      <c r="AC81" s="39" t="str">
        <f>IF(AC33="","",AC33)</f>
        <v/>
      </c>
      <c r="AD81" s="39" t="str">
        <f t="shared" si="67"/>
        <v/>
      </c>
      <c r="AE81" s="39" t="str">
        <f>IF(AE33="","",AE33)</f>
        <v/>
      </c>
      <c r="AF81" s="8" t="str">
        <f t="shared" si="68"/>
        <v/>
      </c>
      <c r="AG81" s="8" t="str">
        <f t="shared" si="68"/>
        <v/>
      </c>
      <c r="AH81" s="1" t="str">
        <f t="shared" si="69"/>
        <v/>
      </c>
      <c r="AI81" s="1" t="str">
        <f t="shared" si="69"/>
        <v/>
      </c>
      <c r="AJ81" s="1" t="str">
        <f t="shared" si="69"/>
        <v/>
      </c>
      <c r="AK81" s="1" t="str">
        <f t="shared" si="69"/>
        <v/>
      </c>
    </row>
    <row r="82" spans="1:37" ht="16" customHeight="1" x14ac:dyDescent="0.25">
      <c r="A82" s="1" t="str">
        <f t="shared" si="59"/>
        <v/>
      </c>
      <c r="D82" s="1" t="str">
        <f t="shared" si="71"/>
        <v/>
      </c>
      <c r="E82" s="1" t="str">
        <f t="shared" si="71"/>
        <v/>
      </c>
      <c r="F82" s="1" t="str">
        <f t="shared" si="71"/>
        <v/>
      </c>
      <c r="G82" s="7" t="str">
        <f ca="1">IF(G80-G81=0,"",G80-G81)</f>
        <v/>
      </c>
      <c r="H82" s="7" t="str">
        <f t="shared" si="61"/>
        <v/>
      </c>
      <c r="I82" s="7">
        <f ca="1">I80</f>
        <v>8</v>
      </c>
      <c r="J82" s="7" t="str">
        <f t="shared" si="62"/>
        <v/>
      </c>
      <c r="K82" s="7" t="str">
        <f>IF(K34="","",K34)</f>
        <v/>
      </c>
      <c r="L82" s="8" t="str">
        <f t="shared" si="63"/>
        <v/>
      </c>
      <c r="M82" s="8" t="str">
        <f t="shared" si="63"/>
        <v/>
      </c>
      <c r="N82" s="1" t="str">
        <f t="shared" ref="N82:U82" si="74">IF(N34="","",N34)</f>
        <v/>
      </c>
      <c r="O82" s="1" t="str">
        <f t="shared" si="74"/>
        <v/>
      </c>
      <c r="P82" s="1" t="str">
        <f t="shared" si="74"/>
        <v/>
      </c>
      <c r="Q82" s="1" t="str">
        <f t="shared" si="74"/>
        <v/>
      </c>
      <c r="R82" s="1" t="str">
        <f t="shared" si="74"/>
        <v/>
      </c>
      <c r="S82" s="1" t="str">
        <f t="shared" si="74"/>
        <v/>
      </c>
      <c r="T82" s="1" t="str">
        <f t="shared" si="74"/>
        <v/>
      </c>
      <c r="U82" s="1" t="str">
        <f t="shared" si="74"/>
        <v/>
      </c>
      <c r="X82" s="1" t="str">
        <f t="shared" si="73"/>
        <v/>
      </c>
      <c r="Y82" s="1" t="str">
        <f t="shared" si="73"/>
        <v/>
      </c>
      <c r="Z82" s="1" t="str">
        <f t="shared" si="73"/>
        <v/>
      </c>
      <c r="AA82" s="7" t="str">
        <f ca="1">IF(AA80-AA81=0,"",AA80-AA81)</f>
        <v/>
      </c>
      <c r="AB82" s="7" t="str">
        <f t="shared" si="66"/>
        <v/>
      </c>
      <c r="AC82" s="7">
        <f ca="1">AC80</f>
        <v>8</v>
      </c>
      <c r="AD82" s="7" t="str">
        <f t="shared" si="67"/>
        <v/>
      </c>
      <c r="AE82" s="7" t="str">
        <f>IF(AE34="","",AE34)</f>
        <v/>
      </c>
      <c r="AF82" s="8" t="str">
        <f t="shared" si="68"/>
        <v/>
      </c>
      <c r="AG82" s="8" t="str">
        <f t="shared" si="68"/>
        <v/>
      </c>
      <c r="AH82" s="1" t="str">
        <f t="shared" si="69"/>
        <v/>
      </c>
      <c r="AI82" s="1" t="str">
        <f t="shared" si="69"/>
        <v/>
      </c>
      <c r="AJ82" s="1" t="str">
        <f t="shared" si="69"/>
        <v/>
      </c>
      <c r="AK82" s="1" t="str">
        <f t="shared" si="69"/>
        <v/>
      </c>
    </row>
    <row r="83" spans="1:37" ht="16" customHeight="1" x14ac:dyDescent="0.25">
      <c r="A83" s="1" t="str">
        <f t="shared" si="59"/>
        <v/>
      </c>
      <c r="D83" s="1" t="str">
        <f t="shared" si="71"/>
        <v/>
      </c>
      <c r="E83" s="1" t="str">
        <f t="shared" si="71"/>
        <v/>
      </c>
      <c r="F83" s="1" t="str">
        <f t="shared" si="71"/>
        <v/>
      </c>
      <c r="G83" s="39" t="str">
        <f ca="1">IF(INT(L83/10)=0,"",INT(L83/10))</f>
        <v/>
      </c>
      <c r="H83" s="39" t="str">
        <f t="shared" si="61"/>
        <v/>
      </c>
      <c r="I83" s="39">
        <f ca="1">L83-INT(L83/10)*10</f>
        <v>8</v>
      </c>
      <c r="J83" s="39" t="str">
        <f t="shared" si="62"/>
        <v/>
      </c>
      <c r="K83" s="39" t="str">
        <f>IF(K35="","",K35)</f>
        <v/>
      </c>
      <c r="L83" s="8">
        <f ca="1">D80*I79</f>
        <v>8</v>
      </c>
      <c r="M83" s="8" t="str">
        <f>IF(M35="","",M35)</f>
        <v/>
      </c>
      <c r="N83" s="1" t="str">
        <f t="shared" ref="N83:U83" si="75">IF(N35="","",N35)</f>
        <v/>
      </c>
      <c r="O83" s="1" t="str">
        <f t="shared" si="75"/>
        <v/>
      </c>
      <c r="P83" s="1" t="str">
        <f t="shared" si="75"/>
        <v/>
      </c>
      <c r="Q83" s="1" t="str">
        <f t="shared" si="75"/>
        <v/>
      </c>
      <c r="R83" s="1" t="str">
        <f t="shared" si="75"/>
        <v/>
      </c>
      <c r="S83" s="1" t="str">
        <f t="shared" si="75"/>
        <v/>
      </c>
      <c r="T83" s="1" t="str">
        <f t="shared" si="75"/>
        <v/>
      </c>
      <c r="U83" s="1" t="str">
        <f t="shared" si="75"/>
        <v/>
      </c>
      <c r="X83" s="1" t="str">
        <f t="shared" si="73"/>
        <v/>
      </c>
      <c r="Y83" s="1" t="str">
        <f t="shared" si="73"/>
        <v/>
      </c>
      <c r="Z83" s="1" t="str">
        <f t="shared" si="73"/>
        <v/>
      </c>
      <c r="AA83" s="39" t="str">
        <f ca="1">IF(INT(AF83/10)=0,"",INT(AF83/10))</f>
        <v/>
      </c>
      <c r="AB83" s="39" t="str">
        <f t="shared" si="66"/>
        <v/>
      </c>
      <c r="AC83" s="39">
        <f ca="1">AF83-INT(AF83/10)*10</f>
        <v>6</v>
      </c>
      <c r="AD83" s="39" t="str">
        <f t="shared" si="67"/>
        <v/>
      </c>
      <c r="AE83" s="39" t="str">
        <f>IF(AE35="","",AE35)</f>
        <v/>
      </c>
      <c r="AF83" s="8">
        <f ca="1">X80*AC79</f>
        <v>6</v>
      </c>
      <c r="AG83" s="8" t="str">
        <f>IF(AG35="","",AG35)</f>
        <v/>
      </c>
      <c r="AH83" s="1" t="str">
        <f t="shared" ref="AH83:AK85" si="76">IF(AH35="","",AH35)</f>
        <v/>
      </c>
      <c r="AI83" s="1" t="str">
        <f t="shared" si="76"/>
        <v/>
      </c>
      <c r="AJ83" s="1" t="str">
        <f t="shared" si="76"/>
        <v/>
      </c>
      <c r="AK83" s="1" t="str">
        <f t="shared" si="76"/>
        <v/>
      </c>
    </row>
    <row r="84" spans="1:37" ht="16" customHeight="1" x14ac:dyDescent="0.25">
      <c r="A84" s="1" t="str">
        <f t="shared" si="59"/>
        <v/>
      </c>
      <c r="D84" s="1" t="str">
        <f t="shared" si="71"/>
        <v/>
      </c>
      <c r="E84" s="1" t="str">
        <f t="shared" si="71"/>
        <v/>
      </c>
      <c r="F84" s="1" t="str">
        <f t="shared" si="71"/>
        <v/>
      </c>
      <c r="G84" s="7" t="str">
        <f>IF(G36="","",G36)</f>
        <v/>
      </c>
      <c r="H84" s="7" t="str">
        <f t="shared" si="61"/>
        <v/>
      </c>
      <c r="I84" s="7" t="str">
        <f ca="1">IF(I82&lt;I83,10+I82-I83,IF(I82-I83=0,"",I82-I83))</f>
        <v/>
      </c>
      <c r="J84" s="7" t="str">
        <f t="shared" si="62"/>
        <v/>
      </c>
      <c r="K84" s="7">
        <f ca="1">K80</f>
        <v>3</v>
      </c>
      <c r="L84" s="8">
        <f ca="1">IF(I84="",K84,I84*10+K84)</f>
        <v>3</v>
      </c>
      <c r="M84" s="8" t="str">
        <f>IF(M36="","",M36)</f>
        <v/>
      </c>
      <c r="N84" s="1" t="str">
        <f t="shared" ref="N84:U84" si="77">IF(N36="","",N36)</f>
        <v/>
      </c>
      <c r="O84" s="1" t="str">
        <f t="shared" si="77"/>
        <v/>
      </c>
      <c r="P84" s="1" t="str">
        <f t="shared" si="77"/>
        <v/>
      </c>
      <c r="Q84" s="1" t="str">
        <f t="shared" si="77"/>
        <v/>
      </c>
      <c r="R84" s="1" t="str">
        <f t="shared" si="77"/>
        <v/>
      </c>
      <c r="S84" s="1" t="str">
        <f t="shared" si="77"/>
        <v/>
      </c>
      <c r="T84" s="1" t="str">
        <f t="shared" si="77"/>
        <v/>
      </c>
      <c r="U84" s="1" t="str">
        <f t="shared" si="77"/>
        <v/>
      </c>
      <c r="X84" s="1" t="str">
        <f t="shared" si="73"/>
        <v/>
      </c>
      <c r="Y84" s="1" t="str">
        <f t="shared" si="73"/>
        <v/>
      </c>
      <c r="Z84" s="1" t="str">
        <f t="shared" si="73"/>
        <v/>
      </c>
      <c r="AA84" s="7" t="str">
        <f>IF(AA36="","",AA36)</f>
        <v/>
      </c>
      <c r="AB84" s="7" t="str">
        <f t="shared" si="66"/>
        <v/>
      </c>
      <c r="AC84" s="7">
        <f ca="1">IF(AC82&lt;AC83,10+AC82-AC83,IF(AC82-AC83=0,"",AC82-AC83))</f>
        <v>2</v>
      </c>
      <c r="AD84" s="7" t="str">
        <f t="shared" si="67"/>
        <v/>
      </c>
      <c r="AE84" s="7">
        <f ca="1">AE80</f>
        <v>9</v>
      </c>
      <c r="AF84" s="8">
        <f ca="1">IF(AC84="",AE84,AC84*10+AE84)</f>
        <v>29</v>
      </c>
      <c r="AG84" s="8" t="str">
        <f>IF(AG36="","",AG36)</f>
        <v/>
      </c>
      <c r="AH84" s="1" t="str">
        <f t="shared" si="76"/>
        <v/>
      </c>
      <c r="AI84" s="1" t="str">
        <f t="shared" si="76"/>
        <v/>
      </c>
      <c r="AJ84" s="1" t="str">
        <f t="shared" si="76"/>
        <v/>
      </c>
      <c r="AK84" s="1" t="str">
        <f t="shared" si="76"/>
        <v/>
      </c>
    </row>
    <row r="85" spans="1:37" ht="16" customHeight="1" x14ac:dyDescent="0.25">
      <c r="A85" s="1" t="str">
        <f t="shared" si="59"/>
        <v/>
      </c>
      <c r="D85" s="1" t="str">
        <f t="shared" si="71"/>
        <v/>
      </c>
      <c r="E85" s="9" t="str">
        <f t="shared" si="71"/>
        <v/>
      </c>
      <c r="F85" s="1" t="str">
        <f t="shared" si="71"/>
        <v/>
      </c>
      <c r="G85" s="7" t="str">
        <f>IF(G37="","",G37)</f>
        <v/>
      </c>
      <c r="H85" s="7" t="str">
        <f t="shared" si="61"/>
        <v/>
      </c>
      <c r="I85" s="39" t="str">
        <f ca="1">IF(INT(L85/10)=0,"",INT(L85/10))</f>
        <v/>
      </c>
      <c r="J85" s="39" t="str">
        <f t="shared" si="62"/>
        <v/>
      </c>
      <c r="K85" s="39">
        <f ca="1">IF(L84&lt;D80,"",L85-INT(L85/10)*10)</f>
        <v>2</v>
      </c>
      <c r="L85" s="8">
        <f ca="1">D80*K79</f>
        <v>2</v>
      </c>
      <c r="M85" s="8" t="str">
        <f>IF(M37="","",M37)</f>
        <v/>
      </c>
      <c r="N85" s="1" t="str">
        <f t="shared" ref="N85:U85" si="78">IF(N37="","",N37)</f>
        <v/>
      </c>
      <c r="O85" s="1" t="str">
        <f t="shared" si="78"/>
        <v/>
      </c>
      <c r="P85" s="1" t="str">
        <f t="shared" si="78"/>
        <v/>
      </c>
      <c r="Q85" s="1" t="str">
        <f t="shared" si="78"/>
        <v/>
      </c>
      <c r="R85" s="1" t="str">
        <f t="shared" si="78"/>
        <v/>
      </c>
      <c r="S85" s="1" t="str">
        <f t="shared" si="78"/>
        <v/>
      </c>
      <c r="T85" s="1" t="str">
        <f t="shared" si="78"/>
        <v/>
      </c>
      <c r="U85" s="1" t="str">
        <f t="shared" si="78"/>
        <v/>
      </c>
      <c r="X85" s="1" t="str">
        <f t="shared" si="73"/>
        <v/>
      </c>
      <c r="Y85" s="9" t="str">
        <f t="shared" si="73"/>
        <v/>
      </c>
      <c r="Z85" s="1" t="str">
        <f t="shared" si="73"/>
        <v/>
      </c>
      <c r="AA85" s="7" t="str">
        <f>IF(AA37="","",AA37)</f>
        <v/>
      </c>
      <c r="AB85" s="7" t="str">
        <f t="shared" si="66"/>
        <v/>
      </c>
      <c r="AC85" s="39">
        <f ca="1">IF(INT(AF85/10)=0,"",INT(AF85/10))</f>
        <v>2</v>
      </c>
      <c r="AD85" s="39" t="str">
        <f t="shared" si="67"/>
        <v/>
      </c>
      <c r="AE85" s="39">
        <f ca="1">IF(AF84&lt;X80,"",AF85-INT(AF85/10)*10)</f>
        <v>7</v>
      </c>
      <c r="AF85" s="8">
        <f ca="1">X80*AE79</f>
        <v>27</v>
      </c>
      <c r="AG85" s="8" t="str">
        <f>IF(AG37="","",AG37)</f>
        <v/>
      </c>
      <c r="AH85" s="1" t="str">
        <f t="shared" si="76"/>
        <v/>
      </c>
      <c r="AI85" s="1" t="str">
        <f t="shared" si="76"/>
        <v/>
      </c>
      <c r="AJ85" s="1" t="str">
        <f t="shared" si="76"/>
        <v/>
      </c>
      <c r="AK85" s="1" t="str">
        <f t="shared" si="76"/>
        <v/>
      </c>
    </row>
    <row r="86" spans="1:37" ht="16" customHeight="1" x14ac:dyDescent="0.25">
      <c r="E86" s="9"/>
      <c r="G86" s="7"/>
      <c r="H86" s="7"/>
      <c r="I86" s="7"/>
      <c r="J86" s="7"/>
      <c r="K86" s="7">
        <f ca="1">IF(L84&lt;D80,"",L84-L85)</f>
        <v>1</v>
      </c>
      <c r="L86" s="8"/>
      <c r="M86" s="8"/>
      <c r="Y86" s="9"/>
      <c r="AA86" s="7"/>
      <c r="AB86" s="7"/>
      <c r="AC86" s="7"/>
      <c r="AD86" s="7"/>
      <c r="AE86" s="7">
        <f ca="1">IF(AF84&lt;X80,"",AF84-AF85)</f>
        <v>2</v>
      </c>
      <c r="AF86" s="8"/>
      <c r="AG86" s="8"/>
    </row>
    <row r="87" spans="1:37" ht="16" customHeight="1" x14ac:dyDescent="0.25">
      <c r="E87" s="9"/>
      <c r="Y87" s="9"/>
    </row>
    <row r="88" spans="1:37" ht="16" customHeight="1" x14ac:dyDescent="0.25">
      <c r="A88" s="1" t="str">
        <f>IF(A40="","",A40)</f>
        <v/>
      </c>
      <c r="D88" s="1" t="str">
        <f t="shared" ref="D88:F89" si="79">IF(D40="","",D40)</f>
        <v/>
      </c>
      <c r="E88" s="3" t="str">
        <f t="shared" si="79"/>
        <v/>
      </c>
      <c r="F88" s="3" t="str">
        <f t="shared" si="79"/>
        <v/>
      </c>
      <c r="G88" s="14">
        <f ca="1">INT(M89/100)</f>
        <v>1</v>
      </c>
      <c r="H88" s="14" t="str">
        <f t="shared" ref="H88:H94" si="80">IF(H40="","",H40)</f>
        <v/>
      </c>
      <c r="I88" s="14">
        <f ca="1">INT(M89/10)-G88*10</f>
        <v>1</v>
      </c>
      <c r="J88" s="14" t="str">
        <f t="shared" ref="J88:J94" si="81">IF(J40="","",J40)</f>
        <v/>
      </c>
      <c r="K88" s="14">
        <f ca="1">M89-INT(M89/10)*10</f>
        <v>2</v>
      </c>
      <c r="L88" s="8" t="str">
        <f t="shared" ref="L88:M91" si="82">IF(L40="","",L40)</f>
        <v/>
      </c>
      <c r="M88" s="8" t="str">
        <f t="shared" si="82"/>
        <v/>
      </c>
      <c r="N88" s="1" t="str">
        <f t="shared" ref="N88:U88" si="83">IF(N40="","",N40)</f>
        <v/>
      </c>
      <c r="O88" s="1" t="str">
        <f t="shared" si="83"/>
        <v/>
      </c>
      <c r="P88" s="1" t="str">
        <f t="shared" si="83"/>
        <v/>
      </c>
      <c r="Q88" s="1" t="str">
        <f t="shared" si="83"/>
        <v/>
      </c>
      <c r="R88" s="1" t="str">
        <f t="shared" si="83"/>
        <v/>
      </c>
      <c r="S88" s="1" t="str">
        <f t="shared" si="83"/>
        <v/>
      </c>
      <c r="T88" s="1" t="str">
        <f t="shared" si="83"/>
        <v/>
      </c>
      <c r="U88" s="1" t="str">
        <f t="shared" si="83"/>
        <v/>
      </c>
      <c r="X88" s="1" t="str">
        <f t="shared" ref="X88:Z89" si="84">IF(X40="","",X40)</f>
        <v/>
      </c>
      <c r="Y88" s="3" t="str">
        <f t="shared" si="84"/>
        <v/>
      </c>
      <c r="Z88" s="3" t="str">
        <f t="shared" si="84"/>
        <v/>
      </c>
      <c r="AA88" s="14">
        <f ca="1">INT(AG89/100)</f>
        <v>1</v>
      </c>
      <c r="AB88" s="14" t="str">
        <f t="shared" ref="AB88:AB94" si="85">IF(AB40="","",AB40)</f>
        <v/>
      </c>
      <c r="AC88" s="14">
        <f ca="1">INT(AG89/10)-AA88*10</f>
        <v>4</v>
      </c>
      <c r="AD88" s="14" t="str">
        <f t="shared" ref="AD88:AD94" si="86">IF(AD40="","",AD40)</f>
        <v/>
      </c>
      <c r="AE88" s="14">
        <f ca="1">AG89-INT(AG89/10)*10</f>
        <v>2</v>
      </c>
      <c r="AF88" s="8" t="str">
        <f t="shared" ref="AF88:AG91" si="87">IF(AF40="","",AF40)</f>
        <v/>
      </c>
      <c r="AG88" s="8" t="str">
        <f t="shared" si="87"/>
        <v/>
      </c>
      <c r="AH88" s="1" t="str">
        <f t="shared" ref="AH88:AK91" si="88">IF(AH40="","",AH40)</f>
        <v/>
      </c>
      <c r="AI88" s="1" t="str">
        <f t="shared" si="88"/>
        <v/>
      </c>
      <c r="AJ88" s="1" t="str">
        <f t="shared" si="88"/>
        <v/>
      </c>
      <c r="AK88" s="1" t="str">
        <f t="shared" si="88"/>
        <v/>
      </c>
    </row>
    <row r="89" spans="1:37" ht="16" customHeight="1" x14ac:dyDescent="0.25">
      <c r="A89" s="5" t="str">
        <f>IF(A41="","",A41)</f>
        <v>(9)</v>
      </c>
      <c r="D89" s="1">
        <f t="shared" ca="1" si="79"/>
        <v>8</v>
      </c>
      <c r="E89" s="35" t="str">
        <f t="shared" si="79"/>
        <v>)</v>
      </c>
      <c r="F89" s="5" t="str">
        <f t="shared" si="79"/>
        <v/>
      </c>
      <c r="G89" s="1">
        <f ca="1">IF(G41="","",G41)</f>
        <v>9</v>
      </c>
      <c r="H89" s="1" t="str">
        <f t="shared" si="80"/>
        <v/>
      </c>
      <c r="I89" s="5">
        <f ca="1">IF(I41="","",I41)</f>
        <v>0</v>
      </c>
      <c r="J89" s="5" t="str">
        <f t="shared" si="81"/>
        <v/>
      </c>
      <c r="K89" s="9">
        <f ca="1">IF(K41="","",K41)</f>
        <v>2</v>
      </c>
      <c r="L89" s="8">
        <f t="shared" ca="1" si="82"/>
        <v>902</v>
      </c>
      <c r="M89" s="8">
        <f t="shared" ca="1" si="82"/>
        <v>112</v>
      </c>
      <c r="N89" s="26" t="str">
        <f t="shared" ref="N89:U89" si="89">IF(N41="","",N41)</f>
        <v/>
      </c>
      <c r="O89" s="26" t="str">
        <f t="shared" si="89"/>
        <v/>
      </c>
      <c r="P89" s="26" t="str">
        <f t="shared" si="89"/>
        <v/>
      </c>
      <c r="Q89" s="26" t="str">
        <f t="shared" si="89"/>
        <v/>
      </c>
      <c r="R89" s="26" t="str">
        <f t="shared" si="89"/>
        <v/>
      </c>
      <c r="S89" s="26" t="str">
        <f t="shared" si="89"/>
        <v/>
      </c>
      <c r="T89" s="26" t="str">
        <f t="shared" si="89"/>
        <v/>
      </c>
      <c r="U89" s="151" t="str">
        <f t="shared" si="89"/>
        <v>(10)</v>
      </c>
      <c r="V89" s="151"/>
      <c r="X89" s="1">
        <f t="shared" ca="1" si="84"/>
        <v>6</v>
      </c>
      <c r="Y89" s="35" t="str">
        <f t="shared" si="84"/>
        <v>)</v>
      </c>
      <c r="Z89" s="5" t="str">
        <f t="shared" si="84"/>
        <v/>
      </c>
      <c r="AA89" s="1">
        <f ca="1">IF(AA41="","",AA41)</f>
        <v>8</v>
      </c>
      <c r="AB89" s="1" t="str">
        <f t="shared" si="85"/>
        <v/>
      </c>
      <c r="AC89" s="5">
        <f ca="1">IF(AC41="","",AC41)</f>
        <v>5</v>
      </c>
      <c r="AD89" s="5" t="str">
        <f t="shared" si="86"/>
        <v/>
      </c>
      <c r="AE89" s="9">
        <f ca="1">IF(AE41="","",AE41)</f>
        <v>3</v>
      </c>
      <c r="AF89" s="8">
        <f t="shared" ca="1" si="87"/>
        <v>853</v>
      </c>
      <c r="AG89" s="8">
        <f t="shared" ca="1" si="87"/>
        <v>142</v>
      </c>
      <c r="AH89" s="1" t="str">
        <f t="shared" si="88"/>
        <v/>
      </c>
      <c r="AI89" s="1" t="str">
        <f t="shared" si="88"/>
        <v/>
      </c>
      <c r="AJ89" s="1" t="str">
        <f t="shared" si="88"/>
        <v/>
      </c>
      <c r="AK89" s="1" t="str">
        <f t="shared" si="88"/>
        <v/>
      </c>
    </row>
    <row r="90" spans="1:37" ht="16" customHeight="1" x14ac:dyDescent="0.25">
      <c r="A90" s="1" t="str">
        <f>IF(A42="","",A42)</f>
        <v/>
      </c>
      <c r="D90" s="1" t="str">
        <f t="shared" ref="D90:F94" si="90">IF(D42="","",D42)</f>
        <v/>
      </c>
      <c r="E90" s="1" t="str">
        <f t="shared" si="90"/>
        <v/>
      </c>
      <c r="F90" s="1" t="str">
        <f t="shared" si="90"/>
        <v/>
      </c>
      <c r="G90" s="39">
        <f ca="1">G88*D89</f>
        <v>8</v>
      </c>
      <c r="H90" s="39" t="str">
        <f t="shared" si="80"/>
        <v/>
      </c>
      <c r="I90" s="39" t="str">
        <f>IF(I42="","",I42)</f>
        <v/>
      </c>
      <c r="J90" s="39" t="str">
        <f t="shared" si="81"/>
        <v/>
      </c>
      <c r="K90" s="39" t="str">
        <f>IF(K42="","",K42)</f>
        <v/>
      </c>
      <c r="L90" s="8" t="str">
        <f t="shared" si="82"/>
        <v/>
      </c>
      <c r="M90" s="8" t="str">
        <f t="shared" si="82"/>
        <v/>
      </c>
      <c r="N90" s="1" t="str">
        <f t="shared" ref="N90:U90" si="91">IF(N42="","",N42)</f>
        <v/>
      </c>
      <c r="O90" s="1" t="str">
        <f t="shared" si="91"/>
        <v/>
      </c>
      <c r="P90" s="1" t="str">
        <f t="shared" si="91"/>
        <v/>
      </c>
      <c r="Q90" s="1" t="str">
        <f t="shared" si="91"/>
        <v/>
      </c>
      <c r="R90" s="1" t="str">
        <f t="shared" si="91"/>
        <v/>
      </c>
      <c r="S90" s="1" t="str">
        <f t="shared" si="91"/>
        <v/>
      </c>
      <c r="T90" s="1" t="str">
        <f t="shared" si="91"/>
        <v/>
      </c>
      <c r="U90" s="1" t="str">
        <f t="shared" si="91"/>
        <v/>
      </c>
      <c r="X90" s="1" t="str">
        <f t="shared" ref="X90:Z94" si="92">IF(X42="","",X42)</f>
        <v/>
      </c>
      <c r="Y90" s="1" t="str">
        <f t="shared" si="92"/>
        <v/>
      </c>
      <c r="Z90" s="1" t="str">
        <f t="shared" si="92"/>
        <v/>
      </c>
      <c r="AA90" s="39">
        <f ca="1">AA88*X89</f>
        <v>6</v>
      </c>
      <c r="AB90" s="39" t="str">
        <f t="shared" si="85"/>
        <v/>
      </c>
      <c r="AC90" s="39" t="str">
        <f>IF(AC42="","",AC42)</f>
        <v/>
      </c>
      <c r="AD90" s="39" t="str">
        <f t="shared" si="86"/>
        <v/>
      </c>
      <c r="AE90" s="39" t="str">
        <f>IF(AE42="","",AE42)</f>
        <v/>
      </c>
      <c r="AF90" s="8" t="str">
        <f t="shared" si="87"/>
        <v/>
      </c>
      <c r="AG90" s="8" t="str">
        <f t="shared" si="87"/>
        <v/>
      </c>
      <c r="AH90" s="1" t="str">
        <f t="shared" si="88"/>
        <v/>
      </c>
      <c r="AI90" s="1" t="str">
        <f t="shared" si="88"/>
        <v/>
      </c>
      <c r="AJ90" s="1" t="str">
        <f t="shared" si="88"/>
        <v/>
      </c>
      <c r="AK90" s="1" t="str">
        <f t="shared" si="88"/>
        <v/>
      </c>
    </row>
    <row r="91" spans="1:37" ht="16" customHeight="1" x14ac:dyDescent="0.25">
      <c r="A91" s="1" t="str">
        <f>IF(A43="","",A43)</f>
        <v/>
      </c>
      <c r="D91" s="1" t="str">
        <f t="shared" si="90"/>
        <v/>
      </c>
      <c r="E91" s="1" t="str">
        <f t="shared" si="90"/>
        <v/>
      </c>
      <c r="F91" s="1" t="str">
        <f t="shared" si="90"/>
        <v/>
      </c>
      <c r="G91" s="7">
        <f ca="1">IF(G89-G90=0,"",G89-G90)</f>
        <v>1</v>
      </c>
      <c r="H91" s="7" t="str">
        <f t="shared" si="80"/>
        <v/>
      </c>
      <c r="I91" s="7">
        <f ca="1">I89</f>
        <v>0</v>
      </c>
      <c r="J91" s="7" t="str">
        <f t="shared" si="81"/>
        <v/>
      </c>
      <c r="K91" s="7" t="str">
        <f>IF(K43="","",K43)</f>
        <v/>
      </c>
      <c r="L91" s="8" t="str">
        <f t="shared" si="82"/>
        <v/>
      </c>
      <c r="M91" s="8" t="str">
        <f t="shared" si="82"/>
        <v/>
      </c>
      <c r="N91" s="1" t="str">
        <f t="shared" ref="N91:U91" si="93">IF(N43="","",N43)</f>
        <v/>
      </c>
      <c r="O91" s="1" t="str">
        <f t="shared" si="93"/>
        <v/>
      </c>
      <c r="P91" s="1" t="str">
        <f t="shared" si="93"/>
        <v/>
      </c>
      <c r="Q91" s="1" t="str">
        <f t="shared" si="93"/>
        <v/>
      </c>
      <c r="R91" s="1" t="str">
        <f t="shared" si="93"/>
        <v/>
      </c>
      <c r="S91" s="1" t="str">
        <f t="shared" si="93"/>
        <v/>
      </c>
      <c r="T91" s="1" t="str">
        <f t="shared" si="93"/>
        <v/>
      </c>
      <c r="U91" s="1" t="str">
        <f t="shared" si="93"/>
        <v/>
      </c>
      <c r="X91" s="1" t="str">
        <f t="shared" si="92"/>
        <v/>
      </c>
      <c r="Y91" s="1" t="str">
        <f t="shared" si="92"/>
        <v/>
      </c>
      <c r="Z91" s="1" t="str">
        <f t="shared" si="92"/>
        <v/>
      </c>
      <c r="AA91" s="7">
        <f ca="1">IF(AA89-AA90=0,"",AA89-AA90)</f>
        <v>2</v>
      </c>
      <c r="AB91" s="7" t="str">
        <f t="shared" si="85"/>
        <v/>
      </c>
      <c r="AC91" s="7">
        <f ca="1">AC89</f>
        <v>5</v>
      </c>
      <c r="AD91" s="7" t="str">
        <f t="shared" si="86"/>
        <v/>
      </c>
      <c r="AE91" s="7" t="str">
        <f>IF(AE43="","",AE43)</f>
        <v/>
      </c>
      <c r="AF91" s="8" t="str">
        <f t="shared" si="87"/>
        <v/>
      </c>
      <c r="AG91" s="8" t="str">
        <f t="shared" si="87"/>
        <v/>
      </c>
      <c r="AH91" s="1" t="str">
        <f t="shared" si="88"/>
        <v/>
      </c>
      <c r="AI91" s="1" t="str">
        <f t="shared" si="88"/>
        <v/>
      </c>
      <c r="AJ91" s="1" t="str">
        <f t="shared" si="88"/>
        <v/>
      </c>
      <c r="AK91" s="1" t="str">
        <f t="shared" si="88"/>
        <v/>
      </c>
    </row>
    <row r="92" spans="1:37" ht="16" customHeight="1" x14ac:dyDescent="0.25">
      <c r="A92" s="1" t="str">
        <f>IF(A44="","",A44)</f>
        <v/>
      </c>
      <c r="D92" s="1" t="str">
        <f t="shared" si="90"/>
        <v/>
      </c>
      <c r="E92" s="1" t="str">
        <f t="shared" si="90"/>
        <v/>
      </c>
      <c r="F92" s="1" t="str">
        <f t="shared" si="90"/>
        <v/>
      </c>
      <c r="G92" s="39" t="str">
        <f ca="1">IF(INT(L92/10)=0,"",INT(L92/10))</f>
        <v/>
      </c>
      <c r="H92" s="39" t="str">
        <f t="shared" si="80"/>
        <v/>
      </c>
      <c r="I92" s="39">
        <f ca="1">L92-INT(L92/10)*10</f>
        <v>8</v>
      </c>
      <c r="J92" s="39" t="str">
        <f t="shared" si="81"/>
        <v/>
      </c>
      <c r="K92" s="39" t="str">
        <f>IF(K44="","",K44)</f>
        <v/>
      </c>
      <c r="L92" s="8">
        <f ca="1">D89*I88</f>
        <v>8</v>
      </c>
      <c r="M92" s="8" t="str">
        <f>IF(M44="","",M44)</f>
        <v/>
      </c>
      <c r="N92" s="1" t="str">
        <f t="shared" ref="N92:U92" si="94">IF(N44="","",N44)</f>
        <v/>
      </c>
      <c r="O92" s="1" t="str">
        <f t="shared" si="94"/>
        <v/>
      </c>
      <c r="P92" s="1" t="str">
        <f t="shared" si="94"/>
        <v/>
      </c>
      <c r="Q92" s="1" t="str">
        <f t="shared" si="94"/>
        <v/>
      </c>
      <c r="R92" s="1" t="str">
        <f t="shared" si="94"/>
        <v/>
      </c>
      <c r="S92" s="1" t="str">
        <f t="shared" si="94"/>
        <v/>
      </c>
      <c r="T92" s="1" t="str">
        <f t="shared" si="94"/>
        <v/>
      </c>
      <c r="U92" s="1" t="str">
        <f t="shared" si="94"/>
        <v/>
      </c>
      <c r="X92" s="1" t="str">
        <f t="shared" si="92"/>
        <v/>
      </c>
      <c r="Y92" s="1" t="str">
        <f t="shared" si="92"/>
        <v/>
      </c>
      <c r="Z92" s="1" t="str">
        <f t="shared" si="92"/>
        <v/>
      </c>
      <c r="AA92" s="39">
        <f ca="1">IF(INT(AF92/10)=0,"",INT(AF92/10))</f>
        <v>2</v>
      </c>
      <c r="AB92" s="39" t="str">
        <f t="shared" si="85"/>
        <v/>
      </c>
      <c r="AC92" s="39">
        <f ca="1">AF92-INT(AF92/10)*10</f>
        <v>4</v>
      </c>
      <c r="AD92" s="39" t="str">
        <f t="shared" si="86"/>
        <v/>
      </c>
      <c r="AE92" s="39" t="str">
        <f>IF(AE44="","",AE44)</f>
        <v/>
      </c>
      <c r="AF92" s="8">
        <f ca="1">X89*AC88</f>
        <v>24</v>
      </c>
      <c r="AG92" s="8" t="str">
        <f>IF(AG44="","",AG44)</f>
        <v/>
      </c>
      <c r="AH92" s="1" t="str">
        <f>IF(AH44="","",AH44)</f>
        <v/>
      </c>
      <c r="AI92" s="1" t="str">
        <f>IF(AI44="","",AI44)</f>
        <v/>
      </c>
      <c r="AJ92" s="1" t="str">
        <f>IF(AJ44="","",AJ44)</f>
        <v/>
      </c>
      <c r="AK92" s="1" t="str">
        <f>IF(AK44="","",AK44)</f>
        <v/>
      </c>
    </row>
    <row r="93" spans="1:37" ht="16" customHeight="1" x14ac:dyDescent="0.25">
      <c r="D93" s="1" t="str">
        <f t="shared" si="90"/>
        <v/>
      </c>
      <c r="E93" s="1" t="str">
        <f t="shared" si="90"/>
        <v/>
      </c>
      <c r="F93" s="1" t="str">
        <f t="shared" si="90"/>
        <v/>
      </c>
      <c r="G93" s="7" t="str">
        <f>IF(G45="","",G45)</f>
        <v/>
      </c>
      <c r="H93" s="7" t="str">
        <f t="shared" si="80"/>
        <v/>
      </c>
      <c r="I93" s="7">
        <f ca="1">IF(I91&lt;I92,10+I91-I92,IF(I91-I92=0,"",I91-I92))</f>
        <v>2</v>
      </c>
      <c r="J93" s="7" t="str">
        <f t="shared" si="81"/>
        <v/>
      </c>
      <c r="K93" s="7">
        <f ca="1">K89</f>
        <v>2</v>
      </c>
      <c r="L93" s="8">
        <f ca="1">IF(I93="",K93,I93*10+K93)</f>
        <v>22</v>
      </c>
      <c r="M93" s="8" t="str">
        <f>IF(M45="","",M45)</f>
        <v/>
      </c>
      <c r="X93" s="1" t="str">
        <f t="shared" si="92"/>
        <v/>
      </c>
      <c r="Y93" s="1" t="str">
        <f t="shared" si="92"/>
        <v/>
      </c>
      <c r="Z93" s="1" t="str">
        <f t="shared" si="92"/>
        <v/>
      </c>
      <c r="AA93" s="7" t="str">
        <f>IF(AA45="","",AA45)</f>
        <v/>
      </c>
      <c r="AB93" s="7" t="str">
        <f t="shared" si="85"/>
        <v/>
      </c>
      <c r="AC93" s="7">
        <f ca="1">IF(AC91&lt;AC92,10+AC91-AC92,IF(AC91-AC92=0,"",AC91-AC92))</f>
        <v>1</v>
      </c>
      <c r="AD93" s="7" t="str">
        <f t="shared" si="86"/>
        <v/>
      </c>
      <c r="AE93" s="7">
        <f ca="1">AE89</f>
        <v>3</v>
      </c>
      <c r="AF93" s="8">
        <f ca="1">IF(AC93="",AE93,AC93*10+AE93)</f>
        <v>13</v>
      </c>
      <c r="AG93" s="8" t="str">
        <f>IF(AG45="","",AG45)</f>
        <v/>
      </c>
    </row>
    <row r="94" spans="1:37" ht="16" customHeight="1" x14ac:dyDescent="0.25">
      <c r="D94" s="1" t="str">
        <f t="shared" si="90"/>
        <v/>
      </c>
      <c r="E94" s="9" t="str">
        <f t="shared" si="90"/>
        <v/>
      </c>
      <c r="F94" s="1" t="str">
        <f t="shared" si="90"/>
        <v/>
      </c>
      <c r="G94" s="7" t="str">
        <f>IF(G46="","",G46)</f>
        <v/>
      </c>
      <c r="H94" s="7" t="str">
        <f t="shared" si="80"/>
        <v/>
      </c>
      <c r="I94" s="39">
        <f ca="1">IF(INT(L94/10)=0,"",INT(L94/10))</f>
        <v>1</v>
      </c>
      <c r="J94" s="39" t="str">
        <f t="shared" si="81"/>
        <v/>
      </c>
      <c r="K94" s="39">
        <f ca="1">IF(L93&lt;D89,"",L94-INT(L94/10)*10)</f>
        <v>6</v>
      </c>
      <c r="L94" s="8">
        <f ca="1">D89*K88</f>
        <v>16</v>
      </c>
      <c r="M94" s="8" t="str">
        <f>IF(M46="","",M46)</f>
        <v/>
      </c>
      <c r="X94" s="1" t="str">
        <f t="shared" si="92"/>
        <v/>
      </c>
      <c r="Y94" s="9" t="str">
        <f t="shared" si="92"/>
        <v/>
      </c>
      <c r="Z94" s="1" t="str">
        <f t="shared" si="92"/>
        <v/>
      </c>
      <c r="AA94" s="7" t="str">
        <f>IF(AA46="","",AA46)</f>
        <v/>
      </c>
      <c r="AB94" s="7" t="str">
        <f t="shared" si="85"/>
        <v/>
      </c>
      <c r="AC94" s="39">
        <f ca="1">IF(INT(AF94/10)=0,"",INT(AF94/10))</f>
        <v>1</v>
      </c>
      <c r="AD94" s="39" t="str">
        <f t="shared" si="86"/>
        <v/>
      </c>
      <c r="AE94" s="39">
        <f ca="1">IF(AF93&lt;X89,"",AF94-INT(AF94/10)*10)</f>
        <v>2</v>
      </c>
      <c r="AF94" s="8">
        <f ca="1">X89*AE88</f>
        <v>12</v>
      </c>
      <c r="AG94" s="8" t="str">
        <f>IF(AG46="","",AG46)</f>
        <v/>
      </c>
    </row>
    <row r="95" spans="1:37" ht="16" customHeight="1" x14ac:dyDescent="0.25">
      <c r="A95" s="1" t="str">
        <f>IF(A47="","",A47)</f>
        <v/>
      </c>
      <c r="E95" s="9"/>
      <c r="G95" s="7"/>
      <c r="H95" s="7"/>
      <c r="I95" s="7"/>
      <c r="J95" s="7"/>
      <c r="K95" s="7">
        <f ca="1">IF(L93&lt;D89,"",L93-L94)</f>
        <v>6</v>
      </c>
      <c r="L95" s="8"/>
      <c r="M95" s="8"/>
      <c r="N95" s="1" t="str">
        <f t="shared" ref="N95:U95" si="95">IF(N47="","",N47)</f>
        <v/>
      </c>
      <c r="O95" s="1" t="str">
        <f t="shared" si="95"/>
        <v/>
      </c>
      <c r="P95" s="1" t="str">
        <f t="shared" si="95"/>
        <v/>
      </c>
      <c r="Q95" s="1" t="str">
        <f t="shared" si="95"/>
        <v/>
      </c>
      <c r="R95" s="1" t="str">
        <f t="shared" si="95"/>
        <v/>
      </c>
      <c r="S95" s="1" t="str">
        <f t="shared" si="95"/>
        <v/>
      </c>
      <c r="T95" s="1" t="str">
        <f t="shared" si="95"/>
        <v/>
      </c>
      <c r="U95" s="1" t="str">
        <f t="shared" si="95"/>
        <v/>
      </c>
      <c r="Y95" s="9"/>
      <c r="AA95" s="7"/>
      <c r="AB95" s="7"/>
      <c r="AC95" s="7"/>
      <c r="AD95" s="7"/>
      <c r="AE95" s="7">
        <f ca="1">IF(AF93&lt;X89,"",AF93-AF94)</f>
        <v>1</v>
      </c>
      <c r="AF95" s="8"/>
      <c r="AG95" s="8"/>
      <c r="AH95" s="1" t="str">
        <f>IF(AH47="","",AH47)</f>
        <v/>
      </c>
      <c r="AI95" s="1" t="str">
        <f>IF(AI47="","",AI47)</f>
        <v/>
      </c>
      <c r="AJ95" s="1" t="str">
        <f>IF(AJ47="","",AJ47)</f>
        <v/>
      </c>
      <c r="AK95" s="1" t="str">
        <f>IF(AK47="","",AK47)</f>
        <v/>
      </c>
    </row>
    <row r="96" spans="1:37" ht="25" customHeight="1" x14ac:dyDescent="0.25">
      <c r="E96" s="9"/>
      <c r="Y96" s="9"/>
    </row>
  </sheetData>
  <mergeCells count="4">
    <mergeCell ref="AI1:AJ1"/>
    <mergeCell ref="AI49:AJ49"/>
    <mergeCell ref="U89:V89"/>
    <mergeCell ref="U41:V41"/>
  </mergeCells>
  <phoneticPr fontId="3"/>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K80"/>
  <sheetViews>
    <sheetView workbookViewId="0"/>
  </sheetViews>
  <sheetFormatPr defaultColWidth="11.0703125" defaultRowHeight="25" customHeight="1" x14ac:dyDescent="0.25"/>
  <cols>
    <col min="1" max="37" width="1.7109375" style="1" customWidth="1"/>
    <col min="38" max="16384" width="11.0703125" style="1"/>
  </cols>
  <sheetData>
    <row r="1" spans="1:36" ht="25" customHeight="1" x14ac:dyDescent="0.25">
      <c r="D1" s="2" t="s">
        <v>110</v>
      </c>
      <c r="AG1" s="3" t="s">
        <v>31</v>
      </c>
      <c r="AH1" s="3"/>
      <c r="AI1" s="147"/>
      <c r="AJ1" s="147"/>
    </row>
    <row r="2" spans="1:36" ht="25" customHeight="1" x14ac:dyDescent="0.25">
      <c r="O2" s="4" t="s">
        <v>0</v>
      </c>
      <c r="P2" s="3"/>
      <c r="Q2" s="3"/>
      <c r="R2" s="3"/>
      <c r="S2" s="3"/>
      <c r="T2" s="3"/>
      <c r="U2" s="3"/>
      <c r="V2" s="3"/>
      <c r="W2" s="3"/>
      <c r="X2" s="3"/>
      <c r="Y2" s="3"/>
      <c r="Z2" s="3"/>
      <c r="AA2" s="3"/>
      <c r="AB2" s="3"/>
      <c r="AC2" s="3"/>
      <c r="AD2" s="3"/>
      <c r="AE2" s="3"/>
      <c r="AF2" s="3"/>
      <c r="AG2" s="13"/>
      <c r="AH2" s="13"/>
      <c r="AI2" s="13"/>
    </row>
    <row r="3" spans="1:36" ht="19" customHeight="1" x14ac:dyDescent="0.25">
      <c r="A3" s="5"/>
      <c r="AC3"/>
    </row>
    <row r="4" spans="1:36" ht="19" customHeight="1" x14ac:dyDescent="0.25">
      <c r="A4" s="5"/>
      <c r="E4" s="3"/>
      <c r="F4" s="3"/>
      <c r="G4" s="3"/>
      <c r="H4" s="37"/>
      <c r="I4" s="37"/>
      <c r="J4" s="37"/>
      <c r="K4" s="40"/>
      <c r="L4" s="10"/>
      <c r="M4" s="10"/>
      <c r="N4" s="10"/>
      <c r="O4" s="10"/>
      <c r="P4" s="10"/>
      <c r="Q4" s="10"/>
      <c r="R4" s="10"/>
      <c r="S4" s="10"/>
      <c r="T4" s="10"/>
      <c r="Y4" s="3"/>
      <c r="Z4" s="3"/>
      <c r="AA4" s="3"/>
      <c r="AB4" s="3"/>
      <c r="AC4" s="3"/>
      <c r="AD4" s="3"/>
      <c r="AE4" s="3"/>
    </row>
    <row r="5" spans="1:36" ht="19" customHeight="1" x14ac:dyDescent="0.25">
      <c r="A5" s="5" t="s">
        <v>99</v>
      </c>
      <c r="D5" s="1">
        <f ca="1">INT(RAND()*8+2)</f>
        <v>5</v>
      </c>
      <c r="E5" s="35" t="s">
        <v>100</v>
      </c>
      <c r="F5" s="5"/>
      <c r="G5" s="1">
        <f ca="1">INT(L5/100)</f>
        <v>3</v>
      </c>
      <c r="I5" s="5">
        <f ca="1">INT(L5/10)-INT(L5/100)*10</f>
        <v>2</v>
      </c>
      <c r="J5" s="5"/>
      <c r="K5" s="9">
        <f ca="1">L5-INT(L5/10)*10</f>
        <v>5</v>
      </c>
      <c r="L5" s="38">
        <f ca="1">D5*M5</f>
        <v>325</v>
      </c>
      <c r="M5" s="8">
        <f ca="1">INT(RAND()*(100-INT(100/D5))+INT(100/D5))</f>
        <v>65</v>
      </c>
      <c r="N5" s="10"/>
      <c r="O5" s="10"/>
      <c r="P5" s="10"/>
      <c r="Q5" s="10"/>
      <c r="R5" s="10"/>
      <c r="S5" s="10"/>
      <c r="T5" s="26"/>
      <c r="U5" s="5" t="s">
        <v>101</v>
      </c>
      <c r="X5" s="1">
        <f ca="1">INT(RAND()*8+2)</f>
        <v>8</v>
      </c>
      <c r="Y5" s="35" t="s">
        <v>100</v>
      </c>
      <c r="Z5" s="5"/>
      <c r="AA5" s="1">
        <f ca="1">INT(AF5/100)</f>
        <v>3</v>
      </c>
      <c r="AC5" s="5">
        <f ca="1">INT(AF5/10)-INT(AF5/100)*10</f>
        <v>9</v>
      </c>
      <c r="AD5" s="5"/>
      <c r="AE5" s="9">
        <f ca="1">AF5-INT(AF5/10)*10</f>
        <v>2</v>
      </c>
      <c r="AF5" s="38">
        <f ca="1">X5*AG5</f>
        <v>392</v>
      </c>
      <c r="AG5" s="8">
        <f ca="1">INT(RAND()*(100-INT(100/X5))+INT(100/X5))</f>
        <v>49</v>
      </c>
    </row>
    <row r="6" spans="1:36" ht="19" customHeight="1" x14ac:dyDescent="0.25">
      <c r="E6" s="9"/>
      <c r="Y6" s="9"/>
    </row>
    <row r="7" spans="1:36" ht="19" customHeight="1" x14ac:dyDescent="0.25">
      <c r="A7" s="5"/>
      <c r="E7" s="9"/>
      <c r="F7" s="27"/>
      <c r="G7" s="27"/>
      <c r="H7" s="28"/>
      <c r="I7" s="9"/>
      <c r="J7" s="9"/>
      <c r="K7" s="26"/>
      <c r="L7" s="26"/>
      <c r="M7" s="26"/>
      <c r="N7" s="26"/>
      <c r="O7" s="26"/>
      <c r="P7" s="26"/>
      <c r="Q7" s="26"/>
      <c r="R7" s="26"/>
      <c r="S7" s="26"/>
      <c r="T7" s="26"/>
      <c r="Y7" s="9"/>
    </row>
    <row r="8" spans="1:36" ht="19" customHeight="1" x14ac:dyDescent="0.25">
      <c r="E8" s="9"/>
      <c r="K8" s="10"/>
      <c r="L8" s="10"/>
      <c r="Y8" s="9"/>
    </row>
    <row r="9" spans="1:36" ht="19" customHeight="1" x14ac:dyDescent="0.25">
      <c r="E9" s="9"/>
      <c r="Y9" s="9"/>
    </row>
    <row r="10" spans="1:36" ht="19" customHeight="1" x14ac:dyDescent="0.25">
      <c r="E10" s="9"/>
      <c r="Y10" s="9"/>
    </row>
    <row r="11" spans="1:36" ht="19" customHeight="1" x14ac:dyDescent="0.25">
      <c r="E11" s="37"/>
      <c r="F11" s="3"/>
      <c r="G11" s="3"/>
      <c r="H11" s="3"/>
      <c r="I11" s="3"/>
      <c r="J11" s="3"/>
      <c r="K11" s="3"/>
      <c r="Y11" s="37"/>
      <c r="Z11" s="3"/>
      <c r="AA11" s="3"/>
      <c r="AB11" s="3"/>
      <c r="AC11" s="3"/>
      <c r="AD11" s="3"/>
      <c r="AE11" s="3"/>
    </row>
    <row r="12" spans="1:36" ht="19" customHeight="1" x14ac:dyDescent="0.25">
      <c r="A12" s="5" t="s">
        <v>102</v>
      </c>
      <c r="D12" s="1">
        <f ca="1">INT(RAND()*8+2)</f>
        <v>6</v>
      </c>
      <c r="E12" s="35" t="s">
        <v>100</v>
      </c>
      <c r="F12" s="5"/>
      <c r="G12" s="1">
        <f ca="1">INT(L12/100)</f>
        <v>4</v>
      </c>
      <c r="I12" s="5">
        <f ca="1">INT(L12/10)-INT(L12/100)*10</f>
        <v>4</v>
      </c>
      <c r="J12" s="5"/>
      <c r="K12" s="9">
        <f ca="1">L12-INT(L12/10)*10</f>
        <v>4</v>
      </c>
      <c r="L12" s="38">
        <f ca="1">D12*M12</f>
        <v>444</v>
      </c>
      <c r="M12" s="8">
        <f ca="1">INT(RAND()*(100-INT(100/D12))+INT(100/D12))</f>
        <v>74</v>
      </c>
      <c r="N12" s="26"/>
      <c r="O12" s="26"/>
      <c r="P12" s="26"/>
      <c r="Q12" s="26"/>
      <c r="R12" s="26"/>
      <c r="S12" s="26"/>
      <c r="T12" s="26"/>
      <c r="U12" s="5" t="s">
        <v>103</v>
      </c>
      <c r="X12" s="1">
        <f ca="1">INT(RAND()*8+2)</f>
        <v>6</v>
      </c>
      <c r="Y12" s="35" t="s">
        <v>100</v>
      </c>
      <c r="Z12" s="5"/>
      <c r="AA12" s="1">
        <f ca="1">INT(AF12/100)</f>
        <v>3</v>
      </c>
      <c r="AC12" s="5">
        <f ca="1">INT(AF12/10)-INT(AF12/100)*10</f>
        <v>3</v>
      </c>
      <c r="AD12" s="5"/>
      <c r="AE12" s="9">
        <f ca="1">AF12-INT(AF12/10)*10</f>
        <v>0</v>
      </c>
      <c r="AF12" s="38">
        <f ca="1">X12*AG12</f>
        <v>330</v>
      </c>
      <c r="AG12" s="8">
        <f ca="1">INT(RAND()*(100-INT(100/X12))+INT(100/X12))</f>
        <v>55</v>
      </c>
    </row>
    <row r="13" spans="1:36" ht="19" customHeight="1" x14ac:dyDescent="0.25">
      <c r="E13" s="9"/>
      <c r="Y13" s="9"/>
    </row>
    <row r="14" spans="1:36" ht="19" customHeight="1" x14ac:dyDescent="0.25">
      <c r="E14" s="9"/>
      <c r="Y14" s="9"/>
    </row>
    <row r="15" spans="1:36" ht="19" customHeight="1" x14ac:dyDescent="0.25">
      <c r="E15" s="9"/>
      <c r="Y15" s="9"/>
    </row>
    <row r="16" spans="1:36" ht="19" customHeight="1" x14ac:dyDescent="0.25">
      <c r="E16" s="9"/>
      <c r="Y16" s="9"/>
    </row>
    <row r="17" spans="1:33" ht="19" customHeight="1" x14ac:dyDescent="0.25">
      <c r="E17" s="9"/>
      <c r="Y17" s="9"/>
    </row>
    <row r="18" spans="1:33" ht="19" customHeight="1" x14ac:dyDescent="0.25">
      <c r="E18" s="37"/>
      <c r="F18" s="3"/>
      <c r="G18" s="3"/>
      <c r="H18" s="3"/>
      <c r="I18" s="3"/>
      <c r="J18" s="3"/>
      <c r="K18" s="3"/>
      <c r="Y18" s="37"/>
      <c r="Z18" s="3"/>
      <c r="AA18" s="3"/>
      <c r="AB18" s="3"/>
      <c r="AC18" s="3"/>
      <c r="AD18" s="3"/>
      <c r="AE18" s="3"/>
    </row>
    <row r="19" spans="1:33" ht="19" customHeight="1" x14ac:dyDescent="0.25">
      <c r="A19" s="5" t="s">
        <v>104</v>
      </c>
      <c r="D19" s="1">
        <f ca="1">INT(RAND()*8+2)</f>
        <v>4</v>
      </c>
      <c r="E19" s="35" t="s">
        <v>100</v>
      </c>
      <c r="F19" s="5"/>
      <c r="G19" s="1">
        <f ca="1">INT(L19/100)</f>
        <v>1</v>
      </c>
      <c r="I19" s="5">
        <f ca="1">INT(L19/10)-INT(L19/100)*10</f>
        <v>1</v>
      </c>
      <c r="J19" s="5"/>
      <c r="K19" s="9">
        <f ca="1">L19-INT(L19/10)*10</f>
        <v>6</v>
      </c>
      <c r="L19" s="38">
        <f ca="1">D19*M19</f>
        <v>116</v>
      </c>
      <c r="M19" s="8">
        <f ca="1">INT(RAND()*(100-INT(100/D19))+INT(100/D19))</f>
        <v>29</v>
      </c>
      <c r="N19" s="26"/>
      <c r="O19" s="26"/>
      <c r="P19" s="26"/>
      <c r="Q19" s="26"/>
      <c r="R19" s="26"/>
      <c r="S19" s="26"/>
      <c r="T19" s="26"/>
      <c r="U19" s="5" t="s">
        <v>105</v>
      </c>
      <c r="X19" s="1">
        <f ca="1">INT(RAND()*8+2)</f>
        <v>3</v>
      </c>
      <c r="Y19" s="35" t="s">
        <v>100</v>
      </c>
      <c r="Z19" s="5"/>
      <c r="AA19" s="1">
        <f ca="1">INT(AF19/100)</f>
        <v>1</v>
      </c>
      <c r="AC19" s="5">
        <f ca="1">INT(AF19/10)-INT(AF19/100)*10</f>
        <v>7</v>
      </c>
      <c r="AD19" s="5"/>
      <c r="AE19" s="9">
        <f ca="1">AF19-INT(AF19/10)*10</f>
        <v>7</v>
      </c>
      <c r="AF19" s="38">
        <f ca="1">X19*AG19</f>
        <v>177</v>
      </c>
      <c r="AG19" s="8">
        <f ca="1">INT(RAND()*(100-INT(100/X19))+INT(100/X19))</f>
        <v>59</v>
      </c>
    </row>
    <row r="20" spans="1:33" ht="19" customHeight="1" x14ac:dyDescent="0.25">
      <c r="E20" s="9"/>
      <c r="Y20" s="9"/>
    </row>
    <row r="21" spans="1:33" ht="19" customHeight="1" x14ac:dyDescent="0.25">
      <c r="E21" s="9"/>
      <c r="Y21" s="9"/>
    </row>
    <row r="22" spans="1:33" ht="19" customHeight="1" x14ac:dyDescent="0.25">
      <c r="E22" s="9"/>
      <c r="Y22" s="9"/>
    </row>
    <row r="23" spans="1:33" ht="19" customHeight="1" x14ac:dyDescent="0.25">
      <c r="E23" s="9"/>
      <c r="Y23" s="9"/>
    </row>
    <row r="24" spans="1:33" ht="19" customHeight="1" x14ac:dyDescent="0.25">
      <c r="E24" s="9"/>
      <c r="Y24" s="9"/>
    </row>
    <row r="25" spans="1:33" ht="19" customHeight="1" x14ac:dyDescent="0.25">
      <c r="E25" s="37"/>
      <c r="F25" s="3"/>
      <c r="G25" s="3"/>
      <c r="H25" s="3"/>
      <c r="I25" s="3"/>
      <c r="J25" s="3"/>
      <c r="K25" s="3"/>
      <c r="Y25" s="37"/>
      <c r="Z25" s="3"/>
      <c r="AA25" s="3"/>
      <c r="AB25" s="3"/>
      <c r="AC25" s="3"/>
      <c r="AD25" s="3"/>
      <c r="AE25" s="3"/>
    </row>
    <row r="26" spans="1:33" ht="19" customHeight="1" x14ac:dyDescent="0.25">
      <c r="A26" s="5" t="s">
        <v>106</v>
      </c>
      <c r="D26" s="1">
        <f ca="1">INT(RAND()*8+2)</f>
        <v>2</v>
      </c>
      <c r="E26" s="35" t="s">
        <v>100</v>
      </c>
      <c r="F26" s="5"/>
      <c r="G26" s="1">
        <f ca="1">INT(L26/100)</f>
        <v>1</v>
      </c>
      <c r="I26" s="5">
        <f ca="1">INT(L26/10)-INT(L26/100)*10</f>
        <v>3</v>
      </c>
      <c r="J26" s="5"/>
      <c r="K26" s="9">
        <f ca="1">L26-INT(L26/10)*10</f>
        <v>8</v>
      </c>
      <c r="L26" s="38">
        <f ca="1">D26*M26</f>
        <v>138</v>
      </c>
      <c r="M26" s="8">
        <f ca="1">INT(RAND()*(100-INT(100/D26))+INT(100/D26))</f>
        <v>69</v>
      </c>
      <c r="N26" s="26"/>
      <c r="O26" s="26"/>
      <c r="P26" s="26"/>
      <c r="Q26" s="26"/>
      <c r="R26" s="26"/>
      <c r="S26" s="26"/>
      <c r="T26" s="26"/>
      <c r="U26" s="5" t="s">
        <v>107</v>
      </c>
      <c r="X26" s="1">
        <f ca="1">INT(RAND()*8+2)</f>
        <v>9</v>
      </c>
      <c r="Y26" s="35" t="s">
        <v>100</v>
      </c>
      <c r="Z26" s="5"/>
      <c r="AA26" s="1">
        <f ca="1">INT(AF26/100)</f>
        <v>5</v>
      </c>
      <c r="AC26" s="5">
        <f ca="1">INT(AF26/10)-INT(AF26/100)*10</f>
        <v>9</v>
      </c>
      <c r="AD26" s="5"/>
      <c r="AE26" s="9">
        <f ca="1">AF26-INT(AF26/10)*10</f>
        <v>4</v>
      </c>
      <c r="AF26" s="38">
        <f ca="1">X26*AG26</f>
        <v>594</v>
      </c>
      <c r="AG26" s="8">
        <f ca="1">INT(RAND()*(100-INT(100/X26))+INT(100/X26))</f>
        <v>66</v>
      </c>
    </row>
    <row r="27" spans="1:33" ht="19" customHeight="1" x14ac:dyDescent="0.25">
      <c r="E27" s="9"/>
      <c r="Y27" s="9"/>
    </row>
    <row r="28" spans="1:33" ht="19" customHeight="1" x14ac:dyDescent="0.25">
      <c r="E28" s="9"/>
      <c r="Y28" s="9"/>
    </row>
    <row r="29" spans="1:33" ht="19" customHeight="1" x14ac:dyDescent="0.25">
      <c r="E29" s="9"/>
      <c r="Y29" s="9"/>
    </row>
    <row r="30" spans="1:33" ht="19" customHeight="1" x14ac:dyDescent="0.25">
      <c r="E30" s="9"/>
      <c r="Y30" s="9"/>
    </row>
    <row r="31" spans="1:33" ht="19" customHeight="1" x14ac:dyDescent="0.25">
      <c r="E31" s="9"/>
      <c r="Y31" s="9"/>
    </row>
    <row r="32" spans="1:33" ht="19" customHeight="1" x14ac:dyDescent="0.25">
      <c r="E32" s="37"/>
      <c r="F32" s="3"/>
      <c r="G32" s="3"/>
      <c r="H32" s="3"/>
      <c r="I32" s="3"/>
      <c r="J32" s="3"/>
      <c r="K32" s="3"/>
      <c r="Y32" s="37"/>
      <c r="Z32" s="3"/>
      <c r="AA32" s="3"/>
      <c r="AB32" s="3"/>
      <c r="AC32" s="3"/>
      <c r="AD32" s="3"/>
      <c r="AE32" s="3"/>
    </row>
    <row r="33" spans="1:37" ht="19" customHeight="1" x14ac:dyDescent="0.25">
      <c r="A33" s="5" t="s">
        <v>108</v>
      </c>
      <c r="D33" s="1">
        <f ca="1">INT(RAND()*8+2)</f>
        <v>3</v>
      </c>
      <c r="E33" s="35" t="s">
        <v>100</v>
      </c>
      <c r="F33" s="5"/>
      <c r="G33" s="1">
        <f ca="1">INT(L33/100)</f>
        <v>1</v>
      </c>
      <c r="I33" s="5">
        <f ca="1">INT(L33/10)-INT(L33/100)*10</f>
        <v>8</v>
      </c>
      <c r="J33" s="5"/>
      <c r="K33" s="9">
        <f ca="1">L33-INT(L33/10)*10</f>
        <v>9</v>
      </c>
      <c r="L33" s="38">
        <f ca="1">D33*M33</f>
        <v>189</v>
      </c>
      <c r="M33" s="8">
        <f ca="1">INT(RAND()*(100-INT(100/D33))+INT(100/D33))</f>
        <v>63</v>
      </c>
      <c r="N33" s="26"/>
      <c r="O33" s="26"/>
      <c r="P33" s="26"/>
      <c r="Q33" s="26"/>
      <c r="R33" s="26"/>
      <c r="S33" s="26"/>
      <c r="T33" s="26"/>
      <c r="U33" s="151" t="s">
        <v>109</v>
      </c>
      <c r="V33" s="151"/>
      <c r="X33" s="1">
        <f ca="1">INT(RAND()*8+2)</f>
        <v>7</v>
      </c>
      <c r="Y33" s="35" t="s">
        <v>100</v>
      </c>
      <c r="Z33" s="5"/>
      <c r="AA33" s="1">
        <f ca="1">INT(AF33/100)</f>
        <v>4</v>
      </c>
      <c r="AC33" s="5">
        <f ca="1">INT(AF33/10)-INT(AF33/100)*10</f>
        <v>0</v>
      </c>
      <c r="AD33" s="5"/>
      <c r="AE33" s="9">
        <f ca="1">AF33-INT(AF33/10)*10</f>
        <v>6</v>
      </c>
      <c r="AF33" s="38">
        <f ca="1">X33*AG33</f>
        <v>406</v>
      </c>
      <c r="AG33" s="8">
        <f ca="1">INT(RAND()*(100-INT(100/X33))+INT(100/X33))</f>
        <v>58</v>
      </c>
    </row>
    <row r="34" spans="1:37" ht="19" customHeight="1" x14ac:dyDescent="0.25">
      <c r="E34" s="9"/>
      <c r="Y34" s="9"/>
    </row>
    <row r="35" spans="1:37" ht="19" customHeight="1" x14ac:dyDescent="0.25">
      <c r="E35" s="9"/>
      <c r="Y35" s="9"/>
    </row>
    <row r="36" spans="1:37" ht="19" customHeight="1" x14ac:dyDescent="0.25">
      <c r="E36" s="9"/>
      <c r="Y36" s="9"/>
    </row>
    <row r="37" spans="1:37" ht="19" customHeight="1" x14ac:dyDescent="0.25">
      <c r="E37" s="9"/>
      <c r="Y37" s="9"/>
    </row>
    <row r="38" spans="1:37" ht="19" customHeight="1" x14ac:dyDescent="0.25">
      <c r="E38" s="9"/>
      <c r="Y38" s="9"/>
    </row>
    <row r="39" spans="1:37" ht="19" customHeight="1" x14ac:dyDescent="0.25">
      <c r="E39" s="9"/>
      <c r="Y39" s="9"/>
    </row>
    <row r="40" spans="1:37" ht="19" customHeight="1" x14ac:dyDescent="0.25">
      <c r="E40" s="9"/>
      <c r="Y40" s="9"/>
    </row>
    <row r="41" spans="1:37" ht="25" customHeight="1" x14ac:dyDescent="0.25">
      <c r="D41" s="2" t="str">
        <f>IF(D1="","",D1)</f>
        <v>わり算の筆算</v>
      </c>
      <c r="AG41" s="3" t="str">
        <f>IF(AG1="","",AG1)</f>
        <v>№</v>
      </c>
      <c r="AH41" s="3"/>
      <c r="AI41" s="147" t="str">
        <f>IF(AI1="","",AI1)</f>
        <v/>
      </c>
      <c r="AJ41" s="147"/>
    </row>
    <row r="42" spans="1:37" ht="25" customHeight="1" x14ac:dyDescent="0.25">
      <c r="E42" s="6" t="s">
        <v>1</v>
      </c>
      <c r="O42" s="4" t="str">
        <f>IF(O2="","",O2)</f>
        <v>名前</v>
      </c>
      <c r="P42" s="3"/>
      <c r="Q42" s="3"/>
      <c r="R42" s="3"/>
      <c r="S42" s="3" t="str">
        <f>IF(S2="","",S2)</f>
        <v/>
      </c>
      <c r="T42" s="3"/>
      <c r="U42" s="3"/>
      <c r="V42" s="3"/>
      <c r="W42" s="3" t="str">
        <f>IF(W2="","",W2)</f>
        <v/>
      </c>
      <c r="X42" s="3"/>
      <c r="Y42" s="3"/>
      <c r="Z42" s="3"/>
      <c r="AA42" s="3"/>
      <c r="AB42" s="3"/>
      <c r="AC42" s="3"/>
      <c r="AD42" s="3"/>
      <c r="AE42" s="3"/>
      <c r="AF42" s="3"/>
      <c r="AG42" s="13"/>
      <c r="AH42" s="13"/>
      <c r="AI42" s="13"/>
    </row>
    <row r="43" spans="1:37" ht="19" customHeight="1" x14ac:dyDescent="0.25">
      <c r="A43" s="1" t="str">
        <f t="shared" ref="A43:AK43" si="0">IF(A3="","",A3)</f>
        <v/>
      </c>
      <c r="B43" s="1" t="str">
        <f t="shared" si="0"/>
        <v/>
      </c>
      <c r="C43" s="1" t="str">
        <f t="shared" si="0"/>
        <v/>
      </c>
      <c r="D43" s="1" t="str">
        <f t="shared" si="0"/>
        <v/>
      </c>
      <c r="E43" s="1" t="str">
        <f t="shared" si="0"/>
        <v/>
      </c>
      <c r="F43" s="1" t="str">
        <f t="shared" si="0"/>
        <v/>
      </c>
      <c r="G43" s="1" t="str">
        <f t="shared" si="0"/>
        <v/>
      </c>
      <c r="H43" s="1" t="str">
        <f t="shared" si="0"/>
        <v/>
      </c>
      <c r="I43" s="1" t="str">
        <f t="shared" si="0"/>
        <v/>
      </c>
      <c r="J43" s="1" t="str">
        <f t="shared" si="0"/>
        <v/>
      </c>
      <c r="K43" s="1" t="str">
        <f t="shared" si="0"/>
        <v/>
      </c>
      <c r="L43" s="1" t="str">
        <f t="shared" si="0"/>
        <v/>
      </c>
      <c r="M43" s="1" t="str">
        <f t="shared" si="0"/>
        <v/>
      </c>
      <c r="N43" s="1" t="str">
        <f t="shared" si="0"/>
        <v/>
      </c>
      <c r="O43" s="1" t="str">
        <f t="shared" si="0"/>
        <v/>
      </c>
      <c r="P43" s="1" t="str">
        <f t="shared" si="0"/>
        <v/>
      </c>
      <c r="Q43" s="1" t="str">
        <f t="shared" si="0"/>
        <v/>
      </c>
      <c r="R43" s="1" t="str">
        <f t="shared" si="0"/>
        <v/>
      </c>
      <c r="S43" s="1" t="str">
        <f t="shared" si="0"/>
        <v/>
      </c>
      <c r="T43" s="1" t="str">
        <f t="shared" si="0"/>
        <v/>
      </c>
      <c r="U43" s="1" t="str">
        <f t="shared" si="0"/>
        <v/>
      </c>
      <c r="V43" s="1" t="str">
        <f t="shared" si="0"/>
        <v/>
      </c>
      <c r="W43" s="1" t="str">
        <f t="shared" si="0"/>
        <v/>
      </c>
      <c r="X43" s="1" t="str">
        <f t="shared" si="0"/>
        <v/>
      </c>
      <c r="Y43" s="1" t="str">
        <f t="shared" si="0"/>
        <v/>
      </c>
      <c r="Z43" s="1" t="str">
        <f t="shared" si="0"/>
        <v/>
      </c>
      <c r="AA43" s="1" t="str">
        <f t="shared" si="0"/>
        <v/>
      </c>
      <c r="AB43" s="1" t="str">
        <f t="shared" si="0"/>
        <v/>
      </c>
      <c r="AC43" s="1" t="str">
        <f t="shared" si="0"/>
        <v/>
      </c>
      <c r="AD43" s="1" t="str">
        <f t="shared" si="0"/>
        <v/>
      </c>
      <c r="AE43" s="1" t="str">
        <f t="shared" si="0"/>
        <v/>
      </c>
      <c r="AF43" s="1" t="str">
        <f t="shared" si="0"/>
        <v/>
      </c>
      <c r="AG43" s="1" t="str">
        <f t="shared" si="0"/>
        <v/>
      </c>
      <c r="AH43" s="1" t="str">
        <f t="shared" si="0"/>
        <v/>
      </c>
      <c r="AI43" s="1" t="str">
        <f t="shared" si="0"/>
        <v/>
      </c>
      <c r="AJ43" s="1" t="str">
        <f t="shared" si="0"/>
        <v/>
      </c>
      <c r="AK43" s="1" t="str">
        <f t="shared" si="0"/>
        <v/>
      </c>
    </row>
    <row r="44" spans="1:37" ht="19" customHeight="1" x14ac:dyDescent="0.25">
      <c r="A44" s="5" t="str">
        <f t="shared" ref="A44:AK44" si="1">IF(A4="","",A4)</f>
        <v/>
      </c>
      <c r="B44" s="1" t="str">
        <f t="shared" si="1"/>
        <v/>
      </c>
      <c r="C44" s="1" t="str">
        <f t="shared" si="1"/>
        <v/>
      </c>
      <c r="D44" s="1" t="str">
        <f t="shared" si="1"/>
        <v/>
      </c>
      <c r="E44" s="3" t="str">
        <f t="shared" si="1"/>
        <v/>
      </c>
      <c r="F44" s="3" t="str">
        <f t="shared" si="1"/>
        <v/>
      </c>
      <c r="G44" s="3" t="str">
        <f t="shared" si="1"/>
        <v/>
      </c>
      <c r="H44" s="37" t="str">
        <f t="shared" si="1"/>
        <v/>
      </c>
      <c r="I44" s="42">
        <f ca="1">INT(M45/10)</f>
        <v>6</v>
      </c>
      <c r="J44" s="42" t="str">
        <f t="shared" si="1"/>
        <v/>
      </c>
      <c r="K44" s="41">
        <f ca="1">INT(M45-INT(M45/10)*10)</f>
        <v>5</v>
      </c>
      <c r="L44" s="10" t="str">
        <f t="shared" si="1"/>
        <v/>
      </c>
      <c r="M44" s="10" t="str">
        <f t="shared" si="1"/>
        <v/>
      </c>
      <c r="N44" s="10" t="str">
        <f t="shared" si="1"/>
        <v/>
      </c>
      <c r="O44" s="10" t="str">
        <f t="shared" si="1"/>
        <v/>
      </c>
      <c r="P44" s="10" t="str">
        <f t="shared" si="1"/>
        <v/>
      </c>
      <c r="Q44" s="10" t="str">
        <f t="shared" si="1"/>
        <v/>
      </c>
      <c r="R44" s="10" t="str">
        <f t="shared" si="1"/>
        <v/>
      </c>
      <c r="S44" s="10" t="str">
        <f t="shared" si="1"/>
        <v/>
      </c>
      <c r="T44" s="10" t="str">
        <f t="shared" si="1"/>
        <v/>
      </c>
      <c r="U44" s="1" t="str">
        <f t="shared" si="1"/>
        <v/>
      </c>
      <c r="V44" s="1" t="str">
        <f t="shared" si="1"/>
        <v/>
      </c>
      <c r="W44" s="1" t="str">
        <f t="shared" si="1"/>
        <v/>
      </c>
      <c r="X44" s="1" t="str">
        <f>IF(X4="","",X4)</f>
        <v/>
      </c>
      <c r="Y44" s="3" t="str">
        <f>IF(Y4="","",Y4)</f>
        <v/>
      </c>
      <c r="Z44" s="3" t="str">
        <f>IF(Z4="","",Z4)</f>
        <v/>
      </c>
      <c r="AA44" s="3" t="str">
        <f>IF(AA4="","",AA4)</f>
        <v/>
      </c>
      <c r="AB44" s="37" t="str">
        <f>IF(AB4="","",AB4)</f>
        <v/>
      </c>
      <c r="AC44" s="42">
        <f ca="1">INT(AG45/10)</f>
        <v>4</v>
      </c>
      <c r="AD44" s="42" t="str">
        <f>IF(AD4="","",AD4)</f>
        <v/>
      </c>
      <c r="AE44" s="41">
        <f ca="1">INT(AG45-INT(AG45/10)*10)</f>
        <v>9</v>
      </c>
      <c r="AF44" s="10" t="str">
        <f>IF(AF4="","",AF4)</f>
        <v/>
      </c>
      <c r="AG44" s="10" t="str">
        <f>IF(AG4="","",AG4)</f>
        <v/>
      </c>
      <c r="AH44" s="1" t="str">
        <f t="shared" si="1"/>
        <v/>
      </c>
      <c r="AI44" s="1" t="str">
        <f t="shared" si="1"/>
        <v/>
      </c>
      <c r="AJ44" s="1" t="str">
        <f t="shared" si="1"/>
        <v/>
      </c>
      <c r="AK44" s="1" t="str">
        <f t="shared" si="1"/>
        <v/>
      </c>
    </row>
    <row r="45" spans="1:37" ht="19" customHeight="1" x14ac:dyDescent="0.25">
      <c r="A45" s="5" t="str">
        <f t="shared" ref="A45:AK45" si="2">IF(A5="","",A5)</f>
        <v>(1)</v>
      </c>
      <c r="D45" s="1">
        <f t="shared" ca="1" si="2"/>
        <v>5</v>
      </c>
      <c r="E45" s="35" t="str">
        <f t="shared" si="2"/>
        <v>)</v>
      </c>
      <c r="F45" s="5" t="str">
        <f t="shared" si="2"/>
        <v/>
      </c>
      <c r="G45" s="1">
        <f t="shared" ca="1" si="2"/>
        <v>3</v>
      </c>
      <c r="H45" s="1" t="str">
        <f t="shared" si="2"/>
        <v/>
      </c>
      <c r="I45" s="5">
        <f t="shared" ca="1" si="2"/>
        <v>2</v>
      </c>
      <c r="J45" s="5" t="str">
        <f t="shared" si="2"/>
        <v/>
      </c>
      <c r="K45" s="9">
        <f t="shared" ca="1" si="2"/>
        <v>5</v>
      </c>
      <c r="L45" s="38">
        <f t="shared" ca="1" si="2"/>
        <v>325</v>
      </c>
      <c r="M45" s="8">
        <f t="shared" ca="1" si="2"/>
        <v>65</v>
      </c>
      <c r="N45" s="10" t="str">
        <f t="shared" si="2"/>
        <v/>
      </c>
      <c r="O45" s="10" t="str">
        <f t="shared" si="2"/>
        <v/>
      </c>
      <c r="P45" s="10" t="str">
        <f t="shared" si="2"/>
        <v/>
      </c>
      <c r="Q45" s="10" t="str">
        <f t="shared" si="2"/>
        <v/>
      </c>
      <c r="R45" s="10" t="str">
        <f t="shared" si="2"/>
        <v/>
      </c>
      <c r="S45" s="10" t="str">
        <f t="shared" si="2"/>
        <v/>
      </c>
      <c r="T45" s="26" t="str">
        <f t="shared" si="2"/>
        <v/>
      </c>
      <c r="U45" s="5" t="str">
        <f t="shared" si="2"/>
        <v>(2)</v>
      </c>
      <c r="X45" s="1">
        <f t="shared" ref="X45:AG45" ca="1" si="3">IF(X5="","",X5)</f>
        <v>8</v>
      </c>
      <c r="Y45" s="35" t="str">
        <f t="shared" si="3"/>
        <v>)</v>
      </c>
      <c r="Z45" s="5" t="str">
        <f t="shared" si="3"/>
        <v/>
      </c>
      <c r="AA45" s="1">
        <f t="shared" ca="1" si="3"/>
        <v>3</v>
      </c>
      <c r="AB45" s="1" t="str">
        <f t="shared" si="3"/>
        <v/>
      </c>
      <c r="AC45" s="5">
        <f t="shared" ca="1" si="3"/>
        <v>9</v>
      </c>
      <c r="AD45" s="5" t="str">
        <f t="shared" si="3"/>
        <v/>
      </c>
      <c r="AE45" s="9">
        <f t="shared" ca="1" si="3"/>
        <v>2</v>
      </c>
      <c r="AF45" s="38">
        <f t="shared" ca="1" si="3"/>
        <v>392</v>
      </c>
      <c r="AG45" s="8">
        <f t="shared" ca="1" si="3"/>
        <v>49</v>
      </c>
      <c r="AH45" s="1" t="str">
        <f t="shared" si="2"/>
        <v/>
      </c>
      <c r="AI45" s="1" t="str">
        <f t="shared" si="2"/>
        <v/>
      </c>
      <c r="AJ45" s="1" t="str">
        <f t="shared" si="2"/>
        <v/>
      </c>
      <c r="AK45" s="1" t="str">
        <f t="shared" si="2"/>
        <v/>
      </c>
    </row>
    <row r="46" spans="1:37" ht="19" customHeight="1" x14ac:dyDescent="0.25">
      <c r="A46" s="1" t="str">
        <f t="shared" ref="A46:AK46" si="4">IF(A6="","",A6)</f>
        <v/>
      </c>
      <c r="B46" s="1" t="str">
        <f t="shared" si="4"/>
        <v/>
      </c>
      <c r="C46" s="1" t="str">
        <f t="shared" si="4"/>
        <v/>
      </c>
      <c r="D46" s="1" t="str">
        <f t="shared" si="4"/>
        <v/>
      </c>
      <c r="E46" s="1" t="str">
        <f t="shared" si="4"/>
        <v/>
      </c>
      <c r="F46" s="1" t="str">
        <f t="shared" si="4"/>
        <v/>
      </c>
      <c r="G46" s="39">
        <f ca="1">IF(INT(L46/10)=0,"",INT(L46/10))</f>
        <v>3</v>
      </c>
      <c r="H46" s="39" t="str">
        <f t="shared" si="4"/>
        <v/>
      </c>
      <c r="I46" s="39">
        <f ca="1">L46-INT(L46/10)*10</f>
        <v>0</v>
      </c>
      <c r="J46" s="39" t="str">
        <f t="shared" si="4"/>
        <v/>
      </c>
      <c r="K46" s="39" t="str">
        <f t="shared" si="4"/>
        <v/>
      </c>
      <c r="L46" s="8">
        <f ca="1">D45*I44</f>
        <v>30</v>
      </c>
      <c r="M46" s="1" t="str">
        <f t="shared" si="4"/>
        <v/>
      </c>
      <c r="N46" s="1" t="str">
        <f t="shared" si="4"/>
        <v/>
      </c>
      <c r="O46" s="1" t="str">
        <f t="shared" si="4"/>
        <v/>
      </c>
      <c r="P46" s="1" t="str">
        <f t="shared" si="4"/>
        <v/>
      </c>
      <c r="Q46" s="1" t="str">
        <f t="shared" si="4"/>
        <v/>
      </c>
      <c r="R46" s="1" t="str">
        <f t="shared" si="4"/>
        <v/>
      </c>
      <c r="S46" s="1" t="str">
        <f t="shared" si="4"/>
        <v/>
      </c>
      <c r="T46" s="1" t="str">
        <f t="shared" si="4"/>
        <v/>
      </c>
      <c r="U46" s="1" t="str">
        <f t="shared" si="4"/>
        <v/>
      </c>
      <c r="V46" s="1" t="str">
        <f t="shared" si="4"/>
        <v/>
      </c>
      <c r="W46" s="1" t="str">
        <f t="shared" si="4"/>
        <v/>
      </c>
      <c r="X46" s="1" t="str">
        <f t="shared" ref="X46:Z49" si="5">IF(X6="","",X6)</f>
        <v/>
      </c>
      <c r="Y46" s="1" t="str">
        <f t="shared" si="5"/>
        <v/>
      </c>
      <c r="Z46" s="1" t="str">
        <f t="shared" si="5"/>
        <v/>
      </c>
      <c r="AA46" s="39">
        <f ca="1">IF(INT(AF46/10)=0,"",INT(AF46/10))</f>
        <v>3</v>
      </c>
      <c r="AB46" s="39" t="str">
        <f>IF(AB6="","",AB6)</f>
        <v/>
      </c>
      <c r="AC46" s="39">
        <f ca="1">AF46-INT(AF46/10)*10</f>
        <v>2</v>
      </c>
      <c r="AD46" s="39" t="str">
        <f>IF(AD6="","",AD6)</f>
        <v/>
      </c>
      <c r="AE46" s="39" t="str">
        <f>IF(AE6="","",AE6)</f>
        <v/>
      </c>
      <c r="AF46" s="8">
        <f ca="1">X45*AC44</f>
        <v>32</v>
      </c>
      <c r="AG46" s="1" t="str">
        <f>IF(AG6="","",AG6)</f>
        <v/>
      </c>
      <c r="AH46" s="1" t="str">
        <f t="shared" si="4"/>
        <v/>
      </c>
      <c r="AI46" s="1" t="str">
        <f t="shared" si="4"/>
        <v/>
      </c>
      <c r="AJ46" s="1" t="str">
        <f t="shared" si="4"/>
        <v/>
      </c>
      <c r="AK46" s="1" t="str">
        <f t="shared" si="4"/>
        <v/>
      </c>
    </row>
    <row r="47" spans="1:37" ht="19" customHeight="1" x14ac:dyDescent="0.25">
      <c r="A47" s="1" t="str">
        <f t="shared" ref="A47:AK47" si="6">IF(A7="","",A7)</f>
        <v/>
      </c>
      <c r="B47" s="1" t="str">
        <f t="shared" si="6"/>
        <v/>
      </c>
      <c r="C47" s="1" t="str">
        <f t="shared" si="6"/>
        <v/>
      </c>
      <c r="D47" s="1" t="str">
        <f t="shared" si="6"/>
        <v/>
      </c>
      <c r="E47" s="1" t="str">
        <f t="shared" si="6"/>
        <v/>
      </c>
      <c r="F47" s="1" t="str">
        <f t="shared" si="6"/>
        <v/>
      </c>
      <c r="G47" s="7" t="str">
        <f t="shared" si="6"/>
        <v/>
      </c>
      <c r="H47" s="7" t="str">
        <f t="shared" si="6"/>
        <v/>
      </c>
      <c r="I47" s="7">
        <f ca="1">IF(I45&lt;I46,10+I45-I46,IF(I45-I46=0,"",I45-I46))</f>
        <v>2</v>
      </c>
      <c r="J47" s="7" t="str">
        <f t="shared" si="6"/>
        <v/>
      </c>
      <c r="K47" s="7">
        <f ca="1">K45</f>
        <v>5</v>
      </c>
      <c r="L47" s="8">
        <f ca="1">IF(I47="",K47,I47*10+K47)</f>
        <v>25</v>
      </c>
      <c r="M47" s="1" t="str">
        <f t="shared" si="6"/>
        <v/>
      </c>
      <c r="N47" s="1" t="str">
        <f t="shared" si="6"/>
        <v/>
      </c>
      <c r="O47" s="1" t="str">
        <f t="shared" si="6"/>
        <v/>
      </c>
      <c r="P47" s="1" t="str">
        <f t="shared" si="6"/>
        <v/>
      </c>
      <c r="Q47" s="1" t="str">
        <f t="shared" si="6"/>
        <v/>
      </c>
      <c r="R47" s="1" t="str">
        <f t="shared" si="6"/>
        <v/>
      </c>
      <c r="S47" s="1" t="str">
        <f t="shared" si="6"/>
        <v/>
      </c>
      <c r="T47" s="1" t="str">
        <f t="shared" si="6"/>
        <v/>
      </c>
      <c r="U47" s="1" t="str">
        <f t="shared" si="6"/>
        <v/>
      </c>
      <c r="V47" s="1" t="str">
        <f t="shared" si="6"/>
        <v/>
      </c>
      <c r="W47" s="1" t="str">
        <f t="shared" si="6"/>
        <v/>
      </c>
      <c r="X47" s="1" t="str">
        <f t="shared" si="5"/>
        <v/>
      </c>
      <c r="Y47" s="1" t="str">
        <f t="shared" si="5"/>
        <v/>
      </c>
      <c r="Z47" s="1" t="str">
        <f t="shared" si="5"/>
        <v/>
      </c>
      <c r="AA47" s="7" t="str">
        <f>IF(AA7="","",AA7)</f>
        <v/>
      </c>
      <c r="AB47" s="7" t="str">
        <f>IF(AB7="","",AB7)</f>
        <v/>
      </c>
      <c r="AC47" s="7">
        <f ca="1">IF(AC45&lt;AC46,10+AC45-AC46,IF(AC45-AC46=0,"",AC45-AC46))</f>
        <v>7</v>
      </c>
      <c r="AD47" s="7" t="str">
        <f>IF(AD7="","",AD7)</f>
        <v/>
      </c>
      <c r="AE47" s="7">
        <f ca="1">AE45</f>
        <v>2</v>
      </c>
      <c r="AF47" s="8">
        <f ca="1">IF(AC47="",AE47,AC47*10+AE47)</f>
        <v>72</v>
      </c>
      <c r="AG47" s="1" t="str">
        <f>IF(AG7="","",AG7)</f>
        <v/>
      </c>
      <c r="AH47" s="1" t="str">
        <f t="shared" si="6"/>
        <v/>
      </c>
      <c r="AI47" s="1" t="str">
        <f t="shared" si="6"/>
        <v/>
      </c>
      <c r="AJ47" s="1" t="str">
        <f t="shared" si="6"/>
        <v/>
      </c>
      <c r="AK47" s="1" t="str">
        <f t="shared" si="6"/>
        <v/>
      </c>
    </row>
    <row r="48" spans="1:37" ht="19" customHeight="1" x14ac:dyDescent="0.25">
      <c r="A48" s="1" t="str">
        <f t="shared" ref="A48:AK48" si="7">IF(A8="","",A8)</f>
        <v/>
      </c>
      <c r="B48" s="1" t="str">
        <f t="shared" si="7"/>
        <v/>
      </c>
      <c r="C48" s="1" t="str">
        <f t="shared" si="7"/>
        <v/>
      </c>
      <c r="D48" s="1" t="str">
        <f t="shared" si="7"/>
        <v/>
      </c>
      <c r="E48" s="1" t="str">
        <f t="shared" si="7"/>
        <v/>
      </c>
      <c r="F48" s="1" t="str">
        <f t="shared" si="7"/>
        <v/>
      </c>
      <c r="G48" s="7" t="str">
        <f t="shared" si="7"/>
        <v/>
      </c>
      <c r="H48" s="7" t="str">
        <f t="shared" si="7"/>
        <v/>
      </c>
      <c r="I48" s="39">
        <f ca="1">IF(INT(L48/10)=0,"",INT(L48/10))</f>
        <v>2</v>
      </c>
      <c r="J48" s="39" t="str">
        <f t="shared" si="7"/>
        <v/>
      </c>
      <c r="K48" s="39">
        <f ca="1">IF(L48=0,"",L48-INT(L48/10)*10)</f>
        <v>5</v>
      </c>
      <c r="L48" s="8">
        <f ca="1">D45*K44</f>
        <v>25</v>
      </c>
      <c r="M48" s="1" t="str">
        <f t="shared" si="7"/>
        <v/>
      </c>
      <c r="N48" s="1" t="str">
        <f t="shared" si="7"/>
        <v/>
      </c>
      <c r="O48" s="1" t="str">
        <f t="shared" si="7"/>
        <v/>
      </c>
      <c r="P48" s="1" t="str">
        <f t="shared" si="7"/>
        <v/>
      </c>
      <c r="Q48" s="1" t="str">
        <f t="shared" si="7"/>
        <v/>
      </c>
      <c r="R48" s="1" t="str">
        <f t="shared" si="7"/>
        <v/>
      </c>
      <c r="S48" s="1" t="str">
        <f t="shared" si="7"/>
        <v/>
      </c>
      <c r="T48" s="1" t="str">
        <f t="shared" si="7"/>
        <v/>
      </c>
      <c r="U48" s="1" t="str">
        <f t="shared" si="7"/>
        <v/>
      </c>
      <c r="V48" s="1" t="str">
        <f t="shared" si="7"/>
        <v/>
      </c>
      <c r="W48" s="1" t="str">
        <f t="shared" si="7"/>
        <v/>
      </c>
      <c r="X48" s="1" t="str">
        <f t="shared" si="5"/>
        <v/>
      </c>
      <c r="Y48" s="1" t="str">
        <f t="shared" si="5"/>
        <v/>
      </c>
      <c r="Z48" s="1" t="str">
        <f t="shared" si="5"/>
        <v/>
      </c>
      <c r="AA48" s="7" t="str">
        <f>IF(AA8="","",AA8)</f>
        <v/>
      </c>
      <c r="AB48" s="7" t="str">
        <f>IF(AB8="","",AB8)</f>
        <v/>
      </c>
      <c r="AC48" s="39">
        <f ca="1">IF(INT(AF48/10)=0,"",INT(AF48/10))</f>
        <v>7</v>
      </c>
      <c r="AD48" s="39" t="str">
        <f>IF(AD8="","",AD8)</f>
        <v/>
      </c>
      <c r="AE48" s="39">
        <f ca="1">IF(AF48=0,"",AF48-INT(AF48/10)*10)</f>
        <v>2</v>
      </c>
      <c r="AF48" s="8">
        <f ca="1">X45*AE44</f>
        <v>72</v>
      </c>
      <c r="AG48" s="1" t="str">
        <f>IF(AG8="","",AG8)</f>
        <v/>
      </c>
      <c r="AH48" s="1" t="str">
        <f t="shared" si="7"/>
        <v/>
      </c>
      <c r="AI48" s="1" t="str">
        <f t="shared" si="7"/>
        <v/>
      </c>
      <c r="AJ48" s="1" t="str">
        <f t="shared" si="7"/>
        <v/>
      </c>
      <c r="AK48" s="1" t="str">
        <f t="shared" si="7"/>
        <v/>
      </c>
    </row>
    <row r="49" spans="1:37" ht="19" customHeight="1" x14ac:dyDescent="0.25">
      <c r="A49" s="1" t="str">
        <f t="shared" ref="A49:AK50" si="8">IF(A9="","",A9)</f>
        <v/>
      </c>
      <c r="B49" s="1" t="str">
        <f t="shared" si="8"/>
        <v/>
      </c>
      <c r="C49" s="1" t="str">
        <f t="shared" si="8"/>
        <v/>
      </c>
      <c r="D49" s="1" t="str">
        <f t="shared" si="8"/>
        <v/>
      </c>
      <c r="E49" s="1" t="str">
        <f t="shared" si="8"/>
        <v/>
      </c>
      <c r="F49" s="1" t="str">
        <f t="shared" si="8"/>
        <v/>
      </c>
      <c r="G49" s="7" t="str">
        <f t="shared" si="8"/>
        <v/>
      </c>
      <c r="H49" s="7" t="str">
        <f t="shared" si="8"/>
        <v/>
      </c>
      <c r="I49" s="7" t="str">
        <f ca="1">IF(I47="","",IF(I47-I48=0,"",I47-I48))</f>
        <v/>
      </c>
      <c r="J49" s="7" t="str">
        <f t="shared" si="8"/>
        <v/>
      </c>
      <c r="K49" s="7">
        <f ca="1">IF(L47=0,"",K47-K48)</f>
        <v>0</v>
      </c>
      <c r="L49" s="1" t="str">
        <f t="shared" si="8"/>
        <v/>
      </c>
      <c r="M49" s="1" t="str">
        <f t="shared" si="8"/>
        <v/>
      </c>
      <c r="N49" s="1" t="str">
        <f t="shared" si="8"/>
        <v/>
      </c>
      <c r="O49" s="1" t="str">
        <f t="shared" si="8"/>
        <v/>
      </c>
      <c r="P49" s="1" t="str">
        <f t="shared" si="8"/>
        <v/>
      </c>
      <c r="Q49" s="1" t="str">
        <f t="shared" si="8"/>
        <v/>
      </c>
      <c r="R49" s="1" t="str">
        <f t="shared" si="8"/>
        <v/>
      </c>
      <c r="S49" s="1" t="str">
        <f t="shared" si="8"/>
        <v/>
      </c>
      <c r="T49" s="1" t="str">
        <f t="shared" si="8"/>
        <v/>
      </c>
      <c r="U49" s="1" t="str">
        <f t="shared" si="8"/>
        <v/>
      </c>
      <c r="V49" s="1" t="str">
        <f t="shared" si="8"/>
        <v/>
      </c>
      <c r="W49" s="1" t="str">
        <f t="shared" si="8"/>
        <v/>
      </c>
      <c r="X49" s="1" t="str">
        <f t="shared" si="5"/>
        <v/>
      </c>
      <c r="Y49" s="1" t="str">
        <f t="shared" si="5"/>
        <v/>
      </c>
      <c r="Z49" s="1" t="str">
        <f t="shared" si="5"/>
        <v/>
      </c>
      <c r="AA49" s="7" t="str">
        <f>IF(AA9="","",AA9)</f>
        <v/>
      </c>
      <c r="AB49" s="7" t="str">
        <f>IF(AB9="","",AB9)</f>
        <v/>
      </c>
      <c r="AC49" s="7" t="str">
        <f ca="1">IF(AC47="","",IF(AC47-AC48=0,"",AC47-AC48))</f>
        <v/>
      </c>
      <c r="AD49" s="7" t="str">
        <f>IF(AD9="","",AD9)</f>
        <v/>
      </c>
      <c r="AE49" s="7">
        <f ca="1">IF(AF47=0,"",AE47-AE48)</f>
        <v>0</v>
      </c>
      <c r="AF49" s="1" t="str">
        <f>IF(AF9="","",AF9)</f>
        <v/>
      </c>
      <c r="AG49" s="1" t="str">
        <f>IF(AG9="","",AG9)</f>
        <v/>
      </c>
      <c r="AH49" s="1" t="str">
        <f t="shared" si="8"/>
        <v/>
      </c>
      <c r="AI49" s="1" t="str">
        <f t="shared" si="8"/>
        <v/>
      </c>
      <c r="AJ49" s="1" t="str">
        <f t="shared" si="8"/>
        <v/>
      </c>
      <c r="AK49" s="1" t="str">
        <f t="shared" si="8"/>
        <v/>
      </c>
    </row>
    <row r="50" spans="1:37" ht="19" customHeight="1" x14ac:dyDescent="0.25">
      <c r="A50" s="1" t="str">
        <f t="shared" si="8"/>
        <v/>
      </c>
      <c r="B50" s="1" t="str">
        <f t="shared" si="8"/>
        <v/>
      </c>
      <c r="C50" s="1" t="str">
        <f t="shared" si="8"/>
        <v/>
      </c>
      <c r="D50" s="1" t="str">
        <f t="shared" si="8"/>
        <v/>
      </c>
      <c r="E50" s="1" t="str">
        <f t="shared" si="8"/>
        <v/>
      </c>
      <c r="F50" s="1" t="str">
        <f t="shared" si="8"/>
        <v/>
      </c>
      <c r="G50" s="1" t="str">
        <f t="shared" si="8"/>
        <v/>
      </c>
      <c r="H50" s="1" t="str">
        <f t="shared" si="8"/>
        <v/>
      </c>
      <c r="I50" s="1" t="str">
        <f t="shared" si="8"/>
        <v/>
      </c>
      <c r="J50" s="1" t="str">
        <f t="shared" si="8"/>
        <v/>
      </c>
      <c r="K50" s="1" t="str">
        <f t="shared" si="8"/>
        <v/>
      </c>
      <c r="L50" s="1" t="str">
        <f t="shared" si="8"/>
        <v/>
      </c>
      <c r="M50" s="1" t="str">
        <f t="shared" si="8"/>
        <v/>
      </c>
      <c r="N50" s="1" t="str">
        <f t="shared" si="8"/>
        <v/>
      </c>
      <c r="O50" s="1" t="str">
        <f t="shared" si="8"/>
        <v/>
      </c>
      <c r="P50" s="1" t="str">
        <f t="shared" si="8"/>
        <v/>
      </c>
      <c r="Q50" s="1" t="str">
        <f t="shared" si="8"/>
        <v/>
      </c>
      <c r="R50" s="1" t="str">
        <f t="shared" si="8"/>
        <v/>
      </c>
      <c r="S50" s="1" t="str">
        <f t="shared" si="8"/>
        <v/>
      </c>
      <c r="T50" s="1" t="str">
        <f t="shared" si="8"/>
        <v/>
      </c>
      <c r="U50" s="1" t="str">
        <f t="shared" si="8"/>
        <v/>
      </c>
      <c r="V50" s="1" t="str">
        <f t="shared" si="8"/>
        <v/>
      </c>
      <c r="W50" s="1" t="str">
        <f t="shared" si="8"/>
        <v/>
      </c>
      <c r="X50" s="1" t="str">
        <f t="shared" si="8"/>
        <v/>
      </c>
      <c r="Y50" s="1" t="str">
        <f t="shared" si="8"/>
        <v/>
      </c>
      <c r="Z50" s="1" t="str">
        <f t="shared" si="8"/>
        <v/>
      </c>
      <c r="AA50" s="1" t="str">
        <f t="shared" si="8"/>
        <v/>
      </c>
      <c r="AB50" s="1" t="str">
        <f t="shared" si="8"/>
        <v/>
      </c>
      <c r="AC50" s="1" t="str">
        <f t="shared" si="8"/>
        <v/>
      </c>
      <c r="AD50" s="1" t="str">
        <f t="shared" si="8"/>
        <v/>
      </c>
      <c r="AE50" s="1" t="str">
        <f t="shared" si="8"/>
        <v/>
      </c>
      <c r="AF50" s="1" t="str">
        <f t="shared" si="8"/>
        <v/>
      </c>
      <c r="AG50" s="1" t="str">
        <f t="shared" si="8"/>
        <v/>
      </c>
      <c r="AH50" s="1" t="str">
        <f t="shared" si="8"/>
        <v/>
      </c>
      <c r="AI50" s="1" t="str">
        <f t="shared" si="8"/>
        <v/>
      </c>
      <c r="AJ50" s="1" t="str">
        <f t="shared" si="8"/>
        <v/>
      </c>
      <c r="AK50" s="1" t="str">
        <f t="shared" si="8"/>
        <v/>
      </c>
    </row>
    <row r="51" spans="1:37" ht="19" customHeight="1" x14ac:dyDescent="0.25">
      <c r="A51" s="1" t="str">
        <f>IF(A11="","",A11)</f>
        <v/>
      </c>
      <c r="D51" s="1" t="str">
        <f>IF(D11="","",D11)</f>
        <v/>
      </c>
      <c r="E51" s="3" t="str">
        <f>IF(E11="","",E11)</f>
        <v/>
      </c>
      <c r="F51" s="3" t="str">
        <f>IF(F11="","",F11)</f>
        <v/>
      </c>
      <c r="G51" s="3" t="str">
        <f>IF(G11="","",G11)</f>
        <v/>
      </c>
      <c r="H51" s="37" t="str">
        <f>IF(H11="","",H11)</f>
        <v/>
      </c>
      <c r="I51" s="42">
        <f ca="1">INT(M52/10)</f>
        <v>7</v>
      </c>
      <c r="J51" s="42" t="str">
        <f>IF(J11="","",J11)</f>
        <v/>
      </c>
      <c r="K51" s="41">
        <f ca="1">INT(M52-INT(M52/10)*10)</f>
        <v>4</v>
      </c>
      <c r="L51" s="10" t="str">
        <f>IF(L11="","",L11)</f>
        <v/>
      </c>
      <c r="M51" s="10" t="str">
        <f>IF(M11="","",M11)</f>
        <v/>
      </c>
      <c r="N51" s="1" t="str">
        <f t="shared" ref="N51:U51" si="9">IF(N11="","",N11)</f>
        <v/>
      </c>
      <c r="O51" s="1" t="str">
        <f t="shared" si="9"/>
        <v/>
      </c>
      <c r="P51" s="1" t="str">
        <f t="shared" si="9"/>
        <v/>
      </c>
      <c r="Q51" s="1" t="str">
        <f t="shared" si="9"/>
        <v/>
      </c>
      <c r="R51" s="1" t="str">
        <f t="shared" si="9"/>
        <v/>
      </c>
      <c r="S51" s="1" t="str">
        <f t="shared" si="9"/>
        <v/>
      </c>
      <c r="T51" s="1" t="str">
        <f t="shared" si="9"/>
        <v/>
      </c>
      <c r="U51" s="1" t="str">
        <f t="shared" si="9"/>
        <v/>
      </c>
      <c r="X51" s="1" t="str">
        <f>IF(X11="","",X11)</f>
        <v/>
      </c>
      <c r="Y51" s="3" t="str">
        <f>IF(Y11="","",Y11)</f>
        <v/>
      </c>
      <c r="Z51" s="3" t="str">
        <f>IF(Z11="","",Z11)</f>
        <v/>
      </c>
      <c r="AA51" s="3" t="str">
        <f>IF(AA11="","",AA11)</f>
        <v/>
      </c>
      <c r="AB51" s="37" t="str">
        <f>IF(AB11="","",AB11)</f>
        <v/>
      </c>
      <c r="AC51" s="42">
        <f ca="1">INT(AG52/10)</f>
        <v>5</v>
      </c>
      <c r="AD51" s="42" t="str">
        <f>IF(AD11="","",AD11)</f>
        <v/>
      </c>
      <c r="AE51" s="41">
        <f ca="1">INT(AG52-INT(AG52/10)*10)</f>
        <v>5</v>
      </c>
      <c r="AF51" s="10" t="str">
        <f t="shared" ref="AF51:AK51" si="10">IF(AF11="","",AF11)</f>
        <v/>
      </c>
      <c r="AG51" s="10" t="str">
        <f t="shared" si="10"/>
        <v/>
      </c>
      <c r="AH51" s="1" t="str">
        <f t="shared" si="10"/>
        <v/>
      </c>
      <c r="AI51" s="1" t="str">
        <f t="shared" si="10"/>
        <v/>
      </c>
      <c r="AJ51" s="1" t="str">
        <f t="shared" si="10"/>
        <v/>
      </c>
      <c r="AK51" s="1" t="str">
        <f t="shared" si="10"/>
        <v/>
      </c>
    </row>
    <row r="52" spans="1:37" ht="19" customHeight="1" x14ac:dyDescent="0.25">
      <c r="A52" s="5" t="str">
        <f>IF(A12="","",A12)</f>
        <v>(3)</v>
      </c>
      <c r="D52" s="1">
        <f t="shared" ref="D52:M52" ca="1" si="11">IF(D12="","",D12)</f>
        <v>6</v>
      </c>
      <c r="E52" s="35" t="str">
        <f t="shared" si="11"/>
        <v>)</v>
      </c>
      <c r="F52" s="5" t="str">
        <f t="shared" si="11"/>
        <v/>
      </c>
      <c r="G52" s="1">
        <f t="shared" ca="1" si="11"/>
        <v>4</v>
      </c>
      <c r="H52" s="1" t="str">
        <f t="shared" si="11"/>
        <v/>
      </c>
      <c r="I52" s="5">
        <f t="shared" ca="1" si="11"/>
        <v>4</v>
      </c>
      <c r="J52" s="5" t="str">
        <f t="shared" si="11"/>
        <v/>
      </c>
      <c r="K52" s="9">
        <f t="shared" ca="1" si="11"/>
        <v>4</v>
      </c>
      <c r="L52" s="38">
        <f t="shared" ca="1" si="11"/>
        <v>444</v>
      </c>
      <c r="M52" s="8">
        <f t="shared" ca="1" si="11"/>
        <v>74</v>
      </c>
      <c r="N52" s="26" t="str">
        <f t="shared" ref="N52:U55" si="12">IF(N12="","",N12)</f>
        <v/>
      </c>
      <c r="O52" s="26" t="str">
        <f t="shared" si="12"/>
        <v/>
      </c>
      <c r="P52" s="26" t="str">
        <f t="shared" si="12"/>
        <v/>
      </c>
      <c r="Q52" s="26" t="str">
        <f t="shared" si="12"/>
        <v/>
      </c>
      <c r="R52" s="26" t="str">
        <f t="shared" si="12"/>
        <v/>
      </c>
      <c r="S52" s="26" t="str">
        <f t="shared" si="12"/>
        <v/>
      </c>
      <c r="T52" s="26" t="str">
        <f t="shared" si="12"/>
        <v/>
      </c>
      <c r="U52" s="5" t="str">
        <f t="shared" si="12"/>
        <v>(4)</v>
      </c>
      <c r="X52" s="1">
        <f t="shared" ref="X52:AG52" ca="1" si="13">IF(X12="","",X12)</f>
        <v>6</v>
      </c>
      <c r="Y52" s="35" t="str">
        <f t="shared" si="13"/>
        <v>)</v>
      </c>
      <c r="Z52" s="5" t="str">
        <f t="shared" si="13"/>
        <v/>
      </c>
      <c r="AA52" s="1">
        <f t="shared" ca="1" si="13"/>
        <v>3</v>
      </c>
      <c r="AB52" s="1" t="str">
        <f t="shared" si="13"/>
        <v/>
      </c>
      <c r="AC52" s="5">
        <f t="shared" ca="1" si="13"/>
        <v>3</v>
      </c>
      <c r="AD52" s="5" t="str">
        <f t="shared" si="13"/>
        <v/>
      </c>
      <c r="AE52" s="9">
        <f t="shared" ca="1" si="13"/>
        <v>0</v>
      </c>
      <c r="AF52" s="38">
        <f t="shared" ca="1" si="13"/>
        <v>330</v>
      </c>
      <c r="AG52" s="8">
        <f t="shared" ca="1" si="13"/>
        <v>55</v>
      </c>
      <c r="AH52" s="1" t="str">
        <f t="shared" ref="AH52:AK55" si="14">IF(AH12="","",AH12)</f>
        <v/>
      </c>
      <c r="AI52" s="1" t="str">
        <f t="shared" si="14"/>
        <v/>
      </c>
      <c r="AJ52" s="1" t="str">
        <f t="shared" si="14"/>
        <v/>
      </c>
      <c r="AK52" s="1" t="str">
        <f t="shared" si="14"/>
        <v/>
      </c>
    </row>
    <row r="53" spans="1:37" ht="19" customHeight="1" x14ac:dyDescent="0.25">
      <c r="A53" s="1" t="str">
        <f>IF(A13="","",A13)</f>
        <v/>
      </c>
      <c r="D53" s="1" t="str">
        <f t="shared" ref="D53:F56" si="15">IF(D13="","",D13)</f>
        <v/>
      </c>
      <c r="E53" s="1" t="str">
        <f t="shared" si="15"/>
        <v/>
      </c>
      <c r="F53" s="1" t="str">
        <f t="shared" si="15"/>
        <v/>
      </c>
      <c r="G53" s="39">
        <f ca="1">IF(INT(L53/10)=0,"",INT(L53/10))</f>
        <v>4</v>
      </c>
      <c r="H53" s="39" t="str">
        <f>IF(H13="","",H13)</f>
        <v/>
      </c>
      <c r="I53" s="39">
        <f ca="1">L53-INT(L53/10)*10</f>
        <v>2</v>
      </c>
      <c r="J53" s="39" t="str">
        <f>IF(J13="","",J13)</f>
        <v/>
      </c>
      <c r="K53" s="39" t="str">
        <f>IF(K13="","",K13)</f>
        <v/>
      </c>
      <c r="L53" s="8">
        <f ca="1">D52*I51</f>
        <v>42</v>
      </c>
      <c r="M53" s="1" t="str">
        <f>IF(M13="","",M13)</f>
        <v/>
      </c>
      <c r="N53" s="1" t="str">
        <f t="shared" si="12"/>
        <v/>
      </c>
      <c r="O53" s="1" t="str">
        <f t="shared" si="12"/>
        <v/>
      </c>
      <c r="P53" s="1" t="str">
        <f t="shared" si="12"/>
        <v/>
      </c>
      <c r="Q53" s="1" t="str">
        <f t="shared" si="12"/>
        <v/>
      </c>
      <c r="R53" s="1" t="str">
        <f t="shared" si="12"/>
        <v/>
      </c>
      <c r="S53" s="1" t="str">
        <f t="shared" si="12"/>
        <v/>
      </c>
      <c r="T53" s="1" t="str">
        <f t="shared" si="12"/>
        <v/>
      </c>
      <c r="U53" s="1" t="str">
        <f t="shared" si="12"/>
        <v/>
      </c>
      <c r="X53" s="1" t="str">
        <f t="shared" ref="X53:Z56" si="16">IF(X13="","",X13)</f>
        <v/>
      </c>
      <c r="Y53" s="1" t="str">
        <f t="shared" si="16"/>
        <v/>
      </c>
      <c r="Z53" s="1" t="str">
        <f t="shared" si="16"/>
        <v/>
      </c>
      <c r="AA53" s="39">
        <f ca="1">IF(INT(AF53/10)=0,"",INT(AF53/10))</f>
        <v>3</v>
      </c>
      <c r="AB53" s="39" t="str">
        <f>IF(AB13="","",AB13)</f>
        <v/>
      </c>
      <c r="AC53" s="39">
        <f ca="1">AF53-INT(AF53/10)*10</f>
        <v>0</v>
      </c>
      <c r="AD53" s="39" t="str">
        <f>IF(AD13="","",AD13)</f>
        <v/>
      </c>
      <c r="AE53" s="39" t="str">
        <f>IF(AE13="","",AE13)</f>
        <v/>
      </c>
      <c r="AF53" s="8">
        <f ca="1">X52*AC51</f>
        <v>30</v>
      </c>
      <c r="AG53" s="1" t="str">
        <f>IF(AG13="","",AG13)</f>
        <v/>
      </c>
      <c r="AH53" s="1" t="str">
        <f t="shared" si="14"/>
        <v/>
      </c>
      <c r="AI53" s="1" t="str">
        <f t="shared" si="14"/>
        <v/>
      </c>
      <c r="AJ53" s="1" t="str">
        <f t="shared" si="14"/>
        <v/>
      </c>
      <c r="AK53" s="1" t="str">
        <f t="shared" si="14"/>
        <v/>
      </c>
    </row>
    <row r="54" spans="1:37" ht="19" customHeight="1" x14ac:dyDescent="0.25">
      <c r="A54" s="1" t="str">
        <f>IF(A14="","",A14)</f>
        <v/>
      </c>
      <c r="D54" s="1" t="str">
        <f t="shared" si="15"/>
        <v/>
      </c>
      <c r="E54" s="1" t="str">
        <f t="shared" si="15"/>
        <v/>
      </c>
      <c r="F54" s="1" t="str">
        <f t="shared" si="15"/>
        <v/>
      </c>
      <c r="G54" s="7" t="str">
        <f>IF(G14="","",G14)</f>
        <v/>
      </c>
      <c r="H54" s="7" t="str">
        <f>IF(H14="","",H14)</f>
        <v/>
      </c>
      <c r="I54" s="7">
        <f ca="1">IF(I52&lt;I53,10+I52-I53,IF(I52-I53=0,"",I52-I53))</f>
        <v>2</v>
      </c>
      <c r="J54" s="7" t="str">
        <f>IF(J14="","",J14)</f>
        <v/>
      </c>
      <c r="K54" s="7">
        <f ca="1">K52</f>
        <v>4</v>
      </c>
      <c r="L54" s="8">
        <f ca="1">IF(I54="",K54,I54*10+K54)</f>
        <v>24</v>
      </c>
      <c r="M54" s="1" t="str">
        <f>IF(M14="","",M14)</f>
        <v/>
      </c>
      <c r="N54" s="1" t="str">
        <f t="shared" si="12"/>
        <v/>
      </c>
      <c r="O54" s="1" t="str">
        <f t="shared" si="12"/>
        <v/>
      </c>
      <c r="P54" s="1" t="str">
        <f t="shared" si="12"/>
        <v/>
      </c>
      <c r="Q54" s="1" t="str">
        <f t="shared" si="12"/>
        <v/>
      </c>
      <c r="R54" s="1" t="str">
        <f t="shared" si="12"/>
        <v/>
      </c>
      <c r="S54" s="1" t="str">
        <f t="shared" si="12"/>
        <v/>
      </c>
      <c r="T54" s="1" t="str">
        <f t="shared" si="12"/>
        <v/>
      </c>
      <c r="U54" s="1" t="str">
        <f t="shared" si="12"/>
        <v/>
      </c>
      <c r="X54" s="1" t="str">
        <f t="shared" si="16"/>
        <v/>
      </c>
      <c r="Y54" s="1" t="str">
        <f t="shared" si="16"/>
        <v/>
      </c>
      <c r="Z54" s="1" t="str">
        <f t="shared" si="16"/>
        <v/>
      </c>
      <c r="AA54" s="7" t="str">
        <f>IF(AA14="","",AA14)</f>
        <v/>
      </c>
      <c r="AB54" s="7" t="str">
        <f>IF(AB14="","",AB14)</f>
        <v/>
      </c>
      <c r="AC54" s="7">
        <f ca="1">IF(AC52&lt;AC53,10+AC52-AC53,IF(AC52-AC53=0,"",AC52-AC53))</f>
        <v>3</v>
      </c>
      <c r="AD54" s="7" t="str">
        <f>IF(AD14="","",AD14)</f>
        <v/>
      </c>
      <c r="AE54" s="7">
        <f ca="1">AE52</f>
        <v>0</v>
      </c>
      <c r="AF54" s="8">
        <f ca="1">IF(AC54="",AE54,AC54*10+AE54)</f>
        <v>30</v>
      </c>
      <c r="AG54" s="1" t="str">
        <f>IF(AG14="","",AG14)</f>
        <v/>
      </c>
      <c r="AH54" s="1" t="str">
        <f t="shared" si="14"/>
        <v/>
      </c>
      <c r="AI54" s="1" t="str">
        <f t="shared" si="14"/>
        <v/>
      </c>
      <c r="AJ54" s="1" t="str">
        <f t="shared" si="14"/>
        <v/>
      </c>
      <c r="AK54" s="1" t="str">
        <f t="shared" si="14"/>
        <v/>
      </c>
    </row>
    <row r="55" spans="1:37" ht="19" customHeight="1" x14ac:dyDescent="0.25">
      <c r="A55" s="1" t="str">
        <f>IF(A15="","",A15)</f>
        <v/>
      </c>
      <c r="D55" s="1" t="str">
        <f t="shared" si="15"/>
        <v/>
      </c>
      <c r="E55" s="1" t="str">
        <f t="shared" si="15"/>
        <v/>
      </c>
      <c r="F55" s="1" t="str">
        <f t="shared" si="15"/>
        <v/>
      </c>
      <c r="G55" s="7" t="str">
        <f>IF(G15="","",G15)</f>
        <v/>
      </c>
      <c r="H55" s="7" t="str">
        <f>IF(H15="","",H15)</f>
        <v/>
      </c>
      <c r="I55" s="39">
        <f ca="1">IF(INT(L55/10)=0,"",INT(L55/10))</f>
        <v>2</v>
      </c>
      <c r="J55" s="39" t="str">
        <f>IF(J15="","",J15)</f>
        <v/>
      </c>
      <c r="K55" s="39">
        <f ca="1">IF(L55=0,"",L55-INT(L55/10)*10)</f>
        <v>4</v>
      </c>
      <c r="L55" s="8">
        <f ca="1">D52*K51</f>
        <v>24</v>
      </c>
      <c r="M55" s="1" t="str">
        <f>IF(M15="","",M15)</f>
        <v/>
      </c>
      <c r="N55" s="1" t="str">
        <f t="shared" si="12"/>
        <v/>
      </c>
      <c r="O55" s="1" t="str">
        <f t="shared" si="12"/>
        <v/>
      </c>
      <c r="P55" s="1" t="str">
        <f t="shared" si="12"/>
        <v/>
      </c>
      <c r="Q55" s="1" t="str">
        <f t="shared" si="12"/>
        <v/>
      </c>
      <c r="R55" s="1" t="str">
        <f t="shared" si="12"/>
        <v/>
      </c>
      <c r="S55" s="1" t="str">
        <f t="shared" si="12"/>
        <v/>
      </c>
      <c r="T55" s="1" t="str">
        <f t="shared" si="12"/>
        <v/>
      </c>
      <c r="U55" s="1" t="str">
        <f t="shared" si="12"/>
        <v/>
      </c>
      <c r="X55" s="1" t="str">
        <f t="shared" si="16"/>
        <v/>
      </c>
      <c r="Y55" s="1" t="str">
        <f t="shared" si="16"/>
        <v/>
      </c>
      <c r="Z55" s="1" t="str">
        <f t="shared" si="16"/>
        <v/>
      </c>
      <c r="AA55" s="7" t="str">
        <f>IF(AA15="","",AA15)</f>
        <v/>
      </c>
      <c r="AB55" s="7" t="str">
        <f>IF(AB15="","",AB15)</f>
        <v/>
      </c>
      <c r="AC55" s="39">
        <f ca="1">IF(INT(AF55/10)=0,"",INT(AF55/10))</f>
        <v>3</v>
      </c>
      <c r="AD55" s="39" t="str">
        <f>IF(AD15="","",AD15)</f>
        <v/>
      </c>
      <c r="AE55" s="39">
        <f ca="1">IF(AF55=0,"",AF55-INT(AF55/10)*10)</f>
        <v>0</v>
      </c>
      <c r="AF55" s="8">
        <f ca="1">X52*AE51</f>
        <v>30</v>
      </c>
      <c r="AG55" s="1" t="str">
        <f>IF(AG15="","",AG15)</f>
        <v/>
      </c>
      <c r="AH55" s="1" t="str">
        <f t="shared" si="14"/>
        <v/>
      </c>
      <c r="AI55" s="1" t="str">
        <f t="shared" si="14"/>
        <v/>
      </c>
      <c r="AJ55" s="1" t="str">
        <f t="shared" si="14"/>
        <v/>
      </c>
      <c r="AK55" s="1" t="str">
        <f t="shared" si="14"/>
        <v/>
      </c>
    </row>
    <row r="56" spans="1:37" ht="19" customHeight="1" x14ac:dyDescent="0.25">
      <c r="A56" s="1" t="str">
        <f t="shared" ref="A56:AK57" si="17">IF(A16="","",A16)</f>
        <v/>
      </c>
      <c r="D56" s="1" t="str">
        <f t="shared" si="15"/>
        <v/>
      </c>
      <c r="E56" s="1" t="str">
        <f t="shared" si="15"/>
        <v/>
      </c>
      <c r="F56" s="1" t="str">
        <f t="shared" si="15"/>
        <v/>
      </c>
      <c r="G56" s="7" t="str">
        <f>IF(G16="","",G16)</f>
        <v/>
      </c>
      <c r="H56" s="7" t="str">
        <f>IF(H16="","",H16)</f>
        <v/>
      </c>
      <c r="I56" s="7" t="str">
        <f ca="1">IF(I54="","",IF(I54-I55=0,"",I54-I55))</f>
        <v/>
      </c>
      <c r="J56" s="7" t="str">
        <f>IF(J16="","",J16)</f>
        <v/>
      </c>
      <c r="K56" s="7">
        <f ca="1">IF(L54=0,"",K54-K55)</f>
        <v>0</v>
      </c>
      <c r="L56" s="1" t="str">
        <f>IF(L16="","",L16)</f>
        <v/>
      </c>
      <c r="M56" s="1" t="str">
        <f>IF(M16="","",M16)</f>
        <v/>
      </c>
      <c r="N56" s="1" t="str">
        <f t="shared" si="17"/>
        <v/>
      </c>
      <c r="O56" s="1" t="str">
        <f t="shared" si="17"/>
        <v/>
      </c>
      <c r="P56" s="1" t="str">
        <f t="shared" si="17"/>
        <v/>
      </c>
      <c r="Q56" s="1" t="str">
        <f t="shared" si="17"/>
        <v/>
      </c>
      <c r="R56" s="1" t="str">
        <f t="shared" si="17"/>
        <v/>
      </c>
      <c r="S56" s="1" t="str">
        <f t="shared" si="17"/>
        <v/>
      </c>
      <c r="T56" s="1" t="str">
        <f t="shared" si="17"/>
        <v/>
      </c>
      <c r="U56" s="1" t="str">
        <f t="shared" si="17"/>
        <v/>
      </c>
      <c r="X56" s="1" t="str">
        <f t="shared" si="16"/>
        <v/>
      </c>
      <c r="Y56" s="1" t="str">
        <f t="shared" si="16"/>
        <v/>
      </c>
      <c r="Z56" s="1" t="str">
        <f t="shared" si="16"/>
        <v/>
      </c>
      <c r="AA56" s="7" t="str">
        <f>IF(AA16="","",AA16)</f>
        <v/>
      </c>
      <c r="AB56" s="7" t="str">
        <f>IF(AB16="","",AB16)</f>
        <v/>
      </c>
      <c r="AC56" s="7" t="str">
        <f ca="1">IF(AC54="","",IF(AC54-AC55=0,"",AC54-AC55))</f>
        <v/>
      </c>
      <c r="AD56" s="7" t="str">
        <f>IF(AD16="","",AD16)</f>
        <v/>
      </c>
      <c r="AE56" s="7">
        <f ca="1">IF(AF54=0,"",AE54-AE55)</f>
        <v>0</v>
      </c>
      <c r="AF56" s="1" t="str">
        <f>IF(AF16="","",AF16)</f>
        <v/>
      </c>
      <c r="AG56" s="1" t="str">
        <f>IF(AG16="","",AG16)</f>
        <v/>
      </c>
      <c r="AH56" s="1" t="str">
        <f t="shared" si="17"/>
        <v/>
      </c>
      <c r="AI56" s="1" t="str">
        <f t="shared" si="17"/>
        <v/>
      </c>
      <c r="AJ56" s="1" t="str">
        <f t="shared" si="17"/>
        <v/>
      </c>
      <c r="AK56" s="1" t="str">
        <f t="shared" si="17"/>
        <v/>
      </c>
    </row>
    <row r="57" spans="1:37" ht="19" customHeight="1" x14ac:dyDescent="0.25">
      <c r="A57" s="1" t="str">
        <f t="shared" si="17"/>
        <v/>
      </c>
      <c r="B57" s="1" t="str">
        <f t="shared" si="17"/>
        <v/>
      </c>
      <c r="C57" s="1" t="str">
        <f t="shared" si="17"/>
        <v/>
      </c>
      <c r="D57" s="1" t="str">
        <f t="shared" si="17"/>
        <v/>
      </c>
      <c r="E57" s="1" t="str">
        <f t="shared" si="17"/>
        <v/>
      </c>
      <c r="F57" s="1" t="str">
        <f t="shared" si="17"/>
        <v/>
      </c>
      <c r="G57" s="1" t="str">
        <f t="shared" si="17"/>
        <v/>
      </c>
      <c r="H57" s="1" t="str">
        <f t="shared" si="17"/>
        <v/>
      </c>
      <c r="I57" s="1" t="str">
        <f t="shared" si="17"/>
        <v/>
      </c>
      <c r="J57" s="1" t="str">
        <f t="shared" si="17"/>
        <v/>
      </c>
      <c r="K57" s="1" t="str">
        <f t="shared" si="17"/>
        <v/>
      </c>
      <c r="L57" s="1" t="str">
        <f t="shared" si="17"/>
        <v/>
      </c>
      <c r="M57" s="1" t="str">
        <f t="shared" si="17"/>
        <v/>
      </c>
      <c r="N57" s="1" t="str">
        <f t="shared" si="17"/>
        <v/>
      </c>
      <c r="O57" s="1" t="str">
        <f t="shared" si="17"/>
        <v/>
      </c>
      <c r="P57" s="1" t="str">
        <f t="shared" si="17"/>
        <v/>
      </c>
      <c r="Q57" s="1" t="str">
        <f t="shared" si="17"/>
        <v/>
      </c>
      <c r="R57" s="1" t="str">
        <f t="shared" si="17"/>
        <v/>
      </c>
      <c r="S57" s="1" t="str">
        <f t="shared" si="17"/>
        <v/>
      </c>
      <c r="T57" s="1" t="str">
        <f t="shared" si="17"/>
        <v/>
      </c>
      <c r="U57" s="1" t="str">
        <f t="shared" si="17"/>
        <v/>
      </c>
      <c r="V57" s="1" t="str">
        <f t="shared" si="17"/>
        <v/>
      </c>
      <c r="W57" s="1" t="str">
        <f t="shared" si="17"/>
        <v/>
      </c>
      <c r="X57" s="1" t="str">
        <f t="shared" si="17"/>
        <v/>
      </c>
      <c r="Y57" s="1" t="str">
        <f t="shared" si="17"/>
        <v/>
      </c>
      <c r="Z57" s="1" t="str">
        <f t="shared" si="17"/>
        <v/>
      </c>
      <c r="AA57" s="1" t="str">
        <f t="shared" si="17"/>
        <v/>
      </c>
      <c r="AB57" s="1" t="str">
        <f t="shared" si="17"/>
        <v/>
      </c>
      <c r="AC57" s="1" t="str">
        <f t="shared" si="17"/>
        <v/>
      </c>
      <c r="AD57" s="1" t="str">
        <f t="shared" si="17"/>
        <v/>
      </c>
      <c r="AE57" s="1" t="str">
        <f t="shared" si="17"/>
        <v/>
      </c>
      <c r="AF57" s="1" t="str">
        <f t="shared" si="17"/>
        <v/>
      </c>
      <c r="AG57" s="1" t="str">
        <f t="shared" si="17"/>
        <v/>
      </c>
      <c r="AH57" s="1" t="str">
        <f t="shared" si="17"/>
        <v/>
      </c>
      <c r="AI57" s="1" t="str">
        <f t="shared" si="17"/>
        <v/>
      </c>
      <c r="AJ57" s="1" t="str">
        <f t="shared" si="17"/>
        <v/>
      </c>
      <c r="AK57" s="1" t="str">
        <f t="shared" si="17"/>
        <v/>
      </c>
    </row>
    <row r="58" spans="1:37" ht="19" customHeight="1" x14ac:dyDescent="0.25">
      <c r="A58" s="1" t="str">
        <f>IF(A18="","",A18)</f>
        <v/>
      </c>
      <c r="D58" s="1" t="str">
        <f>IF(D18="","",D18)</f>
        <v/>
      </c>
      <c r="E58" s="3" t="str">
        <f>IF(E18="","",E18)</f>
        <v/>
      </c>
      <c r="F58" s="3" t="str">
        <f>IF(F18="","",F18)</f>
        <v/>
      </c>
      <c r="G58" s="3" t="str">
        <f>IF(G18="","",G18)</f>
        <v/>
      </c>
      <c r="H58" s="37" t="str">
        <f>IF(H18="","",H18)</f>
        <v/>
      </c>
      <c r="I58" s="42">
        <f ca="1">INT(M59/10)</f>
        <v>2</v>
      </c>
      <c r="J58" s="42" t="str">
        <f>IF(J18="","",J18)</f>
        <v/>
      </c>
      <c r="K58" s="41">
        <f ca="1">INT(M59-INT(M59/10)*10)</f>
        <v>9</v>
      </c>
      <c r="L58" s="10" t="str">
        <f>IF(L18="","",L18)</f>
        <v/>
      </c>
      <c r="M58" s="10" t="str">
        <f>IF(M18="","",M18)</f>
        <v/>
      </c>
      <c r="N58" s="1" t="str">
        <f t="shared" ref="N58:U58" si="18">IF(N18="","",N18)</f>
        <v/>
      </c>
      <c r="O58" s="1" t="str">
        <f t="shared" si="18"/>
        <v/>
      </c>
      <c r="P58" s="1" t="str">
        <f t="shared" si="18"/>
        <v/>
      </c>
      <c r="Q58" s="1" t="str">
        <f t="shared" si="18"/>
        <v/>
      </c>
      <c r="R58" s="1" t="str">
        <f t="shared" si="18"/>
        <v/>
      </c>
      <c r="S58" s="1" t="str">
        <f t="shared" si="18"/>
        <v/>
      </c>
      <c r="T58" s="1" t="str">
        <f t="shared" si="18"/>
        <v/>
      </c>
      <c r="U58" s="1" t="str">
        <f t="shared" si="18"/>
        <v/>
      </c>
      <c r="X58" s="1" t="str">
        <f>IF(X18="","",X18)</f>
        <v/>
      </c>
      <c r="Y58" s="3" t="str">
        <f>IF(Y18="","",Y18)</f>
        <v/>
      </c>
      <c r="Z58" s="3" t="str">
        <f>IF(Z18="","",Z18)</f>
        <v/>
      </c>
      <c r="AA58" s="3" t="str">
        <f>IF(AA18="","",AA18)</f>
        <v/>
      </c>
      <c r="AB58" s="37" t="str">
        <f>IF(AB18="","",AB18)</f>
        <v/>
      </c>
      <c r="AC58" s="42">
        <f ca="1">INT(AG59/10)</f>
        <v>5</v>
      </c>
      <c r="AD58" s="42" t="str">
        <f>IF(AD18="","",AD18)</f>
        <v/>
      </c>
      <c r="AE58" s="41">
        <f ca="1">INT(AG59-INT(AG59/10)*10)</f>
        <v>9</v>
      </c>
      <c r="AF58" s="10" t="str">
        <f t="shared" ref="AF58:AK58" si="19">IF(AF18="","",AF18)</f>
        <v/>
      </c>
      <c r="AG58" s="10" t="str">
        <f t="shared" si="19"/>
        <v/>
      </c>
      <c r="AH58" s="1" t="str">
        <f t="shared" si="19"/>
        <v/>
      </c>
      <c r="AI58" s="1" t="str">
        <f t="shared" si="19"/>
        <v/>
      </c>
      <c r="AJ58" s="1" t="str">
        <f t="shared" si="19"/>
        <v/>
      </c>
      <c r="AK58" s="1" t="str">
        <f t="shared" si="19"/>
        <v/>
      </c>
    </row>
    <row r="59" spans="1:37" ht="19" customHeight="1" x14ac:dyDescent="0.25">
      <c r="A59" s="5" t="str">
        <f>IF(A19="","",A19)</f>
        <v>(5)</v>
      </c>
      <c r="D59" s="1">
        <f t="shared" ref="D59:M59" ca="1" si="20">IF(D19="","",D19)</f>
        <v>4</v>
      </c>
      <c r="E59" s="35" t="str">
        <f t="shared" si="20"/>
        <v>)</v>
      </c>
      <c r="F59" s="5" t="str">
        <f t="shared" si="20"/>
        <v/>
      </c>
      <c r="G59" s="1">
        <f t="shared" ca="1" si="20"/>
        <v>1</v>
      </c>
      <c r="H59" s="1" t="str">
        <f t="shared" si="20"/>
        <v/>
      </c>
      <c r="I59" s="5">
        <f t="shared" ca="1" si="20"/>
        <v>1</v>
      </c>
      <c r="J59" s="5" t="str">
        <f t="shared" si="20"/>
        <v/>
      </c>
      <c r="K59" s="9">
        <f t="shared" ca="1" si="20"/>
        <v>6</v>
      </c>
      <c r="L59" s="38">
        <f t="shared" ca="1" si="20"/>
        <v>116</v>
      </c>
      <c r="M59" s="8">
        <f t="shared" ca="1" si="20"/>
        <v>29</v>
      </c>
      <c r="N59" s="26" t="str">
        <f t="shared" ref="N59:U62" si="21">IF(N19="","",N19)</f>
        <v/>
      </c>
      <c r="O59" s="26" t="str">
        <f t="shared" si="21"/>
        <v/>
      </c>
      <c r="P59" s="26" t="str">
        <f t="shared" si="21"/>
        <v/>
      </c>
      <c r="Q59" s="26" t="str">
        <f t="shared" si="21"/>
        <v/>
      </c>
      <c r="R59" s="26" t="str">
        <f t="shared" si="21"/>
        <v/>
      </c>
      <c r="S59" s="26" t="str">
        <f t="shared" si="21"/>
        <v/>
      </c>
      <c r="T59" s="26" t="str">
        <f t="shared" si="21"/>
        <v/>
      </c>
      <c r="U59" s="5" t="str">
        <f t="shared" si="21"/>
        <v>(6)</v>
      </c>
      <c r="X59" s="1">
        <f t="shared" ref="X59:AG59" ca="1" si="22">IF(X19="","",X19)</f>
        <v>3</v>
      </c>
      <c r="Y59" s="35" t="str">
        <f t="shared" si="22"/>
        <v>)</v>
      </c>
      <c r="Z59" s="5" t="str">
        <f t="shared" si="22"/>
        <v/>
      </c>
      <c r="AA59" s="1">
        <f t="shared" ca="1" si="22"/>
        <v>1</v>
      </c>
      <c r="AB59" s="1" t="str">
        <f t="shared" si="22"/>
        <v/>
      </c>
      <c r="AC59" s="5">
        <f t="shared" ca="1" si="22"/>
        <v>7</v>
      </c>
      <c r="AD59" s="5" t="str">
        <f t="shared" si="22"/>
        <v/>
      </c>
      <c r="AE59" s="9">
        <f t="shared" ca="1" si="22"/>
        <v>7</v>
      </c>
      <c r="AF59" s="38">
        <f t="shared" ca="1" si="22"/>
        <v>177</v>
      </c>
      <c r="AG59" s="8">
        <f t="shared" ca="1" si="22"/>
        <v>59</v>
      </c>
      <c r="AH59" s="1" t="str">
        <f t="shared" ref="AH59:AK62" si="23">IF(AH19="","",AH19)</f>
        <v/>
      </c>
      <c r="AI59" s="1" t="str">
        <f t="shared" si="23"/>
        <v/>
      </c>
      <c r="AJ59" s="1" t="str">
        <f t="shared" si="23"/>
        <v/>
      </c>
      <c r="AK59" s="1" t="str">
        <f t="shared" si="23"/>
        <v/>
      </c>
    </row>
    <row r="60" spans="1:37" ht="19" customHeight="1" x14ac:dyDescent="0.25">
      <c r="A60" s="1" t="str">
        <f>IF(A20="","",A20)</f>
        <v/>
      </c>
      <c r="D60" s="1" t="str">
        <f t="shared" ref="D60:F63" si="24">IF(D20="","",D20)</f>
        <v/>
      </c>
      <c r="E60" s="1" t="str">
        <f t="shared" si="24"/>
        <v/>
      </c>
      <c r="F60" s="1" t="str">
        <f t="shared" si="24"/>
        <v/>
      </c>
      <c r="G60" s="39" t="str">
        <f ca="1">IF(INT(L60/10)=0,"",INT(L60/10))</f>
        <v/>
      </c>
      <c r="H60" s="39" t="str">
        <f>IF(H20="","",H20)</f>
        <v/>
      </c>
      <c r="I60" s="39">
        <f ca="1">L60-INT(L60/10)*10</f>
        <v>8</v>
      </c>
      <c r="J60" s="39" t="str">
        <f>IF(J20="","",J20)</f>
        <v/>
      </c>
      <c r="K60" s="39" t="str">
        <f>IF(K20="","",K20)</f>
        <v/>
      </c>
      <c r="L60" s="8">
        <f ca="1">D59*I58</f>
        <v>8</v>
      </c>
      <c r="M60" s="1" t="str">
        <f>IF(M20="","",M20)</f>
        <v/>
      </c>
      <c r="N60" s="1" t="str">
        <f t="shared" si="21"/>
        <v/>
      </c>
      <c r="O60" s="1" t="str">
        <f t="shared" si="21"/>
        <v/>
      </c>
      <c r="P60" s="1" t="str">
        <f t="shared" si="21"/>
        <v/>
      </c>
      <c r="Q60" s="1" t="str">
        <f t="shared" si="21"/>
        <v/>
      </c>
      <c r="R60" s="1" t="str">
        <f t="shared" si="21"/>
        <v/>
      </c>
      <c r="S60" s="1" t="str">
        <f t="shared" si="21"/>
        <v/>
      </c>
      <c r="T60" s="1" t="str">
        <f t="shared" si="21"/>
        <v/>
      </c>
      <c r="U60" s="1" t="str">
        <f t="shared" si="21"/>
        <v/>
      </c>
      <c r="X60" s="1" t="str">
        <f t="shared" ref="X60:Z63" si="25">IF(X20="","",X20)</f>
        <v/>
      </c>
      <c r="Y60" s="1" t="str">
        <f t="shared" si="25"/>
        <v/>
      </c>
      <c r="Z60" s="1" t="str">
        <f t="shared" si="25"/>
        <v/>
      </c>
      <c r="AA60" s="39">
        <f ca="1">IF(INT(AF60/10)=0,"",INT(AF60/10))</f>
        <v>1</v>
      </c>
      <c r="AB60" s="39" t="str">
        <f>IF(AB20="","",AB20)</f>
        <v/>
      </c>
      <c r="AC60" s="39">
        <f ca="1">AF60-INT(AF60/10)*10</f>
        <v>5</v>
      </c>
      <c r="AD60" s="39" t="str">
        <f>IF(AD20="","",AD20)</f>
        <v/>
      </c>
      <c r="AE60" s="39" t="str">
        <f>IF(AE20="","",AE20)</f>
        <v/>
      </c>
      <c r="AF60" s="8">
        <f ca="1">X59*AC58</f>
        <v>15</v>
      </c>
      <c r="AG60" s="1" t="str">
        <f>IF(AG20="","",AG20)</f>
        <v/>
      </c>
      <c r="AH60" s="1" t="str">
        <f t="shared" si="23"/>
        <v/>
      </c>
      <c r="AI60" s="1" t="str">
        <f t="shared" si="23"/>
        <v/>
      </c>
      <c r="AJ60" s="1" t="str">
        <f t="shared" si="23"/>
        <v/>
      </c>
      <c r="AK60" s="1" t="str">
        <f t="shared" si="23"/>
        <v/>
      </c>
    </row>
    <row r="61" spans="1:37" ht="19" customHeight="1" x14ac:dyDescent="0.25">
      <c r="A61" s="1" t="str">
        <f>IF(A21="","",A21)</f>
        <v/>
      </c>
      <c r="D61" s="1" t="str">
        <f t="shared" si="24"/>
        <v/>
      </c>
      <c r="E61" s="1" t="str">
        <f t="shared" si="24"/>
        <v/>
      </c>
      <c r="F61" s="1" t="str">
        <f t="shared" si="24"/>
        <v/>
      </c>
      <c r="G61" s="7" t="str">
        <f>IF(G21="","",G21)</f>
        <v/>
      </c>
      <c r="H61" s="7" t="str">
        <f>IF(H21="","",H21)</f>
        <v/>
      </c>
      <c r="I61" s="7">
        <f ca="1">IF(I59&lt;I60,10+I59-I60,IF(I59-I60=0,"",I59-I60))</f>
        <v>3</v>
      </c>
      <c r="J61" s="7" t="str">
        <f>IF(J21="","",J21)</f>
        <v/>
      </c>
      <c r="K61" s="7">
        <f ca="1">K59</f>
        <v>6</v>
      </c>
      <c r="L61" s="8">
        <f ca="1">IF(I61="",K61,I61*10+K61)</f>
        <v>36</v>
      </c>
      <c r="M61" s="1" t="str">
        <f>IF(M21="","",M21)</f>
        <v/>
      </c>
      <c r="N61" s="1" t="str">
        <f t="shared" si="21"/>
        <v/>
      </c>
      <c r="O61" s="1" t="str">
        <f t="shared" si="21"/>
        <v/>
      </c>
      <c r="P61" s="1" t="str">
        <f t="shared" si="21"/>
        <v/>
      </c>
      <c r="Q61" s="1" t="str">
        <f t="shared" si="21"/>
        <v/>
      </c>
      <c r="R61" s="1" t="str">
        <f t="shared" si="21"/>
        <v/>
      </c>
      <c r="S61" s="1" t="str">
        <f t="shared" si="21"/>
        <v/>
      </c>
      <c r="T61" s="1" t="str">
        <f t="shared" si="21"/>
        <v/>
      </c>
      <c r="U61" s="1" t="str">
        <f t="shared" si="21"/>
        <v/>
      </c>
      <c r="X61" s="1" t="str">
        <f t="shared" si="25"/>
        <v/>
      </c>
      <c r="Y61" s="1" t="str">
        <f t="shared" si="25"/>
        <v/>
      </c>
      <c r="Z61" s="1" t="str">
        <f t="shared" si="25"/>
        <v/>
      </c>
      <c r="AA61" s="7" t="str">
        <f>IF(AA21="","",AA21)</f>
        <v/>
      </c>
      <c r="AB61" s="7" t="str">
        <f>IF(AB21="","",AB21)</f>
        <v/>
      </c>
      <c r="AC61" s="7">
        <f ca="1">IF(AC59&lt;AC60,10+AC59-AC60,IF(AC59-AC60=0,"",AC59-AC60))</f>
        <v>2</v>
      </c>
      <c r="AD61" s="7" t="str">
        <f>IF(AD21="","",AD21)</f>
        <v/>
      </c>
      <c r="AE61" s="7">
        <f ca="1">AE59</f>
        <v>7</v>
      </c>
      <c r="AF61" s="8">
        <f ca="1">IF(AC61="",AE61,AC61*10+AE61)</f>
        <v>27</v>
      </c>
      <c r="AG61" s="1" t="str">
        <f>IF(AG21="","",AG21)</f>
        <v/>
      </c>
      <c r="AH61" s="1" t="str">
        <f t="shared" si="23"/>
        <v/>
      </c>
      <c r="AI61" s="1" t="str">
        <f t="shared" si="23"/>
        <v/>
      </c>
      <c r="AJ61" s="1" t="str">
        <f t="shared" si="23"/>
        <v/>
      </c>
      <c r="AK61" s="1" t="str">
        <f t="shared" si="23"/>
        <v/>
      </c>
    </row>
    <row r="62" spans="1:37" ht="19" customHeight="1" x14ac:dyDescent="0.25">
      <c r="A62" s="1" t="str">
        <f>IF(A22="","",A22)</f>
        <v/>
      </c>
      <c r="D62" s="1" t="str">
        <f t="shared" si="24"/>
        <v/>
      </c>
      <c r="E62" s="1" t="str">
        <f t="shared" si="24"/>
        <v/>
      </c>
      <c r="F62" s="1" t="str">
        <f t="shared" si="24"/>
        <v/>
      </c>
      <c r="G62" s="7" t="str">
        <f>IF(G22="","",G22)</f>
        <v/>
      </c>
      <c r="H62" s="7" t="str">
        <f>IF(H22="","",H22)</f>
        <v/>
      </c>
      <c r="I62" s="39">
        <f ca="1">IF(INT(L62/10)=0,"",INT(L62/10))</f>
        <v>3</v>
      </c>
      <c r="J62" s="39" t="str">
        <f>IF(J22="","",J22)</f>
        <v/>
      </c>
      <c r="K62" s="39">
        <f ca="1">IF(L62=0,"",L62-INT(L62/10)*10)</f>
        <v>6</v>
      </c>
      <c r="L62" s="8">
        <f ca="1">D59*K58</f>
        <v>36</v>
      </c>
      <c r="M62" s="1" t="str">
        <f>IF(M22="","",M22)</f>
        <v/>
      </c>
      <c r="N62" s="1" t="str">
        <f t="shared" si="21"/>
        <v/>
      </c>
      <c r="O62" s="1" t="str">
        <f t="shared" si="21"/>
        <v/>
      </c>
      <c r="P62" s="1" t="str">
        <f t="shared" si="21"/>
        <v/>
      </c>
      <c r="Q62" s="1" t="str">
        <f t="shared" si="21"/>
        <v/>
      </c>
      <c r="R62" s="1" t="str">
        <f t="shared" si="21"/>
        <v/>
      </c>
      <c r="S62" s="1" t="str">
        <f t="shared" si="21"/>
        <v/>
      </c>
      <c r="T62" s="1" t="str">
        <f t="shared" si="21"/>
        <v/>
      </c>
      <c r="U62" s="1" t="str">
        <f t="shared" si="21"/>
        <v/>
      </c>
      <c r="X62" s="1" t="str">
        <f t="shared" si="25"/>
        <v/>
      </c>
      <c r="Y62" s="1" t="str">
        <f t="shared" si="25"/>
        <v/>
      </c>
      <c r="Z62" s="1" t="str">
        <f t="shared" si="25"/>
        <v/>
      </c>
      <c r="AA62" s="7" t="str">
        <f>IF(AA22="","",AA22)</f>
        <v/>
      </c>
      <c r="AB62" s="7" t="str">
        <f>IF(AB22="","",AB22)</f>
        <v/>
      </c>
      <c r="AC62" s="39">
        <f ca="1">IF(INT(AF62/10)=0,"",INT(AF62/10))</f>
        <v>2</v>
      </c>
      <c r="AD62" s="39" t="str">
        <f>IF(AD22="","",AD22)</f>
        <v/>
      </c>
      <c r="AE62" s="39">
        <f ca="1">IF(AF62=0,"",AF62-INT(AF62/10)*10)</f>
        <v>7</v>
      </c>
      <c r="AF62" s="8">
        <f ca="1">X59*AE58</f>
        <v>27</v>
      </c>
      <c r="AG62" s="1" t="str">
        <f>IF(AG22="","",AG22)</f>
        <v/>
      </c>
      <c r="AH62" s="1" t="str">
        <f t="shared" si="23"/>
        <v/>
      </c>
      <c r="AI62" s="1" t="str">
        <f t="shared" si="23"/>
        <v/>
      </c>
      <c r="AJ62" s="1" t="str">
        <f t="shared" si="23"/>
        <v/>
      </c>
      <c r="AK62" s="1" t="str">
        <f t="shared" si="23"/>
        <v/>
      </c>
    </row>
    <row r="63" spans="1:37" ht="19" customHeight="1" x14ac:dyDescent="0.25">
      <c r="A63" s="1" t="str">
        <f t="shared" ref="A63:AK64" si="26">IF(A23="","",A23)</f>
        <v/>
      </c>
      <c r="D63" s="1" t="str">
        <f t="shared" si="24"/>
        <v/>
      </c>
      <c r="E63" s="1" t="str">
        <f t="shared" si="24"/>
        <v/>
      </c>
      <c r="F63" s="1" t="str">
        <f t="shared" si="24"/>
        <v/>
      </c>
      <c r="G63" s="7" t="str">
        <f>IF(G23="","",G23)</f>
        <v/>
      </c>
      <c r="H63" s="7" t="str">
        <f>IF(H23="","",H23)</f>
        <v/>
      </c>
      <c r="I63" s="7" t="str">
        <f ca="1">IF(I61="","",IF(I61-I62=0,"",I61-I62))</f>
        <v/>
      </c>
      <c r="J63" s="7" t="str">
        <f>IF(J23="","",J23)</f>
        <v/>
      </c>
      <c r="K63" s="7">
        <f ca="1">IF(L61=0,"",K61-K62)</f>
        <v>0</v>
      </c>
      <c r="L63" s="1" t="str">
        <f>IF(L23="","",L23)</f>
        <v/>
      </c>
      <c r="M63" s="1" t="str">
        <f>IF(M23="","",M23)</f>
        <v/>
      </c>
      <c r="N63" s="1" t="str">
        <f t="shared" si="26"/>
        <v/>
      </c>
      <c r="O63" s="1" t="str">
        <f t="shared" si="26"/>
        <v/>
      </c>
      <c r="P63" s="1" t="str">
        <f t="shared" si="26"/>
        <v/>
      </c>
      <c r="Q63" s="1" t="str">
        <f t="shared" si="26"/>
        <v/>
      </c>
      <c r="R63" s="1" t="str">
        <f t="shared" si="26"/>
        <v/>
      </c>
      <c r="S63" s="1" t="str">
        <f t="shared" si="26"/>
        <v/>
      </c>
      <c r="T63" s="1" t="str">
        <f t="shared" si="26"/>
        <v/>
      </c>
      <c r="U63" s="1" t="str">
        <f t="shared" si="26"/>
        <v/>
      </c>
      <c r="X63" s="1" t="str">
        <f t="shared" si="25"/>
        <v/>
      </c>
      <c r="Y63" s="1" t="str">
        <f t="shared" si="25"/>
        <v/>
      </c>
      <c r="Z63" s="1" t="str">
        <f t="shared" si="25"/>
        <v/>
      </c>
      <c r="AA63" s="7" t="str">
        <f>IF(AA23="","",AA23)</f>
        <v/>
      </c>
      <c r="AB63" s="7" t="str">
        <f>IF(AB23="","",AB23)</f>
        <v/>
      </c>
      <c r="AC63" s="7" t="str">
        <f ca="1">IF(AC61="","",IF(AC61-AC62=0,"",AC61-AC62))</f>
        <v/>
      </c>
      <c r="AD63" s="7" t="str">
        <f>IF(AD23="","",AD23)</f>
        <v/>
      </c>
      <c r="AE63" s="7">
        <f ca="1">IF(AF61=0,"",AE61-AE62)</f>
        <v>0</v>
      </c>
      <c r="AF63" s="1" t="str">
        <f>IF(AF23="","",AF23)</f>
        <v/>
      </c>
      <c r="AG63" s="1" t="str">
        <f>IF(AG23="","",AG23)</f>
        <v/>
      </c>
      <c r="AH63" s="1" t="str">
        <f t="shared" si="26"/>
        <v/>
      </c>
      <c r="AI63" s="1" t="str">
        <f t="shared" si="26"/>
        <v/>
      </c>
      <c r="AJ63" s="1" t="str">
        <f t="shared" si="26"/>
        <v/>
      </c>
      <c r="AK63" s="1" t="str">
        <f t="shared" si="26"/>
        <v/>
      </c>
    </row>
    <row r="64" spans="1:37" ht="19" customHeight="1" x14ac:dyDescent="0.25">
      <c r="A64" s="1" t="str">
        <f t="shared" si="26"/>
        <v/>
      </c>
      <c r="B64" s="1" t="str">
        <f t="shared" si="26"/>
        <v/>
      </c>
      <c r="C64" s="1" t="str">
        <f t="shared" si="26"/>
        <v/>
      </c>
      <c r="D64" s="1" t="str">
        <f t="shared" si="26"/>
        <v/>
      </c>
      <c r="E64" s="1" t="str">
        <f t="shared" si="26"/>
        <v/>
      </c>
      <c r="F64" s="1" t="str">
        <f t="shared" si="26"/>
        <v/>
      </c>
      <c r="G64" s="1" t="str">
        <f t="shared" si="26"/>
        <v/>
      </c>
      <c r="H64" s="1" t="str">
        <f t="shared" si="26"/>
        <v/>
      </c>
      <c r="I64" s="1" t="str">
        <f t="shared" si="26"/>
        <v/>
      </c>
      <c r="J64" s="1" t="str">
        <f t="shared" si="26"/>
        <v/>
      </c>
      <c r="K64" s="1" t="str">
        <f t="shared" si="26"/>
        <v/>
      </c>
      <c r="L64" s="1" t="str">
        <f t="shared" si="26"/>
        <v/>
      </c>
      <c r="M64" s="1" t="str">
        <f t="shared" si="26"/>
        <v/>
      </c>
      <c r="N64" s="1" t="str">
        <f t="shared" si="26"/>
        <v/>
      </c>
      <c r="O64" s="1" t="str">
        <f t="shared" si="26"/>
        <v/>
      </c>
      <c r="P64" s="1" t="str">
        <f t="shared" si="26"/>
        <v/>
      </c>
      <c r="Q64" s="1" t="str">
        <f t="shared" si="26"/>
        <v/>
      </c>
      <c r="R64" s="1" t="str">
        <f t="shared" si="26"/>
        <v/>
      </c>
      <c r="S64" s="1" t="str">
        <f t="shared" si="26"/>
        <v/>
      </c>
      <c r="T64" s="1" t="str">
        <f t="shared" si="26"/>
        <v/>
      </c>
      <c r="U64" s="1" t="str">
        <f t="shared" si="26"/>
        <v/>
      </c>
      <c r="V64" s="1" t="str">
        <f t="shared" si="26"/>
        <v/>
      </c>
      <c r="W64" s="1" t="str">
        <f t="shared" si="26"/>
        <v/>
      </c>
      <c r="X64" s="1" t="str">
        <f t="shared" si="26"/>
        <v/>
      </c>
      <c r="Y64" s="1" t="str">
        <f t="shared" si="26"/>
        <v/>
      </c>
      <c r="Z64" s="1" t="str">
        <f t="shared" si="26"/>
        <v/>
      </c>
      <c r="AA64" s="1" t="str">
        <f t="shared" si="26"/>
        <v/>
      </c>
      <c r="AB64" s="1" t="str">
        <f t="shared" si="26"/>
        <v/>
      </c>
      <c r="AC64" s="1" t="str">
        <f t="shared" si="26"/>
        <v/>
      </c>
      <c r="AD64" s="1" t="str">
        <f t="shared" si="26"/>
        <v/>
      </c>
      <c r="AE64" s="1" t="str">
        <f t="shared" si="26"/>
        <v/>
      </c>
      <c r="AF64" s="1" t="str">
        <f t="shared" si="26"/>
        <v/>
      </c>
      <c r="AG64" s="1" t="str">
        <f t="shared" si="26"/>
        <v/>
      </c>
      <c r="AH64" s="1" t="str">
        <f t="shared" si="26"/>
        <v/>
      </c>
      <c r="AI64" s="1" t="str">
        <f t="shared" si="26"/>
        <v/>
      </c>
      <c r="AJ64" s="1" t="str">
        <f t="shared" si="26"/>
        <v/>
      </c>
      <c r="AK64" s="1" t="str">
        <f t="shared" si="26"/>
        <v/>
      </c>
    </row>
    <row r="65" spans="1:37" ht="19" customHeight="1" x14ac:dyDescent="0.25">
      <c r="A65" s="1" t="str">
        <f>IF(A25="","",A25)</f>
        <v/>
      </c>
      <c r="D65" s="1" t="str">
        <f>IF(D25="","",D25)</f>
        <v/>
      </c>
      <c r="E65" s="3" t="str">
        <f>IF(E25="","",E25)</f>
        <v/>
      </c>
      <c r="F65" s="3" t="str">
        <f>IF(F25="","",F25)</f>
        <v/>
      </c>
      <c r="G65" s="3" t="str">
        <f>IF(G25="","",G25)</f>
        <v/>
      </c>
      <c r="H65" s="37" t="str">
        <f>IF(H25="","",H25)</f>
        <v/>
      </c>
      <c r="I65" s="42">
        <f ca="1">INT(M66/10)</f>
        <v>6</v>
      </c>
      <c r="J65" s="42" t="str">
        <f>IF(J25="","",J25)</f>
        <v/>
      </c>
      <c r="K65" s="41">
        <f ca="1">INT(M66-INT(M66/10)*10)</f>
        <v>9</v>
      </c>
      <c r="L65" s="10" t="str">
        <f>IF(L25="","",L25)</f>
        <v/>
      </c>
      <c r="M65" s="10" t="str">
        <f>IF(M25="","",M25)</f>
        <v/>
      </c>
      <c r="N65" s="1" t="str">
        <f t="shared" ref="N65:U65" si="27">IF(N25="","",N25)</f>
        <v/>
      </c>
      <c r="O65" s="1" t="str">
        <f t="shared" si="27"/>
        <v/>
      </c>
      <c r="P65" s="1" t="str">
        <f t="shared" si="27"/>
        <v/>
      </c>
      <c r="Q65" s="1" t="str">
        <f t="shared" si="27"/>
        <v/>
      </c>
      <c r="R65" s="1" t="str">
        <f t="shared" si="27"/>
        <v/>
      </c>
      <c r="S65" s="1" t="str">
        <f t="shared" si="27"/>
        <v/>
      </c>
      <c r="T65" s="1" t="str">
        <f t="shared" si="27"/>
        <v/>
      </c>
      <c r="U65" s="1" t="str">
        <f t="shared" si="27"/>
        <v/>
      </c>
      <c r="X65" s="1" t="str">
        <f>IF(X25="","",X25)</f>
        <v/>
      </c>
      <c r="Y65" s="3" t="str">
        <f>IF(Y25="","",Y25)</f>
        <v/>
      </c>
      <c r="Z65" s="3" t="str">
        <f>IF(Z25="","",Z25)</f>
        <v/>
      </c>
      <c r="AA65" s="3" t="str">
        <f>IF(AA25="","",AA25)</f>
        <v/>
      </c>
      <c r="AB65" s="37" t="str">
        <f>IF(AB25="","",AB25)</f>
        <v/>
      </c>
      <c r="AC65" s="42">
        <f ca="1">INT(AG66/10)</f>
        <v>6</v>
      </c>
      <c r="AD65" s="42" t="str">
        <f>IF(AD25="","",AD25)</f>
        <v/>
      </c>
      <c r="AE65" s="41">
        <f ca="1">INT(AG66-INT(AG66/10)*10)</f>
        <v>6</v>
      </c>
      <c r="AF65" s="10" t="str">
        <f t="shared" ref="AF65:AK65" si="28">IF(AF25="","",AF25)</f>
        <v/>
      </c>
      <c r="AG65" s="10" t="str">
        <f t="shared" si="28"/>
        <v/>
      </c>
      <c r="AH65" s="1" t="str">
        <f t="shared" si="28"/>
        <v/>
      </c>
      <c r="AI65" s="1" t="str">
        <f t="shared" si="28"/>
        <v/>
      </c>
      <c r="AJ65" s="1" t="str">
        <f t="shared" si="28"/>
        <v/>
      </c>
      <c r="AK65" s="1" t="str">
        <f t="shared" si="28"/>
        <v/>
      </c>
    </row>
    <row r="66" spans="1:37" ht="19" customHeight="1" x14ac:dyDescent="0.25">
      <c r="A66" s="5" t="str">
        <f>IF(A26="","",A26)</f>
        <v>(7)</v>
      </c>
      <c r="D66" s="1">
        <f t="shared" ref="D66:M66" ca="1" si="29">IF(D26="","",D26)</f>
        <v>2</v>
      </c>
      <c r="E66" s="35" t="str">
        <f t="shared" si="29"/>
        <v>)</v>
      </c>
      <c r="F66" s="5" t="str">
        <f t="shared" si="29"/>
        <v/>
      </c>
      <c r="G66" s="1">
        <f t="shared" ca="1" si="29"/>
        <v>1</v>
      </c>
      <c r="H66" s="1" t="str">
        <f t="shared" si="29"/>
        <v/>
      </c>
      <c r="I66" s="5">
        <f t="shared" ca="1" si="29"/>
        <v>3</v>
      </c>
      <c r="J66" s="5" t="str">
        <f t="shared" si="29"/>
        <v/>
      </c>
      <c r="K66" s="9">
        <f t="shared" ca="1" si="29"/>
        <v>8</v>
      </c>
      <c r="L66" s="38">
        <f t="shared" ca="1" si="29"/>
        <v>138</v>
      </c>
      <c r="M66" s="8">
        <f t="shared" ca="1" si="29"/>
        <v>69</v>
      </c>
      <c r="N66" s="26" t="str">
        <f t="shared" ref="N66:U69" si="30">IF(N26="","",N26)</f>
        <v/>
      </c>
      <c r="O66" s="26" t="str">
        <f t="shared" si="30"/>
        <v/>
      </c>
      <c r="P66" s="26" t="str">
        <f t="shared" si="30"/>
        <v/>
      </c>
      <c r="Q66" s="26" t="str">
        <f t="shared" si="30"/>
        <v/>
      </c>
      <c r="R66" s="26" t="str">
        <f t="shared" si="30"/>
        <v/>
      </c>
      <c r="S66" s="26" t="str">
        <f t="shared" si="30"/>
        <v/>
      </c>
      <c r="T66" s="26" t="str">
        <f t="shared" si="30"/>
        <v/>
      </c>
      <c r="U66" s="5" t="str">
        <f t="shared" si="30"/>
        <v>(8)</v>
      </c>
      <c r="X66" s="1">
        <f t="shared" ref="X66:AG66" ca="1" si="31">IF(X26="","",X26)</f>
        <v>9</v>
      </c>
      <c r="Y66" s="35" t="str">
        <f t="shared" si="31"/>
        <v>)</v>
      </c>
      <c r="Z66" s="5" t="str">
        <f t="shared" si="31"/>
        <v/>
      </c>
      <c r="AA66" s="1">
        <f t="shared" ca="1" si="31"/>
        <v>5</v>
      </c>
      <c r="AB66" s="1" t="str">
        <f t="shared" si="31"/>
        <v/>
      </c>
      <c r="AC66" s="5">
        <f t="shared" ca="1" si="31"/>
        <v>9</v>
      </c>
      <c r="AD66" s="5" t="str">
        <f t="shared" si="31"/>
        <v/>
      </c>
      <c r="AE66" s="9">
        <f t="shared" ca="1" si="31"/>
        <v>4</v>
      </c>
      <c r="AF66" s="38">
        <f t="shared" ca="1" si="31"/>
        <v>594</v>
      </c>
      <c r="AG66" s="8">
        <f t="shared" ca="1" si="31"/>
        <v>66</v>
      </c>
      <c r="AH66" s="1" t="str">
        <f t="shared" ref="AH66:AK69" si="32">IF(AH26="","",AH26)</f>
        <v/>
      </c>
      <c r="AI66" s="1" t="str">
        <f t="shared" si="32"/>
        <v/>
      </c>
      <c r="AJ66" s="1" t="str">
        <f t="shared" si="32"/>
        <v/>
      </c>
      <c r="AK66" s="1" t="str">
        <f t="shared" si="32"/>
        <v/>
      </c>
    </row>
    <row r="67" spans="1:37" ht="19" customHeight="1" x14ac:dyDescent="0.25">
      <c r="A67" s="1" t="str">
        <f>IF(A27="","",A27)</f>
        <v/>
      </c>
      <c r="D67" s="1" t="str">
        <f t="shared" ref="D67:F70" si="33">IF(D27="","",D27)</f>
        <v/>
      </c>
      <c r="E67" s="1" t="str">
        <f t="shared" si="33"/>
        <v/>
      </c>
      <c r="F67" s="1" t="str">
        <f t="shared" si="33"/>
        <v/>
      </c>
      <c r="G67" s="39">
        <f ca="1">IF(INT(L67/10)=0,"",INT(L67/10))</f>
        <v>1</v>
      </c>
      <c r="H67" s="39" t="str">
        <f>IF(H27="","",H27)</f>
        <v/>
      </c>
      <c r="I67" s="39">
        <f ca="1">L67-INT(L67/10)*10</f>
        <v>2</v>
      </c>
      <c r="J67" s="39" t="str">
        <f>IF(J27="","",J27)</f>
        <v/>
      </c>
      <c r="K67" s="39" t="str">
        <f>IF(K27="","",K27)</f>
        <v/>
      </c>
      <c r="L67" s="8">
        <f ca="1">D66*I65</f>
        <v>12</v>
      </c>
      <c r="M67" s="1" t="str">
        <f>IF(M27="","",M27)</f>
        <v/>
      </c>
      <c r="N67" s="1" t="str">
        <f t="shared" si="30"/>
        <v/>
      </c>
      <c r="O67" s="1" t="str">
        <f t="shared" si="30"/>
        <v/>
      </c>
      <c r="P67" s="1" t="str">
        <f t="shared" si="30"/>
        <v/>
      </c>
      <c r="Q67" s="1" t="str">
        <f t="shared" si="30"/>
        <v/>
      </c>
      <c r="R67" s="1" t="str">
        <f t="shared" si="30"/>
        <v/>
      </c>
      <c r="S67" s="1" t="str">
        <f t="shared" si="30"/>
        <v/>
      </c>
      <c r="T67" s="1" t="str">
        <f t="shared" si="30"/>
        <v/>
      </c>
      <c r="U67" s="1" t="str">
        <f t="shared" si="30"/>
        <v/>
      </c>
      <c r="X67" s="1" t="str">
        <f t="shared" ref="X67:Z70" si="34">IF(X27="","",X27)</f>
        <v/>
      </c>
      <c r="Y67" s="1" t="str">
        <f t="shared" si="34"/>
        <v/>
      </c>
      <c r="Z67" s="1" t="str">
        <f t="shared" si="34"/>
        <v/>
      </c>
      <c r="AA67" s="39">
        <f ca="1">IF(INT(AF67/10)=0,"",INT(AF67/10))</f>
        <v>5</v>
      </c>
      <c r="AB67" s="39" t="str">
        <f>IF(AB27="","",AB27)</f>
        <v/>
      </c>
      <c r="AC67" s="39">
        <f ca="1">AF67-INT(AF67/10)*10</f>
        <v>4</v>
      </c>
      <c r="AD67" s="39" t="str">
        <f>IF(AD27="","",AD27)</f>
        <v/>
      </c>
      <c r="AE67" s="39" t="str">
        <f>IF(AE27="","",AE27)</f>
        <v/>
      </c>
      <c r="AF67" s="8">
        <f ca="1">X66*AC65</f>
        <v>54</v>
      </c>
      <c r="AG67" s="1" t="str">
        <f>IF(AG27="","",AG27)</f>
        <v/>
      </c>
      <c r="AH67" s="1" t="str">
        <f t="shared" si="32"/>
        <v/>
      </c>
      <c r="AI67" s="1" t="str">
        <f t="shared" si="32"/>
        <v/>
      </c>
      <c r="AJ67" s="1" t="str">
        <f t="shared" si="32"/>
        <v/>
      </c>
      <c r="AK67" s="1" t="str">
        <f t="shared" si="32"/>
        <v/>
      </c>
    </row>
    <row r="68" spans="1:37" ht="19" customHeight="1" x14ac:dyDescent="0.25">
      <c r="A68" s="1" t="str">
        <f>IF(A28="","",A28)</f>
        <v/>
      </c>
      <c r="D68" s="1" t="str">
        <f t="shared" si="33"/>
        <v/>
      </c>
      <c r="E68" s="1" t="str">
        <f t="shared" si="33"/>
        <v/>
      </c>
      <c r="F68" s="1" t="str">
        <f t="shared" si="33"/>
        <v/>
      </c>
      <c r="G68" s="7" t="str">
        <f>IF(G28="","",G28)</f>
        <v/>
      </c>
      <c r="H68" s="7" t="str">
        <f>IF(H28="","",H28)</f>
        <v/>
      </c>
      <c r="I68" s="7">
        <f ca="1">IF(I66&lt;I67,10+I66-I67,IF(I66-I67=0,"",I66-I67))</f>
        <v>1</v>
      </c>
      <c r="J68" s="7" t="str">
        <f>IF(J28="","",J28)</f>
        <v/>
      </c>
      <c r="K68" s="7">
        <f ca="1">K66</f>
        <v>8</v>
      </c>
      <c r="L68" s="8">
        <f ca="1">IF(I68="",K68,I68*10+K68)</f>
        <v>18</v>
      </c>
      <c r="M68" s="1" t="str">
        <f>IF(M28="","",M28)</f>
        <v/>
      </c>
      <c r="N68" s="1" t="str">
        <f t="shared" si="30"/>
        <v/>
      </c>
      <c r="O68" s="1" t="str">
        <f t="shared" si="30"/>
        <v/>
      </c>
      <c r="P68" s="1" t="str">
        <f t="shared" si="30"/>
        <v/>
      </c>
      <c r="Q68" s="1" t="str">
        <f t="shared" si="30"/>
        <v/>
      </c>
      <c r="R68" s="1" t="str">
        <f t="shared" si="30"/>
        <v/>
      </c>
      <c r="S68" s="1" t="str">
        <f t="shared" si="30"/>
        <v/>
      </c>
      <c r="T68" s="1" t="str">
        <f t="shared" si="30"/>
        <v/>
      </c>
      <c r="U68" s="1" t="str">
        <f t="shared" si="30"/>
        <v/>
      </c>
      <c r="X68" s="1" t="str">
        <f t="shared" si="34"/>
        <v/>
      </c>
      <c r="Y68" s="1" t="str">
        <f t="shared" si="34"/>
        <v/>
      </c>
      <c r="Z68" s="1" t="str">
        <f t="shared" si="34"/>
        <v/>
      </c>
      <c r="AA68" s="7" t="str">
        <f>IF(AA28="","",AA28)</f>
        <v/>
      </c>
      <c r="AB68" s="7" t="str">
        <f>IF(AB28="","",AB28)</f>
        <v/>
      </c>
      <c r="AC68" s="7">
        <f ca="1">IF(AC66&lt;AC67,10+AC66-AC67,IF(AC66-AC67=0,"",AC66-AC67))</f>
        <v>5</v>
      </c>
      <c r="AD68" s="7" t="str">
        <f>IF(AD28="","",AD28)</f>
        <v/>
      </c>
      <c r="AE68" s="7">
        <f ca="1">AE66</f>
        <v>4</v>
      </c>
      <c r="AF68" s="8">
        <f ca="1">IF(AC68="",AE68,AC68*10+AE68)</f>
        <v>54</v>
      </c>
      <c r="AG68" s="1" t="str">
        <f>IF(AG28="","",AG28)</f>
        <v/>
      </c>
      <c r="AH68" s="1" t="str">
        <f t="shared" si="32"/>
        <v/>
      </c>
      <c r="AI68" s="1" t="str">
        <f t="shared" si="32"/>
        <v/>
      </c>
      <c r="AJ68" s="1" t="str">
        <f t="shared" si="32"/>
        <v/>
      </c>
      <c r="AK68" s="1" t="str">
        <f t="shared" si="32"/>
        <v/>
      </c>
    </row>
    <row r="69" spans="1:37" ht="19" customHeight="1" x14ac:dyDescent="0.25">
      <c r="A69" s="1" t="str">
        <f>IF(A29="","",A29)</f>
        <v/>
      </c>
      <c r="D69" s="1" t="str">
        <f t="shared" si="33"/>
        <v/>
      </c>
      <c r="E69" s="1" t="str">
        <f t="shared" si="33"/>
        <v/>
      </c>
      <c r="F69" s="1" t="str">
        <f t="shared" si="33"/>
        <v/>
      </c>
      <c r="G69" s="7" t="str">
        <f>IF(G29="","",G29)</f>
        <v/>
      </c>
      <c r="H69" s="7" t="str">
        <f>IF(H29="","",H29)</f>
        <v/>
      </c>
      <c r="I69" s="39">
        <f ca="1">IF(INT(L69/10)=0,"",INT(L69/10))</f>
        <v>1</v>
      </c>
      <c r="J69" s="39" t="str">
        <f>IF(J29="","",J29)</f>
        <v/>
      </c>
      <c r="K69" s="39">
        <f ca="1">IF(L69=0,"",L69-INT(L69/10)*10)</f>
        <v>8</v>
      </c>
      <c r="L69" s="8">
        <f ca="1">D66*K65</f>
        <v>18</v>
      </c>
      <c r="M69" s="1" t="str">
        <f>IF(M29="","",M29)</f>
        <v/>
      </c>
      <c r="N69" s="1" t="str">
        <f t="shared" si="30"/>
        <v/>
      </c>
      <c r="O69" s="1" t="str">
        <f t="shared" si="30"/>
        <v/>
      </c>
      <c r="P69" s="1" t="str">
        <f t="shared" si="30"/>
        <v/>
      </c>
      <c r="Q69" s="1" t="str">
        <f t="shared" si="30"/>
        <v/>
      </c>
      <c r="R69" s="1" t="str">
        <f t="shared" si="30"/>
        <v/>
      </c>
      <c r="S69" s="1" t="str">
        <f t="shared" si="30"/>
        <v/>
      </c>
      <c r="T69" s="1" t="str">
        <f t="shared" si="30"/>
        <v/>
      </c>
      <c r="U69" s="1" t="str">
        <f t="shared" si="30"/>
        <v/>
      </c>
      <c r="X69" s="1" t="str">
        <f t="shared" si="34"/>
        <v/>
      </c>
      <c r="Y69" s="1" t="str">
        <f t="shared" si="34"/>
        <v/>
      </c>
      <c r="Z69" s="1" t="str">
        <f t="shared" si="34"/>
        <v/>
      </c>
      <c r="AA69" s="7" t="str">
        <f>IF(AA29="","",AA29)</f>
        <v/>
      </c>
      <c r="AB69" s="7" t="str">
        <f>IF(AB29="","",AB29)</f>
        <v/>
      </c>
      <c r="AC69" s="39">
        <f ca="1">IF(INT(AF69/10)=0,"",INT(AF69/10))</f>
        <v>5</v>
      </c>
      <c r="AD69" s="39" t="str">
        <f>IF(AD29="","",AD29)</f>
        <v/>
      </c>
      <c r="AE69" s="39">
        <f ca="1">IF(AF69=0,"",AF69-INT(AF69/10)*10)</f>
        <v>4</v>
      </c>
      <c r="AF69" s="8">
        <f ca="1">X66*AE65</f>
        <v>54</v>
      </c>
      <c r="AG69" s="1" t="str">
        <f>IF(AG29="","",AG29)</f>
        <v/>
      </c>
      <c r="AH69" s="1" t="str">
        <f t="shared" si="32"/>
        <v/>
      </c>
      <c r="AI69" s="1" t="str">
        <f t="shared" si="32"/>
        <v/>
      </c>
      <c r="AJ69" s="1" t="str">
        <f t="shared" si="32"/>
        <v/>
      </c>
      <c r="AK69" s="1" t="str">
        <f t="shared" si="32"/>
        <v/>
      </c>
    </row>
    <row r="70" spans="1:37" ht="19" customHeight="1" x14ac:dyDescent="0.25">
      <c r="A70" s="1" t="str">
        <f t="shared" ref="A70:AK71" si="35">IF(A30="","",A30)</f>
        <v/>
      </c>
      <c r="D70" s="1" t="str">
        <f t="shared" si="33"/>
        <v/>
      </c>
      <c r="E70" s="1" t="str">
        <f t="shared" si="33"/>
        <v/>
      </c>
      <c r="F70" s="1" t="str">
        <f t="shared" si="33"/>
        <v/>
      </c>
      <c r="G70" s="7" t="str">
        <f>IF(G30="","",G30)</f>
        <v/>
      </c>
      <c r="H70" s="7" t="str">
        <f>IF(H30="","",H30)</f>
        <v/>
      </c>
      <c r="I70" s="7" t="str">
        <f ca="1">IF(I68="","",IF(I68-I69=0,"",I68-I69))</f>
        <v/>
      </c>
      <c r="J70" s="7" t="str">
        <f>IF(J30="","",J30)</f>
        <v/>
      </c>
      <c r="K70" s="7">
        <f ca="1">IF(L68=0,"",K68-K69)</f>
        <v>0</v>
      </c>
      <c r="L70" s="1" t="str">
        <f>IF(L30="","",L30)</f>
        <v/>
      </c>
      <c r="M70" s="1" t="str">
        <f>IF(M30="","",M30)</f>
        <v/>
      </c>
      <c r="N70" s="1" t="str">
        <f t="shared" si="35"/>
        <v/>
      </c>
      <c r="O70" s="1" t="str">
        <f t="shared" si="35"/>
        <v/>
      </c>
      <c r="P70" s="1" t="str">
        <f t="shared" si="35"/>
        <v/>
      </c>
      <c r="Q70" s="1" t="str">
        <f t="shared" si="35"/>
        <v/>
      </c>
      <c r="R70" s="1" t="str">
        <f t="shared" si="35"/>
        <v/>
      </c>
      <c r="S70" s="1" t="str">
        <f t="shared" si="35"/>
        <v/>
      </c>
      <c r="T70" s="1" t="str">
        <f t="shared" si="35"/>
        <v/>
      </c>
      <c r="U70" s="1" t="str">
        <f t="shared" si="35"/>
        <v/>
      </c>
      <c r="X70" s="1" t="str">
        <f t="shared" si="34"/>
        <v/>
      </c>
      <c r="Y70" s="1" t="str">
        <f t="shared" si="34"/>
        <v/>
      </c>
      <c r="Z70" s="1" t="str">
        <f t="shared" si="34"/>
        <v/>
      </c>
      <c r="AA70" s="7" t="str">
        <f>IF(AA30="","",AA30)</f>
        <v/>
      </c>
      <c r="AB70" s="7" t="str">
        <f>IF(AB30="","",AB30)</f>
        <v/>
      </c>
      <c r="AC70" s="7" t="str">
        <f ca="1">IF(AC68="","",IF(AC68-AC69=0,"",AC68-AC69))</f>
        <v/>
      </c>
      <c r="AD70" s="7" t="str">
        <f>IF(AD30="","",AD30)</f>
        <v/>
      </c>
      <c r="AE70" s="7">
        <f ca="1">IF(AF68=0,"",AE68-AE69)</f>
        <v>0</v>
      </c>
      <c r="AF70" s="1" t="str">
        <f>IF(AF30="","",AF30)</f>
        <v/>
      </c>
      <c r="AG70" s="1" t="str">
        <f>IF(AG30="","",AG30)</f>
        <v/>
      </c>
      <c r="AH70" s="1" t="str">
        <f t="shared" si="35"/>
        <v/>
      </c>
      <c r="AI70" s="1" t="str">
        <f t="shared" si="35"/>
        <v/>
      </c>
      <c r="AJ70" s="1" t="str">
        <f t="shared" si="35"/>
        <v/>
      </c>
      <c r="AK70" s="1" t="str">
        <f t="shared" si="35"/>
        <v/>
      </c>
    </row>
    <row r="71" spans="1:37" ht="19" customHeight="1" x14ac:dyDescent="0.25">
      <c r="A71" s="1" t="str">
        <f t="shared" si="35"/>
        <v/>
      </c>
      <c r="B71" s="1" t="str">
        <f t="shared" si="35"/>
        <v/>
      </c>
      <c r="C71" s="1" t="str">
        <f t="shared" si="35"/>
        <v/>
      </c>
      <c r="D71" s="1" t="str">
        <f t="shared" si="35"/>
        <v/>
      </c>
      <c r="E71" s="1" t="str">
        <f t="shared" si="35"/>
        <v/>
      </c>
      <c r="F71" s="1" t="str">
        <f t="shared" si="35"/>
        <v/>
      </c>
      <c r="G71" s="1" t="str">
        <f t="shared" si="35"/>
        <v/>
      </c>
      <c r="H71" s="1" t="str">
        <f t="shared" si="35"/>
        <v/>
      </c>
      <c r="I71" s="1" t="str">
        <f t="shared" si="35"/>
        <v/>
      </c>
      <c r="J71" s="1" t="str">
        <f t="shared" si="35"/>
        <v/>
      </c>
      <c r="K71" s="1" t="str">
        <f t="shared" si="35"/>
        <v/>
      </c>
      <c r="L71" s="1" t="str">
        <f t="shared" si="35"/>
        <v/>
      </c>
      <c r="M71" s="1" t="str">
        <f t="shared" si="35"/>
        <v/>
      </c>
      <c r="N71" s="1" t="str">
        <f t="shared" si="35"/>
        <v/>
      </c>
      <c r="O71" s="1" t="str">
        <f t="shared" si="35"/>
        <v/>
      </c>
      <c r="P71" s="1" t="str">
        <f t="shared" si="35"/>
        <v/>
      </c>
      <c r="Q71" s="1" t="str">
        <f t="shared" si="35"/>
        <v/>
      </c>
      <c r="R71" s="1" t="str">
        <f t="shared" si="35"/>
        <v/>
      </c>
      <c r="S71" s="1" t="str">
        <f t="shared" si="35"/>
        <v/>
      </c>
      <c r="T71" s="1" t="str">
        <f t="shared" si="35"/>
        <v/>
      </c>
      <c r="U71" s="1" t="str">
        <f t="shared" si="35"/>
        <v/>
      </c>
      <c r="V71" s="1" t="str">
        <f t="shared" si="35"/>
        <v/>
      </c>
      <c r="W71" s="1" t="str">
        <f t="shared" si="35"/>
        <v/>
      </c>
      <c r="X71" s="1" t="str">
        <f t="shared" si="35"/>
        <v/>
      </c>
      <c r="Y71" s="1" t="str">
        <f t="shared" si="35"/>
        <v/>
      </c>
      <c r="Z71" s="1" t="str">
        <f t="shared" si="35"/>
        <v/>
      </c>
      <c r="AA71" s="1" t="str">
        <f t="shared" si="35"/>
        <v/>
      </c>
      <c r="AB71" s="1" t="str">
        <f t="shared" si="35"/>
        <v/>
      </c>
      <c r="AC71" s="1" t="str">
        <f t="shared" si="35"/>
        <v/>
      </c>
      <c r="AD71" s="1" t="str">
        <f t="shared" si="35"/>
        <v/>
      </c>
      <c r="AE71" s="1" t="str">
        <f t="shared" si="35"/>
        <v/>
      </c>
      <c r="AF71" s="1" t="str">
        <f t="shared" si="35"/>
        <v/>
      </c>
      <c r="AG71" s="1" t="str">
        <f t="shared" si="35"/>
        <v/>
      </c>
      <c r="AH71" s="1" t="str">
        <f t="shared" si="35"/>
        <v/>
      </c>
      <c r="AI71" s="1" t="str">
        <f t="shared" si="35"/>
        <v/>
      </c>
      <c r="AJ71" s="1" t="str">
        <f t="shared" si="35"/>
        <v/>
      </c>
      <c r="AK71" s="1" t="str">
        <f t="shared" si="35"/>
        <v/>
      </c>
    </row>
    <row r="72" spans="1:37" ht="19" customHeight="1" x14ac:dyDescent="0.25">
      <c r="A72" s="1" t="str">
        <f t="shared" ref="A72:A77" si="36">IF(A32="","",A32)</f>
        <v/>
      </c>
      <c r="D72" s="1" t="str">
        <f>IF(D32="","",D32)</f>
        <v/>
      </c>
      <c r="E72" s="3" t="str">
        <f>IF(E32="","",E32)</f>
        <v/>
      </c>
      <c r="F72" s="3" t="str">
        <f>IF(F32="","",F32)</f>
        <v/>
      </c>
      <c r="G72" s="3" t="str">
        <f>IF(G32="","",G32)</f>
        <v/>
      </c>
      <c r="H72" s="37" t="str">
        <f>IF(H32="","",H32)</f>
        <v/>
      </c>
      <c r="I72" s="42">
        <f ca="1">INT(M73/10)</f>
        <v>6</v>
      </c>
      <c r="J72" s="42" t="str">
        <f>IF(J32="","",J32)</f>
        <v/>
      </c>
      <c r="K72" s="41">
        <f ca="1">INT(M73-INT(M73/10)*10)</f>
        <v>3</v>
      </c>
      <c r="L72" s="10" t="str">
        <f>IF(L32="","",L32)</f>
        <v/>
      </c>
      <c r="M72" s="10" t="str">
        <f>IF(M32="","",M32)</f>
        <v/>
      </c>
      <c r="N72" s="1" t="str">
        <f t="shared" ref="N72:U72" si="37">IF(N32="","",N32)</f>
        <v/>
      </c>
      <c r="O72" s="1" t="str">
        <f t="shared" si="37"/>
        <v/>
      </c>
      <c r="P72" s="1" t="str">
        <f t="shared" si="37"/>
        <v/>
      </c>
      <c r="Q72" s="1" t="str">
        <f t="shared" si="37"/>
        <v/>
      </c>
      <c r="R72" s="1" t="str">
        <f t="shared" si="37"/>
        <v/>
      </c>
      <c r="S72" s="1" t="str">
        <f t="shared" si="37"/>
        <v/>
      </c>
      <c r="T72" s="1" t="str">
        <f t="shared" si="37"/>
        <v/>
      </c>
      <c r="U72" s="1" t="str">
        <f t="shared" si="37"/>
        <v/>
      </c>
      <c r="X72" s="1" t="str">
        <f>IF(X32="","",X32)</f>
        <v/>
      </c>
      <c r="Y72" s="3" t="str">
        <f>IF(Y32="","",Y32)</f>
        <v/>
      </c>
      <c r="Z72" s="3" t="str">
        <f>IF(Z32="","",Z32)</f>
        <v/>
      </c>
      <c r="AA72" s="3" t="str">
        <f>IF(AA32="","",AA32)</f>
        <v/>
      </c>
      <c r="AB72" s="37" t="str">
        <f>IF(AB32="","",AB32)</f>
        <v/>
      </c>
      <c r="AC72" s="42">
        <f ca="1">INT(AG73/10)</f>
        <v>5</v>
      </c>
      <c r="AD72" s="42" t="str">
        <f>IF(AD32="","",AD32)</f>
        <v/>
      </c>
      <c r="AE72" s="41">
        <f ca="1">INT(AG73-INT(AG73/10)*10)</f>
        <v>8</v>
      </c>
      <c r="AF72" s="10" t="str">
        <f t="shared" ref="AF72:AK72" si="38">IF(AF32="","",AF32)</f>
        <v/>
      </c>
      <c r="AG72" s="10" t="str">
        <f t="shared" si="38"/>
        <v/>
      </c>
      <c r="AH72" s="1" t="str">
        <f t="shared" si="38"/>
        <v/>
      </c>
      <c r="AI72" s="1" t="str">
        <f t="shared" si="38"/>
        <v/>
      </c>
      <c r="AJ72" s="1" t="str">
        <f t="shared" si="38"/>
        <v/>
      </c>
      <c r="AK72" s="1" t="str">
        <f t="shared" si="38"/>
        <v/>
      </c>
    </row>
    <row r="73" spans="1:37" ht="19" customHeight="1" x14ac:dyDescent="0.25">
      <c r="A73" s="5" t="str">
        <f t="shared" si="36"/>
        <v>(9)</v>
      </c>
      <c r="D73" s="1">
        <f t="shared" ref="D73:M73" ca="1" si="39">IF(D33="","",D33)</f>
        <v>3</v>
      </c>
      <c r="E73" s="35" t="str">
        <f t="shared" si="39"/>
        <v>)</v>
      </c>
      <c r="F73" s="5" t="str">
        <f t="shared" si="39"/>
        <v/>
      </c>
      <c r="G73" s="1">
        <f t="shared" ca="1" si="39"/>
        <v>1</v>
      </c>
      <c r="H73" s="1" t="str">
        <f t="shared" si="39"/>
        <v/>
      </c>
      <c r="I73" s="5">
        <f t="shared" ca="1" si="39"/>
        <v>8</v>
      </c>
      <c r="J73" s="5" t="str">
        <f t="shared" si="39"/>
        <v/>
      </c>
      <c r="K73" s="9">
        <f t="shared" ca="1" si="39"/>
        <v>9</v>
      </c>
      <c r="L73" s="38">
        <f t="shared" ca="1" si="39"/>
        <v>189</v>
      </c>
      <c r="M73" s="8">
        <f t="shared" ca="1" si="39"/>
        <v>63</v>
      </c>
      <c r="N73" s="26" t="str">
        <f t="shared" ref="N73:U77" si="40">IF(N33="","",N33)</f>
        <v/>
      </c>
      <c r="O73" s="26" t="str">
        <f t="shared" si="40"/>
        <v/>
      </c>
      <c r="P73" s="26" t="str">
        <f t="shared" si="40"/>
        <v/>
      </c>
      <c r="Q73" s="26" t="str">
        <f t="shared" si="40"/>
        <v/>
      </c>
      <c r="R73" s="26" t="str">
        <f t="shared" si="40"/>
        <v/>
      </c>
      <c r="S73" s="26" t="str">
        <f t="shared" si="40"/>
        <v/>
      </c>
      <c r="T73" s="26" t="str">
        <f t="shared" si="40"/>
        <v/>
      </c>
      <c r="U73" s="151" t="str">
        <f t="shared" si="40"/>
        <v>(10)</v>
      </c>
      <c r="V73" s="151"/>
      <c r="X73" s="1">
        <f t="shared" ref="X73:AG73" ca="1" si="41">IF(X33="","",X33)</f>
        <v>7</v>
      </c>
      <c r="Y73" s="35" t="str">
        <f t="shared" si="41"/>
        <v>)</v>
      </c>
      <c r="Z73" s="5" t="str">
        <f t="shared" si="41"/>
        <v/>
      </c>
      <c r="AA73" s="1">
        <f t="shared" ca="1" si="41"/>
        <v>4</v>
      </c>
      <c r="AB73" s="1" t="str">
        <f t="shared" si="41"/>
        <v/>
      </c>
      <c r="AC73" s="5">
        <f t="shared" ca="1" si="41"/>
        <v>0</v>
      </c>
      <c r="AD73" s="5" t="str">
        <f t="shared" si="41"/>
        <v/>
      </c>
      <c r="AE73" s="9">
        <f t="shared" ca="1" si="41"/>
        <v>6</v>
      </c>
      <c r="AF73" s="38">
        <f t="shared" ca="1" si="41"/>
        <v>406</v>
      </c>
      <c r="AG73" s="8">
        <f t="shared" ca="1" si="41"/>
        <v>58</v>
      </c>
      <c r="AH73" s="1" t="str">
        <f t="shared" ref="AH73:AK77" si="42">IF(AH33="","",AH33)</f>
        <v/>
      </c>
      <c r="AI73" s="1" t="str">
        <f t="shared" si="42"/>
        <v/>
      </c>
      <c r="AJ73" s="1" t="str">
        <f t="shared" si="42"/>
        <v/>
      </c>
      <c r="AK73" s="1" t="str">
        <f t="shared" si="42"/>
        <v/>
      </c>
    </row>
    <row r="74" spans="1:37" ht="19" customHeight="1" x14ac:dyDescent="0.25">
      <c r="A74" s="1" t="str">
        <f t="shared" si="36"/>
        <v/>
      </c>
      <c r="D74" s="1" t="str">
        <f t="shared" ref="D74:F77" si="43">IF(D34="","",D34)</f>
        <v/>
      </c>
      <c r="E74" s="1" t="str">
        <f t="shared" si="43"/>
        <v/>
      </c>
      <c r="F74" s="1" t="str">
        <f t="shared" si="43"/>
        <v/>
      </c>
      <c r="G74" s="39">
        <f ca="1">IF(INT(L74/10)=0,"",INT(L74/10))</f>
        <v>1</v>
      </c>
      <c r="H74" s="39" t="str">
        <f>IF(H34="","",H34)</f>
        <v/>
      </c>
      <c r="I74" s="39">
        <f ca="1">L74-INT(L74/10)*10</f>
        <v>8</v>
      </c>
      <c r="J74" s="39" t="str">
        <f>IF(J34="","",J34)</f>
        <v/>
      </c>
      <c r="K74" s="39" t="str">
        <f>IF(K34="","",K34)</f>
        <v/>
      </c>
      <c r="L74" s="8">
        <f ca="1">D73*I72</f>
        <v>18</v>
      </c>
      <c r="M74" s="1" t="str">
        <f>IF(M34="","",M34)</f>
        <v/>
      </c>
      <c r="N74" s="1" t="str">
        <f t="shared" si="40"/>
        <v/>
      </c>
      <c r="O74" s="1" t="str">
        <f t="shared" si="40"/>
        <v/>
      </c>
      <c r="P74" s="1" t="str">
        <f t="shared" si="40"/>
        <v/>
      </c>
      <c r="Q74" s="1" t="str">
        <f t="shared" si="40"/>
        <v/>
      </c>
      <c r="R74" s="1" t="str">
        <f t="shared" si="40"/>
        <v/>
      </c>
      <c r="S74" s="1" t="str">
        <f t="shared" si="40"/>
        <v/>
      </c>
      <c r="T74" s="1" t="str">
        <f t="shared" si="40"/>
        <v/>
      </c>
      <c r="U74" s="1" t="str">
        <f t="shared" si="40"/>
        <v/>
      </c>
      <c r="X74" s="1" t="str">
        <f t="shared" ref="X74:Z77" si="44">IF(X34="","",X34)</f>
        <v/>
      </c>
      <c r="Y74" s="1" t="str">
        <f t="shared" si="44"/>
        <v/>
      </c>
      <c r="Z74" s="1" t="str">
        <f t="shared" si="44"/>
        <v/>
      </c>
      <c r="AA74" s="39">
        <f ca="1">IF(INT(AF74/10)=0,"",INT(AF74/10))</f>
        <v>3</v>
      </c>
      <c r="AB74" s="39" t="str">
        <f>IF(AB34="","",AB34)</f>
        <v/>
      </c>
      <c r="AC74" s="39">
        <f ca="1">AF74-INT(AF74/10)*10</f>
        <v>5</v>
      </c>
      <c r="AD74" s="39" t="str">
        <f>IF(AD34="","",AD34)</f>
        <v/>
      </c>
      <c r="AE74" s="39" t="str">
        <f>IF(AE34="","",AE34)</f>
        <v/>
      </c>
      <c r="AF74" s="8">
        <f ca="1">X73*AC72</f>
        <v>35</v>
      </c>
      <c r="AG74" s="1" t="str">
        <f>IF(AG34="","",AG34)</f>
        <v/>
      </c>
      <c r="AH74" s="1" t="str">
        <f t="shared" si="42"/>
        <v/>
      </c>
      <c r="AI74" s="1" t="str">
        <f t="shared" si="42"/>
        <v/>
      </c>
      <c r="AJ74" s="1" t="str">
        <f t="shared" si="42"/>
        <v/>
      </c>
      <c r="AK74" s="1" t="str">
        <f t="shared" si="42"/>
        <v/>
      </c>
    </row>
    <row r="75" spans="1:37" ht="19" customHeight="1" x14ac:dyDescent="0.25">
      <c r="A75" s="1" t="str">
        <f t="shared" si="36"/>
        <v/>
      </c>
      <c r="D75" s="1" t="str">
        <f t="shared" si="43"/>
        <v/>
      </c>
      <c r="E75" s="1" t="str">
        <f t="shared" si="43"/>
        <v/>
      </c>
      <c r="F75" s="1" t="str">
        <f t="shared" si="43"/>
        <v/>
      </c>
      <c r="G75" s="7" t="str">
        <f>IF(G35="","",G35)</f>
        <v/>
      </c>
      <c r="H75" s="7" t="str">
        <f>IF(H35="","",H35)</f>
        <v/>
      </c>
      <c r="I75" s="7" t="str">
        <f ca="1">IF(I73&lt;I74,10+I73-I74,IF(I73-I74=0,"",I73-I74))</f>
        <v/>
      </c>
      <c r="J75" s="7" t="str">
        <f>IF(J35="","",J35)</f>
        <v/>
      </c>
      <c r="K75" s="7">
        <f ca="1">K73</f>
        <v>9</v>
      </c>
      <c r="L75" s="8">
        <f ca="1">IF(I75="",K75,I75*10+K75)</f>
        <v>9</v>
      </c>
      <c r="M75" s="1" t="str">
        <f>IF(M35="","",M35)</f>
        <v/>
      </c>
      <c r="N75" s="1" t="str">
        <f t="shared" si="40"/>
        <v/>
      </c>
      <c r="O75" s="1" t="str">
        <f t="shared" si="40"/>
        <v/>
      </c>
      <c r="P75" s="1" t="str">
        <f t="shared" si="40"/>
        <v/>
      </c>
      <c r="Q75" s="1" t="str">
        <f t="shared" si="40"/>
        <v/>
      </c>
      <c r="R75" s="1" t="str">
        <f t="shared" si="40"/>
        <v/>
      </c>
      <c r="S75" s="1" t="str">
        <f t="shared" si="40"/>
        <v/>
      </c>
      <c r="T75" s="1" t="str">
        <f t="shared" si="40"/>
        <v/>
      </c>
      <c r="U75" s="1" t="str">
        <f t="shared" si="40"/>
        <v/>
      </c>
      <c r="X75" s="1" t="str">
        <f t="shared" si="44"/>
        <v/>
      </c>
      <c r="Y75" s="1" t="str">
        <f t="shared" si="44"/>
        <v/>
      </c>
      <c r="Z75" s="1" t="str">
        <f t="shared" si="44"/>
        <v/>
      </c>
      <c r="AA75" s="7" t="str">
        <f>IF(AA35="","",AA35)</f>
        <v/>
      </c>
      <c r="AB75" s="7" t="str">
        <f>IF(AB35="","",AB35)</f>
        <v/>
      </c>
      <c r="AC75" s="7">
        <f ca="1">IF(AC73&lt;AC74,10+AC73-AC74,IF(AC73-AC74=0,"",AC73-AC74))</f>
        <v>5</v>
      </c>
      <c r="AD75" s="7" t="str">
        <f>IF(AD35="","",AD35)</f>
        <v/>
      </c>
      <c r="AE75" s="7">
        <f ca="1">AE73</f>
        <v>6</v>
      </c>
      <c r="AF75" s="8">
        <f ca="1">IF(AC75="",AE75,AC75*10+AE75)</f>
        <v>56</v>
      </c>
      <c r="AG75" s="1" t="str">
        <f>IF(AG35="","",AG35)</f>
        <v/>
      </c>
      <c r="AH75" s="1" t="str">
        <f t="shared" si="42"/>
        <v/>
      </c>
      <c r="AI75" s="1" t="str">
        <f t="shared" si="42"/>
        <v/>
      </c>
      <c r="AJ75" s="1" t="str">
        <f t="shared" si="42"/>
        <v/>
      </c>
      <c r="AK75" s="1" t="str">
        <f t="shared" si="42"/>
        <v/>
      </c>
    </row>
    <row r="76" spans="1:37" ht="19" customHeight="1" x14ac:dyDescent="0.25">
      <c r="A76" s="1" t="str">
        <f t="shared" si="36"/>
        <v/>
      </c>
      <c r="D76" s="1" t="str">
        <f t="shared" si="43"/>
        <v/>
      </c>
      <c r="E76" s="1" t="str">
        <f t="shared" si="43"/>
        <v/>
      </c>
      <c r="F76" s="1" t="str">
        <f t="shared" si="43"/>
        <v/>
      </c>
      <c r="G76" s="7" t="str">
        <f>IF(G36="","",G36)</f>
        <v/>
      </c>
      <c r="H76" s="7" t="str">
        <f>IF(H36="","",H36)</f>
        <v/>
      </c>
      <c r="I76" s="39" t="str">
        <f ca="1">IF(INT(L76/10)=0,"",INT(L76/10))</f>
        <v/>
      </c>
      <c r="J76" s="39" t="str">
        <f>IF(J36="","",J36)</f>
        <v/>
      </c>
      <c r="K76" s="39">
        <f ca="1">IF(L76=0,"",L76-INT(L76/10)*10)</f>
        <v>9</v>
      </c>
      <c r="L76" s="8">
        <f ca="1">D73*K72</f>
        <v>9</v>
      </c>
      <c r="M76" s="1" t="str">
        <f>IF(M36="","",M36)</f>
        <v/>
      </c>
      <c r="N76" s="1" t="str">
        <f t="shared" si="40"/>
        <v/>
      </c>
      <c r="O76" s="1" t="str">
        <f t="shared" si="40"/>
        <v/>
      </c>
      <c r="P76" s="1" t="str">
        <f t="shared" si="40"/>
        <v/>
      </c>
      <c r="Q76" s="1" t="str">
        <f t="shared" si="40"/>
        <v/>
      </c>
      <c r="R76" s="1" t="str">
        <f t="shared" si="40"/>
        <v/>
      </c>
      <c r="S76" s="1" t="str">
        <f t="shared" si="40"/>
        <v/>
      </c>
      <c r="T76" s="1" t="str">
        <f t="shared" si="40"/>
        <v/>
      </c>
      <c r="U76" s="1" t="str">
        <f t="shared" si="40"/>
        <v/>
      </c>
      <c r="X76" s="1" t="str">
        <f t="shared" si="44"/>
        <v/>
      </c>
      <c r="Y76" s="1" t="str">
        <f t="shared" si="44"/>
        <v/>
      </c>
      <c r="Z76" s="1" t="str">
        <f t="shared" si="44"/>
        <v/>
      </c>
      <c r="AA76" s="7" t="str">
        <f>IF(AA36="","",AA36)</f>
        <v/>
      </c>
      <c r="AB76" s="7" t="str">
        <f>IF(AB36="","",AB36)</f>
        <v/>
      </c>
      <c r="AC76" s="39">
        <f ca="1">IF(INT(AF76/10)=0,"",INT(AF76/10))</f>
        <v>5</v>
      </c>
      <c r="AD76" s="39" t="str">
        <f>IF(AD36="","",AD36)</f>
        <v/>
      </c>
      <c r="AE76" s="39">
        <f ca="1">IF(AF76=0,"",AF76-INT(AF76/10)*10)</f>
        <v>6</v>
      </c>
      <c r="AF76" s="8">
        <f ca="1">X73*AE72</f>
        <v>56</v>
      </c>
      <c r="AG76" s="1" t="str">
        <f>IF(AG36="","",AG36)</f>
        <v/>
      </c>
      <c r="AH76" s="1" t="str">
        <f t="shared" si="42"/>
        <v/>
      </c>
      <c r="AI76" s="1" t="str">
        <f t="shared" si="42"/>
        <v/>
      </c>
      <c r="AJ76" s="1" t="str">
        <f t="shared" si="42"/>
        <v/>
      </c>
      <c r="AK76" s="1" t="str">
        <f t="shared" si="42"/>
        <v/>
      </c>
    </row>
    <row r="77" spans="1:37" ht="19" customHeight="1" x14ac:dyDescent="0.25">
      <c r="A77" s="1" t="str">
        <f t="shared" si="36"/>
        <v/>
      </c>
      <c r="D77" s="1" t="str">
        <f t="shared" si="43"/>
        <v/>
      </c>
      <c r="E77" s="1" t="str">
        <f t="shared" si="43"/>
        <v/>
      </c>
      <c r="F77" s="1" t="str">
        <f t="shared" si="43"/>
        <v/>
      </c>
      <c r="G77" s="7" t="str">
        <f>IF(G37="","",G37)</f>
        <v/>
      </c>
      <c r="H77" s="7" t="str">
        <f>IF(H37="","",H37)</f>
        <v/>
      </c>
      <c r="I77" s="7" t="str">
        <f ca="1">IF(I75="","",IF(I75-I76=0,"",I75-I76))</f>
        <v/>
      </c>
      <c r="J77" s="7" t="str">
        <f>IF(J37="","",J37)</f>
        <v/>
      </c>
      <c r="K77" s="7">
        <f ca="1">IF(L75=0,"",K75-K76)</f>
        <v>0</v>
      </c>
      <c r="L77" s="1" t="str">
        <f>IF(L37="","",L37)</f>
        <v/>
      </c>
      <c r="M77" s="1" t="str">
        <f>IF(M37="","",M37)</f>
        <v/>
      </c>
      <c r="N77" s="1" t="str">
        <f t="shared" si="40"/>
        <v/>
      </c>
      <c r="O77" s="1" t="str">
        <f t="shared" si="40"/>
        <v/>
      </c>
      <c r="P77" s="1" t="str">
        <f t="shared" si="40"/>
        <v/>
      </c>
      <c r="Q77" s="1" t="str">
        <f t="shared" si="40"/>
        <v/>
      </c>
      <c r="R77" s="1" t="str">
        <f t="shared" si="40"/>
        <v/>
      </c>
      <c r="S77" s="1" t="str">
        <f t="shared" si="40"/>
        <v/>
      </c>
      <c r="T77" s="1" t="str">
        <f t="shared" si="40"/>
        <v/>
      </c>
      <c r="U77" s="1" t="str">
        <f t="shared" si="40"/>
        <v/>
      </c>
      <c r="X77" s="1" t="str">
        <f t="shared" si="44"/>
        <v/>
      </c>
      <c r="Y77" s="1" t="str">
        <f t="shared" si="44"/>
        <v/>
      </c>
      <c r="Z77" s="1" t="str">
        <f t="shared" si="44"/>
        <v/>
      </c>
      <c r="AA77" s="7" t="str">
        <f>IF(AA37="","",AA37)</f>
        <v/>
      </c>
      <c r="AB77" s="7" t="str">
        <f>IF(AB37="","",AB37)</f>
        <v/>
      </c>
      <c r="AC77" s="7" t="str">
        <f ca="1">IF(AC75="","",IF(AC75-AC76=0,"",AC75-AC76))</f>
        <v/>
      </c>
      <c r="AD77" s="7" t="str">
        <f>IF(AD37="","",AD37)</f>
        <v/>
      </c>
      <c r="AE77" s="7">
        <f ca="1">IF(AF75=0,"",AE75-AE76)</f>
        <v>0</v>
      </c>
      <c r="AF77" s="1" t="str">
        <f>IF(AF37="","",AF37)</f>
        <v/>
      </c>
      <c r="AG77" s="1" t="str">
        <f>IF(AG37="","",AG37)</f>
        <v/>
      </c>
      <c r="AH77" s="1" t="str">
        <f t="shared" si="42"/>
        <v/>
      </c>
      <c r="AI77" s="1" t="str">
        <f t="shared" si="42"/>
        <v/>
      </c>
      <c r="AJ77" s="1" t="str">
        <f t="shared" si="42"/>
        <v/>
      </c>
      <c r="AK77" s="1" t="str">
        <f t="shared" si="42"/>
        <v/>
      </c>
    </row>
    <row r="78" spans="1:37" ht="19" customHeight="1" x14ac:dyDescent="0.25">
      <c r="A78" s="1" t="str">
        <f t="shared" ref="A78:AK78" si="45">IF(A38="","",A38)</f>
        <v/>
      </c>
      <c r="D78" s="1" t="str">
        <f t="shared" si="45"/>
        <v/>
      </c>
      <c r="E78" s="1" t="str">
        <f t="shared" si="45"/>
        <v/>
      </c>
      <c r="F78" s="1" t="str">
        <f t="shared" si="45"/>
        <v/>
      </c>
      <c r="G78" s="1" t="str">
        <f t="shared" si="45"/>
        <v/>
      </c>
      <c r="H78" s="1" t="str">
        <f t="shared" si="45"/>
        <v/>
      </c>
      <c r="I78" s="1" t="str">
        <f t="shared" si="45"/>
        <v/>
      </c>
      <c r="J78" s="1" t="str">
        <f t="shared" si="45"/>
        <v/>
      </c>
      <c r="K78" s="1" t="str">
        <f t="shared" si="45"/>
        <v/>
      </c>
      <c r="L78" s="1" t="str">
        <f t="shared" si="45"/>
        <v/>
      </c>
      <c r="M78" s="1" t="str">
        <f t="shared" si="45"/>
        <v/>
      </c>
      <c r="N78" s="1" t="str">
        <f t="shared" si="45"/>
        <v/>
      </c>
      <c r="O78" s="1" t="str">
        <f t="shared" si="45"/>
        <v/>
      </c>
      <c r="P78" s="1" t="str">
        <f t="shared" si="45"/>
        <v/>
      </c>
      <c r="Q78" s="1" t="str">
        <f t="shared" si="45"/>
        <v/>
      </c>
      <c r="R78" s="1" t="str">
        <f t="shared" si="45"/>
        <v/>
      </c>
      <c r="S78" s="1" t="str">
        <f t="shared" si="45"/>
        <v/>
      </c>
      <c r="T78" s="1" t="str">
        <f t="shared" si="45"/>
        <v/>
      </c>
      <c r="U78" s="1" t="str">
        <f t="shared" si="45"/>
        <v/>
      </c>
      <c r="X78" s="1" t="str">
        <f t="shared" si="45"/>
        <v/>
      </c>
      <c r="Y78" s="1" t="str">
        <f t="shared" si="45"/>
        <v/>
      </c>
      <c r="Z78" s="1" t="str">
        <f t="shared" si="45"/>
        <v/>
      </c>
      <c r="AA78" s="1" t="str">
        <f t="shared" si="45"/>
        <v/>
      </c>
      <c r="AB78" s="1" t="str">
        <f t="shared" si="45"/>
        <v/>
      </c>
      <c r="AC78" s="1" t="str">
        <f t="shared" si="45"/>
        <v/>
      </c>
      <c r="AD78" s="1" t="str">
        <f t="shared" si="45"/>
        <v/>
      </c>
      <c r="AE78" s="1" t="str">
        <f t="shared" si="45"/>
        <v/>
      </c>
      <c r="AF78" s="1" t="str">
        <f t="shared" si="45"/>
        <v/>
      </c>
      <c r="AG78" s="1" t="str">
        <f t="shared" si="45"/>
        <v/>
      </c>
      <c r="AH78" s="1" t="str">
        <f t="shared" si="45"/>
        <v/>
      </c>
      <c r="AI78" s="1" t="str">
        <f t="shared" si="45"/>
        <v/>
      </c>
      <c r="AJ78" s="1" t="str">
        <f t="shared" si="45"/>
        <v/>
      </c>
      <c r="AK78" s="1" t="str">
        <f t="shared" si="45"/>
        <v/>
      </c>
    </row>
    <row r="79" spans="1:37" ht="19" customHeight="1" x14ac:dyDescent="0.25">
      <c r="A79" s="1" t="str">
        <f t="shared" ref="A79:AK79" si="46">IF(A39="","",A39)</f>
        <v/>
      </c>
      <c r="D79" s="1" t="str">
        <f t="shared" si="46"/>
        <v/>
      </c>
      <c r="E79" s="1" t="str">
        <f t="shared" si="46"/>
        <v/>
      </c>
      <c r="F79" s="1" t="str">
        <f t="shared" si="46"/>
        <v/>
      </c>
      <c r="G79" s="1" t="str">
        <f t="shared" si="46"/>
        <v/>
      </c>
      <c r="H79" s="1" t="str">
        <f t="shared" si="46"/>
        <v/>
      </c>
      <c r="I79" s="1" t="str">
        <f t="shared" si="46"/>
        <v/>
      </c>
      <c r="J79" s="1" t="str">
        <f t="shared" si="46"/>
        <v/>
      </c>
      <c r="K79" s="1" t="str">
        <f t="shared" si="46"/>
        <v/>
      </c>
      <c r="L79" s="1" t="str">
        <f t="shared" si="46"/>
        <v/>
      </c>
      <c r="M79" s="1" t="str">
        <f t="shared" si="46"/>
        <v/>
      </c>
      <c r="N79" s="1" t="str">
        <f t="shared" si="46"/>
        <v/>
      </c>
      <c r="O79" s="1" t="str">
        <f t="shared" si="46"/>
        <v/>
      </c>
      <c r="P79" s="1" t="str">
        <f t="shared" si="46"/>
        <v/>
      </c>
      <c r="Q79" s="1" t="str">
        <f t="shared" si="46"/>
        <v/>
      </c>
      <c r="R79" s="1" t="str">
        <f t="shared" si="46"/>
        <v/>
      </c>
      <c r="S79" s="1" t="str">
        <f t="shared" si="46"/>
        <v/>
      </c>
      <c r="T79" s="1" t="str">
        <f t="shared" si="46"/>
        <v/>
      </c>
      <c r="U79" s="1" t="str">
        <f t="shared" si="46"/>
        <v/>
      </c>
      <c r="X79" s="1" t="str">
        <f t="shared" si="46"/>
        <v/>
      </c>
      <c r="Y79" s="1" t="str">
        <f t="shared" si="46"/>
        <v/>
      </c>
      <c r="Z79" s="1" t="str">
        <f t="shared" si="46"/>
        <v/>
      </c>
      <c r="AA79" s="1" t="str">
        <f t="shared" si="46"/>
        <v/>
      </c>
      <c r="AB79" s="1" t="str">
        <f t="shared" si="46"/>
        <v/>
      </c>
      <c r="AC79" s="1" t="str">
        <f t="shared" si="46"/>
        <v/>
      </c>
      <c r="AD79" s="1" t="str">
        <f t="shared" si="46"/>
        <v/>
      </c>
      <c r="AE79" s="1" t="str">
        <f t="shared" si="46"/>
        <v/>
      </c>
      <c r="AF79" s="1" t="str">
        <f t="shared" si="46"/>
        <v/>
      </c>
      <c r="AG79" s="1" t="str">
        <f t="shared" si="46"/>
        <v/>
      </c>
      <c r="AH79" s="1" t="str">
        <f t="shared" si="46"/>
        <v/>
      </c>
      <c r="AI79" s="1" t="str">
        <f t="shared" si="46"/>
        <v/>
      </c>
      <c r="AJ79" s="1" t="str">
        <f t="shared" si="46"/>
        <v/>
      </c>
      <c r="AK79" s="1" t="str">
        <f t="shared" si="46"/>
        <v/>
      </c>
    </row>
    <row r="80" spans="1:37" ht="25" customHeight="1" x14ac:dyDescent="0.25">
      <c r="E80" s="9"/>
      <c r="Y80" s="9"/>
    </row>
  </sheetData>
  <mergeCells count="4">
    <mergeCell ref="AI1:AJ1"/>
    <mergeCell ref="AI41:AJ41"/>
    <mergeCell ref="U73:V73"/>
    <mergeCell ref="U33:V33"/>
  </mergeCells>
  <phoneticPr fontId="3"/>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K80"/>
  <sheetViews>
    <sheetView workbookViewId="0"/>
  </sheetViews>
  <sheetFormatPr defaultColWidth="11.0703125" defaultRowHeight="25" customHeight="1" x14ac:dyDescent="0.25"/>
  <cols>
    <col min="1" max="37" width="1.7109375" style="1" customWidth="1"/>
    <col min="38" max="16384" width="11.0703125" style="1"/>
  </cols>
  <sheetData>
    <row r="1" spans="1:36" ht="25" customHeight="1" x14ac:dyDescent="0.25">
      <c r="D1" s="2" t="s">
        <v>111</v>
      </c>
      <c r="AG1" s="3" t="s">
        <v>29</v>
      </c>
      <c r="AH1" s="3"/>
      <c r="AI1" s="147"/>
      <c r="AJ1" s="147"/>
    </row>
    <row r="2" spans="1:36" ht="25" customHeight="1" x14ac:dyDescent="0.25">
      <c r="O2" s="4" t="s">
        <v>0</v>
      </c>
      <c r="P2" s="3"/>
      <c r="Q2" s="3"/>
      <c r="R2" s="3"/>
      <c r="S2" s="3"/>
      <c r="T2" s="3"/>
      <c r="U2" s="3"/>
      <c r="V2" s="3"/>
      <c r="W2" s="3"/>
      <c r="X2" s="3"/>
      <c r="Y2" s="3"/>
      <c r="Z2" s="3"/>
      <c r="AA2" s="3"/>
      <c r="AB2" s="3"/>
      <c r="AC2" s="3"/>
      <c r="AD2" s="3"/>
      <c r="AE2" s="3"/>
      <c r="AF2" s="3"/>
      <c r="AG2" s="13"/>
      <c r="AH2" s="13"/>
      <c r="AI2" s="13"/>
    </row>
    <row r="3" spans="1:36" ht="19" customHeight="1" x14ac:dyDescent="0.25">
      <c r="A3" s="5"/>
      <c r="AC3"/>
    </row>
    <row r="4" spans="1:36" ht="19" customHeight="1" x14ac:dyDescent="0.25">
      <c r="A4" s="5"/>
      <c r="E4" s="3"/>
      <c r="F4" s="3"/>
      <c r="G4" s="3"/>
      <c r="H4" s="37"/>
      <c r="I4" s="37"/>
      <c r="J4" s="37"/>
      <c r="K4" s="40"/>
      <c r="L4" s="10"/>
      <c r="M4" s="10"/>
      <c r="N4" s="10"/>
      <c r="O4" s="10"/>
      <c r="P4" s="10"/>
      <c r="Q4" s="10"/>
      <c r="R4" s="10"/>
      <c r="S4" s="10"/>
      <c r="T4" s="10"/>
      <c r="Y4" s="3"/>
      <c r="Z4" s="3"/>
      <c r="AA4" s="3"/>
      <c r="AB4" s="3"/>
      <c r="AC4" s="3"/>
      <c r="AD4" s="3"/>
      <c r="AE4" s="3"/>
    </row>
    <row r="5" spans="1:36" ht="19" customHeight="1" x14ac:dyDescent="0.25">
      <c r="A5" s="5" t="s">
        <v>17</v>
      </c>
      <c r="D5" s="1">
        <f ca="1">INT(RAND()*8+2)</f>
        <v>2</v>
      </c>
      <c r="E5" s="35" t="s">
        <v>18</v>
      </c>
      <c r="F5" s="5"/>
      <c r="G5" s="1">
        <f ca="1">IF(INT(L5/100)=0,"",INT(L5/100))</f>
        <v>1</v>
      </c>
      <c r="I5" s="5">
        <f ca="1">INT(L5/10)-INT(L5/100)*10</f>
        <v>0</v>
      </c>
      <c r="J5" s="5"/>
      <c r="K5" s="9">
        <f ca="1">L5-INT(L5/10)*10</f>
        <v>9</v>
      </c>
      <c r="L5" s="38">
        <f ca="1">D5*M5+INT(RAND()*(D5-1)+1)</f>
        <v>109</v>
      </c>
      <c r="M5" s="8">
        <f ca="1">INT(RAND()*(100-INT(100/D5))+INT(100/D5))-1</f>
        <v>54</v>
      </c>
      <c r="N5" s="10"/>
      <c r="O5" s="10"/>
      <c r="P5" s="10"/>
      <c r="Q5" s="10"/>
      <c r="R5" s="10"/>
      <c r="S5" s="10"/>
      <c r="T5" s="26"/>
      <c r="U5" s="5" t="s">
        <v>19</v>
      </c>
      <c r="X5" s="1">
        <f ca="1">INT(RAND()*8+2)</f>
        <v>7</v>
      </c>
      <c r="Y5" s="35" t="s">
        <v>18</v>
      </c>
      <c r="Z5" s="5"/>
      <c r="AA5" s="1">
        <f ca="1">IF(INT(AF5/100)=0,"",INT(AF5/100))</f>
        <v>2</v>
      </c>
      <c r="AC5" s="5">
        <f ca="1">INT(AF5/10)-INT(AF5/100)*10</f>
        <v>6</v>
      </c>
      <c r="AD5" s="5"/>
      <c r="AE5" s="9">
        <f ca="1">AF5-INT(AF5/10)*10</f>
        <v>8</v>
      </c>
      <c r="AF5" s="38">
        <f ca="1">X5*AG5+INT(RAND()*(X5-1)+1)</f>
        <v>268</v>
      </c>
      <c r="AG5" s="8">
        <f ca="1">INT(RAND()*(100-INT(100/X5))+INT(100/X5))-1</f>
        <v>38</v>
      </c>
    </row>
    <row r="6" spans="1:36" ht="19" customHeight="1" x14ac:dyDescent="0.25">
      <c r="E6" s="9"/>
      <c r="Y6" s="9"/>
    </row>
    <row r="7" spans="1:36" ht="19" customHeight="1" x14ac:dyDescent="0.25">
      <c r="A7" s="5"/>
      <c r="E7" s="9"/>
      <c r="F7" s="27"/>
      <c r="G7" s="27"/>
      <c r="H7" s="28"/>
      <c r="I7" s="9"/>
      <c r="J7" s="9"/>
      <c r="K7" s="26"/>
      <c r="L7" s="26"/>
      <c r="M7" s="26"/>
      <c r="N7" s="26"/>
      <c r="O7" s="26"/>
      <c r="P7" s="26"/>
      <c r="Q7" s="26"/>
      <c r="R7" s="26"/>
      <c r="S7" s="26"/>
      <c r="T7" s="26"/>
      <c r="Y7" s="9"/>
    </row>
    <row r="8" spans="1:36" ht="19" customHeight="1" x14ac:dyDescent="0.25">
      <c r="E8" s="9"/>
      <c r="K8" s="10"/>
      <c r="L8" s="10"/>
      <c r="Y8" s="9"/>
    </row>
    <row r="9" spans="1:36" ht="19" customHeight="1" x14ac:dyDescent="0.25">
      <c r="E9" s="9"/>
      <c r="Y9" s="9"/>
    </row>
    <row r="10" spans="1:36" ht="19" customHeight="1" x14ac:dyDescent="0.25">
      <c r="E10" s="9"/>
      <c r="Y10" s="9"/>
    </row>
    <row r="11" spans="1:36" ht="19" customHeight="1" x14ac:dyDescent="0.25">
      <c r="E11" s="37"/>
      <c r="F11" s="3"/>
      <c r="G11" s="3"/>
      <c r="H11" s="3"/>
      <c r="I11" s="3"/>
      <c r="J11" s="3"/>
      <c r="K11" s="3"/>
      <c r="Y11" s="37"/>
      <c r="Z11" s="3"/>
      <c r="AA11" s="3"/>
      <c r="AB11" s="3"/>
      <c r="AC11" s="3"/>
      <c r="AD11" s="3"/>
      <c r="AE11" s="3"/>
    </row>
    <row r="12" spans="1:36" ht="19" customHeight="1" x14ac:dyDescent="0.25">
      <c r="A12" s="5" t="s">
        <v>20</v>
      </c>
      <c r="D12" s="1">
        <f ca="1">INT(RAND()*8+2)</f>
        <v>7</v>
      </c>
      <c r="E12" s="35" t="s">
        <v>18</v>
      </c>
      <c r="F12" s="5"/>
      <c r="G12" s="1">
        <f ca="1">IF(INT(L12/100)=0,"",INT(L12/100))</f>
        <v>5</v>
      </c>
      <c r="I12" s="5">
        <f ca="1">INT(L12/10)-INT(L12/100)*10</f>
        <v>7</v>
      </c>
      <c r="J12" s="5"/>
      <c r="K12" s="9">
        <f ca="1">L12-INT(L12/10)*10</f>
        <v>5</v>
      </c>
      <c r="L12" s="38">
        <f ca="1">D12*M12+INT(RAND()*(D12-1)+1)</f>
        <v>575</v>
      </c>
      <c r="M12" s="8">
        <f ca="1">INT(RAND()*(100-INT(100/D12))+INT(100/D12))-1</f>
        <v>82</v>
      </c>
      <c r="N12" s="26"/>
      <c r="O12" s="26"/>
      <c r="P12" s="26"/>
      <c r="Q12" s="26"/>
      <c r="R12" s="26"/>
      <c r="S12" s="26"/>
      <c r="T12" s="26"/>
      <c r="U12" s="5" t="s">
        <v>21</v>
      </c>
      <c r="X12" s="1">
        <f ca="1">INT(RAND()*8+2)</f>
        <v>9</v>
      </c>
      <c r="Y12" s="35" t="s">
        <v>18</v>
      </c>
      <c r="Z12" s="5"/>
      <c r="AA12" s="1">
        <f ca="1">IF(INT(AF12/100)=0,"",INT(AF12/100))</f>
        <v>3</v>
      </c>
      <c r="AC12" s="5">
        <f ca="1">INT(AF12/10)-INT(AF12/100)*10</f>
        <v>0</v>
      </c>
      <c r="AD12" s="5"/>
      <c r="AE12" s="9">
        <f ca="1">AF12-INT(AF12/10)*10</f>
        <v>7</v>
      </c>
      <c r="AF12" s="38">
        <f ca="1">X12*AG12+INT(RAND()*(X12-1)+1)</f>
        <v>307</v>
      </c>
      <c r="AG12" s="8">
        <f ca="1">INT(RAND()*(100-INT(100/X12))+INT(100/X12))-1</f>
        <v>34</v>
      </c>
    </row>
    <row r="13" spans="1:36" ht="19" customHeight="1" x14ac:dyDescent="0.25">
      <c r="E13" s="9"/>
      <c r="Y13" s="9"/>
    </row>
    <row r="14" spans="1:36" ht="19" customHeight="1" x14ac:dyDescent="0.25">
      <c r="E14" s="9"/>
      <c r="Y14" s="9"/>
    </row>
    <row r="15" spans="1:36" ht="19" customHeight="1" x14ac:dyDescent="0.25">
      <c r="E15" s="9"/>
      <c r="Y15" s="9"/>
    </row>
    <row r="16" spans="1:36" ht="19" customHeight="1" x14ac:dyDescent="0.25">
      <c r="E16" s="9"/>
      <c r="Y16" s="9"/>
    </row>
    <row r="17" spans="1:33" ht="19" customHeight="1" x14ac:dyDescent="0.25">
      <c r="E17" s="9"/>
      <c r="Y17" s="9"/>
    </row>
    <row r="18" spans="1:33" ht="19" customHeight="1" x14ac:dyDescent="0.25">
      <c r="E18" s="37"/>
      <c r="F18" s="3"/>
      <c r="G18" s="3"/>
      <c r="H18" s="3"/>
      <c r="I18" s="3"/>
      <c r="J18" s="3"/>
      <c r="K18" s="3"/>
      <c r="Y18" s="37"/>
      <c r="Z18" s="3"/>
      <c r="AA18" s="3"/>
      <c r="AB18" s="3"/>
      <c r="AC18" s="3"/>
      <c r="AD18" s="3"/>
      <c r="AE18" s="3"/>
    </row>
    <row r="19" spans="1:33" ht="19" customHeight="1" x14ac:dyDescent="0.25">
      <c r="A19" s="5" t="s">
        <v>22</v>
      </c>
      <c r="D19" s="1">
        <f ca="1">INT(RAND()*8+2)</f>
        <v>2</v>
      </c>
      <c r="E19" s="35" t="s">
        <v>18</v>
      </c>
      <c r="F19" s="5"/>
      <c r="G19" s="1">
        <f ca="1">IF(INT(L19/100)=0,"",INT(L19/100))</f>
        <v>1</v>
      </c>
      <c r="I19" s="5">
        <f ca="1">INT(L19/10)-INT(L19/100)*10</f>
        <v>2</v>
      </c>
      <c r="J19" s="5"/>
      <c r="K19" s="9">
        <f ca="1">L19-INT(L19/10)*10</f>
        <v>1</v>
      </c>
      <c r="L19" s="38">
        <f ca="1">D19*M19+INT(RAND()*(D19-1)+1)</f>
        <v>121</v>
      </c>
      <c r="M19" s="8">
        <f ca="1">INT(RAND()*(100-INT(100/D19))+INT(100/D19))-1</f>
        <v>60</v>
      </c>
      <c r="N19" s="26"/>
      <c r="O19" s="26"/>
      <c r="P19" s="26"/>
      <c r="Q19" s="26"/>
      <c r="R19" s="26"/>
      <c r="S19" s="26"/>
      <c r="T19" s="26"/>
      <c r="U19" s="5" t="s">
        <v>23</v>
      </c>
      <c r="X19" s="1">
        <f ca="1">INT(RAND()*8+2)</f>
        <v>4</v>
      </c>
      <c r="Y19" s="35" t="s">
        <v>18</v>
      </c>
      <c r="Z19" s="5"/>
      <c r="AA19" s="1">
        <f ca="1">IF(INT(AF19/100)=0,"",INT(AF19/100))</f>
        <v>1</v>
      </c>
      <c r="AC19" s="5">
        <f ca="1">INT(AF19/10)-INT(AF19/100)*10</f>
        <v>3</v>
      </c>
      <c r="AD19" s="5"/>
      <c r="AE19" s="9">
        <f ca="1">AF19-INT(AF19/10)*10</f>
        <v>9</v>
      </c>
      <c r="AF19" s="38">
        <f ca="1">X19*AG19+INT(RAND()*(X19-1)+1)</f>
        <v>139</v>
      </c>
      <c r="AG19" s="8">
        <f ca="1">INT(RAND()*(100-INT(100/X19))+INT(100/X19))-1</f>
        <v>34</v>
      </c>
    </row>
    <row r="20" spans="1:33" ht="19" customHeight="1" x14ac:dyDescent="0.25">
      <c r="E20" s="9"/>
      <c r="Y20" s="9"/>
    </row>
    <row r="21" spans="1:33" ht="19" customHeight="1" x14ac:dyDescent="0.25">
      <c r="E21" s="9"/>
      <c r="Y21" s="9"/>
    </row>
    <row r="22" spans="1:33" ht="19" customHeight="1" x14ac:dyDescent="0.25">
      <c r="E22" s="9"/>
      <c r="Y22" s="9"/>
    </row>
    <row r="23" spans="1:33" ht="19" customHeight="1" x14ac:dyDescent="0.25">
      <c r="E23" s="9"/>
      <c r="Y23" s="9"/>
    </row>
    <row r="24" spans="1:33" ht="19" customHeight="1" x14ac:dyDescent="0.25">
      <c r="E24" s="9"/>
      <c r="Y24" s="9"/>
    </row>
    <row r="25" spans="1:33" ht="19" customHeight="1" x14ac:dyDescent="0.25">
      <c r="E25" s="37"/>
      <c r="F25" s="3"/>
      <c r="G25" s="3"/>
      <c r="H25" s="3"/>
      <c r="I25" s="3"/>
      <c r="J25" s="3"/>
      <c r="K25" s="3"/>
      <c r="Y25" s="37"/>
      <c r="Z25" s="3"/>
      <c r="AA25" s="3"/>
      <c r="AB25" s="3"/>
      <c r="AC25" s="3"/>
      <c r="AD25" s="3"/>
      <c r="AE25" s="3"/>
    </row>
    <row r="26" spans="1:33" ht="19" customHeight="1" x14ac:dyDescent="0.25">
      <c r="A26" s="5" t="s">
        <v>24</v>
      </c>
      <c r="D26" s="1">
        <f ca="1">INT(RAND()*8+2)</f>
        <v>2</v>
      </c>
      <c r="E26" s="35" t="s">
        <v>18</v>
      </c>
      <c r="F26" s="5"/>
      <c r="G26" s="1">
        <f ca="1">IF(INT(L26/100)=0,"",INT(L26/100))</f>
        <v>1</v>
      </c>
      <c r="I26" s="5">
        <f ca="1">INT(L26/10)-INT(L26/100)*10</f>
        <v>9</v>
      </c>
      <c r="J26" s="5"/>
      <c r="K26" s="9">
        <f ca="1">L26-INT(L26/10)*10</f>
        <v>3</v>
      </c>
      <c r="L26" s="38">
        <f ca="1">D26*M26+INT(RAND()*(D26-1)+1)</f>
        <v>193</v>
      </c>
      <c r="M26" s="8">
        <f ca="1">INT(RAND()*(100-INT(100/D26))+INT(100/D26))-1</f>
        <v>96</v>
      </c>
      <c r="N26" s="26"/>
      <c r="O26" s="26"/>
      <c r="P26" s="26"/>
      <c r="Q26" s="26"/>
      <c r="R26" s="26"/>
      <c r="S26" s="26"/>
      <c r="T26" s="26"/>
      <c r="U26" s="5" t="s">
        <v>25</v>
      </c>
      <c r="X26" s="1">
        <f ca="1">INT(RAND()*8+2)</f>
        <v>5</v>
      </c>
      <c r="Y26" s="35" t="s">
        <v>18</v>
      </c>
      <c r="Z26" s="5"/>
      <c r="AA26" s="1">
        <f ca="1">IF(INT(AF26/100)=0,"",INT(AF26/100))</f>
        <v>1</v>
      </c>
      <c r="AC26" s="5">
        <f ca="1">INT(AF26/10)-INT(AF26/100)*10</f>
        <v>8</v>
      </c>
      <c r="AD26" s="5"/>
      <c r="AE26" s="9">
        <f ca="1">AF26-INT(AF26/10)*10</f>
        <v>1</v>
      </c>
      <c r="AF26" s="38">
        <f ca="1">X26*AG26+INT(RAND()*(X26-1)+1)</f>
        <v>181</v>
      </c>
      <c r="AG26" s="8">
        <f ca="1">INT(RAND()*(100-INT(100/X26))+INT(100/X26))-1</f>
        <v>36</v>
      </c>
    </row>
    <row r="27" spans="1:33" ht="19" customHeight="1" x14ac:dyDescent="0.25">
      <c r="E27" s="9"/>
      <c r="Y27" s="9"/>
    </row>
    <row r="28" spans="1:33" ht="19" customHeight="1" x14ac:dyDescent="0.25">
      <c r="E28" s="9"/>
      <c r="Y28" s="9"/>
    </row>
    <row r="29" spans="1:33" ht="19" customHeight="1" x14ac:dyDescent="0.25">
      <c r="E29" s="9"/>
      <c r="Y29" s="9"/>
    </row>
    <row r="30" spans="1:33" ht="19" customHeight="1" x14ac:dyDescent="0.25">
      <c r="E30" s="9"/>
      <c r="Y30" s="9"/>
    </row>
    <row r="31" spans="1:33" ht="19" customHeight="1" x14ac:dyDescent="0.25">
      <c r="E31" s="9"/>
      <c r="Y31" s="9"/>
    </row>
    <row r="32" spans="1:33" ht="19" customHeight="1" x14ac:dyDescent="0.25">
      <c r="E32" s="37"/>
      <c r="F32" s="3"/>
      <c r="G32" s="3"/>
      <c r="H32" s="3"/>
      <c r="I32" s="3"/>
      <c r="J32" s="3"/>
      <c r="K32" s="3"/>
      <c r="Y32" s="37"/>
      <c r="Z32" s="3"/>
      <c r="AA32" s="3"/>
      <c r="AB32" s="3"/>
      <c r="AC32" s="3"/>
      <c r="AD32" s="3"/>
      <c r="AE32" s="3"/>
    </row>
    <row r="33" spans="1:37" ht="19" customHeight="1" x14ac:dyDescent="0.25">
      <c r="A33" s="5" t="s">
        <v>26</v>
      </c>
      <c r="D33" s="1">
        <f ca="1">INT(RAND()*8+2)</f>
        <v>9</v>
      </c>
      <c r="E33" s="35" t="s">
        <v>18</v>
      </c>
      <c r="F33" s="5"/>
      <c r="G33" s="1">
        <f ca="1">IF(INT(L33/100)=0,"",INT(L33/100))</f>
        <v>5</v>
      </c>
      <c r="I33" s="5">
        <f ca="1">INT(L33/10)-INT(L33/100)*10</f>
        <v>9</v>
      </c>
      <c r="J33" s="5"/>
      <c r="K33" s="9">
        <f ca="1">L33-INT(L33/10)*10</f>
        <v>1</v>
      </c>
      <c r="L33" s="38">
        <f ca="1">D33*M33+INT(RAND()*(D33-1)+1)</f>
        <v>591</v>
      </c>
      <c r="M33" s="8">
        <f ca="1">INT(RAND()*(100-INT(100/D33))+INT(100/D33))-1</f>
        <v>65</v>
      </c>
      <c r="N33" s="26"/>
      <c r="O33" s="26"/>
      <c r="P33" s="26"/>
      <c r="Q33" s="26"/>
      <c r="R33" s="26"/>
      <c r="S33" s="26"/>
      <c r="T33" s="26"/>
      <c r="U33" s="151" t="s">
        <v>27</v>
      </c>
      <c r="V33" s="151"/>
      <c r="X33" s="1">
        <f ca="1">INT(RAND()*8+2)</f>
        <v>7</v>
      </c>
      <c r="Y33" s="35" t="s">
        <v>18</v>
      </c>
      <c r="Z33" s="5"/>
      <c r="AA33" s="1">
        <f ca="1">IF(INT(AF33/100)=0,"",INT(AF33/100))</f>
        <v>2</v>
      </c>
      <c r="AC33" s="5">
        <f ca="1">INT(AF33/10)-INT(AF33/100)*10</f>
        <v>6</v>
      </c>
      <c r="AD33" s="5"/>
      <c r="AE33" s="9">
        <f ca="1">AF33-INT(AF33/10)*10</f>
        <v>4</v>
      </c>
      <c r="AF33" s="38">
        <f ca="1">X33*AG33+INT(RAND()*(X33-1)+1)</f>
        <v>264</v>
      </c>
      <c r="AG33" s="8">
        <f ca="1">INT(RAND()*(100-INT(100/X33))+INT(100/X33))-1</f>
        <v>37</v>
      </c>
    </row>
    <row r="34" spans="1:37" ht="19" customHeight="1" x14ac:dyDescent="0.25">
      <c r="E34" s="9"/>
      <c r="Y34" s="9"/>
    </row>
    <row r="35" spans="1:37" ht="19" customHeight="1" x14ac:dyDescent="0.25">
      <c r="E35" s="9"/>
      <c r="Y35" s="9"/>
    </row>
    <row r="36" spans="1:37" ht="19" customHeight="1" x14ac:dyDescent="0.25">
      <c r="E36" s="9"/>
      <c r="Y36" s="9"/>
    </row>
    <row r="37" spans="1:37" ht="19" customHeight="1" x14ac:dyDescent="0.25">
      <c r="E37" s="9"/>
      <c r="Y37" s="9"/>
    </row>
    <row r="38" spans="1:37" ht="19" customHeight="1" x14ac:dyDescent="0.25">
      <c r="E38" s="9"/>
      <c r="Y38" s="9"/>
    </row>
    <row r="39" spans="1:37" ht="19" customHeight="1" x14ac:dyDescent="0.25">
      <c r="E39" s="9"/>
      <c r="Y39" s="9"/>
    </row>
    <row r="40" spans="1:37" ht="19" customHeight="1" x14ac:dyDescent="0.25">
      <c r="E40" s="9"/>
      <c r="Y40" s="9"/>
    </row>
    <row r="41" spans="1:37" ht="25" customHeight="1" x14ac:dyDescent="0.25">
      <c r="D41" s="2" t="str">
        <f>IF(D1="","",D1)</f>
        <v>あまりのあるわり算の筆算</v>
      </c>
      <c r="AG41" s="3" t="str">
        <f>IF(AG1="","",AG1)</f>
        <v>№</v>
      </c>
      <c r="AH41" s="3"/>
      <c r="AI41" s="147" t="str">
        <f>IF(AI1="","",AI1)</f>
        <v/>
      </c>
      <c r="AJ41" s="147"/>
    </row>
    <row r="42" spans="1:37" ht="25" customHeight="1" x14ac:dyDescent="0.25">
      <c r="E42" s="6" t="s">
        <v>1</v>
      </c>
      <c r="O42" s="4" t="str">
        <f t="shared" ref="O42:O79" si="0">IF(O2="","",O2)</f>
        <v>名前</v>
      </c>
      <c r="P42" s="3"/>
      <c r="Q42" s="3"/>
      <c r="R42" s="3"/>
      <c r="S42" s="3" t="str">
        <f>IF(S2="","",S2)</f>
        <v/>
      </c>
      <c r="T42" s="3"/>
      <c r="U42" s="3"/>
      <c r="V42" s="3"/>
      <c r="W42" s="3" t="str">
        <f>IF(W2="","",W2)</f>
        <v/>
      </c>
      <c r="X42" s="3"/>
      <c r="Y42" s="3"/>
      <c r="Z42" s="3"/>
      <c r="AA42" s="3"/>
      <c r="AB42" s="3"/>
      <c r="AC42" s="3"/>
      <c r="AD42" s="3"/>
      <c r="AE42" s="3"/>
      <c r="AF42" s="3"/>
      <c r="AG42" s="13"/>
      <c r="AH42" s="13"/>
      <c r="AI42" s="13"/>
    </row>
    <row r="43" spans="1:37" ht="19" customHeight="1" x14ac:dyDescent="0.25">
      <c r="A43" s="1" t="str">
        <f t="shared" ref="A43:N43" si="1">IF(A3="","",A3)</f>
        <v/>
      </c>
      <c r="B43" s="1" t="str">
        <f t="shared" si="1"/>
        <v/>
      </c>
      <c r="C43" s="1" t="str">
        <f t="shared" si="1"/>
        <v/>
      </c>
      <c r="D43" s="1" t="str">
        <f t="shared" si="1"/>
        <v/>
      </c>
      <c r="E43" s="1" t="str">
        <f t="shared" si="1"/>
        <v/>
      </c>
      <c r="F43" s="1" t="str">
        <f t="shared" si="1"/>
        <v/>
      </c>
      <c r="G43" s="1" t="str">
        <f t="shared" si="1"/>
        <v/>
      </c>
      <c r="H43" s="1" t="str">
        <f t="shared" si="1"/>
        <v/>
      </c>
      <c r="I43" s="1" t="str">
        <f t="shared" si="1"/>
        <v/>
      </c>
      <c r="J43" s="1" t="str">
        <f t="shared" si="1"/>
        <v/>
      </c>
      <c r="K43" s="1" t="str">
        <f t="shared" si="1"/>
        <v/>
      </c>
      <c r="L43" s="1" t="str">
        <f t="shared" si="1"/>
        <v/>
      </c>
      <c r="M43" s="1" t="str">
        <f t="shared" si="1"/>
        <v/>
      </c>
      <c r="N43" s="1" t="str">
        <f t="shared" si="1"/>
        <v/>
      </c>
      <c r="O43" s="1" t="str">
        <f t="shared" si="0"/>
        <v/>
      </c>
      <c r="P43" s="1" t="str">
        <f t="shared" ref="P43:V44" si="2">IF(P3="","",P3)</f>
        <v/>
      </c>
      <c r="Q43" s="1" t="str">
        <f t="shared" si="2"/>
        <v/>
      </c>
      <c r="R43" s="1" t="str">
        <f t="shared" si="2"/>
        <v/>
      </c>
      <c r="S43" s="1" t="str">
        <f t="shared" si="2"/>
        <v/>
      </c>
      <c r="T43" s="1" t="str">
        <f t="shared" si="2"/>
        <v/>
      </c>
      <c r="U43" s="1" t="str">
        <f t="shared" si="2"/>
        <v/>
      </c>
      <c r="V43" s="1" t="str">
        <f t="shared" si="2"/>
        <v/>
      </c>
      <c r="W43" s="1" t="str">
        <f>IF(W3="","",W3)</f>
        <v/>
      </c>
      <c r="X43" s="1" t="str">
        <f t="shared" ref="X43:AK43" si="3">IF(X3="","",X3)</f>
        <v/>
      </c>
      <c r="Y43" s="1" t="str">
        <f t="shared" si="3"/>
        <v/>
      </c>
      <c r="Z43" s="1" t="str">
        <f t="shared" si="3"/>
        <v/>
      </c>
      <c r="AA43" s="1" t="str">
        <f t="shared" si="3"/>
        <v/>
      </c>
      <c r="AB43" s="1" t="str">
        <f t="shared" si="3"/>
        <v/>
      </c>
      <c r="AC43" s="1" t="str">
        <f t="shared" si="3"/>
        <v/>
      </c>
      <c r="AD43" s="1" t="str">
        <f t="shared" si="3"/>
        <v/>
      </c>
      <c r="AE43" s="1" t="str">
        <f t="shared" si="3"/>
        <v/>
      </c>
      <c r="AF43" s="1" t="str">
        <f t="shared" si="3"/>
        <v/>
      </c>
      <c r="AG43" s="1" t="str">
        <f t="shared" si="3"/>
        <v/>
      </c>
      <c r="AH43" s="1" t="str">
        <f t="shared" si="3"/>
        <v/>
      </c>
      <c r="AI43" s="1" t="str">
        <f t="shared" si="3"/>
        <v/>
      </c>
      <c r="AJ43" s="1" t="str">
        <f t="shared" si="3"/>
        <v/>
      </c>
      <c r="AK43" s="1" t="str">
        <f t="shared" si="3"/>
        <v/>
      </c>
    </row>
    <row r="44" spans="1:37" ht="19" customHeight="1" x14ac:dyDescent="0.25">
      <c r="A44" s="5" t="str">
        <f t="shared" ref="A44:H44" si="4">IF(A4="","",A4)</f>
        <v/>
      </c>
      <c r="B44" s="1" t="str">
        <f t="shared" si="4"/>
        <v/>
      </c>
      <c r="C44" s="1" t="str">
        <f t="shared" si="4"/>
        <v/>
      </c>
      <c r="D44" s="1" t="str">
        <f t="shared" si="4"/>
        <v/>
      </c>
      <c r="E44" s="3" t="str">
        <f t="shared" si="4"/>
        <v/>
      </c>
      <c r="F44" s="3" t="str">
        <f t="shared" si="4"/>
        <v/>
      </c>
      <c r="G44" s="3" t="str">
        <f t="shared" si="4"/>
        <v/>
      </c>
      <c r="H44" s="37" t="str">
        <f t="shared" si="4"/>
        <v/>
      </c>
      <c r="I44" s="42">
        <f ca="1">INT(M45/10)</f>
        <v>5</v>
      </c>
      <c r="J44" s="42" t="str">
        <f t="shared" ref="J44:J79" si="5">IF(J4="","",J4)</f>
        <v/>
      </c>
      <c r="K44" s="41">
        <f ca="1">INT(M45-INT(M45/10)*10)</f>
        <v>4</v>
      </c>
      <c r="L44" s="10" t="str">
        <f t="shared" ref="L44:N45" si="6">IF(L4="","",L4)</f>
        <v/>
      </c>
      <c r="M44" s="10" t="str">
        <f t="shared" si="6"/>
        <v/>
      </c>
      <c r="N44" s="10" t="str">
        <f t="shared" si="6"/>
        <v/>
      </c>
      <c r="O44" s="10" t="str">
        <f t="shared" si="0"/>
        <v/>
      </c>
      <c r="P44" s="10" t="str">
        <f t="shared" si="2"/>
        <v/>
      </c>
      <c r="Q44" s="10" t="str">
        <f t="shared" si="2"/>
        <v/>
      </c>
      <c r="R44" s="10" t="str">
        <f t="shared" si="2"/>
        <v/>
      </c>
      <c r="S44" s="10" t="str">
        <f t="shared" si="2"/>
        <v/>
      </c>
      <c r="T44" s="10" t="str">
        <f t="shared" si="2"/>
        <v/>
      </c>
      <c r="U44" s="1" t="str">
        <f t="shared" si="2"/>
        <v/>
      </c>
      <c r="V44" s="1" t="str">
        <f t="shared" si="2"/>
        <v/>
      </c>
      <c r="W44" s="1" t="str">
        <f>IF(W4="","",W4)</f>
        <v/>
      </c>
      <c r="X44" s="1" t="str">
        <f>IF(X4="","",X4)</f>
        <v/>
      </c>
      <c r="Y44" s="3" t="str">
        <f>IF(Y4="","",Y4)</f>
        <v/>
      </c>
      <c r="Z44" s="3" t="str">
        <f>IF(Z4="","",Z4)</f>
        <v/>
      </c>
      <c r="AA44" s="3" t="str">
        <f>IF(AA4="","",AA4)</f>
        <v/>
      </c>
      <c r="AB44" s="37" t="str">
        <f>IF(AB4="","",AB4)</f>
        <v/>
      </c>
      <c r="AC44" s="42">
        <f ca="1">INT(AG45/10)</f>
        <v>3</v>
      </c>
      <c r="AD44" s="42" t="str">
        <f t="shared" ref="AD44:AD49" si="7">IF(AD4="","",AD4)</f>
        <v/>
      </c>
      <c r="AE44" s="41">
        <f ca="1">INT(AG45-INT(AG45/10)*10)</f>
        <v>8</v>
      </c>
      <c r="AF44" s="10" t="str">
        <f>IF(AF4="","",AF4)</f>
        <v/>
      </c>
      <c r="AG44" s="10" t="str">
        <f>IF(AG4="","",AG4)</f>
        <v/>
      </c>
      <c r="AH44" s="1" t="str">
        <f t="shared" ref="AH44:AK45" si="8">IF(AH4="","",AH4)</f>
        <v/>
      </c>
      <c r="AI44" s="1" t="str">
        <f t="shared" si="8"/>
        <v/>
      </c>
      <c r="AJ44" s="1" t="str">
        <f t="shared" si="8"/>
        <v/>
      </c>
      <c r="AK44" s="1" t="str">
        <f t="shared" si="8"/>
        <v/>
      </c>
    </row>
    <row r="45" spans="1:37" ht="19" customHeight="1" x14ac:dyDescent="0.25">
      <c r="A45" s="5" t="str">
        <f t="shared" ref="A45:A79" si="9">IF(A5="","",A5)</f>
        <v>(1)</v>
      </c>
      <c r="D45" s="1">
        <f t="shared" ref="D45:I45" ca="1" si="10">IF(D5="","",D5)</f>
        <v>2</v>
      </c>
      <c r="E45" s="35" t="str">
        <f t="shared" si="10"/>
        <v>)</v>
      </c>
      <c r="F45" s="5" t="str">
        <f t="shared" si="10"/>
        <v/>
      </c>
      <c r="G45" s="1">
        <f t="shared" ca="1" si="10"/>
        <v>1</v>
      </c>
      <c r="H45" s="1" t="str">
        <f t="shared" si="10"/>
        <v/>
      </c>
      <c r="I45" s="5">
        <f t="shared" ca="1" si="10"/>
        <v>0</v>
      </c>
      <c r="J45" s="5" t="str">
        <f t="shared" si="5"/>
        <v/>
      </c>
      <c r="K45" s="9">
        <f ca="1">IF(K5="","",K5)</f>
        <v>9</v>
      </c>
      <c r="L45" s="38">
        <f t="shared" ca="1" si="6"/>
        <v>109</v>
      </c>
      <c r="M45" s="8">
        <f t="shared" ca="1" si="6"/>
        <v>54</v>
      </c>
      <c r="N45" s="10" t="str">
        <f t="shared" si="6"/>
        <v/>
      </c>
      <c r="O45" s="10" t="str">
        <f t="shared" si="0"/>
        <v/>
      </c>
      <c r="P45" s="10" t="str">
        <f t="shared" ref="P45:U54" si="11">IF(P5="","",P5)</f>
        <v/>
      </c>
      <c r="Q45" s="10" t="str">
        <f t="shared" si="11"/>
        <v/>
      </c>
      <c r="R45" s="10" t="str">
        <f t="shared" si="11"/>
        <v/>
      </c>
      <c r="S45" s="10" t="str">
        <f t="shared" si="11"/>
        <v/>
      </c>
      <c r="T45" s="26" t="str">
        <f t="shared" si="11"/>
        <v/>
      </c>
      <c r="U45" s="5" t="str">
        <f t="shared" si="11"/>
        <v>(2)</v>
      </c>
      <c r="X45" s="1">
        <f t="shared" ref="X45:AC45" ca="1" si="12">IF(X5="","",X5)</f>
        <v>7</v>
      </c>
      <c r="Y45" s="35" t="str">
        <f t="shared" si="12"/>
        <v>)</v>
      </c>
      <c r="Z45" s="5" t="str">
        <f t="shared" si="12"/>
        <v/>
      </c>
      <c r="AA45" s="1">
        <f t="shared" ca="1" si="12"/>
        <v>2</v>
      </c>
      <c r="AB45" s="1" t="str">
        <f t="shared" si="12"/>
        <v/>
      </c>
      <c r="AC45" s="5">
        <f t="shared" ca="1" si="12"/>
        <v>6</v>
      </c>
      <c r="AD45" s="5" t="str">
        <f t="shared" si="7"/>
        <v/>
      </c>
      <c r="AE45" s="9">
        <f ca="1">IF(AE5="","",AE5)</f>
        <v>8</v>
      </c>
      <c r="AF45" s="38">
        <f ca="1">IF(AF5="","",AF5)</f>
        <v>268</v>
      </c>
      <c r="AG45" s="8">
        <f ca="1">IF(AG5="","",AG5)</f>
        <v>38</v>
      </c>
      <c r="AH45" s="1" t="str">
        <f t="shared" si="8"/>
        <v/>
      </c>
      <c r="AI45" s="1" t="str">
        <f t="shared" si="8"/>
        <v/>
      </c>
      <c r="AJ45" s="1" t="str">
        <f t="shared" si="8"/>
        <v/>
      </c>
      <c r="AK45" s="1" t="str">
        <f t="shared" si="8"/>
        <v/>
      </c>
    </row>
    <row r="46" spans="1:37" ht="19" customHeight="1" x14ac:dyDescent="0.25">
      <c r="A46" s="1" t="str">
        <f t="shared" si="9"/>
        <v/>
      </c>
      <c r="B46" s="1" t="str">
        <f t="shared" ref="B46:F50" si="13">IF(B6="","",B6)</f>
        <v/>
      </c>
      <c r="C46" s="1" t="str">
        <f t="shared" si="13"/>
        <v/>
      </c>
      <c r="D46" s="1" t="str">
        <f t="shared" si="13"/>
        <v/>
      </c>
      <c r="E46" s="1" t="str">
        <f t="shared" si="13"/>
        <v/>
      </c>
      <c r="F46" s="1" t="str">
        <f t="shared" si="13"/>
        <v/>
      </c>
      <c r="G46" s="39">
        <f ca="1">IF(INT(L46/10)=0,"",INT(L46/10))</f>
        <v>1</v>
      </c>
      <c r="H46" s="39" t="str">
        <f t="shared" ref="H46:H79" si="14">IF(H6="","",H6)</f>
        <v/>
      </c>
      <c r="I46" s="39">
        <f ca="1">L46-INT(L46/10)*10</f>
        <v>0</v>
      </c>
      <c r="J46" s="39" t="str">
        <f t="shared" si="5"/>
        <v/>
      </c>
      <c r="K46" s="39" t="str">
        <f>IF(K6="","",K6)</f>
        <v/>
      </c>
      <c r="L46" s="8">
        <f ca="1">D45*I44</f>
        <v>10</v>
      </c>
      <c r="M46" s="1" t="str">
        <f t="shared" ref="M46:N65" si="15">IF(M6="","",M6)</f>
        <v/>
      </c>
      <c r="N46" s="1" t="str">
        <f t="shared" si="15"/>
        <v/>
      </c>
      <c r="O46" s="1" t="str">
        <f t="shared" si="0"/>
        <v/>
      </c>
      <c r="P46" s="1" t="str">
        <f t="shared" si="11"/>
        <v/>
      </c>
      <c r="Q46" s="1" t="str">
        <f t="shared" si="11"/>
        <v/>
      </c>
      <c r="R46" s="1" t="str">
        <f t="shared" si="11"/>
        <v/>
      </c>
      <c r="S46" s="1" t="str">
        <f t="shared" si="11"/>
        <v/>
      </c>
      <c r="T46" s="1" t="str">
        <f t="shared" si="11"/>
        <v/>
      </c>
      <c r="U46" s="1" t="str">
        <f t="shared" si="11"/>
        <v/>
      </c>
      <c r="V46" s="1" t="str">
        <f t="shared" ref="V46:AA50" si="16">IF(V6="","",V6)</f>
        <v/>
      </c>
      <c r="W46" s="1" t="str">
        <f t="shared" si="16"/>
        <v/>
      </c>
      <c r="X46" s="1" t="str">
        <f t="shared" si="16"/>
        <v/>
      </c>
      <c r="Y46" s="1" t="str">
        <f t="shared" si="16"/>
        <v/>
      </c>
      <c r="Z46" s="1" t="str">
        <f t="shared" si="16"/>
        <v/>
      </c>
      <c r="AA46" s="39">
        <f ca="1">IF(INT(AF46/10)=0,"",INT(AF46/10))</f>
        <v>2</v>
      </c>
      <c r="AB46" s="39" t="str">
        <f t="shared" ref="AB46:AB51" si="17">IF(AB6="","",AB6)</f>
        <v/>
      </c>
      <c r="AC46" s="39">
        <f ca="1">AF46-INT(AF46/10)*10</f>
        <v>1</v>
      </c>
      <c r="AD46" s="39" t="str">
        <f t="shared" si="7"/>
        <v/>
      </c>
      <c r="AE46" s="39" t="str">
        <f>IF(AE6="","",AE6)</f>
        <v/>
      </c>
      <c r="AF46" s="8">
        <f ca="1">X45*AC44</f>
        <v>21</v>
      </c>
      <c r="AG46" s="1" t="str">
        <f>IF(AG6="","",AG6)</f>
        <v/>
      </c>
      <c r="AH46" s="1" t="str">
        <f t="shared" ref="AG46:AK55" si="18">IF(AH6="","",AH6)</f>
        <v/>
      </c>
      <c r="AI46" s="1" t="str">
        <f t="shared" si="18"/>
        <v/>
      </c>
      <c r="AJ46" s="1" t="str">
        <f t="shared" si="18"/>
        <v/>
      </c>
      <c r="AK46" s="1" t="str">
        <f t="shared" si="18"/>
        <v/>
      </c>
    </row>
    <row r="47" spans="1:37" ht="19" customHeight="1" x14ac:dyDescent="0.25">
      <c r="A47" s="1" t="str">
        <f t="shared" si="9"/>
        <v/>
      </c>
      <c r="B47" s="1" t="str">
        <f t="shared" si="13"/>
        <v/>
      </c>
      <c r="C47" s="1" t="str">
        <f t="shared" si="13"/>
        <v/>
      </c>
      <c r="D47" s="1" t="str">
        <f t="shared" si="13"/>
        <v/>
      </c>
      <c r="E47" s="1" t="str">
        <f t="shared" si="13"/>
        <v/>
      </c>
      <c r="F47" s="1" t="str">
        <f t="shared" si="13"/>
        <v/>
      </c>
      <c r="G47" s="7" t="str">
        <f t="shared" ref="G47:G56" si="19">IF(G7="","",G7)</f>
        <v/>
      </c>
      <c r="H47" s="7" t="str">
        <f t="shared" si="14"/>
        <v/>
      </c>
      <c r="I47" s="7" t="str">
        <f ca="1">IF(I45&lt;I46,10+I45-I46,IF(I45-I46=0,"",I45-I46))</f>
        <v/>
      </c>
      <c r="J47" s="7" t="str">
        <f t="shared" si="5"/>
        <v/>
      </c>
      <c r="K47" s="7">
        <f ca="1">K45</f>
        <v>9</v>
      </c>
      <c r="L47" s="8">
        <f ca="1">IF(I47="",K47,I47*10+K47)</f>
        <v>9</v>
      </c>
      <c r="M47" s="1" t="str">
        <f t="shared" si="15"/>
        <v/>
      </c>
      <c r="N47" s="1" t="str">
        <f t="shared" si="15"/>
        <v/>
      </c>
      <c r="O47" s="1" t="str">
        <f t="shared" si="0"/>
        <v/>
      </c>
      <c r="P47" s="1" t="str">
        <f t="shared" si="11"/>
        <v/>
      </c>
      <c r="Q47" s="1" t="str">
        <f t="shared" si="11"/>
        <v/>
      </c>
      <c r="R47" s="1" t="str">
        <f t="shared" si="11"/>
        <v/>
      </c>
      <c r="S47" s="1" t="str">
        <f t="shared" si="11"/>
        <v/>
      </c>
      <c r="T47" s="1" t="str">
        <f t="shared" si="11"/>
        <v/>
      </c>
      <c r="U47" s="1" t="str">
        <f t="shared" si="11"/>
        <v/>
      </c>
      <c r="V47" s="1" t="str">
        <f t="shared" si="16"/>
        <v/>
      </c>
      <c r="W47" s="1" t="str">
        <f t="shared" si="16"/>
        <v/>
      </c>
      <c r="X47" s="1" t="str">
        <f t="shared" si="16"/>
        <v/>
      </c>
      <c r="Y47" s="1" t="str">
        <f t="shared" si="16"/>
        <v/>
      </c>
      <c r="Z47" s="1" t="str">
        <f t="shared" si="16"/>
        <v/>
      </c>
      <c r="AA47" s="7" t="str">
        <f t="shared" si="16"/>
        <v/>
      </c>
      <c r="AB47" s="7" t="str">
        <f t="shared" si="17"/>
        <v/>
      </c>
      <c r="AC47" s="7">
        <f ca="1">IF(AC45&lt;AC46,10+AC45-AC46,IF(AC45-AC46=0,"",AC45-AC46))</f>
        <v>5</v>
      </c>
      <c r="AD47" s="7" t="str">
        <f t="shared" si="7"/>
        <v/>
      </c>
      <c r="AE47" s="7">
        <f ca="1">AE45</f>
        <v>8</v>
      </c>
      <c r="AF47" s="8">
        <f ca="1">IF(AC47="",AE47,AC47*10+AE47)</f>
        <v>58</v>
      </c>
      <c r="AG47" s="1" t="str">
        <f>IF(AG7="","",AG7)</f>
        <v/>
      </c>
      <c r="AH47" s="1" t="str">
        <f t="shared" si="18"/>
        <v/>
      </c>
      <c r="AI47" s="1" t="str">
        <f t="shared" si="18"/>
        <v/>
      </c>
      <c r="AJ47" s="1" t="str">
        <f t="shared" si="18"/>
        <v/>
      </c>
      <c r="AK47" s="1" t="str">
        <f t="shared" si="18"/>
        <v/>
      </c>
    </row>
    <row r="48" spans="1:37" ht="19" customHeight="1" x14ac:dyDescent="0.25">
      <c r="A48" s="1" t="str">
        <f t="shared" si="9"/>
        <v/>
      </c>
      <c r="B48" s="1" t="str">
        <f t="shared" si="13"/>
        <v/>
      </c>
      <c r="C48" s="1" t="str">
        <f t="shared" si="13"/>
        <v/>
      </c>
      <c r="D48" s="1" t="str">
        <f t="shared" si="13"/>
        <v/>
      </c>
      <c r="E48" s="1" t="str">
        <f t="shared" si="13"/>
        <v/>
      </c>
      <c r="F48" s="1" t="str">
        <f t="shared" si="13"/>
        <v/>
      </c>
      <c r="G48" s="7" t="str">
        <f t="shared" si="19"/>
        <v/>
      </c>
      <c r="H48" s="7" t="str">
        <f t="shared" si="14"/>
        <v/>
      </c>
      <c r="I48" s="39" t="str">
        <f ca="1">IF(INT(L48/10)=0,"",INT(L48/10))</f>
        <v/>
      </c>
      <c r="J48" s="39" t="str">
        <f t="shared" si="5"/>
        <v/>
      </c>
      <c r="K48" s="39">
        <f ca="1">IF(L47&lt;D45,"",L48-INT(L48/10)*10)</f>
        <v>8</v>
      </c>
      <c r="L48" s="8">
        <f ca="1">D45*K44</f>
        <v>8</v>
      </c>
      <c r="M48" s="1" t="str">
        <f t="shared" si="15"/>
        <v/>
      </c>
      <c r="N48" s="1" t="str">
        <f t="shared" si="15"/>
        <v/>
      </c>
      <c r="O48" s="1" t="str">
        <f t="shared" si="0"/>
        <v/>
      </c>
      <c r="P48" s="1" t="str">
        <f t="shared" si="11"/>
        <v/>
      </c>
      <c r="Q48" s="1" t="str">
        <f t="shared" si="11"/>
        <v/>
      </c>
      <c r="R48" s="1" t="str">
        <f t="shared" si="11"/>
        <v/>
      </c>
      <c r="S48" s="1" t="str">
        <f t="shared" si="11"/>
        <v/>
      </c>
      <c r="T48" s="1" t="str">
        <f t="shared" si="11"/>
        <v/>
      </c>
      <c r="U48" s="1" t="str">
        <f t="shared" si="11"/>
        <v/>
      </c>
      <c r="V48" s="1" t="str">
        <f t="shared" si="16"/>
        <v/>
      </c>
      <c r="W48" s="1" t="str">
        <f t="shared" si="16"/>
        <v/>
      </c>
      <c r="X48" s="1" t="str">
        <f t="shared" si="16"/>
        <v/>
      </c>
      <c r="Y48" s="1" t="str">
        <f t="shared" si="16"/>
        <v/>
      </c>
      <c r="Z48" s="1" t="str">
        <f t="shared" si="16"/>
        <v/>
      </c>
      <c r="AA48" s="7" t="str">
        <f t="shared" si="16"/>
        <v/>
      </c>
      <c r="AB48" s="7" t="str">
        <f t="shared" si="17"/>
        <v/>
      </c>
      <c r="AC48" s="39">
        <f ca="1">IF(INT(AF48/10)=0,"",INT(AF48/10))</f>
        <v>5</v>
      </c>
      <c r="AD48" s="39" t="str">
        <f t="shared" si="7"/>
        <v/>
      </c>
      <c r="AE48" s="39">
        <f ca="1">IF(AF47&lt;X45,"",AF48-INT(AF48/10)*10)</f>
        <v>6</v>
      </c>
      <c r="AF48" s="8">
        <f ca="1">X45*AE44</f>
        <v>56</v>
      </c>
      <c r="AG48" s="1" t="str">
        <f>IF(AG8="","",AG8)</f>
        <v/>
      </c>
      <c r="AH48" s="1" t="str">
        <f t="shared" si="18"/>
        <v/>
      </c>
      <c r="AI48" s="1" t="str">
        <f t="shared" si="18"/>
        <v/>
      </c>
      <c r="AJ48" s="1" t="str">
        <f t="shared" si="18"/>
        <v/>
      </c>
      <c r="AK48" s="1" t="str">
        <f t="shared" si="18"/>
        <v/>
      </c>
    </row>
    <row r="49" spans="1:37" ht="19" customHeight="1" x14ac:dyDescent="0.25">
      <c r="A49" s="1" t="str">
        <f t="shared" si="9"/>
        <v/>
      </c>
      <c r="B49" s="1" t="str">
        <f t="shared" si="13"/>
        <v/>
      </c>
      <c r="C49" s="1" t="str">
        <f t="shared" si="13"/>
        <v/>
      </c>
      <c r="D49" s="1" t="str">
        <f t="shared" si="13"/>
        <v/>
      </c>
      <c r="E49" s="1" t="str">
        <f t="shared" si="13"/>
        <v/>
      </c>
      <c r="F49" s="1" t="str">
        <f t="shared" si="13"/>
        <v/>
      </c>
      <c r="G49" s="7" t="str">
        <f t="shared" si="19"/>
        <v/>
      </c>
      <c r="H49" s="7" t="str">
        <f t="shared" si="14"/>
        <v/>
      </c>
      <c r="I49" s="7" t="str">
        <f ca="1">IF(INT((L47-L48)/10)=0,"",INT((L47-L48)/10))</f>
        <v/>
      </c>
      <c r="J49" s="7" t="str">
        <f t="shared" si="5"/>
        <v/>
      </c>
      <c r="K49" s="7">
        <f ca="1">IF(L47&lt;D45,"",L47-L48)</f>
        <v>1</v>
      </c>
      <c r="L49" s="1" t="str">
        <f>IF(L9="","",L9)</f>
        <v/>
      </c>
      <c r="M49" s="1" t="str">
        <f t="shared" si="15"/>
        <v/>
      </c>
      <c r="N49" s="1" t="str">
        <f t="shared" si="15"/>
        <v/>
      </c>
      <c r="O49" s="1" t="str">
        <f t="shared" si="0"/>
        <v/>
      </c>
      <c r="P49" s="1" t="str">
        <f t="shared" si="11"/>
        <v/>
      </c>
      <c r="Q49" s="1" t="str">
        <f t="shared" si="11"/>
        <v/>
      </c>
      <c r="R49" s="1" t="str">
        <f t="shared" si="11"/>
        <v/>
      </c>
      <c r="S49" s="1" t="str">
        <f t="shared" si="11"/>
        <v/>
      </c>
      <c r="T49" s="1" t="str">
        <f t="shared" si="11"/>
        <v/>
      </c>
      <c r="U49" s="1" t="str">
        <f t="shared" si="11"/>
        <v/>
      </c>
      <c r="V49" s="1" t="str">
        <f t="shared" si="16"/>
        <v/>
      </c>
      <c r="W49" s="1" t="str">
        <f t="shared" si="16"/>
        <v/>
      </c>
      <c r="X49" s="1" t="str">
        <f t="shared" si="16"/>
        <v/>
      </c>
      <c r="Y49" s="1" t="str">
        <f t="shared" si="16"/>
        <v/>
      </c>
      <c r="Z49" s="1" t="str">
        <f t="shared" si="16"/>
        <v/>
      </c>
      <c r="AA49" s="7" t="str">
        <f t="shared" si="16"/>
        <v/>
      </c>
      <c r="AB49" s="7" t="str">
        <f t="shared" si="17"/>
        <v/>
      </c>
      <c r="AC49" s="7" t="str">
        <f ca="1">IF(INT((AF47-AF48)/10)=0,"",INT((AF47-AF48)/10))</f>
        <v/>
      </c>
      <c r="AD49" s="7" t="str">
        <f t="shared" si="7"/>
        <v/>
      </c>
      <c r="AE49" s="7">
        <f ca="1">IF(AF47&lt;X45,"",AF47-AF48)</f>
        <v>2</v>
      </c>
      <c r="AF49" s="1" t="str">
        <f>IF(AF9="","",AF9)</f>
        <v/>
      </c>
      <c r="AG49" s="1" t="str">
        <f>IF(AG9="","",AG9)</f>
        <v/>
      </c>
      <c r="AH49" s="1" t="str">
        <f t="shared" si="18"/>
        <v/>
      </c>
      <c r="AI49" s="1" t="str">
        <f t="shared" si="18"/>
        <v/>
      </c>
      <c r="AJ49" s="1" t="str">
        <f t="shared" si="18"/>
        <v/>
      </c>
      <c r="AK49" s="1" t="str">
        <f t="shared" si="18"/>
        <v/>
      </c>
    </row>
    <row r="50" spans="1:37" ht="19" customHeight="1" x14ac:dyDescent="0.25">
      <c r="A50" s="1" t="str">
        <f t="shared" si="9"/>
        <v/>
      </c>
      <c r="B50" s="1" t="str">
        <f t="shared" si="13"/>
        <v/>
      </c>
      <c r="C50" s="1" t="str">
        <f t="shared" si="13"/>
        <v/>
      </c>
      <c r="D50" s="1" t="str">
        <f t="shared" si="13"/>
        <v/>
      </c>
      <c r="E50" s="1" t="str">
        <f t="shared" si="13"/>
        <v/>
      </c>
      <c r="F50" s="1" t="str">
        <f t="shared" si="13"/>
        <v/>
      </c>
      <c r="G50" s="1" t="str">
        <f t="shared" si="19"/>
        <v/>
      </c>
      <c r="H50" s="1" t="str">
        <f t="shared" si="14"/>
        <v/>
      </c>
      <c r="I50" s="1" t="str">
        <f>IF(I10="","",I10)</f>
        <v/>
      </c>
      <c r="J50" s="1" t="str">
        <f t="shared" si="5"/>
        <v/>
      </c>
      <c r="K50" s="1" t="str">
        <f>IF(K10="","",K10)</f>
        <v/>
      </c>
      <c r="L50" s="1" t="str">
        <f>IF(L10="","",L10)</f>
        <v/>
      </c>
      <c r="M50" s="1" t="str">
        <f t="shared" si="15"/>
        <v/>
      </c>
      <c r="N50" s="1" t="str">
        <f t="shared" si="15"/>
        <v/>
      </c>
      <c r="O50" s="1" t="str">
        <f t="shared" si="0"/>
        <v/>
      </c>
      <c r="P50" s="1" t="str">
        <f t="shared" si="11"/>
        <v/>
      </c>
      <c r="Q50" s="1" t="str">
        <f t="shared" si="11"/>
        <v/>
      </c>
      <c r="R50" s="1" t="str">
        <f t="shared" si="11"/>
        <v/>
      </c>
      <c r="S50" s="1" t="str">
        <f t="shared" si="11"/>
        <v/>
      </c>
      <c r="T50" s="1" t="str">
        <f t="shared" si="11"/>
        <v/>
      </c>
      <c r="U50" s="1" t="str">
        <f t="shared" si="11"/>
        <v/>
      </c>
      <c r="V50" s="1" t="str">
        <f t="shared" si="16"/>
        <v/>
      </c>
      <c r="W50" s="1" t="str">
        <f t="shared" si="16"/>
        <v/>
      </c>
      <c r="X50" s="1" t="str">
        <f t="shared" si="16"/>
        <v/>
      </c>
      <c r="Y50" s="1" t="str">
        <f t="shared" si="16"/>
        <v/>
      </c>
      <c r="Z50" s="1" t="str">
        <f t="shared" si="16"/>
        <v/>
      </c>
      <c r="AA50" s="1" t="str">
        <f>IF(AA10="","",AA10)</f>
        <v/>
      </c>
      <c r="AB50" s="1" t="str">
        <f t="shared" si="17"/>
        <v/>
      </c>
      <c r="AC50" s="1" t="str">
        <f>IF(AC10="","",AC10)</f>
        <v/>
      </c>
      <c r="AD50" s="1" t="str">
        <f t="shared" ref="AD50:AD79" si="20">IF(AD10="","",AD10)</f>
        <v/>
      </c>
      <c r="AE50" s="1" t="str">
        <f>IF(AE10="","",AE10)</f>
        <v/>
      </c>
      <c r="AF50" s="1" t="str">
        <f>IF(AF10="","",AF10)</f>
        <v/>
      </c>
      <c r="AG50" s="1" t="str">
        <f t="shared" si="18"/>
        <v/>
      </c>
      <c r="AH50" s="1" t="str">
        <f t="shared" si="18"/>
        <v/>
      </c>
      <c r="AI50" s="1" t="str">
        <f t="shared" si="18"/>
        <v/>
      </c>
      <c r="AJ50" s="1" t="str">
        <f t="shared" si="18"/>
        <v/>
      </c>
      <c r="AK50" s="1" t="str">
        <f t="shared" si="18"/>
        <v/>
      </c>
    </row>
    <row r="51" spans="1:37" ht="19" customHeight="1" x14ac:dyDescent="0.25">
      <c r="A51" s="1" t="str">
        <f t="shared" si="9"/>
        <v/>
      </c>
      <c r="D51" s="1" t="str">
        <f>IF(D11="","",D11)</f>
        <v/>
      </c>
      <c r="E51" s="3" t="str">
        <f>IF(E11="","",E11)</f>
        <v/>
      </c>
      <c r="F51" s="3" t="str">
        <f>IF(F11="","",F11)</f>
        <v/>
      </c>
      <c r="G51" s="3" t="str">
        <f>IF(G11="","",G11)</f>
        <v/>
      </c>
      <c r="H51" s="37" t="str">
        <f>IF(H11="","",H11)</f>
        <v/>
      </c>
      <c r="I51" s="42">
        <f ca="1">INT(M52/10)</f>
        <v>8</v>
      </c>
      <c r="J51" s="42" t="str">
        <f t="shared" si="5"/>
        <v/>
      </c>
      <c r="K51" s="41">
        <f ca="1">INT(M52-INT(M52/10)*10)</f>
        <v>2</v>
      </c>
      <c r="L51" s="10" t="str">
        <f>IF(L11="","",L11)</f>
        <v/>
      </c>
      <c r="M51" s="10" t="str">
        <f t="shared" ref="M51:M56" si="21">IF(M11="","",M11)</f>
        <v/>
      </c>
      <c r="N51" s="1" t="str">
        <f t="shared" si="15"/>
        <v/>
      </c>
      <c r="O51" s="1" t="str">
        <f t="shared" si="0"/>
        <v/>
      </c>
      <c r="P51" s="1" t="str">
        <f t="shared" si="11"/>
        <v/>
      </c>
      <c r="Q51" s="1" t="str">
        <f t="shared" si="11"/>
        <v/>
      </c>
      <c r="R51" s="1" t="str">
        <f t="shared" si="11"/>
        <v/>
      </c>
      <c r="S51" s="1" t="str">
        <f t="shared" si="11"/>
        <v/>
      </c>
      <c r="T51" s="1" t="str">
        <f t="shared" si="11"/>
        <v/>
      </c>
      <c r="U51" s="1" t="str">
        <f t="shared" si="11"/>
        <v/>
      </c>
      <c r="X51" s="1" t="str">
        <f>IF(X11="","",X11)</f>
        <v/>
      </c>
      <c r="Y51" s="3" t="str">
        <f>IF(Y11="","",Y11)</f>
        <v/>
      </c>
      <c r="Z51" s="3" t="str">
        <f>IF(Z11="","",Z11)</f>
        <v/>
      </c>
      <c r="AA51" s="3" t="str">
        <f>IF(AA11="","",AA11)</f>
        <v/>
      </c>
      <c r="AB51" s="37" t="str">
        <f t="shared" si="17"/>
        <v/>
      </c>
      <c r="AC51" s="42">
        <f ca="1">INT(AG52/10)</f>
        <v>3</v>
      </c>
      <c r="AD51" s="42" t="str">
        <f t="shared" si="20"/>
        <v/>
      </c>
      <c r="AE51" s="41">
        <f ca="1">INT(AG52-INT(AG52/10)*10)</f>
        <v>4</v>
      </c>
      <c r="AF51" s="10" t="str">
        <f>IF(AF11="","",AF11)</f>
        <v/>
      </c>
      <c r="AG51" s="10" t="str">
        <f t="shared" ref="AG51:AG56" si="22">IF(AG11="","",AG11)</f>
        <v/>
      </c>
      <c r="AH51" s="1" t="str">
        <f t="shared" si="18"/>
        <v/>
      </c>
      <c r="AI51" s="1" t="str">
        <f t="shared" si="18"/>
        <v/>
      </c>
      <c r="AJ51" s="1" t="str">
        <f t="shared" si="18"/>
        <v/>
      </c>
      <c r="AK51" s="1" t="str">
        <f t="shared" si="18"/>
        <v/>
      </c>
    </row>
    <row r="52" spans="1:37" ht="19" customHeight="1" x14ac:dyDescent="0.25">
      <c r="A52" s="5" t="str">
        <f t="shared" si="9"/>
        <v>(3)</v>
      </c>
      <c r="D52" s="1">
        <f t="shared" ref="D52:I52" ca="1" si="23">IF(D12="","",D12)</f>
        <v>7</v>
      </c>
      <c r="E52" s="35" t="str">
        <f t="shared" si="23"/>
        <v>)</v>
      </c>
      <c r="F52" s="5" t="str">
        <f t="shared" si="23"/>
        <v/>
      </c>
      <c r="G52" s="1">
        <f t="shared" ca="1" si="23"/>
        <v>5</v>
      </c>
      <c r="H52" s="1" t="str">
        <f t="shared" si="23"/>
        <v/>
      </c>
      <c r="I52" s="5">
        <f t="shared" ca="1" si="23"/>
        <v>7</v>
      </c>
      <c r="J52" s="5" t="str">
        <f t="shared" si="5"/>
        <v/>
      </c>
      <c r="K52" s="9">
        <f ca="1">IF(K12="","",K12)</f>
        <v>5</v>
      </c>
      <c r="L52" s="38">
        <f ca="1">IF(L12="","",L12)</f>
        <v>575</v>
      </c>
      <c r="M52" s="8">
        <f t="shared" ca="1" si="21"/>
        <v>82</v>
      </c>
      <c r="N52" s="26" t="str">
        <f t="shared" si="15"/>
        <v/>
      </c>
      <c r="O52" s="26" t="str">
        <f t="shared" si="0"/>
        <v/>
      </c>
      <c r="P52" s="26" t="str">
        <f t="shared" si="11"/>
        <v/>
      </c>
      <c r="Q52" s="26" t="str">
        <f t="shared" si="11"/>
        <v/>
      </c>
      <c r="R52" s="26" t="str">
        <f t="shared" si="11"/>
        <v/>
      </c>
      <c r="S52" s="26" t="str">
        <f t="shared" si="11"/>
        <v/>
      </c>
      <c r="T52" s="26" t="str">
        <f t="shared" si="11"/>
        <v/>
      </c>
      <c r="U52" s="5" t="str">
        <f t="shared" si="11"/>
        <v>(4)</v>
      </c>
      <c r="X52" s="1">
        <f t="shared" ref="X52:AC52" ca="1" si="24">IF(X12="","",X12)</f>
        <v>9</v>
      </c>
      <c r="Y52" s="35" t="str">
        <f t="shared" si="24"/>
        <v>)</v>
      </c>
      <c r="Z52" s="5" t="str">
        <f t="shared" si="24"/>
        <v/>
      </c>
      <c r="AA52" s="1">
        <f t="shared" ca="1" si="24"/>
        <v>3</v>
      </c>
      <c r="AB52" s="1" t="str">
        <f t="shared" si="24"/>
        <v/>
      </c>
      <c r="AC52" s="5">
        <f t="shared" ca="1" si="24"/>
        <v>0</v>
      </c>
      <c r="AD52" s="5" t="str">
        <f t="shared" si="20"/>
        <v/>
      </c>
      <c r="AE52" s="9">
        <f ca="1">IF(AE12="","",AE12)</f>
        <v>7</v>
      </c>
      <c r="AF52" s="38">
        <f ca="1">IF(AF12="","",AF12)</f>
        <v>307</v>
      </c>
      <c r="AG52" s="8">
        <f t="shared" ca="1" si="22"/>
        <v>34</v>
      </c>
      <c r="AH52" s="1" t="str">
        <f t="shared" si="18"/>
        <v/>
      </c>
      <c r="AI52" s="1" t="str">
        <f t="shared" si="18"/>
        <v/>
      </c>
      <c r="AJ52" s="1" t="str">
        <f t="shared" si="18"/>
        <v/>
      </c>
      <c r="AK52" s="1" t="str">
        <f t="shared" si="18"/>
        <v/>
      </c>
    </row>
    <row r="53" spans="1:37" ht="19" customHeight="1" x14ac:dyDescent="0.25">
      <c r="A53" s="1" t="str">
        <f t="shared" si="9"/>
        <v/>
      </c>
      <c r="D53" s="1" t="str">
        <f t="shared" ref="D53:F57" si="25">IF(D13="","",D13)</f>
        <v/>
      </c>
      <c r="E53" s="1" t="str">
        <f t="shared" si="25"/>
        <v/>
      </c>
      <c r="F53" s="1" t="str">
        <f t="shared" si="25"/>
        <v/>
      </c>
      <c r="G53" s="39">
        <f ca="1">IF(INT(L53/10)=0,"",INT(L53/10))</f>
        <v>5</v>
      </c>
      <c r="H53" s="39" t="str">
        <f t="shared" si="14"/>
        <v/>
      </c>
      <c r="I53" s="39">
        <f ca="1">L53-INT(L53/10)*10</f>
        <v>6</v>
      </c>
      <c r="J53" s="39" t="str">
        <f t="shared" si="5"/>
        <v/>
      </c>
      <c r="K53" s="39" t="str">
        <f>IF(K13="","",K13)</f>
        <v/>
      </c>
      <c r="L53" s="8">
        <f ca="1">D52*I51</f>
        <v>56</v>
      </c>
      <c r="M53" s="1" t="str">
        <f t="shared" si="21"/>
        <v/>
      </c>
      <c r="N53" s="1" t="str">
        <f t="shared" si="15"/>
        <v/>
      </c>
      <c r="O53" s="1" t="str">
        <f t="shared" si="0"/>
        <v/>
      </c>
      <c r="P53" s="1" t="str">
        <f t="shared" si="11"/>
        <v/>
      </c>
      <c r="Q53" s="1" t="str">
        <f t="shared" si="11"/>
        <v/>
      </c>
      <c r="R53" s="1" t="str">
        <f t="shared" si="11"/>
        <v/>
      </c>
      <c r="S53" s="1" t="str">
        <f t="shared" si="11"/>
        <v/>
      </c>
      <c r="T53" s="1" t="str">
        <f t="shared" si="11"/>
        <v/>
      </c>
      <c r="U53" s="1" t="str">
        <f t="shared" si="11"/>
        <v/>
      </c>
      <c r="X53" s="1" t="str">
        <f t="shared" ref="X53:Z57" si="26">IF(X13="","",X13)</f>
        <v/>
      </c>
      <c r="Y53" s="1" t="str">
        <f t="shared" si="26"/>
        <v/>
      </c>
      <c r="Z53" s="1" t="str">
        <f t="shared" si="26"/>
        <v/>
      </c>
      <c r="AA53" s="39">
        <f ca="1">IF(INT(AF53/10)=0,"",INT(AF53/10))</f>
        <v>2</v>
      </c>
      <c r="AB53" s="39" t="str">
        <f t="shared" ref="AB53:AB58" si="27">IF(AB13="","",AB13)</f>
        <v/>
      </c>
      <c r="AC53" s="39">
        <f ca="1">AF53-INT(AF53/10)*10</f>
        <v>7</v>
      </c>
      <c r="AD53" s="39" t="str">
        <f t="shared" si="20"/>
        <v/>
      </c>
      <c r="AE53" s="39" t="str">
        <f>IF(AE13="","",AE13)</f>
        <v/>
      </c>
      <c r="AF53" s="8">
        <f ca="1">X52*AC51</f>
        <v>27</v>
      </c>
      <c r="AG53" s="1" t="str">
        <f t="shared" si="22"/>
        <v/>
      </c>
      <c r="AH53" s="1" t="str">
        <f t="shared" si="18"/>
        <v/>
      </c>
      <c r="AI53" s="1" t="str">
        <f t="shared" si="18"/>
        <v/>
      </c>
      <c r="AJ53" s="1" t="str">
        <f t="shared" si="18"/>
        <v/>
      </c>
      <c r="AK53" s="1" t="str">
        <f t="shared" si="18"/>
        <v/>
      </c>
    </row>
    <row r="54" spans="1:37" ht="19" customHeight="1" x14ac:dyDescent="0.25">
      <c r="A54" s="1" t="str">
        <f t="shared" si="9"/>
        <v/>
      </c>
      <c r="D54" s="1" t="str">
        <f t="shared" si="25"/>
        <v/>
      </c>
      <c r="E54" s="1" t="str">
        <f t="shared" si="25"/>
        <v/>
      </c>
      <c r="F54" s="1" t="str">
        <f t="shared" si="25"/>
        <v/>
      </c>
      <c r="G54" s="7" t="str">
        <f t="shared" si="19"/>
        <v/>
      </c>
      <c r="H54" s="7" t="str">
        <f t="shared" si="14"/>
        <v/>
      </c>
      <c r="I54" s="7">
        <f ca="1">IF(I52&lt;I53,10+I52-I53,IF(I52-I53=0,"",I52-I53))</f>
        <v>1</v>
      </c>
      <c r="J54" s="7" t="str">
        <f t="shared" si="5"/>
        <v/>
      </c>
      <c r="K54" s="7">
        <f ca="1">K52</f>
        <v>5</v>
      </c>
      <c r="L54" s="8">
        <f ca="1">IF(I54="",K54,I54*10+K54)</f>
        <v>15</v>
      </c>
      <c r="M54" s="1" t="str">
        <f t="shared" si="21"/>
        <v/>
      </c>
      <c r="N54" s="1" t="str">
        <f t="shared" si="15"/>
        <v/>
      </c>
      <c r="O54" s="1" t="str">
        <f t="shared" si="0"/>
        <v/>
      </c>
      <c r="P54" s="1" t="str">
        <f t="shared" si="11"/>
        <v/>
      </c>
      <c r="Q54" s="1" t="str">
        <f t="shared" si="11"/>
        <v/>
      </c>
      <c r="R54" s="1" t="str">
        <f t="shared" si="11"/>
        <v/>
      </c>
      <c r="S54" s="1" t="str">
        <f t="shared" si="11"/>
        <v/>
      </c>
      <c r="T54" s="1" t="str">
        <f t="shared" si="11"/>
        <v/>
      </c>
      <c r="U54" s="1" t="str">
        <f t="shared" si="11"/>
        <v/>
      </c>
      <c r="X54" s="1" t="str">
        <f t="shared" si="26"/>
        <v/>
      </c>
      <c r="Y54" s="1" t="str">
        <f t="shared" si="26"/>
        <v/>
      </c>
      <c r="Z54" s="1" t="str">
        <f t="shared" si="26"/>
        <v/>
      </c>
      <c r="AA54" s="7" t="str">
        <f>IF(AA14="","",AA14)</f>
        <v/>
      </c>
      <c r="AB54" s="7" t="str">
        <f t="shared" si="27"/>
        <v/>
      </c>
      <c r="AC54" s="7">
        <f ca="1">IF(AC52&lt;AC53,10+AC52-AC53,IF(AC52-AC53=0,"",AC52-AC53))</f>
        <v>3</v>
      </c>
      <c r="AD54" s="7" t="str">
        <f t="shared" si="20"/>
        <v/>
      </c>
      <c r="AE54" s="7">
        <f ca="1">AE52</f>
        <v>7</v>
      </c>
      <c r="AF54" s="8">
        <f ca="1">IF(AC54="",AE54,AC54*10+AE54)</f>
        <v>37</v>
      </c>
      <c r="AG54" s="1" t="str">
        <f t="shared" si="22"/>
        <v/>
      </c>
      <c r="AH54" s="1" t="str">
        <f t="shared" si="18"/>
        <v/>
      </c>
      <c r="AI54" s="1" t="str">
        <f t="shared" si="18"/>
        <v/>
      </c>
      <c r="AJ54" s="1" t="str">
        <f t="shared" si="18"/>
        <v/>
      </c>
      <c r="AK54" s="1" t="str">
        <f t="shared" si="18"/>
        <v/>
      </c>
    </row>
    <row r="55" spans="1:37" ht="19" customHeight="1" x14ac:dyDescent="0.25">
      <c r="A55" s="1" t="str">
        <f t="shared" si="9"/>
        <v/>
      </c>
      <c r="D55" s="1" t="str">
        <f t="shared" si="25"/>
        <v/>
      </c>
      <c r="E55" s="1" t="str">
        <f t="shared" si="25"/>
        <v/>
      </c>
      <c r="F55" s="1" t="str">
        <f t="shared" si="25"/>
        <v/>
      </c>
      <c r="G55" s="7" t="str">
        <f t="shared" si="19"/>
        <v/>
      </c>
      <c r="H55" s="7" t="str">
        <f t="shared" si="14"/>
        <v/>
      </c>
      <c r="I55" s="39">
        <f ca="1">IF(INT(L55/10)=0,"",INT(L55/10))</f>
        <v>1</v>
      </c>
      <c r="J55" s="39" t="str">
        <f t="shared" si="5"/>
        <v/>
      </c>
      <c r="K55" s="39">
        <f ca="1">IF(L54&lt;D52,"",L55-INT(L55/10)*10)</f>
        <v>4</v>
      </c>
      <c r="L55" s="8">
        <f ca="1">D52*K51</f>
        <v>14</v>
      </c>
      <c r="M55" s="1" t="str">
        <f t="shared" si="21"/>
        <v/>
      </c>
      <c r="N55" s="1" t="str">
        <f t="shared" si="15"/>
        <v/>
      </c>
      <c r="O55" s="1" t="str">
        <f t="shared" si="0"/>
        <v/>
      </c>
      <c r="P55" s="1" t="str">
        <f t="shared" ref="P55:U64" si="28">IF(P15="","",P15)</f>
        <v/>
      </c>
      <c r="Q55" s="1" t="str">
        <f t="shared" si="28"/>
        <v/>
      </c>
      <c r="R55" s="1" t="str">
        <f t="shared" si="28"/>
        <v/>
      </c>
      <c r="S55" s="1" t="str">
        <f t="shared" si="28"/>
        <v/>
      </c>
      <c r="T55" s="1" t="str">
        <f t="shared" si="28"/>
        <v/>
      </c>
      <c r="U55" s="1" t="str">
        <f t="shared" si="28"/>
        <v/>
      </c>
      <c r="X55" s="1" t="str">
        <f t="shared" si="26"/>
        <v/>
      </c>
      <c r="Y55" s="1" t="str">
        <f t="shared" si="26"/>
        <v/>
      </c>
      <c r="Z55" s="1" t="str">
        <f t="shared" si="26"/>
        <v/>
      </c>
      <c r="AA55" s="7" t="str">
        <f>IF(AA15="","",AA15)</f>
        <v/>
      </c>
      <c r="AB55" s="7" t="str">
        <f t="shared" si="27"/>
        <v/>
      </c>
      <c r="AC55" s="39">
        <f ca="1">IF(INT(AF55/10)=0,"",INT(AF55/10))</f>
        <v>3</v>
      </c>
      <c r="AD55" s="39" t="str">
        <f t="shared" si="20"/>
        <v/>
      </c>
      <c r="AE55" s="39">
        <f ca="1">IF(AF54&lt;X52,"",AF55-INT(AF55/10)*10)</f>
        <v>6</v>
      </c>
      <c r="AF55" s="8">
        <f ca="1">X52*AE51</f>
        <v>36</v>
      </c>
      <c r="AG55" s="1" t="str">
        <f t="shared" si="22"/>
        <v/>
      </c>
      <c r="AH55" s="1" t="str">
        <f t="shared" si="18"/>
        <v/>
      </c>
      <c r="AI55" s="1" t="str">
        <f t="shared" si="18"/>
        <v/>
      </c>
      <c r="AJ55" s="1" t="str">
        <f t="shared" si="18"/>
        <v/>
      </c>
      <c r="AK55" s="1" t="str">
        <f t="shared" si="18"/>
        <v/>
      </c>
    </row>
    <row r="56" spans="1:37" ht="19" customHeight="1" x14ac:dyDescent="0.25">
      <c r="A56" s="1" t="str">
        <f t="shared" si="9"/>
        <v/>
      </c>
      <c r="D56" s="1" t="str">
        <f t="shared" si="25"/>
        <v/>
      </c>
      <c r="E56" s="1" t="str">
        <f t="shared" si="25"/>
        <v/>
      </c>
      <c r="F56" s="1" t="str">
        <f t="shared" si="25"/>
        <v/>
      </c>
      <c r="G56" s="7" t="str">
        <f t="shared" si="19"/>
        <v/>
      </c>
      <c r="H56" s="7" t="str">
        <f t="shared" si="14"/>
        <v/>
      </c>
      <c r="I56" s="7" t="str">
        <f ca="1">IF(INT((L54-L55)/10)=0,"",INT((L54-L55)/10))</f>
        <v/>
      </c>
      <c r="J56" s="7" t="str">
        <f t="shared" si="5"/>
        <v/>
      </c>
      <c r="K56" s="7">
        <f ca="1">IF(L54&lt;D52,"",L54-L55)</f>
        <v>1</v>
      </c>
      <c r="L56" s="1" t="str">
        <f>IF(L16="","",L16)</f>
        <v/>
      </c>
      <c r="M56" s="1" t="str">
        <f t="shared" si="21"/>
        <v/>
      </c>
      <c r="N56" s="1" t="str">
        <f t="shared" si="15"/>
        <v/>
      </c>
      <c r="O56" s="1" t="str">
        <f t="shared" si="0"/>
        <v/>
      </c>
      <c r="P56" s="1" t="str">
        <f t="shared" si="28"/>
        <v/>
      </c>
      <c r="Q56" s="1" t="str">
        <f t="shared" si="28"/>
        <v/>
      </c>
      <c r="R56" s="1" t="str">
        <f t="shared" si="28"/>
        <v/>
      </c>
      <c r="S56" s="1" t="str">
        <f t="shared" si="28"/>
        <v/>
      </c>
      <c r="T56" s="1" t="str">
        <f t="shared" si="28"/>
        <v/>
      </c>
      <c r="U56" s="1" t="str">
        <f t="shared" si="28"/>
        <v/>
      </c>
      <c r="X56" s="1" t="str">
        <f t="shared" si="26"/>
        <v/>
      </c>
      <c r="Y56" s="1" t="str">
        <f t="shared" si="26"/>
        <v/>
      </c>
      <c r="Z56" s="1" t="str">
        <f t="shared" si="26"/>
        <v/>
      </c>
      <c r="AA56" s="7" t="str">
        <f>IF(AA16="","",AA16)</f>
        <v/>
      </c>
      <c r="AB56" s="7" t="str">
        <f t="shared" si="27"/>
        <v/>
      </c>
      <c r="AC56" s="7" t="str">
        <f ca="1">IF(INT((AF54-AF55)/10)=0,"",INT((AF54-AF55)/10))</f>
        <v/>
      </c>
      <c r="AD56" s="7" t="str">
        <f t="shared" si="20"/>
        <v/>
      </c>
      <c r="AE56" s="7">
        <f ca="1">IF(AF54&lt;X52,"",AF54-AF55)</f>
        <v>1</v>
      </c>
      <c r="AF56" s="1" t="str">
        <f>IF(AF16="","",AF16)</f>
        <v/>
      </c>
      <c r="AG56" s="1" t="str">
        <f t="shared" si="22"/>
        <v/>
      </c>
      <c r="AH56" s="1" t="str">
        <f t="shared" ref="AG56:AK65" si="29">IF(AH16="","",AH16)</f>
        <v/>
      </c>
      <c r="AI56" s="1" t="str">
        <f t="shared" si="29"/>
        <v/>
      </c>
      <c r="AJ56" s="1" t="str">
        <f t="shared" si="29"/>
        <v/>
      </c>
      <c r="AK56" s="1" t="str">
        <f t="shared" si="29"/>
        <v/>
      </c>
    </row>
    <row r="57" spans="1:37" ht="19" customHeight="1" x14ac:dyDescent="0.25">
      <c r="A57" s="1" t="str">
        <f t="shared" si="9"/>
        <v/>
      </c>
      <c r="B57" s="1" t="str">
        <f>IF(B17="","",B17)</f>
        <v/>
      </c>
      <c r="C57" s="1" t="str">
        <f>IF(C17="","",C17)</f>
        <v/>
      </c>
      <c r="D57" s="1" t="str">
        <f t="shared" si="25"/>
        <v/>
      </c>
      <c r="E57" s="1" t="str">
        <f t="shared" si="25"/>
        <v/>
      </c>
      <c r="F57" s="1" t="str">
        <f t="shared" si="25"/>
        <v/>
      </c>
      <c r="G57" s="1" t="str">
        <f>IF(G17="","",G17)</f>
        <v/>
      </c>
      <c r="H57" s="1" t="str">
        <f t="shared" si="14"/>
        <v/>
      </c>
      <c r="I57" s="1" t="str">
        <f>IF(I17="","",I17)</f>
        <v/>
      </c>
      <c r="J57" s="1" t="str">
        <f t="shared" si="5"/>
        <v/>
      </c>
      <c r="K57" s="1" t="str">
        <f>IF(K17="","",K17)</f>
        <v/>
      </c>
      <c r="L57" s="1" t="str">
        <f>IF(L17="","",L17)</f>
        <v/>
      </c>
      <c r="M57" s="1" t="str">
        <f t="shared" si="15"/>
        <v/>
      </c>
      <c r="N57" s="1" t="str">
        <f t="shared" si="15"/>
        <v/>
      </c>
      <c r="O57" s="1" t="str">
        <f t="shared" si="0"/>
        <v/>
      </c>
      <c r="P57" s="1" t="str">
        <f t="shared" si="28"/>
        <v/>
      </c>
      <c r="Q57" s="1" t="str">
        <f t="shared" si="28"/>
        <v/>
      </c>
      <c r="R57" s="1" t="str">
        <f t="shared" si="28"/>
        <v/>
      </c>
      <c r="S57" s="1" t="str">
        <f t="shared" si="28"/>
        <v/>
      </c>
      <c r="T57" s="1" t="str">
        <f t="shared" si="28"/>
        <v/>
      </c>
      <c r="U57" s="1" t="str">
        <f t="shared" si="28"/>
        <v/>
      </c>
      <c r="V57" s="1" t="str">
        <f>IF(V17="","",V17)</f>
        <v/>
      </c>
      <c r="W57" s="1" t="str">
        <f>IF(W17="","",W17)</f>
        <v/>
      </c>
      <c r="X57" s="1" t="str">
        <f t="shared" si="26"/>
        <v/>
      </c>
      <c r="Y57" s="1" t="str">
        <f t="shared" si="26"/>
        <v/>
      </c>
      <c r="Z57" s="1" t="str">
        <f t="shared" si="26"/>
        <v/>
      </c>
      <c r="AA57" s="1" t="str">
        <f>IF(AA17="","",AA17)</f>
        <v/>
      </c>
      <c r="AB57" s="1" t="str">
        <f t="shared" si="27"/>
        <v/>
      </c>
      <c r="AC57" s="1" t="str">
        <f>IF(AC17="","",AC17)</f>
        <v/>
      </c>
      <c r="AD57" s="1" t="str">
        <f t="shared" si="20"/>
        <v/>
      </c>
      <c r="AE57" s="1" t="str">
        <f>IF(AE17="","",AE17)</f>
        <v/>
      </c>
      <c r="AF57" s="1" t="str">
        <f>IF(AF17="","",AF17)</f>
        <v/>
      </c>
      <c r="AG57" s="1" t="str">
        <f t="shared" si="29"/>
        <v/>
      </c>
      <c r="AH57" s="1" t="str">
        <f t="shared" si="29"/>
        <v/>
      </c>
      <c r="AI57" s="1" t="str">
        <f t="shared" si="29"/>
        <v/>
      </c>
      <c r="AJ57" s="1" t="str">
        <f t="shared" si="29"/>
        <v/>
      </c>
      <c r="AK57" s="1" t="str">
        <f t="shared" si="29"/>
        <v/>
      </c>
    </row>
    <row r="58" spans="1:37" ht="19" customHeight="1" x14ac:dyDescent="0.25">
      <c r="A58" s="1" t="str">
        <f t="shared" si="9"/>
        <v/>
      </c>
      <c r="D58" s="1" t="str">
        <f>IF(D18="","",D18)</f>
        <v/>
      </c>
      <c r="E58" s="3" t="str">
        <f>IF(E18="","",E18)</f>
        <v/>
      </c>
      <c r="F58" s="3" t="str">
        <f>IF(F18="","",F18)</f>
        <v/>
      </c>
      <c r="G58" s="3" t="str">
        <f>IF(G18="","",G18)</f>
        <v/>
      </c>
      <c r="H58" s="37" t="str">
        <f>IF(H18="","",H18)</f>
        <v/>
      </c>
      <c r="I58" s="42">
        <f ca="1">INT(M59/10)</f>
        <v>6</v>
      </c>
      <c r="J58" s="42" t="str">
        <f t="shared" si="5"/>
        <v/>
      </c>
      <c r="K58" s="41">
        <f ca="1">INT(M59-INT(M59/10)*10)</f>
        <v>0</v>
      </c>
      <c r="L58" s="10" t="str">
        <f>IF(L18="","",L18)</f>
        <v/>
      </c>
      <c r="M58" s="10" t="str">
        <f t="shared" ref="M58:M63" si="30">IF(M18="","",M18)</f>
        <v/>
      </c>
      <c r="N58" s="1" t="str">
        <f t="shared" si="15"/>
        <v/>
      </c>
      <c r="O58" s="1" t="str">
        <f t="shared" si="0"/>
        <v/>
      </c>
      <c r="P58" s="1" t="str">
        <f t="shared" si="28"/>
        <v/>
      </c>
      <c r="Q58" s="1" t="str">
        <f t="shared" si="28"/>
        <v/>
      </c>
      <c r="R58" s="1" t="str">
        <f t="shared" si="28"/>
        <v/>
      </c>
      <c r="S58" s="1" t="str">
        <f t="shared" si="28"/>
        <v/>
      </c>
      <c r="T58" s="1" t="str">
        <f t="shared" si="28"/>
        <v/>
      </c>
      <c r="U58" s="1" t="str">
        <f t="shared" si="28"/>
        <v/>
      </c>
      <c r="X58" s="1" t="str">
        <f>IF(X18="","",X18)</f>
        <v/>
      </c>
      <c r="Y58" s="3" t="str">
        <f>IF(Y18="","",Y18)</f>
        <v/>
      </c>
      <c r="Z58" s="3" t="str">
        <f>IF(Z18="","",Z18)</f>
        <v/>
      </c>
      <c r="AA58" s="3" t="str">
        <f>IF(AA18="","",AA18)</f>
        <v/>
      </c>
      <c r="AB58" s="37" t="str">
        <f t="shared" si="27"/>
        <v/>
      </c>
      <c r="AC58" s="42">
        <f ca="1">INT(AG59/10)</f>
        <v>3</v>
      </c>
      <c r="AD58" s="42" t="str">
        <f t="shared" si="20"/>
        <v/>
      </c>
      <c r="AE58" s="41">
        <f ca="1">INT(AG59-INT(AG59/10)*10)</f>
        <v>4</v>
      </c>
      <c r="AF58" s="10" t="str">
        <f>IF(AF18="","",AF18)</f>
        <v/>
      </c>
      <c r="AG58" s="10" t="str">
        <f t="shared" ref="AG58:AG63" si="31">IF(AG18="","",AG18)</f>
        <v/>
      </c>
      <c r="AH58" s="1" t="str">
        <f t="shared" si="29"/>
        <v/>
      </c>
      <c r="AI58" s="1" t="str">
        <f t="shared" si="29"/>
        <v/>
      </c>
      <c r="AJ58" s="1" t="str">
        <f t="shared" si="29"/>
        <v/>
      </c>
      <c r="AK58" s="1" t="str">
        <f t="shared" si="29"/>
        <v/>
      </c>
    </row>
    <row r="59" spans="1:37" ht="19" customHeight="1" x14ac:dyDescent="0.25">
      <c r="A59" s="5" t="str">
        <f t="shared" si="9"/>
        <v>(5)</v>
      </c>
      <c r="D59" s="1">
        <f t="shared" ref="D59:I59" ca="1" si="32">IF(D19="","",D19)</f>
        <v>2</v>
      </c>
      <c r="E59" s="35" t="str">
        <f t="shared" si="32"/>
        <v>)</v>
      </c>
      <c r="F59" s="5" t="str">
        <f t="shared" si="32"/>
        <v/>
      </c>
      <c r="G59" s="1">
        <f t="shared" ca="1" si="32"/>
        <v>1</v>
      </c>
      <c r="H59" s="1" t="str">
        <f t="shared" si="32"/>
        <v/>
      </c>
      <c r="I59" s="5">
        <f t="shared" ca="1" si="32"/>
        <v>2</v>
      </c>
      <c r="J59" s="5" t="str">
        <f t="shared" si="5"/>
        <v/>
      </c>
      <c r="K59" s="9">
        <f ca="1">IF(K19="","",K19)</f>
        <v>1</v>
      </c>
      <c r="L59" s="38">
        <f ca="1">IF(L19="","",L19)</f>
        <v>121</v>
      </c>
      <c r="M59" s="8">
        <f t="shared" ca="1" si="30"/>
        <v>60</v>
      </c>
      <c r="N59" s="26" t="str">
        <f t="shared" si="15"/>
        <v/>
      </c>
      <c r="O59" s="26" t="str">
        <f t="shared" si="0"/>
        <v/>
      </c>
      <c r="P59" s="26" t="str">
        <f t="shared" si="28"/>
        <v/>
      </c>
      <c r="Q59" s="26" t="str">
        <f t="shared" si="28"/>
        <v/>
      </c>
      <c r="R59" s="26" t="str">
        <f t="shared" si="28"/>
        <v/>
      </c>
      <c r="S59" s="26" t="str">
        <f t="shared" si="28"/>
        <v/>
      </c>
      <c r="T59" s="26" t="str">
        <f t="shared" si="28"/>
        <v/>
      </c>
      <c r="U59" s="5" t="str">
        <f t="shared" si="28"/>
        <v>(6)</v>
      </c>
      <c r="X59" s="1">
        <f t="shared" ref="X59:AC59" ca="1" si="33">IF(X19="","",X19)</f>
        <v>4</v>
      </c>
      <c r="Y59" s="35" t="str">
        <f t="shared" si="33"/>
        <v>)</v>
      </c>
      <c r="Z59" s="5" t="str">
        <f t="shared" si="33"/>
        <v/>
      </c>
      <c r="AA59" s="1">
        <f t="shared" ca="1" si="33"/>
        <v>1</v>
      </c>
      <c r="AB59" s="1" t="str">
        <f t="shared" si="33"/>
        <v/>
      </c>
      <c r="AC59" s="5">
        <f t="shared" ca="1" si="33"/>
        <v>3</v>
      </c>
      <c r="AD59" s="5" t="str">
        <f t="shared" si="20"/>
        <v/>
      </c>
      <c r="AE59" s="9">
        <f ca="1">IF(AE19="","",AE19)</f>
        <v>9</v>
      </c>
      <c r="AF59" s="38">
        <f ca="1">IF(AF19="","",AF19)</f>
        <v>139</v>
      </c>
      <c r="AG59" s="8">
        <f t="shared" ca="1" si="31"/>
        <v>34</v>
      </c>
      <c r="AH59" s="1" t="str">
        <f t="shared" si="29"/>
        <v/>
      </c>
      <c r="AI59" s="1" t="str">
        <f t="shared" si="29"/>
        <v/>
      </c>
      <c r="AJ59" s="1" t="str">
        <f t="shared" si="29"/>
        <v/>
      </c>
      <c r="AK59" s="1" t="str">
        <f t="shared" si="29"/>
        <v/>
      </c>
    </row>
    <row r="60" spans="1:37" ht="19" customHeight="1" x14ac:dyDescent="0.25">
      <c r="A60" s="1" t="str">
        <f t="shared" si="9"/>
        <v/>
      </c>
      <c r="D60" s="1" t="str">
        <f t="shared" ref="D60:F64" si="34">IF(D20="","",D20)</f>
        <v/>
      </c>
      <c r="E60" s="1" t="str">
        <f t="shared" si="34"/>
        <v/>
      </c>
      <c r="F60" s="1" t="str">
        <f t="shared" si="34"/>
        <v/>
      </c>
      <c r="G60" s="39">
        <f ca="1">IF(INT(L60/10)=0,"",INT(L60/10))</f>
        <v>1</v>
      </c>
      <c r="H60" s="39" t="str">
        <f t="shared" si="14"/>
        <v/>
      </c>
      <c r="I60" s="39">
        <f ca="1">L60-INT(L60/10)*10</f>
        <v>2</v>
      </c>
      <c r="J60" s="39" t="str">
        <f t="shared" si="5"/>
        <v/>
      </c>
      <c r="K60" s="39" t="str">
        <f>IF(K20="","",K20)</f>
        <v/>
      </c>
      <c r="L60" s="8">
        <f ca="1">D59*I58</f>
        <v>12</v>
      </c>
      <c r="M60" s="1" t="str">
        <f t="shared" si="30"/>
        <v/>
      </c>
      <c r="N60" s="1" t="str">
        <f t="shared" si="15"/>
        <v/>
      </c>
      <c r="O60" s="1" t="str">
        <f t="shared" si="0"/>
        <v/>
      </c>
      <c r="P60" s="1" t="str">
        <f t="shared" si="28"/>
        <v/>
      </c>
      <c r="Q60" s="1" t="str">
        <f t="shared" si="28"/>
        <v/>
      </c>
      <c r="R60" s="1" t="str">
        <f t="shared" si="28"/>
        <v/>
      </c>
      <c r="S60" s="1" t="str">
        <f t="shared" si="28"/>
        <v/>
      </c>
      <c r="T60" s="1" t="str">
        <f t="shared" si="28"/>
        <v/>
      </c>
      <c r="U60" s="1" t="str">
        <f t="shared" si="28"/>
        <v/>
      </c>
      <c r="X60" s="1" t="str">
        <f t="shared" ref="X60:Z64" si="35">IF(X20="","",X20)</f>
        <v/>
      </c>
      <c r="Y60" s="1" t="str">
        <f t="shared" si="35"/>
        <v/>
      </c>
      <c r="Z60" s="1" t="str">
        <f t="shared" si="35"/>
        <v/>
      </c>
      <c r="AA60" s="39">
        <f ca="1">IF(INT(AF60/10)=0,"",INT(AF60/10))</f>
        <v>1</v>
      </c>
      <c r="AB60" s="39" t="str">
        <f t="shared" ref="AB60:AB65" si="36">IF(AB20="","",AB20)</f>
        <v/>
      </c>
      <c r="AC60" s="39">
        <f ca="1">AF60-INT(AF60/10)*10</f>
        <v>2</v>
      </c>
      <c r="AD60" s="39" t="str">
        <f t="shared" si="20"/>
        <v/>
      </c>
      <c r="AE60" s="39" t="str">
        <f>IF(AE20="","",AE20)</f>
        <v/>
      </c>
      <c r="AF60" s="8">
        <f ca="1">X59*AC58</f>
        <v>12</v>
      </c>
      <c r="AG60" s="1" t="str">
        <f t="shared" si="31"/>
        <v/>
      </c>
      <c r="AH60" s="1" t="str">
        <f t="shared" si="29"/>
        <v/>
      </c>
      <c r="AI60" s="1" t="str">
        <f t="shared" si="29"/>
        <v/>
      </c>
      <c r="AJ60" s="1" t="str">
        <f t="shared" si="29"/>
        <v/>
      </c>
      <c r="AK60" s="1" t="str">
        <f t="shared" si="29"/>
        <v/>
      </c>
    </row>
    <row r="61" spans="1:37" ht="19" customHeight="1" x14ac:dyDescent="0.25">
      <c r="A61" s="1" t="str">
        <f t="shared" si="9"/>
        <v/>
      </c>
      <c r="D61" s="1" t="str">
        <f t="shared" si="34"/>
        <v/>
      </c>
      <c r="E61" s="1" t="str">
        <f t="shared" si="34"/>
        <v/>
      </c>
      <c r="F61" s="1" t="str">
        <f t="shared" si="34"/>
        <v/>
      </c>
      <c r="G61" s="7" t="str">
        <f>IF(G21="","",G21)</f>
        <v/>
      </c>
      <c r="H61" s="7" t="str">
        <f t="shared" si="14"/>
        <v/>
      </c>
      <c r="I61" s="7" t="str">
        <f ca="1">IF(I59&lt;I60,10+I59-I60,IF(I59-I60=0,"",I59-I60))</f>
        <v/>
      </c>
      <c r="J61" s="7" t="str">
        <f t="shared" si="5"/>
        <v/>
      </c>
      <c r="K61" s="7">
        <f ca="1">K59</f>
        <v>1</v>
      </c>
      <c r="L61" s="8">
        <f ca="1">IF(I61="",K61,I61*10+K61)</f>
        <v>1</v>
      </c>
      <c r="M61" s="1" t="str">
        <f t="shared" si="30"/>
        <v/>
      </c>
      <c r="N61" s="1" t="str">
        <f t="shared" si="15"/>
        <v/>
      </c>
      <c r="O61" s="1" t="str">
        <f t="shared" si="0"/>
        <v/>
      </c>
      <c r="P61" s="1" t="str">
        <f t="shared" si="28"/>
        <v/>
      </c>
      <c r="Q61" s="1" t="str">
        <f t="shared" si="28"/>
        <v/>
      </c>
      <c r="R61" s="1" t="str">
        <f t="shared" si="28"/>
        <v/>
      </c>
      <c r="S61" s="1" t="str">
        <f t="shared" si="28"/>
        <v/>
      </c>
      <c r="T61" s="1" t="str">
        <f t="shared" si="28"/>
        <v/>
      </c>
      <c r="U61" s="1" t="str">
        <f t="shared" si="28"/>
        <v/>
      </c>
      <c r="X61" s="1" t="str">
        <f t="shared" si="35"/>
        <v/>
      </c>
      <c r="Y61" s="1" t="str">
        <f t="shared" si="35"/>
        <v/>
      </c>
      <c r="Z61" s="1" t="str">
        <f t="shared" si="35"/>
        <v/>
      </c>
      <c r="AA61" s="7" t="str">
        <f>IF(AA21="","",AA21)</f>
        <v/>
      </c>
      <c r="AB61" s="7" t="str">
        <f t="shared" si="36"/>
        <v/>
      </c>
      <c r="AC61" s="7">
        <f ca="1">IF(AC59&lt;AC60,10+AC59-AC60,IF(AC59-AC60=0,"",AC59-AC60))</f>
        <v>1</v>
      </c>
      <c r="AD61" s="7" t="str">
        <f t="shared" si="20"/>
        <v/>
      </c>
      <c r="AE61" s="7">
        <f ca="1">AE59</f>
        <v>9</v>
      </c>
      <c r="AF61" s="8">
        <f ca="1">IF(AC61="",AE61,AC61*10+AE61)</f>
        <v>19</v>
      </c>
      <c r="AG61" s="1" t="str">
        <f t="shared" si="31"/>
        <v/>
      </c>
      <c r="AH61" s="1" t="str">
        <f t="shared" si="29"/>
        <v/>
      </c>
      <c r="AI61" s="1" t="str">
        <f t="shared" si="29"/>
        <v/>
      </c>
      <c r="AJ61" s="1" t="str">
        <f t="shared" si="29"/>
        <v/>
      </c>
      <c r="AK61" s="1" t="str">
        <f t="shared" si="29"/>
        <v/>
      </c>
    </row>
    <row r="62" spans="1:37" ht="19" customHeight="1" x14ac:dyDescent="0.25">
      <c r="A62" s="1" t="str">
        <f t="shared" si="9"/>
        <v/>
      </c>
      <c r="D62" s="1" t="str">
        <f t="shared" si="34"/>
        <v/>
      </c>
      <c r="E62" s="1" t="str">
        <f t="shared" si="34"/>
        <v/>
      </c>
      <c r="F62" s="1" t="str">
        <f t="shared" si="34"/>
        <v/>
      </c>
      <c r="G62" s="7" t="str">
        <f>IF(G22="","",G22)</f>
        <v/>
      </c>
      <c r="H62" s="7" t="str">
        <f t="shared" si="14"/>
        <v/>
      </c>
      <c r="I62" s="39" t="str">
        <f ca="1">IF(INT(L62/10)=0,"",INT(L62/10))</f>
        <v/>
      </c>
      <c r="J62" s="39" t="str">
        <f t="shared" si="5"/>
        <v/>
      </c>
      <c r="K62" s="39" t="str">
        <f ca="1">IF(L61&lt;D59,"",L62-INT(L62/10)*10)</f>
        <v/>
      </c>
      <c r="L62" s="8">
        <f ca="1">D59*K58</f>
        <v>0</v>
      </c>
      <c r="M62" s="1" t="str">
        <f t="shared" si="30"/>
        <v/>
      </c>
      <c r="N62" s="1" t="str">
        <f t="shared" si="15"/>
        <v/>
      </c>
      <c r="O62" s="1" t="str">
        <f t="shared" si="0"/>
        <v/>
      </c>
      <c r="P62" s="1" t="str">
        <f t="shared" si="28"/>
        <v/>
      </c>
      <c r="Q62" s="1" t="str">
        <f t="shared" si="28"/>
        <v/>
      </c>
      <c r="R62" s="1" t="str">
        <f t="shared" si="28"/>
        <v/>
      </c>
      <c r="S62" s="1" t="str">
        <f t="shared" si="28"/>
        <v/>
      </c>
      <c r="T62" s="1" t="str">
        <f t="shared" si="28"/>
        <v/>
      </c>
      <c r="U62" s="1" t="str">
        <f t="shared" si="28"/>
        <v/>
      </c>
      <c r="X62" s="1" t="str">
        <f t="shared" si="35"/>
        <v/>
      </c>
      <c r="Y62" s="1" t="str">
        <f t="shared" si="35"/>
        <v/>
      </c>
      <c r="Z62" s="1" t="str">
        <f t="shared" si="35"/>
        <v/>
      </c>
      <c r="AA62" s="7" t="str">
        <f>IF(AA22="","",AA22)</f>
        <v/>
      </c>
      <c r="AB62" s="7" t="str">
        <f t="shared" si="36"/>
        <v/>
      </c>
      <c r="AC62" s="39">
        <f ca="1">IF(INT(AF62/10)=0,"",INT(AF62/10))</f>
        <v>1</v>
      </c>
      <c r="AD62" s="39" t="str">
        <f t="shared" si="20"/>
        <v/>
      </c>
      <c r="AE62" s="39">
        <f ca="1">IF(AF61&lt;X59,"",AF62-INT(AF62/10)*10)</f>
        <v>6</v>
      </c>
      <c r="AF62" s="8">
        <f ca="1">X59*AE58</f>
        <v>16</v>
      </c>
      <c r="AG62" s="1" t="str">
        <f t="shared" si="31"/>
        <v/>
      </c>
      <c r="AH62" s="1" t="str">
        <f t="shared" si="29"/>
        <v/>
      </c>
      <c r="AI62" s="1" t="str">
        <f t="shared" si="29"/>
        <v/>
      </c>
      <c r="AJ62" s="1" t="str">
        <f t="shared" si="29"/>
        <v/>
      </c>
      <c r="AK62" s="1" t="str">
        <f t="shared" si="29"/>
        <v/>
      </c>
    </row>
    <row r="63" spans="1:37" ht="19" customHeight="1" x14ac:dyDescent="0.25">
      <c r="A63" s="1" t="str">
        <f t="shared" si="9"/>
        <v/>
      </c>
      <c r="D63" s="1" t="str">
        <f t="shared" si="34"/>
        <v/>
      </c>
      <c r="E63" s="1" t="str">
        <f t="shared" si="34"/>
        <v/>
      </c>
      <c r="F63" s="1" t="str">
        <f t="shared" si="34"/>
        <v/>
      </c>
      <c r="G63" s="7" t="str">
        <f>IF(G23="","",G23)</f>
        <v/>
      </c>
      <c r="H63" s="7" t="str">
        <f t="shared" si="14"/>
        <v/>
      </c>
      <c r="I63" s="7" t="str">
        <f ca="1">IF(INT((L61-L62)/10)=0,"",INT((L61-L62)/10))</f>
        <v/>
      </c>
      <c r="J63" s="7" t="str">
        <f t="shared" si="5"/>
        <v/>
      </c>
      <c r="K63" s="7" t="str">
        <f ca="1">IF(L61&lt;D59,"",L61-L62)</f>
        <v/>
      </c>
      <c r="L63" s="1" t="str">
        <f>IF(L23="","",L23)</f>
        <v/>
      </c>
      <c r="M63" s="1" t="str">
        <f t="shared" si="30"/>
        <v/>
      </c>
      <c r="N63" s="1" t="str">
        <f t="shared" si="15"/>
        <v/>
      </c>
      <c r="O63" s="1" t="str">
        <f t="shared" si="0"/>
        <v/>
      </c>
      <c r="P63" s="1" t="str">
        <f t="shared" si="28"/>
        <v/>
      </c>
      <c r="Q63" s="1" t="str">
        <f t="shared" si="28"/>
        <v/>
      </c>
      <c r="R63" s="1" t="str">
        <f t="shared" si="28"/>
        <v/>
      </c>
      <c r="S63" s="1" t="str">
        <f t="shared" si="28"/>
        <v/>
      </c>
      <c r="T63" s="1" t="str">
        <f t="shared" si="28"/>
        <v/>
      </c>
      <c r="U63" s="1" t="str">
        <f t="shared" si="28"/>
        <v/>
      </c>
      <c r="X63" s="1" t="str">
        <f t="shared" si="35"/>
        <v/>
      </c>
      <c r="Y63" s="1" t="str">
        <f t="shared" si="35"/>
        <v/>
      </c>
      <c r="Z63" s="1" t="str">
        <f t="shared" si="35"/>
        <v/>
      </c>
      <c r="AA63" s="7" t="str">
        <f>IF(AA23="","",AA23)</f>
        <v/>
      </c>
      <c r="AB63" s="7" t="str">
        <f t="shared" si="36"/>
        <v/>
      </c>
      <c r="AC63" s="7" t="str">
        <f ca="1">IF(INT((AF61-AF62)/10)=0,"",INT((AF61-AF62)/10))</f>
        <v/>
      </c>
      <c r="AD63" s="7" t="str">
        <f t="shared" si="20"/>
        <v/>
      </c>
      <c r="AE63" s="7">
        <f ca="1">IF(AF61&lt;X59,"",AF61-AF62)</f>
        <v>3</v>
      </c>
      <c r="AF63" s="1" t="str">
        <f>IF(AF23="","",AF23)</f>
        <v/>
      </c>
      <c r="AG63" s="1" t="str">
        <f t="shared" si="31"/>
        <v/>
      </c>
      <c r="AH63" s="1" t="str">
        <f t="shared" si="29"/>
        <v/>
      </c>
      <c r="AI63" s="1" t="str">
        <f t="shared" si="29"/>
        <v/>
      </c>
      <c r="AJ63" s="1" t="str">
        <f t="shared" si="29"/>
        <v/>
      </c>
      <c r="AK63" s="1" t="str">
        <f t="shared" si="29"/>
        <v/>
      </c>
    </row>
    <row r="64" spans="1:37" ht="19" customHeight="1" x14ac:dyDescent="0.25">
      <c r="A64" s="1" t="str">
        <f t="shared" si="9"/>
        <v/>
      </c>
      <c r="B64" s="1" t="str">
        <f>IF(B24="","",B24)</f>
        <v/>
      </c>
      <c r="C64" s="1" t="str">
        <f>IF(C24="","",C24)</f>
        <v/>
      </c>
      <c r="D64" s="1" t="str">
        <f t="shared" si="34"/>
        <v/>
      </c>
      <c r="E64" s="1" t="str">
        <f t="shared" si="34"/>
        <v/>
      </c>
      <c r="F64" s="1" t="str">
        <f t="shared" si="34"/>
        <v/>
      </c>
      <c r="G64" s="1" t="str">
        <f>IF(G24="","",G24)</f>
        <v/>
      </c>
      <c r="H64" s="1" t="str">
        <f t="shared" si="14"/>
        <v/>
      </c>
      <c r="I64" s="1" t="str">
        <f>IF(I24="","",I24)</f>
        <v/>
      </c>
      <c r="J64" s="1" t="str">
        <f t="shared" si="5"/>
        <v/>
      </c>
      <c r="K64" s="1" t="str">
        <f>IF(K24="","",K24)</f>
        <v/>
      </c>
      <c r="L64" s="1" t="str">
        <f>IF(L24="","",L24)</f>
        <v/>
      </c>
      <c r="M64" s="1" t="str">
        <f t="shared" si="15"/>
        <v/>
      </c>
      <c r="N64" s="1" t="str">
        <f t="shared" si="15"/>
        <v/>
      </c>
      <c r="O64" s="1" t="str">
        <f t="shared" si="0"/>
        <v/>
      </c>
      <c r="P64" s="1" t="str">
        <f t="shared" si="28"/>
        <v/>
      </c>
      <c r="Q64" s="1" t="str">
        <f t="shared" si="28"/>
        <v/>
      </c>
      <c r="R64" s="1" t="str">
        <f t="shared" si="28"/>
        <v/>
      </c>
      <c r="S64" s="1" t="str">
        <f t="shared" si="28"/>
        <v/>
      </c>
      <c r="T64" s="1" t="str">
        <f t="shared" si="28"/>
        <v/>
      </c>
      <c r="U64" s="1" t="str">
        <f t="shared" si="28"/>
        <v/>
      </c>
      <c r="V64" s="1" t="str">
        <f>IF(V24="","",V24)</f>
        <v/>
      </c>
      <c r="W64" s="1" t="str">
        <f>IF(W24="","",W24)</f>
        <v/>
      </c>
      <c r="X64" s="1" t="str">
        <f t="shared" si="35"/>
        <v/>
      </c>
      <c r="Y64" s="1" t="str">
        <f t="shared" si="35"/>
        <v/>
      </c>
      <c r="Z64" s="1" t="str">
        <f t="shared" si="35"/>
        <v/>
      </c>
      <c r="AA64" s="1" t="str">
        <f>IF(AA24="","",AA24)</f>
        <v/>
      </c>
      <c r="AB64" s="1" t="str">
        <f t="shared" si="36"/>
        <v/>
      </c>
      <c r="AC64" s="1" t="str">
        <f>IF(AC24="","",AC24)</f>
        <v/>
      </c>
      <c r="AD64" s="1" t="str">
        <f t="shared" si="20"/>
        <v/>
      </c>
      <c r="AE64" s="1" t="str">
        <f>IF(AE24="","",AE24)</f>
        <v/>
      </c>
      <c r="AF64" s="1" t="str">
        <f>IF(AF24="","",AF24)</f>
        <v/>
      </c>
      <c r="AG64" s="1" t="str">
        <f t="shared" si="29"/>
        <v/>
      </c>
      <c r="AH64" s="1" t="str">
        <f t="shared" si="29"/>
        <v/>
      </c>
      <c r="AI64" s="1" t="str">
        <f t="shared" si="29"/>
        <v/>
      </c>
      <c r="AJ64" s="1" t="str">
        <f t="shared" si="29"/>
        <v/>
      </c>
      <c r="AK64" s="1" t="str">
        <f t="shared" si="29"/>
        <v/>
      </c>
    </row>
    <row r="65" spans="1:37" ht="19" customHeight="1" x14ac:dyDescent="0.25">
      <c r="A65" s="1" t="str">
        <f t="shared" si="9"/>
        <v/>
      </c>
      <c r="D65" s="1" t="str">
        <f>IF(D25="","",D25)</f>
        <v/>
      </c>
      <c r="E65" s="3" t="str">
        <f>IF(E25="","",E25)</f>
        <v/>
      </c>
      <c r="F65" s="3" t="str">
        <f>IF(F25="","",F25)</f>
        <v/>
      </c>
      <c r="G65" s="3" t="str">
        <f>IF(G25="","",G25)</f>
        <v/>
      </c>
      <c r="H65" s="37" t="str">
        <f>IF(H25="","",H25)</f>
        <v/>
      </c>
      <c r="I65" s="42">
        <f ca="1">INT(M66/10)</f>
        <v>9</v>
      </c>
      <c r="J65" s="42" t="str">
        <f t="shared" si="5"/>
        <v/>
      </c>
      <c r="K65" s="41">
        <f ca="1">INT(M66-INT(M66/10)*10)</f>
        <v>6</v>
      </c>
      <c r="L65" s="10" t="str">
        <f>IF(L25="","",L25)</f>
        <v/>
      </c>
      <c r="M65" s="10" t="str">
        <f t="shared" ref="M65:M79" si="37">IF(M25="","",M25)</f>
        <v/>
      </c>
      <c r="N65" s="1" t="str">
        <f t="shared" si="15"/>
        <v/>
      </c>
      <c r="O65" s="1" t="str">
        <f t="shared" si="0"/>
        <v/>
      </c>
      <c r="P65" s="1" t="str">
        <f t="shared" ref="P65:U74" si="38">IF(P25="","",P25)</f>
        <v/>
      </c>
      <c r="Q65" s="1" t="str">
        <f t="shared" si="38"/>
        <v/>
      </c>
      <c r="R65" s="1" t="str">
        <f t="shared" si="38"/>
        <v/>
      </c>
      <c r="S65" s="1" t="str">
        <f t="shared" si="38"/>
        <v/>
      </c>
      <c r="T65" s="1" t="str">
        <f t="shared" si="38"/>
        <v/>
      </c>
      <c r="U65" s="1" t="str">
        <f t="shared" si="38"/>
        <v/>
      </c>
      <c r="X65" s="1" t="str">
        <f>IF(X25="","",X25)</f>
        <v/>
      </c>
      <c r="Y65" s="3" t="str">
        <f>IF(Y25="","",Y25)</f>
        <v/>
      </c>
      <c r="Z65" s="3" t="str">
        <f>IF(Z25="","",Z25)</f>
        <v/>
      </c>
      <c r="AA65" s="3" t="str">
        <f>IF(AA25="","",AA25)</f>
        <v/>
      </c>
      <c r="AB65" s="37" t="str">
        <f t="shared" si="36"/>
        <v/>
      </c>
      <c r="AC65" s="42">
        <f ca="1">INT(AG66/10)</f>
        <v>3</v>
      </c>
      <c r="AD65" s="42" t="str">
        <f t="shared" si="20"/>
        <v/>
      </c>
      <c r="AE65" s="41">
        <f ca="1">INT(AG66-INT(AG66/10)*10)</f>
        <v>6</v>
      </c>
      <c r="AF65" s="10" t="str">
        <f>IF(AF25="","",AF25)</f>
        <v/>
      </c>
      <c r="AG65" s="10" t="str">
        <f t="shared" ref="AG65:AG70" si="39">IF(AG25="","",AG25)</f>
        <v/>
      </c>
      <c r="AH65" s="1" t="str">
        <f t="shared" si="29"/>
        <v/>
      </c>
      <c r="AI65" s="1" t="str">
        <f t="shared" si="29"/>
        <v/>
      </c>
      <c r="AJ65" s="1" t="str">
        <f t="shared" si="29"/>
        <v/>
      </c>
      <c r="AK65" s="1" t="str">
        <f t="shared" si="29"/>
        <v/>
      </c>
    </row>
    <row r="66" spans="1:37" ht="19" customHeight="1" x14ac:dyDescent="0.25">
      <c r="A66" s="5" t="str">
        <f t="shared" si="9"/>
        <v>(7)</v>
      </c>
      <c r="D66" s="1">
        <f t="shared" ref="D66:I66" ca="1" si="40">IF(D26="","",D26)</f>
        <v>2</v>
      </c>
      <c r="E66" s="35" t="str">
        <f t="shared" si="40"/>
        <v>)</v>
      </c>
      <c r="F66" s="5" t="str">
        <f t="shared" si="40"/>
        <v/>
      </c>
      <c r="G66" s="1">
        <f t="shared" ca="1" si="40"/>
        <v>1</v>
      </c>
      <c r="H66" s="1" t="str">
        <f t="shared" si="40"/>
        <v/>
      </c>
      <c r="I66" s="5">
        <f t="shared" ca="1" si="40"/>
        <v>9</v>
      </c>
      <c r="J66" s="5" t="str">
        <f t="shared" si="5"/>
        <v/>
      </c>
      <c r="K66" s="9">
        <f ca="1">IF(K26="","",K26)</f>
        <v>3</v>
      </c>
      <c r="L66" s="38">
        <f ca="1">IF(L26="","",L26)</f>
        <v>193</v>
      </c>
      <c r="M66" s="8">
        <f t="shared" ca="1" si="37"/>
        <v>96</v>
      </c>
      <c r="N66" s="26" t="str">
        <f t="shared" ref="N66:N79" si="41">IF(N26="","",N26)</f>
        <v/>
      </c>
      <c r="O66" s="26" t="str">
        <f t="shared" si="0"/>
        <v/>
      </c>
      <c r="P66" s="26" t="str">
        <f t="shared" si="38"/>
        <v/>
      </c>
      <c r="Q66" s="26" t="str">
        <f t="shared" si="38"/>
        <v/>
      </c>
      <c r="R66" s="26" t="str">
        <f t="shared" si="38"/>
        <v/>
      </c>
      <c r="S66" s="26" t="str">
        <f t="shared" si="38"/>
        <v/>
      </c>
      <c r="T66" s="26" t="str">
        <f t="shared" si="38"/>
        <v/>
      </c>
      <c r="U66" s="5" t="str">
        <f t="shared" si="38"/>
        <v>(8)</v>
      </c>
      <c r="X66" s="1">
        <f t="shared" ref="X66:AC66" ca="1" si="42">IF(X26="","",X26)</f>
        <v>5</v>
      </c>
      <c r="Y66" s="35" t="str">
        <f t="shared" si="42"/>
        <v>)</v>
      </c>
      <c r="Z66" s="5" t="str">
        <f t="shared" si="42"/>
        <v/>
      </c>
      <c r="AA66" s="1">
        <f t="shared" ca="1" si="42"/>
        <v>1</v>
      </c>
      <c r="AB66" s="1" t="str">
        <f t="shared" si="42"/>
        <v/>
      </c>
      <c r="AC66" s="5">
        <f t="shared" ca="1" si="42"/>
        <v>8</v>
      </c>
      <c r="AD66" s="5" t="str">
        <f t="shared" si="20"/>
        <v/>
      </c>
      <c r="AE66" s="9">
        <f ca="1">IF(AE26="","",AE26)</f>
        <v>1</v>
      </c>
      <c r="AF66" s="38">
        <f ca="1">IF(AF26="","",AF26)</f>
        <v>181</v>
      </c>
      <c r="AG66" s="8">
        <f t="shared" ca="1" si="39"/>
        <v>36</v>
      </c>
      <c r="AH66" s="1" t="str">
        <f t="shared" ref="AG66:AK75" si="43">IF(AH26="","",AH26)</f>
        <v/>
      </c>
      <c r="AI66" s="1" t="str">
        <f t="shared" si="43"/>
        <v/>
      </c>
      <c r="AJ66" s="1" t="str">
        <f t="shared" si="43"/>
        <v/>
      </c>
      <c r="AK66" s="1" t="str">
        <f t="shared" si="43"/>
        <v/>
      </c>
    </row>
    <row r="67" spans="1:37" ht="19" customHeight="1" x14ac:dyDescent="0.25">
      <c r="A67" s="1" t="str">
        <f t="shared" si="9"/>
        <v/>
      </c>
      <c r="D67" s="1" t="str">
        <f t="shared" ref="D67:F71" si="44">IF(D27="","",D27)</f>
        <v/>
      </c>
      <c r="E67" s="1" t="str">
        <f t="shared" si="44"/>
        <v/>
      </c>
      <c r="F67" s="1" t="str">
        <f t="shared" si="44"/>
        <v/>
      </c>
      <c r="G67" s="39">
        <f ca="1">IF(INT(L67/10)=0,"",INT(L67/10))</f>
        <v>1</v>
      </c>
      <c r="H67" s="39" t="str">
        <f t="shared" si="14"/>
        <v/>
      </c>
      <c r="I67" s="39">
        <f ca="1">L67-INT(L67/10)*10</f>
        <v>8</v>
      </c>
      <c r="J67" s="39" t="str">
        <f t="shared" si="5"/>
        <v/>
      </c>
      <c r="K67" s="39" t="str">
        <f>IF(K27="","",K27)</f>
        <v/>
      </c>
      <c r="L67" s="8">
        <f ca="1">D66*I65</f>
        <v>18</v>
      </c>
      <c r="M67" s="1" t="str">
        <f t="shared" si="37"/>
        <v/>
      </c>
      <c r="N67" s="1" t="str">
        <f t="shared" si="41"/>
        <v/>
      </c>
      <c r="O67" s="1" t="str">
        <f t="shared" si="0"/>
        <v/>
      </c>
      <c r="P67" s="1" t="str">
        <f t="shared" si="38"/>
        <v/>
      </c>
      <c r="Q67" s="1" t="str">
        <f t="shared" si="38"/>
        <v/>
      </c>
      <c r="R67" s="1" t="str">
        <f t="shared" si="38"/>
        <v/>
      </c>
      <c r="S67" s="1" t="str">
        <f t="shared" si="38"/>
        <v/>
      </c>
      <c r="T67" s="1" t="str">
        <f t="shared" si="38"/>
        <v/>
      </c>
      <c r="U67" s="1" t="str">
        <f t="shared" si="38"/>
        <v/>
      </c>
      <c r="X67" s="1" t="str">
        <f t="shared" ref="X67:Z71" si="45">IF(X27="","",X27)</f>
        <v/>
      </c>
      <c r="Y67" s="1" t="str">
        <f t="shared" si="45"/>
        <v/>
      </c>
      <c r="Z67" s="1" t="str">
        <f t="shared" si="45"/>
        <v/>
      </c>
      <c r="AA67" s="39">
        <f ca="1">IF(INT(AF67/10)=0,"",INT(AF67/10))</f>
        <v>1</v>
      </c>
      <c r="AB67" s="39" t="str">
        <f t="shared" ref="AB67:AB72" si="46">IF(AB27="","",AB27)</f>
        <v/>
      </c>
      <c r="AC67" s="39">
        <f ca="1">AF67-INT(AF67/10)*10</f>
        <v>5</v>
      </c>
      <c r="AD67" s="39" t="str">
        <f t="shared" si="20"/>
        <v/>
      </c>
      <c r="AE67" s="39" t="str">
        <f>IF(AE27="","",AE27)</f>
        <v/>
      </c>
      <c r="AF67" s="8">
        <f ca="1">X66*AC65</f>
        <v>15</v>
      </c>
      <c r="AG67" s="1" t="str">
        <f t="shared" si="39"/>
        <v/>
      </c>
      <c r="AH67" s="1" t="str">
        <f t="shared" si="43"/>
        <v/>
      </c>
      <c r="AI67" s="1" t="str">
        <f t="shared" si="43"/>
        <v/>
      </c>
      <c r="AJ67" s="1" t="str">
        <f t="shared" si="43"/>
        <v/>
      </c>
      <c r="AK67" s="1" t="str">
        <f t="shared" si="43"/>
        <v/>
      </c>
    </row>
    <row r="68" spans="1:37" ht="19" customHeight="1" x14ac:dyDescent="0.25">
      <c r="A68" s="1" t="str">
        <f t="shared" si="9"/>
        <v/>
      </c>
      <c r="D68" s="1" t="str">
        <f t="shared" si="44"/>
        <v/>
      </c>
      <c r="E68" s="1" t="str">
        <f t="shared" si="44"/>
        <v/>
      </c>
      <c r="F68" s="1" t="str">
        <f t="shared" si="44"/>
        <v/>
      </c>
      <c r="G68" s="7" t="str">
        <f>IF(G28="","",G28)</f>
        <v/>
      </c>
      <c r="H68" s="7" t="str">
        <f t="shared" si="14"/>
        <v/>
      </c>
      <c r="I68" s="7">
        <f ca="1">IF(I66&lt;I67,10+I66-I67,IF(I66-I67=0,"",I66-I67))</f>
        <v>1</v>
      </c>
      <c r="J68" s="7" t="str">
        <f t="shared" si="5"/>
        <v/>
      </c>
      <c r="K68" s="7">
        <f ca="1">K66</f>
        <v>3</v>
      </c>
      <c r="L68" s="8">
        <f ca="1">IF(I68="",K68,I68*10+K68)</f>
        <v>13</v>
      </c>
      <c r="M68" s="1" t="str">
        <f t="shared" si="37"/>
        <v/>
      </c>
      <c r="N68" s="1" t="str">
        <f t="shared" si="41"/>
        <v/>
      </c>
      <c r="O68" s="1" t="str">
        <f t="shared" si="0"/>
        <v/>
      </c>
      <c r="P68" s="1" t="str">
        <f t="shared" si="38"/>
        <v/>
      </c>
      <c r="Q68" s="1" t="str">
        <f t="shared" si="38"/>
        <v/>
      </c>
      <c r="R68" s="1" t="str">
        <f t="shared" si="38"/>
        <v/>
      </c>
      <c r="S68" s="1" t="str">
        <f t="shared" si="38"/>
        <v/>
      </c>
      <c r="T68" s="1" t="str">
        <f t="shared" si="38"/>
        <v/>
      </c>
      <c r="U68" s="1" t="str">
        <f t="shared" si="38"/>
        <v/>
      </c>
      <c r="X68" s="1" t="str">
        <f t="shared" si="45"/>
        <v/>
      </c>
      <c r="Y68" s="1" t="str">
        <f t="shared" si="45"/>
        <v/>
      </c>
      <c r="Z68" s="1" t="str">
        <f t="shared" si="45"/>
        <v/>
      </c>
      <c r="AA68" s="7" t="str">
        <f>IF(AA28="","",AA28)</f>
        <v/>
      </c>
      <c r="AB68" s="7" t="str">
        <f t="shared" si="46"/>
        <v/>
      </c>
      <c r="AC68" s="7">
        <f ca="1">IF(AC66&lt;AC67,10+AC66-AC67,IF(AC66-AC67=0,"",AC66-AC67))</f>
        <v>3</v>
      </c>
      <c r="AD68" s="7" t="str">
        <f t="shared" si="20"/>
        <v/>
      </c>
      <c r="AE68" s="7">
        <f ca="1">AE66</f>
        <v>1</v>
      </c>
      <c r="AF68" s="8">
        <f ca="1">IF(AC68="",AE68,AC68*10+AE68)</f>
        <v>31</v>
      </c>
      <c r="AG68" s="1" t="str">
        <f t="shared" si="39"/>
        <v/>
      </c>
      <c r="AH68" s="1" t="str">
        <f t="shared" si="43"/>
        <v/>
      </c>
      <c r="AI68" s="1" t="str">
        <f t="shared" si="43"/>
        <v/>
      </c>
      <c r="AJ68" s="1" t="str">
        <f t="shared" si="43"/>
        <v/>
      </c>
      <c r="AK68" s="1" t="str">
        <f t="shared" si="43"/>
        <v/>
      </c>
    </row>
    <row r="69" spans="1:37" ht="19" customHeight="1" x14ac:dyDescent="0.25">
      <c r="A69" s="1" t="str">
        <f t="shared" si="9"/>
        <v/>
      </c>
      <c r="D69" s="1" t="str">
        <f t="shared" si="44"/>
        <v/>
      </c>
      <c r="E69" s="1" t="str">
        <f t="shared" si="44"/>
        <v/>
      </c>
      <c r="F69" s="1" t="str">
        <f t="shared" si="44"/>
        <v/>
      </c>
      <c r="G69" s="7" t="str">
        <f>IF(G29="","",G29)</f>
        <v/>
      </c>
      <c r="H69" s="7" t="str">
        <f t="shared" si="14"/>
        <v/>
      </c>
      <c r="I69" s="39">
        <f ca="1">IF(INT(L69/10)=0,"",INT(L69/10))</f>
        <v>1</v>
      </c>
      <c r="J69" s="39" t="str">
        <f t="shared" si="5"/>
        <v/>
      </c>
      <c r="K69" s="39">
        <f ca="1">IF(L68&lt;D66,"",L69-INT(L69/10)*10)</f>
        <v>2</v>
      </c>
      <c r="L69" s="8">
        <f ca="1">D66*K65</f>
        <v>12</v>
      </c>
      <c r="M69" s="1" t="str">
        <f t="shared" si="37"/>
        <v/>
      </c>
      <c r="N69" s="1" t="str">
        <f t="shared" si="41"/>
        <v/>
      </c>
      <c r="O69" s="1" t="str">
        <f t="shared" si="0"/>
        <v/>
      </c>
      <c r="P69" s="1" t="str">
        <f t="shared" si="38"/>
        <v/>
      </c>
      <c r="Q69" s="1" t="str">
        <f t="shared" si="38"/>
        <v/>
      </c>
      <c r="R69" s="1" t="str">
        <f t="shared" si="38"/>
        <v/>
      </c>
      <c r="S69" s="1" t="str">
        <f t="shared" si="38"/>
        <v/>
      </c>
      <c r="T69" s="1" t="str">
        <f t="shared" si="38"/>
        <v/>
      </c>
      <c r="U69" s="1" t="str">
        <f t="shared" si="38"/>
        <v/>
      </c>
      <c r="X69" s="1" t="str">
        <f t="shared" si="45"/>
        <v/>
      </c>
      <c r="Y69" s="1" t="str">
        <f t="shared" si="45"/>
        <v/>
      </c>
      <c r="Z69" s="1" t="str">
        <f t="shared" si="45"/>
        <v/>
      </c>
      <c r="AA69" s="7" t="str">
        <f>IF(AA29="","",AA29)</f>
        <v/>
      </c>
      <c r="AB69" s="7" t="str">
        <f t="shared" si="46"/>
        <v/>
      </c>
      <c r="AC69" s="39">
        <f ca="1">IF(INT(AF69/10)=0,"",INT(AF69/10))</f>
        <v>3</v>
      </c>
      <c r="AD69" s="39" t="str">
        <f t="shared" si="20"/>
        <v/>
      </c>
      <c r="AE69" s="39">
        <f ca="1">IF(AF68&lt;X66,"",AF69-INT(AF69/10)*10)</f>
        <v>0</v>
      </c>
      <c r="AF69" s="8">
        <f ca="1">X66*AE65</f>
        <v>30</v>
      </c>
      <c r="AG69" s="1" t="str">
        <f t="shared" si="39"/>
        <v/>
      </c>
      <c r="AH69" s="1" t="str">
        <f t="shared" si="43"/>
        <v/>
      </c>
      <c r="AI69" s="1" t="str">
        <f t="shared" si="43"/>
        <v/>
      </c>
      <c r="AJ69" s="1" t="str">
        <f t="shared" si="43"/>
        <v/>
      </c>
      <c r="AK69" s="1" t="str">
        <f t="shared" si="43"/>
        <v/>
      </c>
    </row>
    <row r="70" spans="1:37" ht="19" customHeight="1" x14ac:dyDescent="0.25">
      <c r="A70" s="1" t="str">
        <f t="shared" si="9"/>
        <v/>
      </c>
      <c r="D70" s="1" t="str">
        <f t="shared" si="44"/>
        <v/>
      </c>
      <c r="E70" s="1" t="str">
        <f t="shared" si="44"/>
        <v/>
      </c>
      <c r="F70" s="1" t="str">
        <f t="shared" si="44"/>
        <v/>
      </c>
      <c r="G70" s="7" t="str">
        <f>IF(G30="","",G30)</f>
        <v/>
      </c>
      <c r="H70" s="7" t="str">
        <f t="shared" si="14"/>
        <v/>
      </c>
      <c r="I70" s="7" t="str">
        <f ca="1">IF(INT((L68-L69)/10)=0,"",INT((L68-L69)/10))</f>
        <v/>
      </c>
      <c r="J70" s="7" t="str">
        <f t="shared" si="5"/>
        <v/>
      </c>
      <c r="K70" s="7">
        <f ca="1">IF(L68&lt;D66,"",L68-L69)</f>
        <v>1</v>
      </c>
      <c r="L70" s="1" t="str">
        <f>IF(L30="","",L30)</f>
        <v/>
      </c>
      <c r="M70" s="1" t="str">
        <f t="shared" si="37"/>
        <v/>
      </c>
      <c r="N70" s="1" t="str">
        <f t="shared" si="41"/>
        <v/>
      </c>
      <c r="O70" s="1" t="str">
        <f t="shared" si="0"/>
        <v/>
      </c>
      <c r="P70" s="1" t="str">
        <f t="shared" si="38"/>
        <v/>
      </c>
      <c r="Q70" s="1" t="str">
        <f t="shared" si="38"/>
        <v/>
      </c>
      <c r="R70" s="1" t="str">
        <f t="shared" si="38"/>
        <v/>
      </c>
      <c r="S70" s="1" t="str">
        <f t="shared" si="38"/>
        <v/>
      </c>
      <c r="T70" s="1" t="str">
        <f t="shared" si="38"/>
        <v/>
      </c>
      <c r="U70" s="1" t="str">
        <f t="shared" si="38"/>
        <v/>
      </c>
      <c r="X70" s="1" t="str">
        <f t="shared" si="45"/>
        <v/>
      </c>
      <c r="Y70" s="1" t="str">
        <f t="shared" si="45"/>
        <v/>
      </c>
      <c r="Z70" s="1" t="str">
        <f t="shared" si="45"/>
        <v/>
      </c>
      <c r="AA70" s="7" t="str">
        <f>IF(AA30="","",AA30)</f>
        <v/>
      </c>
      <c r="AB70" s="7" t="str">
        <f t="shared" si="46"/>
        <v/>
      </c>
      <c r="AC70" s="7" t="str">
        <f ca="1">IF(INT((AF68-AF69)/10)=0,"",INT((AF68-AF69)/10))</f>
        <v/>
      </c>
      <c r="AD70" s="7" t="str">
        <f t="shared" si="20"/>
        <v/>
      </c>
      <c r="AE70" s="7">
        <f ca="1">IF(AF68&lt;X66,"",AF68-AF69)</f>
        <v>1</v>
      </c>
      <c r="AF70" s="1" t="str">
        <f>IF(AF30="","",AF30)</f>
        <v/>
      </c>
      <c r="AG70" s="1" t="str">
        <f t="shared" si="39"/>
        <v/>
      </c>
      <c r="AH70" s="1" t="str">
        <f t="shared" si="43"/>
        <v/>
      </c>
      <c r="AI70" s="1" t="str">
        <f t="shared" si="43"/>
        <v/>
      </c>
      <c r="AJ70" s="1" t="str">
        <f t="shared" si="43"/>
        <v/>
      </c>
      <c r="AK70" s="1" t="str">
        <f t="shared" si="43"/>
        <v/>
      </c>
    </row>
    <row r="71" spans="1:37" ht="19" customHeight="1" x14ac:dyDescent="0.25">
      <c r="A71" s="1" t="str">
        <f t="shared" si="9"/>
        <v/>
      </c>
      <c r="B71" s="1" t="str">
        <f>IF(B31="","",B31)</f>
        <v/>
      </c>
      <c r="C71" s="1" t="str">
        <f>IF(C31="","",C31)</f>
        <v/>
      </c>
      <c r="D71" s="1" t="str">
        <f t="shared" si="44"/>
        <v/>
      </c>
      <c r="E71" s="1" t="str">
        <f t="shared" si="44"/>
        <v/>
      </c>
      <c r="F71" s="1" t="str">
        <f t="shared" si="44"/>
        <v/>
      </c>
      <c r="G71" s="1" t="str">
        <f>IF(G31="","",G31)</f>
        <v/>
      </c>
      <c r="H71" s="1" t="str">
        <f t="shared" si="14"/>
        <v/>
      </c>
      <c r="I71" s="1" t="str">
        <f>IF(I31="","",I31)</f>
        <v/>
      </c>
      <c r="J71" s="1" t="str">
        <f t="shared" si="5"/>
        <v/>
      </c>
      <c r="K71" s="1" t="str">
        <f>IF(K31="","",K31)</f>
        <v/>
      </c>
      <c r="L71" s="1" t="str">
        <f>IF(L31="","",L31)</f>
        <v/>
      </c>
      <c r="M71" s="1" t="str">
        <f t="shared" si="37"/>
        <v/>
      </c>
      <c r="N71" s="1" t="str">
        <f t="shared" si="41"/>
        <v/>
      </c>
      <c r="O71" s="1" t="str">
        <f t="shared" si="0"/>
        <v/>
      </c>
      <c r="P71" s="1" t="str">
        <f t="shared" si="38"/>
        <v/>
      </c>
      <c r="Q71" s="1" t="str">
        <f t="shared" si="38"/>
        <v/>
      </c>
      <c r="R71" s="1" t="str">
        <f t="shared" si="38"/>
        <v/>
      </c>
      <c r="S71" s="1" t="str">
        <f t="shared" si="38"/>
        <v/>
      </c>
      <c r="T71" s="1" t="str">
        <f t="shared" si="38"/>
        <v/>
      </c>
      <c r="U71" s="1" t="str">
        <f t="shared" si="38"/>
        <v/>
      </c>
      <c r="V71" s="1" t="str">
        <f>IF(V31="","",V31)</f>
        <v/>
      </c>
      <c r="W71" s="1" t="str">
        <f>IF(W31="","",W31)</f>
        <v/>
      </c>
      <c r="X71" s="1" t="str">
        <f t="shared" si="45"/>
        <v/>
      </c>
      <c r="Y71" s="1" t="str">
        <f t="shared" si="45"/>
        <v/>
      </c>
      <c r="Z71" s="1" t="str">
        <f t="shared" si="45"/>
        <v/>
      </c>
      <c r="AA71" s="1" t="str">
        <f>IF(AA31="","",AA31)</f>
        <v/>
      </c>
      <c r="AB71" s="1" t="str">
        <f t="shared" si="46"/>
        <v/>
      </c>
      <c r="AC71" s="1" t="str">
        <f>IF(AC31="","",AC31)</f>
        <v/>
      </c>
      <c r="AD71" s="1" t="str">
        <f t="shared" si="20"/>
        <v/>
      </c>
      <c r="AE71" s="1" t="str">
        <f>IF(AE31="","",AE31)</f>
        <v/>
      </c>
      <c r="AF71" s="1" t="str">
        <f>IF(AF31="","",AF31)</f>
        <v/>
      </c>
      <c r="AG71" s="1" t="str">
        <f t="shared" si="43"/>
        <v/>
      </c>
      <c r="AH71" s="1" t="str">
        <f t="shared" si="43"/>
        <v/>
      </c>
      <c r="AI71" s="1" t="str">
        <f t="shared" si="43"/>
        <v/>
      </c>
      <c r="AJ71" s="1" t="str">
        <f t="shared" si="43"/>
        <v/>
      </c>
      <c r="AK71" s="1" t="str">
        <f t="shared" si="43"/>
        <v/>
      </c>
    </row>
    <row r="72" spans="1:37" ht="19" customHeight="1" x14ac:dyDescent="0.25">
      <c r="A72" s="1" t="str">
        <f t="shared" si="9"/>
        <v/>
      </c>
      <c r="D72" s="1" t="str">
        <f>IF(D32="","",D32)</f>
        <v/>
      </c>
      <c r="E72" s="3" t="str">
        <f>IF(E32="","",E32)</f>
        <v/>
      </c>
      <c r="F72" s="3" t="str">
        <f>IF(F32="","",F32)</f>
        <v/>
      </c>
      <c r="G72" s="3" t="str">
        <f>IF(G32="","",G32)</f>
        <v/>
      </c>
      <c r="H72" s="37" t="str">
        <f>IF(H32="","",H32)</f>
        <v/>
      </c>
      <c r="I72" s="42">
        <f ca="1">INT(M73/10)</f>
        <v>6</v>
      </c>
      <c r="J72" s="42" t="str">
        <f t="shared" si="5"/>
        <v/>
      </c>
      <c r="K72" s="41">
        <f ca="1">INT(M73-INT(M73/10)*10)</f>
        <v>5</v>
      </c>
      <c r="L72" s="10" t="str">
        <f>IF(L32="","",L32)</f>
        <v/>
      </c>
      <c r="M72" s="10" t="str">
        <f t="shared" si="37"/>
        <v/>
      </c>
      <c r="N72" s="1" t="str">
        <f t="shared" si="41"/>
        <v/>
      </c>
      <c r="O72" s="1" t="str">
        <f t="shared" si="0"/>
        <v/>
      </c>
      <c r="P72" s="1" t="str">
        <f t="shared" si="38"/>
        <v/>
      </c>
      <c r="Q72" s="1" t="str">
        <f t="shared" si="38"/>
        <v/>
      </c>
      <c r="R72" s="1" t="str">
        <f t="shared" si="38"/>
        <v/>
      </c>
      <c r="S72" s="1" t="str">
        <f t="shared" si="38"/>
        <v/>
      </c>
      <c r="T72" s="1" t="str">
        <f t="shared" si="38"/>
        <v/>
      </c>
      <c r="U72" s="1" t="str">
        <f t="shared" si="38"/>
        <v/>
      </c>
      <c r="X72" s="1" t="str">
        <f>IF(X32="","",X32)</f>
        <v/>
      </c>
      <c r="Y72" s="3" t="str">
        <f>IF(Y32="","",Y32)</f>
        <v/>
      </c>
      <c r="Z72" s="3" t="str">
        <f>IF(Z32="","",Z32)</f>
        <v/>
      </c>
      <c r="AA72" s="3" t="str">
        <f>IF(AA32="","",AA32)</f>
        <v/>
      </c>
      <c r="AB72" s="37" t="str">
        <f t="shared" si="46"/>
        <v/>
      </c>
      <c r="AC72" s="42">
        <f ca="1">INT(AG73/10)</f>
        <v>3</v>
      </c>
      <c r="AD72" s="42" t="str">
        <f t="shared" si="20"/>
        <v/>
      </c>
      <c r="AE72" s="41">
        <f ca="1">INT(AG73-INT(AG73/10)*10)</f>
        <v>7</v>
      </c>
      <c r="AF72" s="10" t="str">
        <f>IF(AF32="","",AF32)</f>
        <v/>
      </c>
      <c r="AG72" s="10" t="str">
        <f t="shared" ref="AG72:AG79" si="47">IF(AG32="","",AG32)</f>
        <v/>
      </c>
      <c r="AH72" s="1" t="str">
        <f t="shared" si="43"/>
        <v/>
      </c>
      <c r="AI72" s="1" t="str">
        <f t="shared" si="43"/>
        <v/>
      </c>
      <c r="AJ72" s="1" t="str">
        <f t="shared" si="43"/>
        <v/>
      </c>
      <c r="AK72" s="1" t="str">
        <f t="shared" si="43"/>
        <v/>
      </c>
    </row>
    <row r="73" spans="1:37" ht="19" customHeight="1" x14ac:dyDescent="0.25">
      <c r="A73" s="5" t="str">
        <f t="shared" si="9"/>
        <v>(9)</v>
      </c>
      <c r="D73" s="1">
        <f t="shared" ref="D73:I73" ca="1" si="48">IF(D33="","",D33)</f>
        <v>9</v>
      </c>
      <c r="E73" s="35" t="str">
        <f t="shared" si="48"/>
        <v>)</v>
      </c>
      <c r="F73" s="5" t="str">
        <f t="shared" si="48"/>
        <v/>
      </c>
      <c r="G73" s="1">
        <f t="shared" ca="1" si="48"/>
        <v>5</v>
      </c>
      <c r="H73" s="1" t="str">
        <f t="shared" si="48"/>
        <v/>
      </c>
      <c r="I73" s="5">
        <f t="shared" ca="1" si="48"/>
        <v>9</v>
      </c>
      <c r="J73" s="5" t="str">
        <f t="shared" si="5"/>
        <v/>
      </c>
      <c r="K73" s="9">
        <f ca="1">IF(K33="","",K33)</f>
        <v>1</v>
      </c>
      <c r="L73" s="38">
        <f ca="1">IF(L33="","",L33)</f>
        <v>591</v>
      </c>
      <c r="M73" s="8">
        <f t="shared" ca="1" si="37"/>
        <v>65</v>
      </c>
      <c r="N73" s="26" t="str">
        <f t="shared" si="41"/>
        <v/>
      </c>
      <c r="O73" s="26" t="str">
        <f t="shared" si="0"/>
        <v/>
      </c>
      <c r="P73" s="26" t="str">
        <f t="shared" si="38"/>
        <v/>
      </c>
      <c r="Q73" s="26" t="str">
        <f t="shared" si="38"/>
        <v/>
      </c>
      <c r="R73" s="26" t="str">
        <f t="shared" si="38"/>
        <v/>
      </c>
      <c r="S73" s="26" t="str">
        <f t="shared" si="38"/>
        <v/>
      </c>
      <c r="T73" s="26" t="str">
        <f t="shared" si="38"/>
        <v/>
      </c>
      <c r="U73" s="151" t="str">
        <f t="shared" si="38"/>
        <v>(10)</v>
      </c>
      <c r="V73" s="151"/>
      <c r="X73" s="1">
        <f t="shared" ref="X73:AC73" ca="1" si="49">IF(X33="","",X33)</f>
        <v>7</v>
      </c>
      <c r="Y73" s="35" t="str">
        <f t="shared" si="49"/>
        <v>)</v>
      </c>
      <c r="Z73" s="5" t="str">
        <f t="shared" si="49"/>
        <v/>
      </c>
      <c r="AA73" s="1">
        <f t="shared" ca="1" si="49"/>
        <v>2</v>
      </c>
      <c r="AB73" s="1" t="str">
        <f t="shared" si="49"/>
        <v/>
      </c>
      <c r="AC73" s="5">
        <f t="shared" ca="1" si="49"/>
        <v>6</v>
      </c>
      <c r="AD73" s="5" t="str">
        <f t="shared" si="20"/>
        <v/>
      </c>
      <c r="AE73" s="9">
        <f ca="1">IF(AE33="","",AE33)</f>
        <v>4</v>
      </c>
      <c r="AF73" s="38">
        <f ca="1">IF(AF33="","",AF33)</f>
        <v>264</v>
      </c>
      <c r="AG73" s="8">
        <f t="shared" ca="1" si="47"/>
        <v>37</v>
      </c>
      <c r="AH73" s="1" t="str">
        <f t="shared" si="43"/>
        <v/>
      </c>
      <c r="AI73" s="1" t="str">
        <f t="shared" si="43"/>
        <v/>
      </c>
      <c r="AJ73" s="1" t="str">
        <f t="shared" si="43"/>
        <v/>
      </c>
      <c r="AK73" s="1" t="str">
        <f t="shared" si="43"/>
        <v/>
      </c>
    </row>
    <row r="74" spans="1:37" ht="19" customHeight="1" x14ac:dyDescent="0.25">
      <c r="A74" s="1" t="str">
        <f t="shared" si="9"/>
        <v/>
      </c>
      <c r="D74" s="1" t="str">
        <f t="shared" ref="D74:F79" si="50">IF(D34="","",D34)</f>
        <v/>
      </c>
      <c r="E74" s="1" t="str">
        <f t="shared" si="50"/>
        <v/>
      </c>
      <c r="F74" s="1" t="str">
        <f t="shared" si="50"/>
        <v/>
      </c>
      <c r="G74" s="39">
        <f ca="1">IF(INT(L74/10)=0,"",INT(L74/10))</f>
        <v>5</v>
      </c>
      <c r="H74" s="39" t="str">
        <f t="shared" si="14"/>
        <v/>
      </c>
      <c r="I74" s="39">
        <f ca="1">L74-INT(L74/10)*10</f>
        <v>4</v>
      </c>
      <c r="J74" s="39" t="str">
        <f t="shared" si="5"/>
        <v/>
      </c>
      <c r="K74" s="39" t="str">
        <f>IF(K34="","",K34)</f>
        <v/>
      </c>
      <c r="L74" s="8">
        <f ca="1">D73*I72</f>
        <v>54</v>
      </c>
      <c r="M74" s="1" t="str">
        <f t="shared" si="37"/>
        <v/>
      </c>
      <c r="N74" s="1" t="str">
        <f t="shared" si="41"/>
        <v/>
      </c>
      <c r="O74" s="1" t="str">
        <f t="shared" si="0"/>
        <v/>
      </c>
      <c r="P74" s="1" t="str">
        <f t="shared" si="38"/>
        <v/>
      </c>
      <c r="Q74" s="1" t="str">
        <f t="shared" si="38"/>
        <v/>
      </c>
      <c r="R74" s="1" t="str">
        <f t="shared" si="38"/>
        <v/>
      </c>
      <c r="S74" s="1" t="str">
        <f t="shared" si="38"/>
        <v/>
      </c>
      <c r="T74" s="1" t="str">
        <f t="shared" si="38"/>
        <v/>
      </c>
      <c r="U74" s="1" t="str">
        <f t="shared" si="38"/>
        <v/>
      </c>
      <c r="X74" s="1" t="str">
        <f t="shared" ref="X74:Z79" si="51">IF(X34="","",X34)</f>
        <v/>
      </c>
      <c r="Y74" s="1" t="str">
        <f t="shared" si="51"/>
        <v/>
      </c>
      <c r="Z74" s="1" t="str">
        <f t="shared" si="51"/>
        <v/>
      </c>
      <c r="AA74" s="39">
        <f ca="1">IF(INT(AF74/10)=0,"",INT(AF74/10))</f>
        <v>2</v>
      </c>
      <c r="AB74" s="39" t="str">
        <f t="shared" ref="AB74:AB79" si="52">IF(AB34="","",AB34)</f>
        <v/>
      </c>
      <c r="AC74" s="39">
        <f ca="1">AF74-INT(AF74/10)*10</f>
        <v>1</v>
      </c>
      <c r="AD74" s="39" t="str">
        <f t="shared" si="20"/>
        <v/>
      </c>
      <c r="AE74" s="39" t="str">
        <f>IF(AE34="","",AE34)</f>
        <v/>
      </c>
      <c r="AF74" s="8">
        <f ca="1">X73*AC72</f>
        <v>21</v>
      </c>
      <c r="AG74" s="1" t="str">
        <f t="shared" si="47"/>
        <v/>
      </c>
      <c r="AH74" s="1" t="str">
        <f t="shared" si="43"/>
        <v/>
      </c>
      <c r="AI74" s="1" t="str">
        <f t="shared" si="43"/>
        <v/>
      </c>
      <c r="AJ74" s="1" t="str">
        <f t="shared" si="43"/>
        <v/>
      </c>
      <c r="AK74" s="1" t="str">
        <f t="shared" si="43"/>
        <v/>
      </c>
    </row>
    <row r="75" spans="1:37" ht="19" customHeight="1" x14ac:dyDescent="0.25">
      <c r="A75" s="1" t="str">
        <f t="shared" si="9"/>
        <v/>
      </c>
      <c r="D75" s="1" t="str">
        <f t="shared" si="50"/>
        <v/>
      </c>
      <c r="E75" s="1" t="str">
        <f t="shared" si="50"/>
        <v/>
      </c>
      <c r="F75" s="1" t="str">
        <f t="shared" si="50"/>
        <v/>
      </c>
      <c r="G75" s="7" t="str">
        <f>IF(G35="","",G35)</f>
        <v/>
      </c>
      <c r="H75" s="7" t="str">
        <f t="shared" si="14"/>
        <v/>
      </c>
      <c r="I75" s="7">
        <f ca="1">IF(I73&lt;I74,10+I73-I74,IF(I73-I74=0,"",I73-I74))</f>
        <v>5</v>
      </c>
      <c r="J75" s="7" t="str">
        <f t="shared" si="5"/>
        <v/>
      </c>
      <c r="K75" s="7">
        <f ca="1">K73</f>
        <v>1</v>
      </c>
      <c r="L75" s="8">
        <f ca="1">IF(I75="",K75,I75*10+K75)</f>
        <v>51</v>
      </c>
      <c r="M75" s="1" t="str">
        <f t="shared" si="37"/>
        <v/>
      </c>
      <c r="N75" s="1" t="str">
        <f t="shared" si="41"/>
        <v/>
      </c>
      <c r="O75" s="1" t="str">
        <f t="shared" si="0"/>
        <v/>
      </c>
      <c r="P75" s="1" t="str">
        <f t="shared" ref="P75:U79" si="53">IF(P35="","",P35)</f>
        <v/>
      </c>
      <c r="Q75" s="1" t="str">
        <f t="shared" si="53"/>
        <v/>
      </c>
      <c r="R75" s="1" t="str">
        <f t="shared" si="53"/>
        <v/>
      </c>
      <c r="S75" s="1" t="str">
        <f t="shared" si="53"/>
        <v/>
      </c>
      <c r="T75" s="1" t="str">
        <f t="shared" si="53"/>
        <v/>
      </c>
      <c r="U75" s="1" t="str">
        <f t="shared" si="53"/>
        <v/>
      </c>
      <c r="X75" s="1" t="str">
        <f t="shared" si="51"/>
        <v/>
      </c>
      <c r="Y75" s="1" t="str">
        <f t="shared" si="51"/>
        <v/>
      </c>
      <c r="Z75" s="1" t="str">
        <f t="shared" si="51"/>
        <v/>
      </c>
      <c r="AA75" s="7" t="str">
        <f>IF(AA35="","",AA35)</f>
        <v/>
      </c>
      <c r="AB75" s="7" t="str">
        <f t="shared" si="52"/>
        <v/>
      </c>
      <c r="AC75" s="7">
        <f ca="1">IF(AC73&lt;AC74,10+AC73-AC74,IF(AC73-AC74=0,"",AC73-AC74))</f>
        <v>5</v>
      </c>
      <c r="AD75" s="7" t="str">
        <f t="shared" si="20"/>
        <v/>
      </c>
      <c r="AE75" s="7">
        <f ca="1">AE73</f>
        <v>4</v>
      </c>
      <c r="AF75" s="8">
        <f ca="1">IF(AC75="",AE75,AC75*10+AE75)</f>
        <v>54</v>
      </c>
      <c r="AG75" s="1" t="str">
        <f t="shared" si="47"/>
        <v/>
      </c>
      <c r="AH75" s="1" t="str">
        <f t="shared" si="43"/>
        <v/>
      </c>
      <c r="AI75" s="1" t="str">
        <f t="shared" si="43"/>
        <v/>
      </c>
      <c r="AJ75" s="1" t="str">
        <f t="shared" si="43"/>
        <v/>
      </c>
      <c r="AK75" s="1" t="str">
        <f t="shared" si="43"/>
        <v/>
      </c>
    </row>
    <row r="76" spans="1:37" ht="19" customHeight="1" x14ac:dyDescent="0.25">
      <c r="A76" s="1" t="str">
        <f t="shared" si="9"/>
        <v/>
      </c>
      <c r="D76" s="1" t="str">
        <f t="shared" si="50"/>
        <v/>
      </c>
      <c r="E76" s="1" t="str">
        <f t="shared" si="50"/>
        <v/>
      </c>
      <c r="F76" s="1" t="str">
        <f t="shared" si="50"/>
        <v/>
      </c>
      <c r="G76" s="7" t="str">
        <f>IF(G36="","",G36)</f>
        <v/>
      </c>
      <c r="H76" s="7" t="str">
        <f t="shared" si="14"/>
        <v/>
      </c>
      <c r="I76" s="39">
        <f ca="1">IF(INT(L76/10)=0,"",INT(L76/10))</f>
        <v>4</v>
      </c>
      <c r="J76" s="39" t="str">
        <f t="shared" si="5"/>
        <v/>
      </c>
      <c r="K76" s="39">
        <f ca="1">IF(L75&lt;D73,"",L76-INT(L76/10)*10)</f>
        <v>5</v>
      </c>
      <c r="L76" s="8">
        <f ca="1">D73*K72</f>
        <v>45</v>
      </c>
      <c r="M76" s="1" t="str">
        <f t="shared" si="37"/>
        <v/>
      </c>
      <c r="N76" s="1" t="str">
        <f t="shared" si="41"/>
        <v/>
      </c>
      <c r="O76" s="1" t="str">
        <f t="shared" si="0"/>
        <v/>
      </c>
      <c r="P76" s="1" t="str">
        <f t="shared" si="53"/>
        <v/>
      </c>
      <c r="Q76" s="1" t="str">
        <f t="shared" si="53"/>
        <v/>
      </c>
      <c r="R76" s="1" t="str">
        <f t="shared" si="53"/>
        <v/>
      </c>
      <c r="S76" s="1" t="str">
        <f t="shared" si="53"/>
        <v/>
      </c>
      <c r="T76" s="1" t="str">
        <f t="shared" si="53"/>
        <v/>
      </c>
      <c r="U76" s="1" t="str">
        <f t="shared" si="53"/>
        <v/>
      </c>
      <c r="X76" s="1" t="str">
        <f t="shared" si="51"/>
        <v/>
      </c>
      <c r="Y76" s="1" t="str">
        <f t="shared" si="51"/>
        <v/>
      </c>
      <c r="Z76" s="1" t="str">
        <f t="shared" si="51"/>
        <v/>
      </c>
      <c r="AA76" s="7" t="str">
        <f>IF(AA36="","",AA36)</f>
        <v/>
      </c>
      <c r="AB76" s="7" t="str">
        <f t="shared" si="52"/>
        <v/>
      </c>
      <c r="AC76" s="39">
        <f ca="1">IF(INT(AF76/10)=0,"",INT(AF76/10))</f>
        <v>4</v>
      </c>
      <c r="AD76" s="39" t="str">
        <f t="shared" si="20"/>
        <v/>
      </c>
      <c r="AE76" s="39">
        <f ca="1">IF(AF75&lt;X73,"",AF76-INT(AF76/10)*10)</f>
        <v>9</v>
      </c>
      <c r="AF76" s="8">
        <f ca="1">X73*AE72</f>
        <v>49</v>
      </c>
      <c r="AG76" s="1" t="str">
        <f t="shared" si="47"/>
        <v/>
      </c>
      <c r="AH76" s="1" t="str">
        <f t="shared" ref="AH76:AK79" si="54">IF(AH36="","",AH36)</f>
        <v/>
      </c>
      <c r="AI76" s="1" t="str">
        <f t="shared" si="54"/>
        <v/>
      </c>
      <c r="AJ76" s="1" t="str">
        <f t="shared" si="54"/>
        <v/>
      </c>
      <c r="AK76" s="1" t="str">
        <f t="shared" si="54"/>
        <v/>
      </c>
    </row>
    <row r="77" spans="1:37" ht="19" customHeight="1" x14ac:dyDescent="0.25">
      <c r="A77" s="1" t="str">
        <f t="shared" si="9"/>
        <v/>
      </c>
      <c r="D77" s="1" t="str">
        <f t="shared" si="50"/>
        <v/>
      </c>
      <c r="E77" s="1" t="str">
        <f t="shared" si="50"/>
        <v/>
      </c>
      <c r="F77" s="1" t="str">
        <f t="shared" si="50"/>
        <v/>
      </c>
      <c r="G77" s="7" t="str">
        <f>IF(G37="","",G37)</f>
        <v/>
      </c>
      <c r="H77" s="7" t="str">
        <f t="shared" si="14"/>
        <v/>
      </c>
      <c r="I77" s="7" t="str">
        <f ca="1">IF(INT((L75-L76)/10)=0,"",INT((L75-L76)/10))</f>
        <v/>
      </c>
      <c r="J77" s="7" t="str">
        <f t="shared" si="5"/>
        <v/>
      </c>
      <c r="K77" s="7">
        <f ca="1">IF(L75&lt;D73,"",L75-L76)</f>
        <v>6</v>
      </c>
      <c r="L77" s="1" t="str">
        <f>IF(L37="","",L37)</f>
        <v/>
      </c>
      <c r="M77" s="1" t="str">
        <f t="shared" si="37"/>
        <v/>
      </c>
      <c r="N77" s="1" t="str">
        <f t="shared" si="41"/>
        <v/>
      </c>
      <c r="O77" s="1" t="str">
        <f t="shared" si="0"/>
        <v/>
      </c>
      <c r="P77" s="1" t="str">
        <f t="shared" si="53"/>
        <v/>
      </c>
      <c r="Q77" s="1" t="str">
        <f t="shared" si="53"/>
        <v/>
      </c>
      <c r="R77" s="1" t="str">
        <f t="shared" si="53"/>
        <v/>
      </c>
      <c r="S77" s="1" t="str">
        <f t="shared" si="53"/>
        <v/>
      </c>
      <c r="T77" s="1" t="str">
        <f t="shared" si="53"/>
        <v/>
      </c>
      <c r="U77" s="1" t="str">
        <f t="shared" si="53"/>
        <v/>
      </c>
      <c r="X77" s="1" t="str">
        <f t="shared" si="51"/>
        <v/>
      </c>
      <c r="Y77" s="1" t="str">
        <f t="shared" si="51"/>
        <v/>
      </c>
      <c r="Z77" s="1" t="str">
        <f t="shared" si="51"/>
        <v/>
      </c>
      <c r="AA77" s="7" t="str">
        <f>IF(AA37="","",AA37)</f>
        <v/>
      </c>
      <c r="AB77" s="7" t="str">
        <f t="shared" si="52"/>
        <v/>
      </c>
      <c r="AC77" s="7" t="str">
        <f ca="1">IF(INT((AF75-AF76)/10)=0,"",INT((AF75-AF76)/10))</f>
        <v/>
      </c>
      <c r="AD77" s="7" t="str">
        <f t="shared" si="20"/>
        <v/>
      </c>
      <c r="AE77" s="7">
        <f ca="1">IF(AF75&lt;X73,"",AF75-AF76)</f>
        <v>5</v>
      </c>
      <c r="AF77" s="1" t="str">
        <f>IF(AF37="","",AF37)</f>
        <v/>
      </c>
      <c r="AG77" s="1" t="str">
        <f t="shared" si="47"/>
        <v/>
      </c>
      <c r="AH77" s="1" t="str">
        <f t="shared" si="54"/>
        <v/>
      </c>
      <c r="AI77" s="1" t="str">
        <f t="shared" si="54"/>
        <v/>
      </c>
      <c r="AJ77" s="1" t="str">
        <f t="shared" si="54"/>
        <v/>
      </c>
      <c r="AK77" s="1" t="str">
        <f t="shared" si="54"/>
        <v/>
      </c>
    </row>
    <row r="78" spans="1:37" ht="19" customHeight="1" x14ac:dyDescent="0.25">
      <c r="A78" s="1" t="str">
        <f t="shared" si="9"/>
        <v/>
      </c>
      <c r="D78" s="1" t="str">
        <f t="shared" si="50"/>
        <v/>
      </c>
      <c r="E78" s="1" t="str">
        <f t="shared" si="50"/>
        <v/>
      </c>
      <c r="F78" s="1" t="str">
        <f t="shared" si="50"/>
        <v/>
      </c>
      <c r="G78" s="1" t="str">
        <f>IF(G38="","",G38)</f>
        <v/>
      </c>
      <c r="H78" s="1" t="str">
        <f t="shared" si="14"/>
        <v/>
      </c>
      <c r="I78" s="1" t="str">
        <f>IF(I38="","",I38)</f>
        <v/>
      </c>
      <c r="J78" s="1" t="str">
        <f t="shared" si="5"/>
        <v/>
      </c>
      <c r="K78" s="1" t="str">
        <f>IF(K38="","",K38)</f>
        <v/>
      </c>
      <c r="L78" s="1" t="str">
        <f>IF(L38="","",L38)</f>
        <v/>
      </c>
      <c r="M78" s="1" t="str">
        <f t="shared" si="37"/>
        <v/>
      </c>
      <c r="N78" s="1" t="str">
        <f t="shared" si="41"/>
        <v/>
      </c>
      <c r="O78" s="1" t="str">
        <f t="shared" si="0"/>
        <v/>
      </c>
      <c r="P78" s="1" t="str">
        <f t="shared" si="53"/>
        <v/>
      </c>
      <c r="Q78" s="1" t="str">
        <f t="shared" si="53"/>
        <v/>
      </c>
      <c r="R78" s="1" t="str">
        <f t="shared" si="53"/>
        <v/>
      </c>
      <c r="S78" s="1" t="str">
        <f t="shared" si="53"/>
        <v/>
      </c>
      <c r="T78" s="1" t="str">
        <f t="shared" si="53"/>
        <v/>
      </c>
      <c r="U78" s="1" t="str">
        <f t="shared" si="53"/>
        <v/>
      </c>
      <c r="X78" s="1" t="str">
        <f t="shared" si="51"/>
        <v/>
      </c>
      <c r="Y78" s="1" t="str">
        <f t="shared" si="51"/>
        <v/>
      </c>
      <c r="Z78" s="1" t="str">
        <f t="shared" si="51"/>
        <v/>
      </c>
      <c r="AA78" s="1" t="str">
        <f>IF(AA38="","",AA38)</f>
        <v/>
      </c>
      <c r="AB78" s="1" t="str">
        <f t="shared" si="52"/>
        <v/>
      </c>
      <c r="AC78" s="1" t="str">
        <f>IF(AC38="","",AC38)</f>
        <v/>
      </c>
      <c r="AD78" s="1" t="str">
        <f t="shared" si="20"/>
        <v/>
      </c>
      <c r="AE78" s="1" t="str">
        <f>IF(AE38="","",AE38)</f>
        <v/>
      </c>
      <c r="AF78" s="1" t="str">
        <f>IF(AF38="","",AF38)</f>
        <v/>
      </c>
      <c r="AG78" s="1" t="str">
        <f t="shared" si="47"/>
        <v/>
      </c>
      <c r="AH78" s="1" t="str">
        <f t="shared" si="54"/>
        <v/>
      </c>
      <c r="AI78" s="1" t="str">
        <f t="shared" si="54"/>
        <v/>
      </c>
      <c r="AJ78" s="1" t="str">
        <f t="shared" si="54"/>
        <v/>
      </c>
      <c r="AK78" s="1" t="str">
        <f t="shared" si="54"/>
        <v/>
      </c>
    </row>
    <row r="79" spans="1:37" ht="19" customHeight="1" x14ac:dyDescent="0.25">
      <c r="A79" s="1" t="str">
        <f t="shared" si="9"/>
        <v/>
      </c>
      <c r="D79" s="1" t="str">
        <f t="shared" si="50"/>
        <v/>
      </c>
      <c r="E79" s="1" t="str">
        <f t="shared" si="50"/>
        <v/>
      </c>
      <c r="F79" s="1" t="str">
        <f t="shared" si="50"/>
        <v/>
      </c>
      <c r="G79" s="1" t="str">
        <f>IF(G39="","",G39)</f>
        <v/>
      </c>
      <c r="H79" s="1" t="str">
        <f t="shared" si="14"/>
        <v/>
      </c>
      <c r="I79" s="1" t="str">
        <f>IF(I39="","",I39)</f>
        <v/>
      </c>
      <c r="J79" s="1" t="str">
        <f t="shared" si="5"/>
        <v/>
      </c>
      <c r="K79" s="1" t="str">
        <f>IF(K39="","",K39)</f>
        <v/>
      </c>
      <c r="L79" s="1" t="str">
        <f>IF(L39="","",L39)</f>
        <v/>
      </c>
      <c r="M79" s="1" t="str">
        <f t="shared" si="37"/>
        <v/>
      </c>
      <c r="N79" s="1" t="str">
        <f t="shared" si="41"/>
        <v/>
      </c>
      <c r="O79" s="1" t="str">
        <f t="shared" si="0"/>
        <v/>
      </c>
      <c r="P79" s="1" t="str">
        <f t="shared" si="53"/>
        <v/>
      </c>
      <c r="Q79" s="1" t="str">
        <f t="shared" si="53"/>
        <v/>
      </c>
      <c r="R79" s="1" t="str">
        <f t="shared" si="53"/>
        <v/>
      </c>
      <c r="S79" s="1" t="str">
        <f t="shared" si="53"/>
        <v/>
      </c>
      <c r="T79" s="1" t="str">
        <f t="shared" si="53"/>
        <v/>
      </c>
      <c r="U79" s="1" t="str">
        <f t="shared" si="53"/>
        <v/>
      </c>
      <c r="X79" s="1" t="str">
        <f t="shared" si="51"/>
        <v/>
      </c>
      <c r="Y79" s="1" t="str">
        <f t="shared" si="51"/>
        <v/>
      </c>
      <c r="Z79" s="1" t="str">
        <f t="shared" si="51"/>
        <v/>
      </c>
      <c r="AA79" s="1" t="str">
        <f>IF(AA39="","",AA39)</f>
        <v/>
      </c>
      <c r="AB79" s="1" t="str">
        <f t="shared" si="52"/>
        <v/>
      </c>
      <c r="AC79" s="1" t="str">
        <f>IF(AC39="","",AC39)</f>
        <v/>
      </c>
      <c r="AD79" s="1" t="str">
        <f t="shared" si="20"/>
        <v/>
      </c>
      <c r="AE79" s="1" t="str">
        <f>IF(AE39="","",AE39)</f>
        <v/>
      </c>
      <c r="AF79" s="1" t="str">
        <f>IF(AF39="","",AF39)</f>
        <v/>
      </c>
      <c r="AG79" s="1" t="str">
        <f t="shared" si="47"/>
        <v/>
      </c>
      <c r="AH79" s="1" t="str">
        <f t="shared" si="54"/>
        <v/>
      </c>
      <c r="AI79" s="1" t="str">
        <f t="shared" si="54"/>
        <v/>
      </c>
      <c r="AJ79" s="1" t="str">
        <f t="shared" si="54"/>
        <v/>
      </c>
      <c r="AK79" s="1" t="str">
        <f t="shared" si="54"/>
        <v/>
      </c>
    </row>
    <row r="80" spans="1:37" ht="25" customHeight="1" x14ac:dyDescent="0.25">
      <c r="E80" s="9"/>
      <c r="Y80" s="9"/>
    </row>
  </sheetData>
  <mergeCells count="4">
    <mergeCell ref="AI1:AJ1"/>
    <mergeCell ref="AI41:AJ41"/>
    <mergeCell ref="U73:V73"/>
    <mergeCell ref="U33:V33"/>
  </mergeCells>
  <phoneticPr fontId="3"/>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46"/>
  <sheetViews>
    <sheetView workbookViewId="0"/>
  </sheetViews>
  <sheetFormatPr defaultColWidth="11.0703125" defaultRowHeight="25" customHeight="1" x14ac:dyDescent="0.25"/>
  <cols>
    <col min="1" max="37" width="1.7109375" style="1" customWidth="1"/>
    <col min="38" max="16384" width="11.0703125" style="1"/>
  </cols>
  <sheetData>
    <row r="1" spans="1:36" ht="25" customHeight="1" x14ac:dyDescent="0.25">
      <c r="D1" s="2" t="s">
        <v>97</v>
      </c>
      <c r="AG1" s="3" t="s">
        <v>29</v>
      </c>
      <c r="AH1" s="3"/>
      <c r="AI1" s="147"/>
      <c r="AJ1" s="147"/>
    </row>
    <row r="2" spans="1:36" ht="25" customHeight="1" x14ac:dyDescent="0.25">
      <c r="Q2" s="4" t="s">
        <v>0</v>
      </c>
      <c r="R2" s="3"/>
      <c r="S2" s="3"/>
      <c r="T2" s="3"/>
      <c r="U2" s="3"/>
      <c r="V2" s="3"/>
      <c r="W2" s="3"/>
      <c r="X2" s="3"/>
      <c r="Y2" s="3"/>
      <c r="Z2" s="3"/>
      <c r="AA2" s="3"/>
      <c r="AB2" s="3"/>
      <c r="AC2" s="3"/>
      <c r="AD2" s="3"/>
      <c r="AE2" s="3"/>
      <c r="AF2" s="3"/>
    </row>
    <row r="3" spans="1:36" ht="34" customHeight="1" x14ac:dyDescent="0.25">
      <c r="A3" s="5"/>
    </row>
    <row r="4" spans="1:36" ht="34" customHeight="1" x14ac:dyDescent="0.25">
      <c r="A4" s="5" t="s">
        <v>17</v>
      </c>
      <c r="D4" s="146">
        <f ca="1">H4*L4</f>
        <v>55</v>
      </c>
      <c r="E4" s="146"/>
      <c r="F4" s="146" t="s">
        <v>30</v>
      </c>
      <c r="G4" s="146"/>
      <c r="H4" s="1">
        <f ca="1">INT(RAND()*4+2)</f>
        <v>5</v>
      </c>
      <c r="K4" s="8">
        <f ca="1">INT(RAND()*(100-H4*10))+H4*10</f>
        <v>55</v>
      </c>
      <c r="L4" s="8">
        <f ca="1">INT(K4/H4)</f>
        <v>11</v>
      </c>
      <c r="O4" s="10"/>
      <c r="P4" s="10"/>
      <c r="T4" s="5"/>
      <c r="W4" s="10"/>
      <c r="X4" s="10"/>
      <c r="Y4" s="10"/>
      <c r="AH4" s="10"/>
      <c r="AI4" s="10"/>
    </row>
    <row r="5" spans="1:36" ht="34" customHeight="1" x14ac:dyDescent="0.25"/>
    <row r="6" spans="1:36" ht="34" customHeight="1" x14ac:dyDescent="0.25">
      <c r="A6" s="5" t="s">
        <v>19</v>
      </c>
      <c r="D6" s="146">
        <f ca="1">H6*L6</f>
        <v>76</v>
      </c>
      <c r="E6" s="146"/>
      <c r="F6" s="146" t="s">
        <v>30</v>
      </c>
      <c r="G6" s="146"/>
      <c r="H6" s="1">
        <f ca="1">INT(RAND()*4+2)</f>
        <v>4</v>
      </c>
      <c r="K6" s="8">
        <f ca="1">INT(RAND()*(100-H6*10))+H6*10</f>
        <v>76</v>
      </c>
      <c r="L6" s="8">
        <f ca="1">INT(K6/H6)</f>
        <v>19</v>
      </c>
      <c r="O6" s="10"/>
      <c r="P6" s="10"/>
      <c r="T6" s="5"/>
      <c r="W6" s="10"/>
      <c r="X6" s="10"/>
      <c r="Y6" s="10"/>
      <c r="AH6" s="10"/>
      <c r="AI6" s="10"/>
    </row>
    <row r="7" spans="1:36" ht="34" customHeight="1" x14ac:dyDescent="0.25"/>
    <row r="8" spans="1:36" ht="34" customHeight="1" x14ac:dyDescent="0.25">
      <c r="A8" s="5" t="s">
        <v>20</v>
      </c>
      <c r="D8" s="146">
        <f ca="1">H8*L8</f>
        <v>52</v>
      </c>
      <c r="E8" s="146"/>
      <c r="F8" s="146" t="s">
        <v>30</v>
      </c>
      <c r="G8" s="146"/>
      <c r="H8" s="1">
        <f ca="1">INT(RAND()*4+2)</f>
        <v>4</v>
      </c>
      <c r="K8" s="8">
        <f ca="1">INT(RAND()*(100-H8*10))+H8*10</f>
        <v>53</v>
      </c>
      <c r="L8" s="8">
        <f ca="1">INT(K8/H8)</f>
        <v>13</v>
      </c>
      <c r="O8" s="10"/>
      <c r="P8" s="10"/>
      <c r="T8" s="5"/>
      <c r="W8" s="10"/>
      <c r="X8" s="10"/>
      <c r="Y8" s="10"/>
      <c r="AH8" s="10"/>
      <c r="AI8" s="10"/>
    </row>
    <row r="9" spans="1:36" ht="34" customHeight="1" x14ac:dyDescent="0.25"/>
    <row r="10" spans="1:36" ht="34" customHeight="1" x14ac:dyDescent="0.25">
      <c r="A10" s="5" t="s">
        <v>21</v>
      </c>
      <c r="D10" s="146">
        <f ca="1">H10*L10</f>
        <v>33</v>
      </c>
      <c r="E10" s="146"/>
      <c r="F10" s="146" t="s">
        <v>30</v>
      </c>
      <c r="G10" s="146"/>
      <c r="H10" s="1">
        <f ca="1">INT(RAND()*4+2)</f>
        <v>3</v>
      </c>
      <c r="K10" s="8">
        <f ca="1">INT(RAND()*(100-H10*10))+H10*10</f>
        <v>34</v>
      </c>
      <c r="L10" s="8">
        <f ca="1">INT(K10/H10)</f>
        <v>11</v>
      </c>
      <c r="O10" s="10"/>
      <c r="P10" s="10"/>
      <c r="T10" s="5"/>
      <c r="W10" s="10"/>
      <c r="X10" s="10"/>
      <c r="Y10" s="10"/>
      <c r="AH10" s="10"/>
      <c r="AI10" s="10"/>
    </row>
    <row r="11" spans="1:36" ht="34" customHeight="1" x14ac:dyDescent="0.25"/>
    <row r="12" spans="1:36" ht="34" customHeight="1" x14ac:dyDescent="0.25">
      <c r="A12" s="5" t="s">
        <v>22</v>
      </c>
      <c r="D12" s="146">
        <f ca="1">H12*L12</f>
        <v>48</v>
      </c>
      <c r="E12" s="146"/>
      <c r="F12" s="146" t="s">
        <v>30</v>
      </c>
      <c r="G12" s="146"/>
      <c r="H12" s="1">
        <f ca="1">INT(RAND()*4+2)</f>
        <v>3</v>
      </c>
      <c r="K12" s="8">
        <f ca="1">INT(RAND()*(100-H12*10))+H12*10</f>
        <v>49</v>
      </c>
      <c r="L12" s="8">
        <f ca="1">INT(K12/H12)</f>
        <v>16</v>
      </c>
      <c r="O12" s="10"/>
      <c r="P12" s="10"/>
      <c r="T12" s="5"/>
      <c r="W12" s="10"/>
      <c r="X12" s="10"/>
      <c r="Y12" s="10"/>
      <c r="AH12" s="10"/>
      <c r="AI12" s="10"/>
    </row>
    <row r="13" spans="1:36" ht="34" customHeight="1" x14ac:dyDescent="0.25"/>
    <row r="14" spans="1:36" ht="34" customHeight="1" x14ac:dyDescent="0.25">
      <c r="A14" s="5" t="s">
        <v>23</v>
      </c>
      <c r="D14" s="146">
        <f ca="1">H14*L14</f>
        <v>60</v>
      </c>
      <c r="E14" s="146"/>
      <c r="F14" s="146" t="s">
        <v>30</v>
      </c>
      <c r="G14" s="146"/>
      <c r="H14" s="1">
        <f ca="1">INT(RAND()*4+2)</f>
        <v>4</v>
      </c>
      <c r="K14" s="8">
        <f ca="1">INT(RAND()*(100-H14*10))+H14*10</f>
        <v>63</v>
      </c>
      <c r="L14" s="8">
        <f ca="1">INT(K14/H14)</f>
        <v>15</v>
      </c>
      <c r="O14" s="10"/>
      <c r="P14" s="10"/>
      <c r="T14" s="5"/>
      <c r="W14" s="10"/>
      <c r="X14" s="10"/>
      <c r="Y14" s="10"/>
      <c r="AH14" s="10"/>
      <c r="AI14" s="10"/>
    </row>
    <row r="15" spans="1:36" ht="34" customHeight="1" x14ac:dyDescent="0.25"/>
    <row r="16" spans="1:36" ht="34" customHeight="1" x14ac:dyDescent="0.25">
      <c r="A16" s="5" t="s">
        <v>24</v>
      </c>
      <c r="D16" s="146">
        <f ca="1">H16*L16</f>
        <v>42</v>
      </c>
      <c r="E16" s="146"/>
      <c r="F16" s="146" t="s">
        <v>30</v>
      </c>
      <c r="G16" s="146"/>
      <c r="H16" s="1">
        <f ca="1">INT(RAND()*4+2)</f>
        <v>2</v>
      </c>
      <c r="K16" s="8">
        <f ca="1">INT(RAND()*(100-H16*10))+H16*10</f>
        <v>42</v>
      </c>
      <c r="L16" s="8">
        <f ca="1">INT(K16/H16)</f>
        <v>21</v>
      </c>
      <c r="O16" s="10"/>
      <c r="P16" s="10"/>
      <c r="T16" s="5"/>
      <c r="W16" s="10"/>
      <c r="X16" s="10"/>
      <c r="Y16" s="10"/>
      <c r="AH16" s="10"/>
      <c r="AI16" s="10"/>
    </row>
    <row r="17" spans="1:37" ht="34" customHeight="1" x14ac:dyDescent="0.25"/>
    <row r="18" spans="1:37" ht="34" customHeight="1" x14ac:dyDescent="0.25">
      <c r="A18" s="5" t="s">
        <v>25</v>
      </c>
      <c r="D18" s="146">
        <f ca="1">H18*L18</f>
        <v>80</v>
      </c>
      <c r="E18" s="146"/>
      <c r="F18" s="146" t="s">
        <v>30</v>
      </c>
      <c r="G18" s="146"/>
      <c r="H18" s="1">
        <f ca="1">INT(RAND()*4+2)</f>
        <v>2</v>
      </c>
      <c r="K18" s="8">
        <f ca="1">INT(RAND()*(100-H18*10))+H18*10</f>
        <v>81</v>
      </c>
      <c r="L18" s="8">
        <f ca="1">INT(K18/H18)</f>
        <v>40</v>
      </c>
      <c r="O18" s="10"/>
      <c r="P18" s="10"/>
      <c r="T18" s="5"/>
      <c r="W18" s="10"/>
      <c r="X18" s="10"/>
      <c r="Y18" s="10"/>
      <c r="AH18" s="10"/>
      <c r="AI18" s="10"/>
    </row>
    <row r="19" spans="1:37" ht="34" customHeight="1" x14ac:dyDescent="0.25"/>
    <row r="20" spans="1:37" ht="34" customHeight="1" x14ac:dyDescent="0.25">
      <c r="A20" s="5" t="s">
        <v>26</v>
      </c>
      <c r="D20" s="146">
        <f ca="1">H20*L20</f>
        <v>80</v>
      </c>
      <c r="E20" s="146"/>
      <c r="F20" s="146" t="s">
        <v>30</v>
      </c>
      <c r="G20" s="146"/>
      <c r="H20" s="1">
        <f ca="1">INT(RAND()*4+2)</f>
        <v>5</v>
      </c>
      <c r="K20" s="8">
        <f ca="1">INT(RAND()*(100-H20*10))+H20*10</f>
        <v>83</v>
      </c>
      <c r="L20" s="8">
        <f ca="1">INT(K20/H20)</f>
        <v>16</v>
      </c>
      <c r="O20" s="10"/>
      <c r="P20" s="10"/>
      <c r="T20" s="5"/>
      <c r="W20" s="10"/>
      <c r="X20" s="10"/>
      <c r="Y20" s="10"/>
      <c r="AH20" s="10"/>
      <c r="AI20" s="10"/>
    </row>
    <row r="21" spans="1:37" ht="34" customHeight="1" x14ac:dyDescent="0.25"/>
    <row r="22" spans="1:37" ht="34" customHeight="1" x14ac:dyDescent="0.25">
      <c r="A22" s="5" t="s">
        <v>27</v>
      </c>
      <c r="D22" s="146">
        <f ca="1">H22*L22</f>
        <v>88</v>
      </c>
      <c r="E22" s="146"/>
      <c r="F22" s="146" t="s">
        <v>30</v>
      </c>
      <c r="G22" s="146"/>
      <c r="H22" s="1">
        <f ca="1">INT(RAND()*4+2)</f>
        <v>2</v>
      </c>
      <c r="K22" s="8">
        <f ca="1">INT(RAND()*(100-H22*10))+H22*10</f>
        <v>88</v>
      </c>
      <c r="L22" s="8">
        <f ca="1">INT(K22/H22)</f>
        <v>44</v>
      </c>
      <c r="O22" s="10"/>
      <c r="P22" s="10"/>
      <c r="T22" s="5"/>
      <c r="W22" s="10"/>
      <c r="X22" s="10"/>
      <c r="Y22" s="10"/>
      <c r="AH22" s="10"/>
      <c r="AI22" s="10"/>
    </row>
    <row r="23" spans="1:37" ht="34" customHeight="1" x14ac:dyDescent="0.25"/>
    <row r="24" spans="1:37" ht="25" customHeight="1" x14ac:dyDescent="0.25">
      <c r="D24" s="2" t="str">
        <f>IF(D1="","",D1)</f>
        <v>わり算</v>
      </c>
      <c r="AG24" s="3" t="str">
        <f>IF(AG1="","",AG1)</f>
        <v>№</v>
      </c>
      <c r="AH24" s="3"/>
      <c r="AI24" s="147" t="str">
        <f>IF(AI1="","",AI1)</f>
        <v/>
      </c>
      <c r="AJ24" s="147"/>
    </row>
    <row r="25" spans="1:37" ht="25" customHeight="1" x14ac:dyDescent="0.25">
      <c r="E25" s="6" t="s">
        <v>1</v>
      </c>
      <c r="Q25" s="4" t="str">
        <f>IF(Q2="","",Q2)</f>
        <v>名前</v>
      </c>
      <c r="R25" s="3"/>
      <c r="S25" s="3"/>
      <c r="T25" s="3"/>
      <c r="U25" s="3" t="str">
        <f>IF(U2="","",U2)</f>
        <v/>
      </c>
      <c r="V25" s="3"/>
      <c r="W25" s="3"/>
      <c r="X25" s="3"/>
      <c r="Y25" s="3"/>
      <c r="Z25" s="3"/>
      <c r="AA25" s="3"/>
      <c r="AB25" s="3"/>
      <c r="AC25" s="3"/>
      <c r="AD25" s="3"/>
      <c r="AE25" s="3"/>
      <c r="AF25" s="3"/>
    </row>
    <row r="26" spans="1:37" ht="34" customHeight="1" x14ac:dyDescent="0.25">
      <c r="A26" s="1" t="str">
        <f t="shared" ref="A26:AK26" si="0">IF(A3="","",A3)</f>
        <v/>
      </c>
      <c r="B26" s="1" t="str">
        <f t="shared" si="0"/>
        <v/>
      </c>
      <c r="C26" s="1" t="str">
        <f t="shared" si="0"/>
        <v/>
      </c>
      <c r="D26" s="1" t="str">
        <f t="shared" si="0"/>
        <v/>
      </c>
      <c r="E26" s="1" t="str">
        <f t="shared" si="0"/>
        <v/>
      </c>
      <c r="F26" s="1" t="str">
        <f t="shared" si="0"/>
        <v/>
      </c>
      <c r="G26" s="1" t="str">
        <f t="shared" si="0"/>
        <v/>
      </c>
      <c r="H26" s="1" t="str">
        <f t="shared" si="0"/>
        <v/>
      </c>
      <c r="I26" s="1" t="str">
        <f t="shared" si="0"/>
        <v/>
      </c>
      <c r="J26" s="1" t="str">
        <f t="shared" si="0"/>
        <v/>
      </c>
      <c r="K26" s="1" t="str">
        <f t="shared" si="0"/>
        <v/>
      </c>
      <c r="L26" s="1" t="str">
        <f t="shared" si="0"/>
        <v/>
      </c>
      <c r="M26" s="1" t="str">
        <f t="shared" si="0"/>
        <v/>
      </c>
      <c r="N26" s="1" t="str">
        <f t="shared" si="0"/>
        <v/>
      </c>
      <c r="O26" s="1" t="str">
        <f t="shared" si="0"/>
        <v/>
      </c>
      <c r="P26" s="1" t="str">
        <f t="shared" si="0"/>
        <v/>
      </c>
      <c r="Q26" s="1" t="str">
        <f t="shared" si="0"/>
        <v/>
      </c>
      <c r="R26" s="1" t="str">
        <f t="shared" si="0"/>
        <v/>
      </c>
      <c r="S26" s="1" t="str">
        <f t="shared" si="0"/>
        <v/>
      </c>
      <c r="T26" s="1" t="str">
        <f t="shared" si="0"/>
        <v/>
      </c>
      <c r="U26" s="1" t="str">
        <f t="shared" si="0"/>
        <v/>
      </c>
      <c r="V26" s="1" t="str">
        <f t="shared" si="0"/>
        <v/>
      </c>
      <c r="W26" s="1" t="str">
        <f t="shared" si="0"/>
        <v/>
      </c>
      <c r="X26" s="1" t="str">
        <f t="shared" si="0"/>
        <v/>
      </c>
      <c r="Y26" s="1" t="str">
        <f t="shared" si="0"/>
        <v/>
      </c>
      <c r="Z26" s="1" t="str">
        <f t="shared" si="0"/>
        <v/>
      </c>
      <c r="AA26" s="1" t="str">
        <f t="shared" si="0"/>
        <v/>
      </c>
      <c r="AB26" s="1" t="str">
        <f t="shared" si="0"/>
        <v/>
      </c>
      <c r="AC26" s="1" t="str">
        <f t="shared" si="0"/>
        <v/>
      </c>
      <c r="AD26" s="1" t="str">
        <f t="shared" si="0"/>
        <v/>
      </c>
      <c r="AE26" s="1" t="str">
        <f t="shared" si="0"/>
        <v/>
      </c>
      <c r="AF26" s="1" t="str">
        <f t="shared" si="0"/>
        <v/>
      </c>
      <c r="AG26" s="1" t="str">
        <f t="shared" si="0"/>
        <v/>
      </c>
      <c r="AH26" s="1" t="str">
        <f t="shared" si="0"/>
        <v/>
      </c>
      <c r="AI26" s="1" t="str">
        <f t="shared" si="0"/>
        <v/>
      </c>
      <c r="AJ26" s="1" t="str">
        <f t="shared" si="0"/>
        <v/>
      </c>
      <c r="AK26" s="1" t="str">
        <f t="shared" si="0"/>
        <v/>
      </c>
    </row>
    <row r="27" spans="1:37" ht="34" customHeight="1" x14ac:dyDescent="0.25">
      <c r="A27" s="1" t="str">
        <f t="shared" ref="A27:A46" si="1">IF(A4="","",A4)</f>
        <v>(1)</v>
      </c>
      <c r="D27" s="146">
        <f ca="1">IF(D4="","",D4)</f>
        <v>55</v>
      </c>
      <c r="E27" s="146"/>
      <c r="F27" s="146" t="str">
        <f t="shared" ref="F27:H29" si="2">IF(F4="","",F4)</f>
        <v>÷</v>
      </c>
      <c r="G27" s="146" t="str">
        <f t="shared" si="2"/>
        <v/>
      </c>
      <c r="H27" s="1">
        <f t="shared" ca="1" si="2"/>
        <v>5</v>
      </c>
      <c r="I27" s="146" t="s">
        <v>15</v>
      </c>
      <c r="J27" s="146"/>
      <c r="K27" s="149">
        <f ca="1">INT(D27/H27)</f>
        <v>11</v>
      </c>
      <c r="L27" s="149"/>
      <c r="M27" s="1" t="str">
        <f t="shared" ref="M27:AK27" si="3">IF(M4="","",M4)</f>
        <v/>
      </c>
      <c r="N27" s="1" t="str">
        <f t="shared" si="3"/>
        <v/>
      </c>
      <c r="O27" s="1" t="str">
        <f t="shared" si="3"/>
        <v/>
      </c>
      <c r="P27" s="1" t="str">
        <f t="shared" si="3"/>
        <v/>
      </c>
      <c r="Q27" s="1" t="str">
        <f t="shared" si="3"/>
        <v/>
      </c>
      <c r="R27" s="1" t="str">
        <f t="shared" si="3"/>
        <v/>
      </c>
      <c r="S27" s="1" t="str">
        <f t="shared" si="3"/>
        <v/>
      </c>
      <c r="T27" s="1" t="str">
        <f t="shared" si="3"/>
        <v/>
      </c>
      <c r="U27" s="1" t="str">
        <f t="shared" si="3"/>
        <v/>
      </c>
      <c r="V27" s="1" t="str">
        <f t="shared" si="3"/>
        <v/>
      </c>
      <c r="W27" s="1" t="str">
        <f t="shared" si="3"/>
        <v/>
      </c>
      <c r="X27" s="1" t="str">
        <f t="shared" si="3"/>
        <v/>
      </c>
      <c r="Y27" s="1" t="str">
        <f t="shared" si="3"/>
        <v/>
      </c>
      <c r="Z27" s="1" t="str">
        <f t="shared" si="3"/>
        <v/>
      </c>
      <c r="AA27" s="1" t="str">
        <f t="shared" si="3"/>
        <v/>
      </c>
      <c r="AB27" s="1" t="str">
        <f t="shared" si="3"/>
        <v/>
      </c>
      <c r="AC27" s="1" t="str">
        <f t="shared" si="3"/>
        <v/>
      </c>
      <c r="AD27" s="1" t="str">
        <f t="shared" si="3"/>
        <v/>
      </c>
      <c r="AE27" s="1" t="str">
        <f t="shared" si="3"/>
        <v/>
      </c>
      <c r="AF27" s="1" t="str">
        <f t="shared" si="3"/>
        <v/>
      </c>
      <c r="AG27" s="1" t="str">
        <f t="shared" si="3"/>
        <v/>
      </c>
      <c r="AH27" s="1" t="str">
        <f t="shared" si="3"/>
        <v/>
      </c>
      <c r="AI27" s="1" t="str">
        <f t="shared" si="3"/>
        <v/>
      </c>
      <c r="AJ27" s="1" t="str">
        <f t="shared" si="3"/>
        <v/>
      </c>
      <c r="AK27" s="1" t="str">
        <f t="shared" si="3"/>
        <v/>
      </c>
    </row>
    <row r="28" spans="1:37" ht="34" customHeight="1" x14ac:dyDescent="0.25">
      <c r="A28" s="1" t="str">
        <f t="shared" si="1"/>
        <v/>
      </c>
      <c r="B28" s="1" t="str">
        <f>IF(B5="","",B5)</f>
        <v/>
      </c>
      <c r="C28" s="1" t="str">
        <f>IF(C5="","",C5)</f>
        <v/>
      </c>
      <c r="D28" s="1" t="str">
        <f>IF(D5="","",D5)</f>
        <v/>
      </c>
      <c r="E28" s="1" t="str">
        <f>IF(E5="","",E5)</f>
        <v/>
      </c>
      <c r="F28" s="1" t="str">
        <f t="shared" si="2"/>
        <v/>
      </c>
      <c r="G28" s="1" t="str">
        <f t="shared" si="2"/>
        <v/>
      </c>
      <c r="H28" s="1" t="str">
        <f t="shared" si="2"/>
        <v/>
      </c>
      <c r="I28" s="1" t="str">
        <f t="shared" ref="I28:P28" si="4">IF(I5="","",I5)</f>
        <v/>
      </c>
      <c r="J28" s="1" t="str">
        <f t="shared" si="4"/>
        <v/>
      </c>
      <c r="K28" s="1" t="str">
        <f t="shared" si="4"/>
        <v/>
      </c>
      <c r="L28" s="1" t="str">
        <f t="shared" si="4"/>
        <v/>
      </c>
      <c r="M28" s="1" t="str">
        <f t="shared" si="4"/>
        <v/>
      </c>
      <c r="N28" s="1" t="str">
        <f t="shared" si="4"/>
        <v/>
      </c>
      <c r="O28" s="1" t="str">
        <f t="shared" si="4"/>
        <v/>
      </c>
      <c r="P28" s="1" t="str">
        <f t="shared" si="4"/>
        <v/>
      </c>
      <c r="Q28" s="1" t="str">
        <f t="shared" ref="Q28:AK28" si="5">IF(Q5="","",Q5)</f>
        <v/>
      </c>
      <c r="R28" s="1" t="str">
        <f t="shared" si="5"/>
        <v/>
      </c>
      <c r="S28" s="1" t="str">
        <f t="shared" si="5"/>
        <v/>
      </c>
      <c r="T28" s="1" t="str">
        <f t="shared" si="5"/>
        <v/>
      </c>
      <c r="U28" s="1" t="str">
        <f t="shared" si="5"/>
        <v/>
      </c>
      <c r="V28" s="1" t="str">
        <f t="shared" si="5"/>
        <v/>
      </c>
      <c r="W28" s="1" t="str">
        <f t="shared" si="5"/>
        <v/>
      </c>
      <c r="X28" s="1" t="str">
        <f t="shared" si="5"/>
        <v/>
      </c>
      <c r="Y28" s="1" t="str">
        <f t="shared" si="5"/>
        <v/>
      </c>
      <c r="Z28" s="1" t="str">
        <f t="shared" si="5"/>
        <v/>
      </c>
      <c r="AA28" s="1" t="str">
        <f t="shared" si="5"/>
        <v/>
      </c>
      <c r="AB28" s="1" t="str">
        <f t="shared" si="5"/>
        <v/>
      </c>
      <c r="AC28" s="1" t="str">
        <f t="shared" si="5"/>
        <v/>
      </c>
      <c r="AD28" s="1" t="str">
        <f t="shared" si="5"/>
        <v/>
      </c>
      <c r="AE28" s="1" t="str">
        <f t="shared" si="5"/>
        <v/>
      </c>
      <c r="AF28" s="1" t="str">
        <f t="shared" si="5"/>
        <v/>
      </c>
      <c r="AG28" s="1" t="str">
        <f t="shared" si="5"/>
        <v/>
      </c>
      <c r="AH28" s="1" t="str">
        <f t="shared" si="5"/>
        <v/>
      </c>
      <c r="AI28" s="1" t="str">
        <f t="shared" si="5"/>
        <v/>
      </c>
      <c r="AJ28" s="1" t="str">
        <f t="shared" si="5"/>
        <v/>
      </c>
      <c r="AK28" s="1" t="str">
        <f t="shared" si="5"/>
        <v/>
      </c>
    </row>
    <row r="29" spans="1:37" ht="34" customHeight="1" x14ac:dyDescent="0.25">
      <c r="A29" s="1" t="str">
        <f t="shared" si="1"/>
        <v>(2)</v>
      </c>
      <c r="D29" s="146">
        <f ca="1">IF(D6="","",D6)</f>
        <v>76</v>
      </c>
      <c r="E29" s="146"/>
      <c r="F29" s="146" t="str">
        <f t="shared" si="2"/>
        <v>÷</v>
      </c>
      <c r="G29" s="146" t="str">
        <f t="shared" si="2"/>
        <v/>
      </c>
      <c r="H29" s="1">
        <f t="shared" ca="1" si="2"/>
        <v>4</v>
      </c>
      <c r="I29" s="146" t="s">
        <v>15</v>
      </c>
      <c r="J29" s="146"/>
      <c r="K29" s="149">
        <f ca="1">INT(D29/H29)</f>
        <v>19</v>
      </c>
      <c r="L29" s="149"/>
      <c r="M29" s="1" t="str">
        <f t="shared" ref="M29:AK29" si="6">IF(M6="","",M6)</f>
        <v/>
      </c>
      <c r="N29" s="1" t="str">
        <f t="shared" si="6"/>
        <v/>
      </c>
      <c r="O29" s="1" t="str">
        <f t="shared" si="6"/>
        <v/>
      </c>
      <c r="P29" s="1" t="str">
        <f t="shared" si="6"/>
        <v/>
      </c>
      <c r="Q29" s="1" t="str">
        <f t="shared" si="6"/>
        <v/>
      </c>
      <c r="R29" s="1" t="str">
        <f t="shared" si="6"/>
        <v/>
      </c>
      <c r="S29" s="1" t="str">
        <f t="shared" si="6"/>
        <v/>
      </c>
      <c r="T29" s="1" t="str">
        <f t="shared" si="6"/>
        <v/>
      </c>
      <c r="U29" s="1" t="str">
        <f t="shared" si="6"/>
        <v/>
      </c>
      <c r="V29" s="1" t="str">
        <f t="shared" si="6"/>
        <v/>
      </c>
      <c r="W29" s="1" t="str">
        <f t="shared" si="6"/>
        <v/>
      </c>
      <c r="X29" s="1" t="str">
        <f t="shared" si="6"/>
        <v/>
      </c>
      <c r="Y29" s="1" t="str">
        <f t="shared" si="6"/>
        <v/>
      </c>
      <c r="Z29" s="1" t="str">
        <f t="shared" si="6"/>
        <v/>
      </c>
      <c r="AA29" s="1" t="str">
        <f t="shared" si="6"/>
        <v/>
      </c>
      <c r="AB29" s="1" t="str">
        <f t="shared" si="6"/>
        <v/>
      </c>
      <c r="AC29" s="1" t="str">
        <f t="shared" si="6"/>
        <v/>
      </c>
      <c r="AD29" s="1" t="str">
        <f t="shared" si="6"/>
        <v/>
      </c>
      <c r="AE29" s="1" t="str">
        <f t="shared" si="6"/>
        <v/>
      </c>
      <c r="AF29" s="1" t="str">
        <f t="shared" si="6"/>
        <v/>
      </c>
      <c r="AG29" s="1" t="str">
        <f t="shared" si="6"/>
        <v/>
      </c>
      <c r="AH29" s="1" t="str">
        <f t="shared" si="6"/>
        <v/>
      </c>
      <c r="AI29" s="1" t="str">
        <f t="shared" si="6"/>
        <v/>
      </c>
      <c r="AJ29" s="1" t="str">
        <f t="shared" si="6"/>
        <v/>
      </c>
      <c r="AK29" s="1" t="str">
        <f t="shared" si="6"/>
        <v/>
      </c>
    </row>
    <row r="30" spans="1:37" ht="34" customHeight="1" x14ac:dyDescent="0.25">
      <c r="A30" s="1" t="str">
        <f t="shared" si="1"/>
        <v/>
      </c>
      <c r="B30" s="1" t="str">
        <f>IF(B7="","",B7)</f>
        <v/>
      </c>
      <c r="D30" s="1" t="str">
        <f t="shared" ref="D30:AK30" si="7">IF(D7="","",D7)</f>
        <v/>
      </c>
      <c r="E30" s="1" t="str">
        <f t="shared" si="7"/>
        <v/>
      </c>
      <c r="F30" s="1" t="str">
        <f t="shared" si="7"/>
        <v/>
      </c>
      <c r="G30" s="1" t="str">
        <f t="shared" si="7"/>
        <v/>
      </c>
      <c r="H30" s="1" t="str">
        <f t="shared" si="7"/>
        <v/>
      </c>
      <c r="I30" s="1" t="str">
        <f t="shared" si="7"/>
        <v/>
      </c>
      <c r="J30" s="1" t="str">
        <f t="shared" si="7"/>
        <v/>
      </c>
      <c r="K30" s="1" t="str">
        <f t="shared" si="7"/>
        <v/>
      </c>
      <c r="L30" s="1" t="str">
        <f t="shared" si="7"/>
        <v/>
      </c>
      <c r="M30" s="1" t="str">
        <f t="shared" si="7"/>
        <v/>
      </c>
      <c r="N30" s="1" t="str">
        <f t="shared" si="7"/>
        <v/>
      </c>
      <c r="O30" s="1" t="str">
        <f t="shared" si="7"/>
        <v/>
      </c>
      <c r="P30" s="1" t="str">
        <f t="shared" si="7"/>
        <v/>
      </c>
      <c r="Q30" s="1" t="str">
        <f t="shared" si="7"/>
        <v/>
      </c>
      <c r="R30" s="1" t="str">
        <f t="shared" si="7"/>
        <v/>
      </c>
      <c r="S30" s="1" t="str">
        <f t="shared" si="7"/>
        <v/>
      </c>
      <c r="T30" s="1" t="str">
        <f t="shared" si="7"/>
        <v/>
      </c>
      <c r="U30" s="1" t="str">
        <f t="shared" si="7"/>
        <v/>
      </c>
      <c r="V30" s="1" t="str">
        <f t="shared" si="7"/>
        <v/>
      </c>
      <c r="W30" s="1" t="str">
        <f t="shared" si="7"/>
        <v/>
      </c>
      <c r="X30" s="1" t="str">
        <f t="shared" si="7"/>
        <v/>
      </c>
      <c r="Y30" s="1" t="str">
        <f t="shared" si="7"/>
        <v/>
      </c>
      <c r="Z30" s="1" t="str">
        <f t="shared" si="7"/>
        <v/>
      </c>
      <c r="AA30" s="1" t="str">
        <f t="shared" si="7"/>
        <v/>
      </c>
      <c r="AB30" s="1" t="str">
        <f t="shared" si="7"/>
        <v/>
      </c>
      <c r="AC30" s="1" t="str">
        <f t="shared" si="7"/>
        <v/>
      </c>
      <c r="AD30" s="1" t="str">
        <f t="shared" si="7"/>
        <v/>
      </c>
      <c r="AE30" s="1" t="str">
        <f t="shared" si="7"/>
        <v/>
      </c>
      <c r="AF30" s="1" t="str">
        <f t="shared" si="7"/>
        <v/>
      </c>
      <c r="AG30" s="1" t="str">
        <f t="shared" si="7"/>
        <v/>
      </c>
      <c r="AH30" s="1" t="str">
        <f t="shared" si="7"/>
        <v/>
      </c>
      <c r="AI30" s="1" t="str">
        <f t="shared" si="7"/>
        <v/>
      </c>
      <c r="AJ30" s="1" t="str">
        <f t="shared" si="7"/>
        <v/>
      </c>
      <c r="AK30" s="1" t="str">
        <f t="shared" si="7"/>
        <v/>
      </c>
    </row>
    <row r="31" spans="1:37" ht="34" customHeight="1" x14ac:dyDescent="0.25">
      <c r="A31" s="1" t="str">
        <f t="shared" si="1"/>
        <v>(3)</v>
      </c>
      <c r="D31" s="146">
        <f ca="1">IF(D8="","",D8)</f>
        <v>52</v>
      </c>
      <c r="E31" s="146"/>
      <c r="F31" s="146" t="str">
        <f>IF(F8="","",F8)</f>
        <v>÷</v>
      </c>
      <c r="G31" s="146" t="str">
        <f>IF(G8="","",G8)</f>
        <v/>
      </c>
      <c r="H31" s="1">
        <f ca="1">IF(H8="","",H8)</f>
        <v>4</v>
      </c>
      <c r="I31" s="146" t="s">
        <v>15</v>
      </c>
      <c r="J31" s="146"/>
      <c r="K31" s="149">
        <f ca="1">INT(D31/H31)</f>
        <v>13</v>
      </c>
      <c r="L31" s="149"/>
      <c r="M31" s="1" t="str">
        <f t="shared" ref="M31:AK31" si="8">IF(M8="","",M8)</f>
        <v/>
      </c>
      <c r="N31" s="1" t="str">
        <f t="shared" si="8"/>
        <v/>
      </c>
      <c r="O31" s="1" t="str">
        <f t="shared" si="8"/>
        <v/>
      </c>
      <c r="P31" s="1" t="str">
        <f t="shared" si="8"/>
        <v/>
      </c>
      <c r="Q31" s="1" t="str">
        <f t="shared" si="8"/>
        <v/>
      </c>
      <c r="R31" s="1" t="str">
        <f t="shared" si="8"/>
        <v/>
      </c>
      <c r="S31" s="1" t="str">
        <f t="shared" si="8"/>
        <v/>
      </c>
      <c r="T31" s="1" t="str">
        <f t="shared" si="8"/>
        <v/>
      </c>
      <c r="U31" s="1" t="str">
        <f t="shared" si="8"/>
        <v/>
      </c>
      <c r="V31" s="1" t="str">
        <f t="shared" si="8"/>
        <v/>
      </c>
      <c r="W31" s="1" t="str">
        <f t="shared" si="8"/>
        <v/>
      </c>
      <c r="X31" s="1" t="str">
        <f t="shared" si="8"/>
        <v/>
      </c>
      <c r="Y31" s="1" t="str">
        <f t="shared" si="8"/>
        <v/>
      </c>
      <c r="Z31" s="1" t="str">
        <f t="shared" si="8"/>
        <v/>
      </c>
      <c r="AA31" s="1" t="str">
        <f t="shared" si="8"/>
        <v/>
      </c>
      <c r="AB31" s="1" t="str">
        <f t="shared" si="8"/>
        <v/>
      </c>
      <c r="AC31" s="1" t="str">
        <f t="shared" si="8"/>
        <v/>
      </c>
      <c r="AD31" s="1" t="str">
        <f t="shared" si="8"/>
        <v/>
      </c>
      <c r="AE31" s="1" t="str">
        <f t="shared" si="8"/>
        <v/>
      </c>
      <c r="AF31" s="1" t="str">
        <f t="shared" si="8"/>
        <v/>
      </c>
      <c r="AG31" s="1" t="str">
        <f t="shared" si="8"/>
        <v/>
      </c>
      <c r="AH31" s="1" t="str">
        <f t="shared" si="8"/>
        <v/>
      </c>
      <c r="AI31" s="1" t="str">
        <f t="shared" si="8"/>
        <v/>
      </c>
      <c r="AJ31" s="1" t="str">
        <f t="shared" si="8"/>
        <v/>
      </c>
      <c r="AK31" s="1" t="str">
        <f t="shared" si="8"/>
        <v/>
      </c>
    </row>
    <row r="32" spans="1:37" ht="34" customHeight="1" x14ac:dyDescent="0.25">
      <c r="A32" s="1" t="str">
        <f t="shared" si="1"/>
        <v/>
      </c>
      <c r="B32" s="1" t="str">
        <f>IF(B9="","",B9)</f>
        <v/>
      </c>
      <c r="D32" s="1" t="str">
        <f t="shared" ref="D32:AK32" si="9">IF(D9="","",D9)</f>
        <v/>
      </c>
      <c r="E32" s="1" t="str">
        <f t="shared" si="9"/>
        <v/>
      </c>
      <c r="F32" s="1" t="str">
        <f t="shared" si="9"/>
        <v/>
      </c>
      <c r="G32" s="1" t="str">
        <f t="shared" si="9"/>
        <v/>
      </c>
      <c r="H32" s="1" t="str">
        <f t="shared" si="9"/>
        <v/>
      </c>
      <c r="I32" s="1" t="str">
        <f t="shared" si="9"/>
        <v/>
      </c>
      <c r="J32" s="1" t="str">
        <f t="shared" si="9"/>
        <v/>
      </c>
      <c r="K32" s="1" t="str">
        <f t="shared" si="9"/>
        <v/>
      </c>
      <c r="L32" s="1" t="str">
        <f t="shared" si="9"/>
        <v/>
      </c>
      <c r="M32" s="1" t="str">
        <f t="shared" si="9"/>
        <v/>
      </c>
      <c r="N32" s="1" t="str">
        <f t="shared" si="9"/>
        <v/>
      </c>
      <c r="O32" s="1" t="str">
        <f t="shared" si="9"/>
        <v/>
      </c>
      <c r="P32" s="1" t="str">
        <f t="shared" si="9"/>
        <v/>
      </c>
      <c r="Q32" s="1" t="str">
        <f t="shared" si="9"/>
        <v/>
      </c>
      <c r="R32" s="1" t="str">
        <f t="shared" si="9"/>
        <v/>
      </c>
      <c r="S32" s="1" t="str">
        <f t="shared" si="9"/>
        <v/>
      </c>
      <c r="T32" s="1" t="str">
        <f t="shared" si="9"/>
        <v/>
      </c>
      <c r="U32" s="1" t="str">
        <f t="shared" si="9"/>
        <v/>
      </c>
      <c r="V32" s="1" t="str">
        <f t="shared" si="9"/>
        <v/>
      </c>
      <c r="W32" s="1" t="str">
        <f t="shared" si="9"/>
        <v/>
      </c>
      <c r="X32" s="1" t="str">
        <f t="shared" si="9"/>
        <v/>
      </c>
      <c r="Y32" s="1" t="str">
        <f t="shared" si="9"/>
        <v/>
      </c>
      <c r="Z32" s="1" t="str">
        <f t="shared" si="9"/>
        <v/>
      </c>
      <c r="AA32" s="1" t="str">
        <f t="shared" si="9"/>
        <v/>
      </c>
      <c r="AB32" s="1" t="str">
        <f t="shared" si="9"/>
        <v/>
      </c>
      <c r="AC32" s="1" t="str">
        <f t="shared" si="9"/>
        <v/>
      </c>
      <c r="AD32" s="1" t="str">
        <f t="shared" si="9"/>
        <v/>
      </c>
      <c r="AE32" s="1" t="str">
        <f t="shared" si="9"/>
        <v/>
      </c>
      <c r="AF32" s="1" t="str">
        <f t="shared" si="9"/>
        <v/>
      </c>
      <c r="AG32" s="1" t="str">
        <f t="shared" si="9"/>
        <v/>
      </c>
      <c r="AH32" s="1" t="str">
        <f t="shared" si="9"/>
        <v/>
      </c>
      <c r="AI32" s="1" t="str">
        <f t="shared" si="9"/>
        <v/>
      </c>
      <c r="AJ32" s="1" t="str">
        <f t="shared" si="9"/>
        <v/>
      </c>
      <c r="AK32" s="1" t="str">
        <f t="shared" si="9"/>
        <v/>
      </c>
    </row>
    <row r="33" spans="1:37" ht="34" customHeight="1" x14ac:dyDescent="0.25">
      <c r="A33" s="1" t="str">
        <f t="shared" si="1"/>
        <v>(4)</v>
      </c>
      <c r="D33" s="146">
        <f ca="1">IF(D10="","",D10)</f>
        <v>33</v>
      </c>
      <c r="E33" s="146"/>
      <c r="F33" s="146" t="str">
        <f>IF(F10="","",F10)</f>
        <v>÷</v>
      </c>
      <c r="G33" s="146" t="str">
        <f>IF(G10="","",G10)</f>
        <v/>
      </c>
      <c r="H33" s="1">
        <f ca="1">IF(H10="","",H10)</f>
        <v>3</v>
      </c>
      <c r="I33" s="146" t="s">
        <v>15</v>
      </c>
      <c r="J33" s="146"/>
      <c r="K33" s="149">
        <f ca="1">INT(D33/H33)</f>
        <v>11</v>
      </c>
      <c r="L33" s="149"/>
      <c r="M33" s="1" t="str">
        <f t="shared" ref="M33:AK33" si="10">IF(M10="","",M10)</f>
        <v/>
      </c>
      <c r="N33" s="1" t="str">
        <f t="shared" si="10"/>
        <v/>
      </c>
      <c r="O33" s="1" t="str">
        <f t="shared" si="10"/>
        <v/>
      </c>
      <c r="P33" s="1" t="str">
        <f t="shared" si="10"/>
        <v/>
      </c>
      <c r="Q33" s="1" t="str">
        <f t="shared" si="10"/>
        <v/>
      </c>
      <c r="R33" s="1" t="str">
        <f t="shared" si="10"/>
        <v/>
      </c>
      <c r="S33" s="1" t="str">
        <f t="shared" si="10"/>
        <v/>
      </c>
      <c r="T33" s="1" t="str">
        <f t="shared" si="10"/>
        <v/>
      </c>
      <c r="U33" s="1" t="str">
        <f t="shared" si="10"/>
        <v/>
      </c>
      <c r="V33" s="1" t="str">
        <f t="shared" si="10"/>
        <v/>
      </c>
      <c r="W33" s="1" t="str">
        <f t="shared" si="10"/>
        <v/>
      </c>
      <c r="X33" s="1" t="str">
        <f t="shared" si="10"/>
        <v/>
      </c>
      <c r="Y33" s="1" t="str">
        <f t="shared" si="10"/>
        <v/>
      </c>
      <c r="Z33" s="1" t="str">
        <f t="shared" si="10"/>
        <v/>
      </c>
      <c r="AA33" s="1" t="str">
        <f t="shared" si="10"/>
        <v/>
      </c>
      <c r="AB33" s="1" t="str">
        <f t="shared" si="10"/>
        <v/>
      </c>
      <c r="AC33" s="1" t="str">
        <f t="shared" si="10"/>
        <v/>
      </c>
      <c r="AD33" s="1" t="str">
        <f t="shared" si="10"/>
        <v/>
      </c>
      <c r="AE33" s="1" t="str">
        <f t="shared" si="10"/>
        <v/>
      </c>
      <c r="AF33" s="1" t="str">
        <f t="shared" si="10"/>
        <v/>
      </c>
      <c r="AG33" s="1" t="str">
        <f t="shared" si="10"/>
        <v/>
      </c>
      <c r="AH33" s="1" t="str">
        <f t="shared" si="10"/>
        <v/>
      </c>
      <c r="AI33" s="1" t="str">
        <f t="shared" si="10"/>
        <v/>
      </c>
      <c r="AJ33" s="1" t="str">
        <f t="shared" si="10"/>
        <v/>
      </c>
      <c r="AK33" s="1" t="str">
        <f t="shared" si="10"/>
        <v/>
      </c>
    </row>
    <row r="34" spans="1:37" ht="34" customHeight="1" x14ac:dyDescent="0.25">
      <c r="A34" s="1" t="str">
        <f t="shared" si="1"/>
        <v/>
      </c>
      <c r="B34" s="1" t="str">
        <f>IF(B11="","",B11)</f>
        <v/>
      </c>
      <c r="D34" s="1" t="str">
        <f t="shared" ref="D34:AK34" si="11">IF(D11="","",D11)</f>
        <v/>
      </c>
      <c r="E34" s="1" t="str">
        <f t="shared" si="11"/>
        <v/>
      </c>
      <c r="F34" s="1" t="str">
        <f t="shared" si="11"/>
        <v/>
      </c>
      <c r="G34" s="1" t="str">
        <f t="shared" si="11"/>
        <v/>
      </c>
      <c r="H34" s="1" t="str">
        <f t="shared" si="11"/>
        <v/>
      </c>
      <c r="I34" s="1" t="str">
        <f t="shared" si="11"/>
        <v/>
      </c>
      <c r="J34" s="1" t="str">
        <f t="shared" si="11"/>
        <v/>
      </c>
      <c r="K34" s="1" t="str">
        <f t="shared" si="11"/>
        <v/>
      </c>
      <c r="L34" s="1" t="str">
        <f t="shared" si="11"/>
        <v/>
      </c>
      <c r="M34" s="1" t="str">
        <f t="shared" si="11"/>
        <v/>
      </c>
      <c r="N34" s="1" t="str">
        <f t="shared" si="11"/>
        <v/>
      </c>
      <c r="O34" s="1" t="str">
        <f t="shared" si="11"/>
        <v/>
      </c>
      <c r="P34" s="1" t="str">
        <f t="shared" si="11"/>
        <v/>
      </c>
      <c r="Q34" s="1" t="str">
        <f t="shared" si="11"/>
        <v/>
      </c>
      <c r="R34" s="1" t="str">
        <f t="shared" si="11"/>
        <v/>
      </c>
      <c r="S34" s="1" t="str">
        <f t="shared" si="11"/>
        <v/>
      </c>
      <c r="T34" s="1" t="str">
        <f t="shared" si="11"/>
        <v/>
      </c>
      <c r="U34" s="1" t="str">
        <f t="shared" si="11"/>
        <v/>
      </c>
      <c r="V34" s="1" t="str">
        <f t="shared" si="11"/>
        <v/>
      </c>
      <c r="W34" s="1" t="str">
        <f t="shared" si="11"/>
        <v/>
      </c>
      <c r="X34" s="1" t="str">
        <f t="shared" si="11"/>
        <v/>
      </c>
      <c r="Y34" s="1" t="str">
        <f t="shared" si="11"/>
        <v/>
      </c>
      <c r="Z34" s="1" t="str">
        <f t="shared" si="11"/>
        <v/>
      </c>
      <c r="AA34" s="1" t="str">
        <f t="shared" si="11"/>
        <v/>
      </c>
      <c r="AB34" s="1" t="str">
        <f t="shared" si="11"/>
        <v/>
      </c>
      <c r="AC34" s="1" t="str">
        <f t="shared" si="11"/>
        <v/>
      </c>
      <c r="AD34" s="1" t="str">
        <f t="shared" si="11"/>
        <v/>
      </c>
      <c r="AE34" s="1" t="str">
        <f t="shared" si="11"/>
        <v/>
      </c>
      <c r="AF34" s="1" t="str">
        <f t="shared" si="11"/>
        <v/>
      </c>
      <c r="AG34" s="1" t="str">
        <f t="shared" si="11"/>
        <v/>
      </c>
      <c r="AH34" s="1" t="str">
        <f t="shared" si="11"/>
        <v/>
      </c>
      <c r="AI34" s="1" t="str">
        <f t="shared" si="11"/>
        <v/>
      </c>
      <c r="AJ34" s="1" t="str">
        <f t="shared" si="11"/>
        <v/>
      </c>
      <c r="AK34" s="1" t="str">
        <f t="shared" si="11"/>
        <v/>
      </c>
    </row>
    <row r="35" spans="1:37" ht="34" customHeight="1" x14ac:dyDescent="0.25">
      <c r="A35" s="1" t="str">
        <f t="shared" si="1"/>
        <v>(5)</v>
      </c>
      <c r="D35" s="146">
        <f ca="1">IF(D12="","",D12)</f>
        <v>48</v>
      </c>
      <c r="E35" s="146"/>
      <c r="F35" s="146" t="str">
        <f>IF(F12="","",F12)</f>
        <v>÷</v>
      </c>
      <c r="G35" s="146" t="str">
        <f>IF(G12="","",G12)</f>
        <v/>
      </c>
      <c r="H35" s="1">
        <f ca="1">IF(H12="","",H12)</f>
        <v>3</v>
      </c>
      <c r="I35" s="146" t="s">
        <v>15</v>
      </c>
      <c r="J35" s="146"/>
      <c r="K35" s="149">
        <f ca="1">INT(D35/H35)</f>
        <v>16</v>
      </c>
      <c r="L35" s="149"/>
      <c r="M35" s="1" t="str">
        <f t="shared" ref="M35:AK35" si="12">IF(M12="","",M12)</f>
        <v/>
      </c>
      <c r="N35" s="1" t="str">
        <f t="shared" si="12"/>
        <v/>
      </c>
      <c r="O35" s="1" t="str">
        <f t="shared" si="12"/>
        <v/>
      </c>
      <c r="P35" s="1" t="str">
        <f t="shared" si="12"/>
        <v/>
      </c>
      <c r="Q35" s="1" t="str">
        <f t="shared" si="12"/>
        <v/>
      </c>
      <c r="R35" s="1" t="str">
        <f t="shared" si="12"/>
        <v/>
      </c>
      <c r="S35" s="1" t="str">
        <f t="shared" si="12"/>
        <v/>
      </c>
      <c r="T35" s="1" t="str">
        <f t="shared" si="12"/>
        <v/>
      </c>
      <c r="U35" s="1" t="str">
        <f t="shared" si="12"/>
        <v/>
      </c>
      <c r="V35" s="1" t="str">
        <f t="shared" si="12"/>
        <v/>
      </c>
      <c r="W35" s="1" t="str">
        <f t="shared" si="12"/>
        <v/>
      </c>
      <c r="X35" s="1" t="str">
        <f t="shared" si="12"/>
        <v/>
      </c>
      <c r="Y35" s="1" t="str">
        <f t="shared" si="12"/>
        <v/>
      </c>
      <c r="Z35" s="1" t="str">
        <f t="shared" si="12"/>
        <v/>
      </c>
      <c r="AA35" s="1" t="str">
        <f t="shared" si="12"/>
        <v/>
      </c>
      <c r="AB35" s="1" t="str">
        <f t="shared" si="12"/>
        <v/>
      </c>
      <c r="AC35" s="1" t="str">
        <f t="shared" si="12"/>
        <v/>
      </c>
      <c r="AD35" s="1" t="str">
        <f t="shared" si="12"/>
        <v/>
      </c>
      <c r="AE35" s="1" t="str">
        <f t="shared" si="12"/>
        <v/>
      </c>
      <c r="AF35" s="1" t="str">
        <f t="shared" si="12"/>
        <v/>
      </c>
      <c r="AG35" s="1" t="str">
        <f t="shared" si="12"/>
        <v/>
      </c>
      <c r="AH35" s="1" t="str">
        <f t="shared" si="12"/>
        <v/>
      </c>
      <c r="AI35" s="1" t="str">
        <f t="shared" si="12"/>
        <v/>
      </c>
      <c r="AJ35" s="1" t="str">
        <f t="shared" si="12"/>
        <v/>
      </c>
      <c r="AK35" s="1" t="str">
        <f t="shared" si="12"/>
        <v/>
      </c>
    </row>
    <row r="36" spans="1:37" ht="34" customHeight="1" x14ac:dyDescent="0.25">
      <c r="A36" s="1" t="str">
        <f t="shared" si="1"/>
        <v/>
      </c>
      <c r="B36" s="1" t="str">
        <f>IF(B13="","",B13)</f>
        <v/>
      </c>
      <c r="D36" s="1" t="str">
        <f t="shared" ref="D36:AK36" si="13">IF(D13="","",D13)</f>
        <v/>
      </c>
      <c r="E36" s="1" t="str">
        <f t="shared" si="13"/>
        <v/>
      </c>
      <c r="F36" s="1" t="str">
        <f t="shared" si="13"/>
        <v/>
      </c>
      <c r="G36" s="1" t="str">
        <f t="shared" si="13"/>
        <v/>
      </c>
      <c r="H36" s="1" t="str">
        <f t="shared" si="13"/>
        <v/>
      </c>
      <c r="I36" s="1" t="str">
        <f t="shared" si="13"/>
        <v/>
      </c>
      <c r="J36" s="1" t="str">
        <f t="shared" si="13"/>
        <v/>
      </c>
      <c r="K36" s="1" t="str">
        <f t="shared" si="13"/>
        <v/>
      </c>
      <c r="L36" s="1" t="str">
        <f t="shared" si="13"/>
        <v/>
      </c>
      <c r="M36" s="1" t="str">
        <f t="shared" si="13"/>
        <v/>
      </c>
      <c r="N36" s="1" t="str">
        <f t="shared" si="13"/>
        <v/>
      </c>
      <c r="O36" s="1" t="str">
        <f t="shared" si="13"/>
        <v/>
      </c>
      <c r="P36" s="1" t="str">
        <f t="shared" si="13"/>
        <v/>
      </c>
      <c r="Q36" s="1" t="str">
        <f t="shared" si="13"/>
        <v/>
      </c>
      <c r="R36" s="1" t="str">
        <f t="shared" si="13"/>
        <v/>
      </c>
      <c r="S36" s="1" t="str">
        <f t="shared" si="13"/>
        <v/>
      </c>
      <c r="T36" s="1" t="str">
        <f t="shared" si="13"/>
        <v/>
      </c>
      <c r="U36" s="1" t="str">
        <f t="shared" si="13"/>
        <v/>
      </c>
      <c r="V36" s="1" t="str">
        <f t="shared" si="13"/>
        <v/>
      </c>
      <c r="W36" s="1" t="str">
        <f t="shared" si="13"/>
        <v/>
      </c>
      <c r="X36" s="1" t="str">
        <f t="shared" si="13"/>
        <v/>
      </c>
      <c r="Y36" s="1" t="str">
        <f t="shared" si="13"/>
        <v/>
      </c>
      <c r="Z36" s="1" t="str">
        <f t="shared" si="13"/>
        <v/>
      </c>
      <c r="AA36" s="1" t="str">
        <f t="shared" si="13"/>
        <v/>
      </c>
      <c r="AB36" s="1" t="str">
        <f t="shared" si="13"/>
        <v/>
      </c>
      <c r="AC36" s="1" t="str">
        <f t="shared" si="13"/>
        <v/>
      </c>
      <c r="AD36" s="1" t="str">
        <f t="shared" si="13"/>
        <v/>
      </c>
      <c r="AE36" s="1" t="str">
        <f t="shared" si="13"/>
        <v/>
      </c>
      <c r="AF36" s="1" t="str">
        <f t="shared" si="13"/>
        <v/>
      </c>
      <c r="AG36" s="1" t="str">
        <f t="shared" si="13"/>
        <v/>
      </c>
      <c r="AH36" s="1" t="str">
        <f t="shared" si="13"/>
        <v/>
      </c>
      <c r="AI36" s="1" t="str">
        <f t="shared" si="13"/>
        <v/>
      </c>
      <c r="AJ36" s="1" t="str">
        <f t="shared" si="13"/>
        <v/>
      </c>
      <c r="AK36" s="1" t="str">
        <f t="shared" si="13"/>
        <v/>
      </c>
    </row>
    <row r="37" spans="1:37" ht="34" customHeight="1" x14ac:dyDescent="0.25">
      <c r="A37" s="1" t="str">
        <f t="shared" si="1"/>
        <v>(6)</v>
      </c>
      <c r="D37" s="146">
        <f ca="1">IF(D14="","",D14)</f>
        <v>60</v>
      </c>
      <c r="E37" s="146"/>
      <c r="F37" s="146" t="str">
        <f>IF(F14="","",F14)</f>
        <v>÷</v>
      </c>
      <c r="G37" s="146" t="str">
        <f>IF(G14="","",G14)</f>
        <v/>
      </c>
      <c r="H37" s="1">
        <f ca="1">IF(H14="","",H14)</f>
        <v>4</v>
      </c>
      <c r="I37" s="146" t="s">
        <v>15</v>
      </c>
      <c r="J37" s="146"/>
      <c r="K37" s="149">
        <f ca="1">INT(D37/H37)</f>
        <v>15</v>
      </c>
      <c r="L37" s="149"/>
      <c r="M37" s="1" t="str">
        <f t="shared" ref="M37:AK37" si="14">IF(M14="","",M14)</f>
        <v/>
      </c>
      <c r="N37" s="1" t="str">
        <f t="shared" si="14"/>
        <v/>
      </c>
      <c r="O37" s="1" t="str">
        <f t="shared" si="14"/>
        <v/>
      </c>
      <c r="P37" s="1" t="str">
        <f t="shared" si="14"/>
        <v/>
      </c>
      <c r="Q37" s="1" t="str">
        <f t="shared" si="14"/>
        <v/>
      </c>
      <c r="R37" s="1" t="str">
        <f t="shared" si="14"/>
        <v/>
      </c>
      <c r="S37" s="1" t="str">
        <f t="shared" si="14"/>
        <v/>
      </c>
      <c r="T37" s="1" t="str">
        <f t="shared" si="14"/>
        <v/>
      </c>
      <c r="U37" s="1" t="str">
        <f t="shared" si="14"/>
        <v/>
      </c>
      <c r="V37" s="1" t="str">
        <f t="shared" si="14"/>
        <v/>
      </c>
      <c r="W37" s="1" t="str">
        <f t="shared" si="14"/>
        <v/>
      </c>
      <c r="X37" s="1" t="str">
        <f t="shared" si="14"/>
        <v/>
      </c>
      <c r="Y37" s="1" t="str">
        <f t="shared" si="14"/>
        <v/>
      </c>
      <c r="Z37" s="1" t="str">
        <f t="shared" si="14"/>
        <v/>
      </c>
      <c r="AA37" s="1" t="str">
        <f t="shared" si="14"/>
        <v/>
      </c>
      <c r="AB37" s="1" t="str">
        <f t="shared" si="14"/>
        <v/>
      </c>
      <c r="AC37" s="1" t="str">
        <f t="shared" si="14"/>
        <v/>
      </c>
      <c r="AD37" s="1" t="str">
        <f t="shared" si="14"/>
        <v/>
      </c>
      <c r="AE37" s="1" t="str">
        <f t="shared" si="14"/>
        <v/>
      </c>
      <c r="AF37" s="1" t="str">
        <f t="shared" si="14"/>
        <v/>
      </c>
      <c r="AG37" s="1" t="str">
        <f t="shared" si="14"/>
        <v/>
      </c>
      <c r="AH37" s="1" t="str">
        <f t="shared" si="14"/>
        <v/>
      </c>
      <c r="AI37" s="1" t="str">
        <f t="shared" si="14"/>
        <v/>
      </c>
      <c r="AJ37" s="1" t="str">
        <f t="shared" si="14"/>
        <v/>
      </c>
      <c r="AK37" s="1" t="str">
        <f t="shared" si="14"/>
        <v/>
      </c>
    </row>
    <row r="38" spans="1:37" ht="34" customHeight="1" x14ac:dyDescent="0.25">
      <c r="A38" s="1" t="str">
        <f t="shared" si="1"/>
        <v/>
      </c>
      <c r="B38" s="1" t="str">
        <f>IF(B15="","",B15)</f>
        <v/>
      </c>
      <c r="D38" s="1" t="str">
        <f t="shared" ref="D38:AK38" si="15">IF(D15="","",D15)</f>
        <v/>
      </c>
      <c r="E38" s="1" t="str">
        <f t="shared" si="15"/>
        <v/>
      </c>
      <c r="F38" s="1" t="str">
        <f t="shared" si="15"/>
        <v/>
      </c>
      <c r="G38" s="1" t="str">
        <f t="shared" si="15"/>
        <v/>
      </c>
      <c r="H38" s="1" t="str">
        <f t="shared" si="15"/>
        <v/>
      </c>
      <c r="I38" s="1" t="str">
        <f t="shared" si="15"/>
        <v/>
      </c>
      <c r="J38" s="1" t="str">
        <f t="shared" si="15"/>
        <v/>
      </c>
      <c r="K38" s="1" t="str">
        <f t="shared" si="15"/>
        <v/>
      </c>
      <c r="L38" s="1" t="str">
        <f t="shared" si="15"/>
        <v/>
      </c>
      <c r="M38" s="1" t="str">
        <f t="shared" si="15"/>
        <v/>
      </c>
      <c r="N38" s="1" t="str">
        <f t="shared" si="15"/>
        <v/>
      </c>
      <c r="O38" s="1" t="str">
        <f t="shared" si="15"/>
        <v/>
      </c>
      <c r="P38" s="1" t="str">
        <f t="shared" si="15"/>
        <v/>
      </c>
      <c r="Q38" s="1" t="str">
        <f t="shared" si="15"/>
        <v/>
      </c>
      <c r="R38" s="1" t="str">
        <f t="shared" si="15"/>
        <v/>
      </c>
      <c r="S38" s="1" t="str">
        <f t="shared" si="15"/>
        <v/>
      </c>
      <c r="T38" s="1" t="str">
        <f t="shared" si="15"/>
        <v/>
      </c>
      <c r="U38" s="1" t="str">
        <f t="shared" si="15"/>
        <v/>
      </c>
      <c r="V38" s="1" t="str">
        <f t="shared" si="15"/>
        <v/>
      </c>
      <c r="W38" s="1" t="str">
        <f t="shared" si="15"/>
        <v/>
      </c>
      <c r="X38" s="1" t="str">
        <f t="shared" si="15"/>
        <v/>
      </c>
      <c r="Y38" s="1" t="str">
        <f t="shared" si="15"/>
        <v/>
      </c>
      <c r="Z38" s="1" t="str">
        <f t="shared" si="15"/>
        <v/>
      </c>
      <c r="AA38" s="1" t="str">
        <f t="shared" si="15"/>
        <v/>
      </c>
      <c r="AB38" s="1" t="str">
        <f t="shared" si="15"/>
        <v/>
      </c>
      <c r="AC38" s="1" t="str">
        <f t="shared" si="15"/>
        <v/>
      </c>
      <c r="AD38" s="1" t="str">
        <f t="shared" si="15"/>
        <v/>
      </c>
      <c r="AE38" s="1" t="str">
        <f t="shared" si="15"/>
        <v/>
      </c>
      <c r="AF38" s="1" t="str">
        <f t="shared" si="15"/>
        <v/>
      </c>
      <c r="AG38" s="1" t="str">
        <f t="shared" si="15"/>
        <v/>
      </c>
      <c r="AH38" s="1" t="str">
        <f t="shared" si="15"/>
        <v/>
      </c>
      <c r="AI38" s="1" t="str">
        <f t="shared" si="15"/>
        <v/>
      </c>
      <c r="AJ38" s="1" t="str">
        <f t="shared" si="15"/>
        <v/>
      </c>
      <c r="AK38" s="1" t="str">
        <f t="shared" si="15"/>
        <v/>
      </c>
    </row>
    <row r="39" spans="1:37" ht="34" customHeight="1" x14ac:dyDescent="0.25">
      <c r="A39" s="1" t="str">
        <f t="shared" si="1"/>
        <v>(7)</v>
      </c>
      <c r="D39" s="146">
        <f ca="1">IF(D16="","",D16)</f>
        <v>42</v>
      </c>
      <c r="E39" s="146" t="str">
        <f>IF(E16="","",E16)</f>
        <v/>
      </c>
      <c r="F39" s="146" t="str">
        <f>IF(F16="","",F16)</f>
        <v>÷</v>
      </c>
      <c r="G39" s="146" t="str">
        <f>IF(G16="","",G16)</f>
        <v/>
      </c>
      <c r="H39" s="1">
        <f ca="1">IF(H16="","",H16)</f>
        <v>2</v>
      </c>
      <c r="I39" s="146" t="s">
        <v>15</v>
      </c>
      <c r="J39" s="146"/>
      <c r="K39" s="149">
        <f ca="1">INT(D39/H39)</f>
        <v>21</v>
      </c>
      <c r="L39" s="149"/>
      <c r="M39" s="1" t="str">
        <f t="shared" ref="M39:AK39" si="16">IF(M16="","",M16)</f>
        <v/>
      </c>
      <c r="N39" s="1" t="str">
        <f t="shared" si="16"/>
        <v/>
      </c>
      <c r="O39" s="1" t="str">
        <f t="shared" si="16"/>
        <v/>
      </c>
      <c r="P39" s="1" t="str">
        <f t="shared" si="16"/>
        <v/>
      </c>
      <c r="Q39" s="1" t="str">
        <f t="shared" si="16"/>
        <v/>
      </c>
      <c r="R39" s="1" t="str">
        <f t="shared" si="16"/>
        <v/>
      </c>
      <c r="S39" s="1" t="str">
        <f t="shared" si="16"/>
        <v/>
      </c>
      <c r="T39" s="1" t="str">
        <f t="shared" si="16"/>
        <v/>
      </c>
      <c r="U39" s="1" t="str">
        <f t="shared" si="16"/>
        <v/>
      </c>
      <c r="V39" s="1" t="str">
        <f t="shared" si="16"/>
        <v/>
      </c>
      <c r="W39" s="1" t="str">
        <f t="shared" si="16"/>
        <v/>
      </c>
      <c r="X39" s="1" t="str">
        <f t="shared" si="16"/>
        <v/>
      </c>
      <c r="Y39" s="1" t="str">
        <f t="shared" si="16"/>
        <v/>
      </c>
      <c r="Z39" s="1" t="str">
        <f t="shared" si="16"/>
        <v/>
      </c>
      <c r="AA39" s="1" t="str">
        <f t="shared" si="16"/>
        <v/>
      </c>
      <c r="AB39" s="1" t="str">
        <f t="shared" si="16"/>
        <v/>
      </c>
      <c r="AC39" s="1" t="str">
        <f t="shared" si="16"/>
        <v/>
      </c>
      <c r="AD39" s="1" t="str">
        <f t="shared" si="16"/>
        <v/>
      </c>
      <c r="AE39" s="1" t="str">
        <f t="shared" si="16"/>
        <v/>
      </c>
      <c r="AF39" s="1" t="str">
        <f t="shared" si="16"/>
        <v/>
      </c>
      <c r="AG39" s="1" t="str">
        <f t="shared" si="16"/>
        <v/>
      </c>
      <c r="AH39" s="1" t="str">
        <f t="shared" si="16"/>
        <v/>
      </c>
      <c r="AI39" s="1" t="str">
        <f t="shared" si="16"/>
        <v/>
      </c>
      <c r="AJ39" s="1" t="str">
        <f t="shared" si="16"/>
        <v/>
      </c>
      <c r="AK39" s="1" t="str">
        <f t="shared" si="16"/>
        <v/>
      </c>
    </row>
    <row r="40" spans="1:37" ht="34" customHeight="1" x14ac:dyDescent="0.25">
      <c r="A40" s="1" t="str">
        <f t="shared" si="1"/>
        <v/>
      </c>
      <c r="B40" s="1" t="str">
        <f>IF(B17="","",B17)</f>
        <v/>
      </c>
      <c r="D40" s="1" t="str">
        <f t="shared" ref="D40:AK40" si="17">IF(D17="","",D17)</f>
        <v/>
      </c>
      <c r="E40" s="1" t="str">
        <f t="shared" si="17"/>
        <v/>
      </c>
      <c r="F40" s="1" t="str">
        <f t="shared" si="17"/>
        <v/>
      </c>
      <c r="G40" s="1" t="str">
        <f t="shared" si="17"/>
        <v/>
      </c>
      <c r="H40" s="1" t="str">
        <f t="shared" si="17"/>
        <v/>
      </c>
      <c r="I40" s="1" t="str">
        <f t="shared" si="17"/>
        <v/>
      </c>
      <c r="J40" s="1" t="str">
        <f t="shared" si="17"/>
        <v/>
      </c>
      <c r="K40" s="1" t="str">
        <f t="shared" si="17"/>
        <v/>
      </c>
      <c r="L40" s="1" t="str">
        <f t="shared" si="17"/>
        <v/>
      </c>
      <c r="M40" s="1" t="str">
        <f t="shared" si="17"/>
        <v/>
      </c>
      <c r="N40" s="1" t="str">
        <f t="shared" si="17"/>
        <v/>
      </c>
      <c r="O40" s="1" t="str">
        <f t="shared" si="17"/>
        <v/>
      </c>
      <c r="P40" s="1" t="str">
        <f t="shared" si="17"/>
        <v/>
      </c>
      <c r="Q40" s="1" t="str">
        <f t="shared" si="17"/>
        <v/>
      </c>
      <c r="R40" s="1" t="str">
        <f t="shared" si="17"/>
        <v/>
      </c>
      <c r="S40" s="1" t="str">
        <f t="shared" si="17"/>
        <v/>
      </c>
      <c r="T40" s="1" t="str">
        <f t="shared" si="17"/>
        <v/>
      </c>
      <c r="U40" s="1" t="str">
        <f t="shared" si="17"/>
        <v/>
      </c>
      <c r="V40" s="1" t="str">
        <f t="shared" si="17"/>
        <v/>
      </c>
      <c r="W40" s="1" t="str">
        <f t="shared" si="17"/>
        <v/>
      </c>
      <c r="X40" s="1" t="str">
        <f t="shared" si="17"/>
        <v/>
      </c>
      <c r="Y40" s="1" t="str">
        <f t="shared" si="17"/>
        <v/>
      </c>
      <c r="Z40" s="1" t="str">
        <f t="shared" si="17"/>
        <v/>
      </c>
      <c r="AA40" s="1" t="str">
        <f t="shared" si="17"/>
        <v/>
      </c>
      <c r="AB40" s="1" t="str">
        <f t="shared" si="17"/>
        <v/>
      </c>
      <c r="AC40" s="1" t="str">
        <f t="shared" si="17"/>
        <v/>
      </c>
      <c r="AD40" s="1" t="str">
        <f t="shared" si="17"/>
        <v/>
      </c>
      <c r="AE40" s="1" t="str">
        <f t="shared" si="17"/>
        <v/>
      </c>
      <c r="AF40" s="1" t="str">
        <f t="shared" si="17"/>
        <v/>
      </c>
      <c r="AG40" s="1" t="str">
        <f t="shared" si="17"/>
        <v/>
      </c>
      <c r="AH40" s="1" t="str">
        <f t="shared" si="17"/>
        <v/>
      </c>
      <c r="AI40" s="1" t="str">
        <f t="shared" si="17"/>
        <v/>
      </c>
      <c r="AJ40" s="1" t="str">
        <f t="shared" si="17"/>
        <v/>
      </c>
      <c r="AK40" s="1" t="str">
        <f t="shared" si="17"/>
        <v/>
      </c>
    </row>
    <row r="41" spans="1:37" ht="34" customHeight="1" x14ac:dyDescent="0.25">
      <c r="A41" s="1" t="str">
        <f t="shared" si="1"/>
        <v>(8)</v>
      </c>
      <c r="D41" s="146">
        <f ca="1">IF(D18="","",D18)</f>
        <v>80</v>
      </c>
      <c r="E41" s="146" t="str">
        <f>IF(E18="","",E18)</f>
        <v/>
      </c>
      <c r="F41" s="146" t="str">
        <f>IF(F18="","",F18)</f>
        <v>÷</v>
      </c>
      <c r="G41" s="146" t="str">
        <f>IF(G18="","",G18)</f>
        <v/>
      </c>
      <c r="H41" s="1">
        <f ca="1">IF(H18="","",H18)</f>
        <v>2</v>
      </c>
      <c r="I41" s="146" t="s">
        <v>15</v>
      </c>
      <c r="J41" s="146"/>
      <c r="K41" s="149">
        <f ca="1">INT(D41/H41)</f>
        <v>40</v>
      </c>
      <c r="L41" s="149"/>
      <c r="M41" s="1" t="str">
        <f t="shared" ref="M41:AK41" si="18">IF(M18="","",M18)</f>
        <v/>
      </c>
      <c r="N41" s="1" t="str">
        <f t="shared" si="18"/>
        <v/>
      </c>
      <c r="O41" s="1" t="str">
        <f t="shared" si="18"/>
        <v/>
      </c>
      <c r="P41" s="1" t="str">
        <f t="shared" si="18"/>
        <v/>
      </c>
      <c r="Q41" s="1" t="str">
        <f t="shared" si="18"/>
        <v/>
      </c>
      <c r="R41" s="1" t="str">
        <f t="shared" si="18"/>
        <v/>
      </c>
      <c r="S41" s="1" t="str">
        <f t="shared" si="18"/>
        <v/>
      </c>
      <c r="T41" s="1" t="str">
        <f t="shared" si="18"/>
        <v/>
      </c>
      <c r="U41" s="1" t="str">
        <f t="shared" si="18"/>
        <v/>
      </c>
      <c r="V41" s="1" t="str">
        <f t="shared" si="18"/>
        <v/>
      </c>
      <c r="W41" s="1" t="str">
        <f t="shared" si="18"/>
        <v/>
      </c>
      <c r="X41" s="1" t="str">
        <f t="shared" si="18"/>
        <v/>
      </c>
      <c r="Y41" s="1" t="str">
        <f t="shared" si="18"/>
        <v/>
      </c>
      <c r="Z41" s="1" t="str">
        <f t="shared" si="18"/>
        <v/>
      </c>
      <c r="AA41" s="1" t="str">
        <f t="shared" si="18"/>
        <v/>
      </c>
      <c r="AB41" s="1" t="str">
        <f t="shared" si="18"/>
        <v/>
      </c>
      <c r="AC41" s="1" t="str">
        <f t="shared" si="18"/>
        <v/>
      </c>
      <c r="AD41" s="1" t="str">
        <f t="shared" si="18"/>
        <v/>
      </c>
      <c r="AE41" s="1" t="str">
        <f t="shared" si="18"/>
        <v/>
      </c>
      <c r="AF41" s="1" t="str">
        <f t="shared" si="18"/>
        <v/>
      </c>
      <c r="AG41" s="1" t="str">
        <f t="shared" si="18"/>
        <v/>
      </c>
      <c r="AH41" s="1" t="str">
        <f t="shared" si="18"/>
        <v/>
      </c>
      <c r="AI41" s="1" t="str">
        <f t="shared" si="18"/>
        <v/>
      </c>
      <c r="AJ41" s="1" t="str">
        <f t="shared" si="18"/>
        <v/>
      </c>
      <c r="AK41" s="1" t="str">
        <f t="shared" si="18"/>
        <v/>
      </c>
    </row>
    <row r="42" spans="1:37" ht="34" customHeight="1" x14ac:dyDescent="0.25">
      <c r="A42" s="1" t="str">
        <f t="shared" si="1"/>
        <v/>
      </c>
      <c r="B42" s="1" t="str">
        <f>IF(B19="","",B19)</f>
        <v/>
      </c>
      <c r="D42" s="1" t="str">
        <f t="shared" ref="D42:AK42" si="19">IF(D19="","",D19)</f>
        <v/>
      </c>
      <c r="E42" s="1" t="str">
        <f t="shared" si="19"/>
        <v/>
      </c>
      <c r="F42" s="1" t="str">
        <f t="shared" si="19"/>
        <v/>
      </c>
      <c r="G42" s="1" t="str">
        <f t="shared" si="19"/>
        <v/>
      </c>
      <c r="H42" s="1" t="str">
        <f t="shared" si="19"/>
        <v/>
      </c>
      <c r="I42" s="1" t="str">
        <f t="shared" si="19"/>
        <v/>
      </c>
      <c r="J42" s="1" t="str">
        <f t="shared" si="19"/>
        <v/>
      </c>
      <c r="K42" s="1" t="str">
        <f t="shared" si="19"/>
        <v/>
      </c>
      <c r="L42" s="1" t="str">
        <f t="shared" si="19"/>
        <v/>
      </c>
      <c r="M42" s="1" t="str">
        <f t="shared" si="19"/>
        <v/>
      </c>
      <c r="N42" s="1" t="str">
        <f t="shared" si="19"/>
        <v/>
      </c>
      <c r="O42" s="1" t="str">
        <f t="shared" si="19"/>
        <v/>
      </c>
      <c r="P42" s="1" t="str">
        <f t="shared" si="19"/>
        <v/>
      </c>
      <c r="Q42" s="1" t="str">
        <f t="shared" si="19"/>
        <v/>
      </c>
      <c r="R42" s="1" t="str">
        <f t="shared" si="19"/>
        <v/>
      </c>
      <c r="S42" s="1" t="str">
        <f t="shared" si="19"/>
        <v/>
      </c>
      <c r="T42" s="1" t="str">
        <f t="shared" si="19"/>
        <v/>
      </c>
      <c r="U42" s="1" t="str">
        <f t="shared" si="19"/>
        <v/>
      </c>
      <c r="V42" s="1" t="str">
        <f t="shared" si="19"/>
        <v/>
      </c>
      <c r="W42" s="1" t="str">
        <f t="shared" si="19"/>
        <v/>
      </c>
      <c r="X42" s="1" t="str">
        <f t="shared" si="19"/>
        <v/>
      </c>
      <c r="Y42" s="1" t="str">
        <f t="shared" si="19"/>
        <v/>
      </c>
      <c r="Z42" s="1" t="str">
        <f t="shared" si="19"/>
        <v/>
      </c>
      <c r="AA42" s="1" t="str">
        <f t="shared" si="19"/>
        <v/>
      </c>
      <c r="AB42" s="1" t="str">
        <f t="shared" si="19"/>
        <v/>
      </c>
      <c r="AC42" s="1" t="str">
        <f t="shared" si="19"/>
        <v/>
      </c>
      <c r="AD42" s="1" t="str">
        <f t="shared" si="19"/>
        <v/>
      </c>
      <c r="AE42" s="1" t="str">
        <f t="shared" si="19"/>
        <v/>
      </c>
      <c r="AF42" s="1" t="str">
        <f t="shared" si="19"/>
        <v/>
      </c>
      <c r="AG42" s="1" t="str">
        <f t="shared" si="19"/>
        <v/>
      </c>
      <c r="AH42" s="1" t="str">
        <f t="shared" si="19"/>
        <v/>
      </c>
      <c r="AI42" s="1" t="str">
        <f t="shared" si="19"/>
        <v/>
      </c>
      <c r="AJ42" s="1" t="str">
        <f t="shared" si="19"/>
        <v/>
      </c>
      <c r="AK42" s="1" t="str">
        <f t="shared" si="19"/>
        <v/>
      </c>
    </row>
    <row r="43" spans="1:37" ht="34" customHeight="1" x14ac:dyDescent="0.25">
      <c r="A43" s="1" t="str">
        <f t="shared" si="1"/>
        <v>(9)</v>
      </c>
      <c r="D43" s="146">
        <f ca="1">IF(D20="","",D20)</f>
        <v>80</v>
      </c>
      <c r="E43" s="146" t="str">
        <f>IF(E20="","",E20)</f>
        <v/>
      </c>
      <c r="F43" s="146" t="str">
        <f>IF(F20="","",F20)</f>
        <v>÷</v>
      </c>
      <c r="G43" s="146" t="str">
        <f>IF(G20="","",G20)</f>
        <v/>
      </c>
      <c r="H43" s="1">
        <f ca="1">IF(H20="","",H20)</f>
        <v>5</v>
      </c>
      <c r="I43" s="146" t="s">
        <v>15</v>
      </c>
      <c r="J43" s="146"/>
      <c r="K43" s="149">
        <f ca="1">INT(D43/H43)</f>
        <v>16</v>
      </c>
      <c r="L43" s="149"/>
      <c r="M43" s="1" t="str">
        <f t="shared" ref="M43:AK43" si="20">IF(M20="","",M20)</f>
        <v/>
      </c>
      <c r="N43" s="1" t="str">
        <f t="shared" si="20"/>
        <v/>
      </c>
      <c r="O43" s="1" t="str">
        <f t="shared" si="20"/>
        <v/>
      </c>
      <c r="P43" s="1" t="str">
        <f t="shared" si="20"/>
        <v/>
      </c>
      <c r="Q43" s="1" t="str">
        <f t="shared" si="20"/>
        <v/>
      </c>
      <c r="R43" s="1" t="str">
        <f t="shared" si="20"/>
        <v/>
      </c>
      <c r="S43" s="1" t="str">
        <f t="shared" si="20"/>
        <v/>
      </c>
      <c r="T43" s="1" t="str">
        <f t="shared" si="20"/>
        <v/>
      </c>
      <c r="U43" s="1" t="str">
        <f t="shared" si="20"/>
        <v/>
      </c>
      <c r="V43" s="1" t="str">
        <f t="shared" si="20"/>
        <v/>
      </c>
      <c r="W43" s="1" t="str">
        <f t="shared" si="20"/>
        <v/>
      </c>
      <c r="X43" s="1" t="str">
        <f t="shared" si="20"/>
        <v/>
      </c>
      <c r="Y43" s="1" t="str">
        <f t="shared" si="20"/>
        <v/>
      </c>
      <c r="Z43" s="1" t="str">
        <f t="shared" si="20"/>
        <v/>
      </c>
      <c r="AA43" s="1" t="str">
        <f t="shared" si="20"/>
        <v/>
      </c>
      <c r="AB43" s="1" t="str">
        <f t="shared" si="20"/>
        <v/>
      </c>
      <c r="AC43" s="1" t="str">
        <f t="shared" si="20"/>
        <v/>
      </c>
      <c r="AD43" s="1" t="str">
        <f t="shared" si="20"/>
        <v/>
      </c>
      <c r="AE43" s="1" t="str">
        <f t="shared" si="20"/>
        <v/>
      </c>
      <c r="AF43" s="1" t="str">
        <f t="shared" si="20"/>
        <v/>
      </c>
      <c r="AG43" s="1" t="str">
        <f t="shared" si="20"/>
        <v/>
      </c>
      <c r="AH43" s="1" t="str">
        <f t="shared" si="20"/>
        <v/>
      </c>
      <c r="AI43" s="1" t="str">
        <f t="shared" si="20"/>
        <v/>
      </c>
      <c r="AJ43" s="1" t="str">
        <f t="shared" si="20"/>
        <v/>
      </c>
      <c r="AK43" s="1" t="str">
        <f t="shared" si="20"/>
        <v/>
      </c>
    </row>
    <row r="44" spans="1:37" ht="34" customHeight="1" x14ac:dyDescent="0.25">
      <c r="A44" s="1" t="str">
        <f t="shared" si="1"/>
        <v/>
      </c>
      <c r="B44" s="1" t="str">
        <f>IF(B21="","",B21)</f>
        <v/>
      </c>
      <c r="D44" s="1" t="str">
        <f t="shared" ref="D44:AK44" si="21">IF(D21="","",D21)</f>
        <v/>
      </c>
      <c r="E44" s="1" t="str">
        <f t="shared" si="21"/>
        <v/>
      </c>
      <c r="F44" s="1" t="str">
        <f t="shared" si="21"/>
        <v/>
      </c>
      <c r="G44" s="1" t="str">
        <f t="shared" si="21"/>
        <v/>
      </c>
      <c r="H44" s="1" t="str">
        <f t="shared" si="21"/>
        <v/>
      </c>
      <c r="I44" s="1" t="str">
        <f t="shared" si="21"/>
        <v/>
      </c>
      <c r="J44" s="1" t="str">
        <f t="shared" si="21"/>
        <v/>
      </c>
      <c r="K44" s="1" t="str">
        <f t="shared" si="21"/>
        <v/>
      </c>
      <c r="L44" s="1" t="str">
        <f t="shared" si="21"/>
        <v/>
      </c>
      <c r="M44" s="1" t="str">
        <f t="shared" si="21"/>
        <v/>
      </c>
      <c r="N44" s="1" t="str">
        <f t="shared" si="21"/>
        <v/>
      </c>
      <c r="O44" s="1" t="str">
        <f t="shared" si="21"/>
        <v/>
      </c>
      <c r="P44" s="1" t="str">
        <f t="shared" si="21"/>
        <v/>
      </c>
      <c r="Q44" s="1" t="str">
        <f t="shared" si="21"/>
        <v/>
      </c>
      <c r="R44" s="1" t="str">
        <f t="shared" si="21"/>
        <v/>
      </c>
      <c r="S44" s="1" t="str">
        <f t="shared" si="21"/>
        <v/>
      </c>
      <c r="T44" s="1" t="str">
        <f t="shared" si="21"/>
        <v/>
      </c>
      <c r="U44" s="1" t="str">
        <f t="shared" si="21"/>
        <v/>
      </c>
      <c r="V44" s="1" t="str">
        <f t="shared" si="21"/>
        <v/>
      </c>
      <c r="W44" s="1" t="str">
        <f t="shared" si="21"/>
        <v/>
      </c>
      <c r="X44" s="1" t="str">
        <f t="shared" si="21"/>
        <v/>
      </c>
      <c r="Y44" s="1" t="str">
        <f t="shared" si="21"/>
        <v/>
      </c>
      <c r="Z44" s="1" t="str">
        <f t="shared" si="21"/>
        <v/>
      </c>
      <c r="AA44" s="1" t="str">
        <f t="shared" si="21"/>
        <v/>
      </c>
      <c r="AB44" s="1" t="str">
        <f t="shared" si="21"/>
        <v/>
      </c>
      <c r="AC44" s="1" t="str">
        <f t="shared" si="21"/>
        <v/>
      </c>
      <c r="AD44" s="1" t="str">
        <f t="shared" si="21"/>
        <v/>
      </c>
      <c r="AE44" s="1" t="str">
        <f t="shared" si="21"/>
        <v/>
      </c>
      <c r="AF44" s="1" t="str">
        <f t="shared" si="21"/>
        <v/>
      </c>
      <c r="AG44" s="1" t="str">
        <f t="shared" si="21"/>
        <v/>
      </c>
      <c r="AH44" s="1" t="str">
        <f t="shared" si="21"/>
        <v/>
      </c>
      <c r="AI44" s="1" t="str">
        <f t="shared" si="21"/>
        <v/>
      </c>
      <c r="AJ44" s="1" t="str">
        <f t="shared" si="21"/>
        <v/>
      </c>
      <c r="AK44" s="1" t="str">
        <f t="shared" si="21"/>
        <v/>
      </c>
    </row>
    <row r="45" spans="1:37" ht="34" customHeight="1" x14ac:dyDescent="0.25">
      <c r="A45" s="1" t="str">
        <f t="shared" si="1"/>
        <v>(10)</v>
      </c>
      <c r="D45" s="146">
        <f ca="1">IF(D22="","",D22)</f>
        <v>88</v>
      </c>
      <c r="E45" s="146" t="str">
        <f>IF(E22="","",E22)</f>
        <v/>
      </c>
      <c r="F45" s="146" t="str">
        <f>IF(F22="","",F22)</f>
        <v>÷</v>
      </c>
      <c r="G45" s="146" t="str">
        <f>IF(G22="","",G22)</f>
        <v/>
      </c>
      <c r="H45" s="1">
        <f ca="1">IF(H22="","",H22)</f>
        <v>2</v>
      </c>
      <c r="I45" s="146" t="s">
        <v>15</v>
      </c>
      <c r="J45" s="146"/>
      <c r="K45" s="149">
        <f ca="1">INT(D45/H45)</f>
        <v>44</v>
      </c>
      <c r="L45" s="149"/>
      <c r="M45" s="1" t="str">
        <f t="shared" ref="M45:AK45" si="22">IF(M22="","",M22)</f>
        <v/>
      </c>
      <c r="N45" s="1" t="str">
        <f t="shared" si="22"/>
        <v/>
      </c>
      <c r="O45" s="1" t="str">
        <f t="shared" si="22"/>
        <v/>
      </c>
      <c r="P45" s="1" t="str">
        <f t="shared" si="22"/>
        <v/>
      </c>
      <c r="Q45" s="1" t="str">
        <f t="shared" si="22"/>
        <v/>
      </c>
      <c r="R45" s="1" t="str">
        <f t="shared" si="22"/>
        <v/>
      </c>
      <c r="S45" s="1" t="str">
        <f t="shared" si="22"/>
        <v/>
      </c>
      <c r="T45" s="1" t="str">
        <f t="shared" si="22"/>
        <v/>
      </c>
      <c r="U45" s="1" t="str">
        <f t="shared" si="22"/>
        <v/>
      </c>
      <c r="V45" s="1" t="str">
        <f t="shared" si="22"/>
        <v/>
      </c>
      <c r="W45" s="1" t="str">
        <f t="shared" si="22"/>
        <v/>
      </c>
      <c r="X45" s="1" t="str">
        <f t="shared" si="22"/>
        <v/>
      </c>
      <c r="Y45" s="1" t="str">
        <f t="shared" si="22"/>
        <v/>
      </c>
      <c r="Z45" s="1" t="str">
        <f t="shared" si="22"/>
        <v/>
      </c>
      <c r="AA45" s="1" t="str">
        <f t="shared" si="22"/>
        <v/>
      </c>
      <c r="AB45" s="1" t="str">
        <f t="shared" si="22"/>
        <v/>
      </c>
      <c r="AC45" s="1" t="str">
        <f t="shared" si="22"/>
        <v/>
      </c>
      <c r="AD45" s="1" t="str">
        <f t="shared" si="22"/>
        <v/>
      </c>
      <c r="AE45" s="1" t="str">
        <f t="shared" si="22"/>
        <v/>
      </c>
      <c r="AF45" s="1" t="str">
        <f t="shared" si="22"/>
        <v/>
      </c>
      <c r="AG45" s="1" t="str">
        <f t="shared" si="22"/>
        <v/>
      </c>
      <c r="AH45" s="1" t="str">
        <f t="shared" si="22"/>
        <v/>
      </c>
      <c r="AI45" s="1" t="str">
        <f t="shared" si="22"/>
        <v/>
      </c>
      <c r="AJ45" s="1" t="str">
        <f t="shared" si="22"/>
        <v/>
      </c>
      <c r="AK45" s="1" t="str">
        <f t="shared" si="22"/>
        <v/>
      </c>
    </row>
    <row r="46" spans="1:37" ht="34" customHeight="1" x14ac:dyDescent="0.25">
      <c r="A46" s="1" t="str">
        <f t="shared" si="1"/>
        <v/>
      </c>
      <c r="B46" s="1" t="str">
        <f>IF(B23="","",B23)</f>
        <v/>
      </c>
      <c r="D46" s="1" t="str">
        <f t="shared" ref="D46:AK46" si="23">IF(D23="","",D23)</f>
        <v/>
      </c>
      <c r="E46" s="1" t="str">
        <f t="shared" si="23"/>
        <v/>
      </c>
      <c r="F46" s="1" t="str">
        <f t="shared" si="23"/>
        <v/>
      </c>
      <c r="G46" s="1" t="str">
        <f t="shared" si="23"/>
        <v/>
      </c>
      <c r="H46" s="1" t="str">
        <f t="shared" si="23"/>
        <v/>
      </c>
      <c r="I46" s="1" t="str">
        <f t="shared" si="23"/>
        <v/>
      </c>
      <c r="J46" s="1" t="str">
        <f t="shared" si="23"/>
        <v/>
      </c>
      <c r="K46" s="1" t="str">
        <f t="shared" si="23"/>
        <v/>
      </c>
      <c r="L46" s="1" t="str">
        <f t="shared" si="23"/>
        <v/>
      </c>
      <c r="M46" s="1" t="str">
        <f t="shared" si="23"/>
        <v/>
      </c>
      <c r="N46" s="1" t="str">
        <f t="shared" si="23"/>
        <v/>
      </c>
      <c r="O46" s="1" t="str">
        <f t="shared" si="23"/>
        <v/>
      </c>
      <c r="P46" s="1" t="str">
        <f t="shared" si="23"/>
        <v/>
      </c>
      <c r="Q46" s="1" t="str">
        <f t="shared" si="23"/>
        <v/>
      </c>
      <c r="R46" s="1" t="str">
        <f t="shared" si="23"/>
        <v/>
      </c>
      <c r="S46" s="1" t="str">
        <f t="shared" si="23"/>
        <v/>
      </c>
      <c r="T46" s="1" t="str">
        <f t="shared" si="23"/>
        <v/>
      </c>
      <c r="U46" s="1" t="str">
        <f t="shared" si="23"/>
        <v/>
      </c>
      <c r="V46" s="1" t="str">
        <f t="shared" si="23"/>
        <v/>
      </c>
      <c r="W46" s="1" t="str">
        <f t="shared" si="23"/>
        <v/>
      </c>
      <c r="X46" s="1" t="str">
        <f t="shared" si="23"/>
        <v/>
      </c>
      <c r="Y46" s="1" t="str">
        <f t="shared" si="23"/>
        <v/>
      </c>
      <c r="Z46" s="1" t="str">
        <f t="shared" si="23"/>
        <v/>
      </c>
      <c r="AA46" s="1" t="str">
        <f t="shared" si="23"/>
        <v/>
      </c>
      <c r="AB46" s="1" t="str">
        <f t="shared" si="23"/>
        <v/>
      </c>
      <c r="AC46" s="1" t="str">
        <f t="shared" si="23"/>
        <v/>
      </c>
      <c r="AD46" s="1" t="str">
        <f t="shared" si="23"/>
        <v/>
      </c>
      <c r="AE46" s="1" t="str">
        <f t="shared" si="23"/>
        <v/>
      </c>
      <c r="AF46" s="1" t="str">
        <f t="shared" si="23"/>
        <v/>
      </c>
      <c r="AG46" s="1" t="str">
        <f t="shared" si="23"/>
        <v/>
      </c>
      <c r="AH46" s="1" t="str">
        <f t="shared" si="23"/>
        <v/>
      </c>
      <c r="AI46" s="1" t="str">
        <f t="shared" si="23"/>
        <v/>
      </c>
      <c r="AJ46" s="1" t="str">
        <f t="shared" si="23"/>
        <v/>
      </c>
      <c r="AK46" s="1" t="str">
        <f t="shared" si="23"/>
        <v/>
      </c>
    </row>
  </sheetData>
  <mergeCells count="62">
    <mergeCell ref="F41:G41"/>
    <mergeCell ref="F39:G39"/>
    <mergeCell ref="K41:L41"/>
    <mergeCell ref="I43:J43"/>
    <mergeCell ref="I45:J45"/>
    <mergeCell ref="K45:L45"/>
    <mergeCell ref="I39:J39"/>
    <mergeCell ref="K39:L39"/>
    <mergeCell ref="I41:J41"/>
    <mergeCell ref="K43:L43"/>
    <mergeCell ref="F37:G37"/>
    <mergeCell ref="I37:J37"/>
    <mergeCell ref="K37:L37"/>
    <mergeCell ref="I27:J27"/>
    <mergeCell ref="K27:L27"/>
    <mergeCell ref="I29:J29"/>
    <mergeCell ref="K29:L29"/>
    <mergeCell ref="I31:J31"/>
    <mergeCell ref="F33:G33"/>
    <mergeCell ref="K31:L31"/>
    <mergeCell ref="I33:J33"/>
    <mergeCell ref="K33:L33"/>
    <mergeCell ref="I35:J35"/>
    <mergeCell ref="K35:L35"/>
    <mergeCell ref="D41:E41"/>
    <mergeCell ref="D31:E31"/>
    <mergeCell ref="D33:E33"/>
    <mergeCell ref="D35:E35"/>
    <mergeCell ref="D37:E37"/>
    <mergeCell ref="D39:E39"/>
    <mergeCell ref="D14:E14"/>
    <mergeCell ref="F16:G16"/>
    <mergeCell ref="D45:E45"/>
    <mergeCell ref="F45:G45"/>
    <mergeCell ref="D16:E16"/>
    <mergeCell ref="D18:E18"/>
    <mergeCell ref="F20:G20"/>
    <mergeCell ref="F22:G22"/>
    <mergeCell ref="D27:E27"/>
    <mergeCell ref="D20:E20"/>
    <mergeCell ref="D22:E22"/>
    <mergeCell ref="D29:E29"/>
    <mergeCell ref="F27:G27"/>
    <mergeCell ref="F29:G29"/>
    <mergeCell ref="D43:E43"/>
    <mergeCell ref="F43:G43"/>
    <mergeCell ref="AI1:AJ1"/>
    <mergeCell ref="AI24:AJ24"/>
    <mergeCell ref="F35:G35"/>
    <mergeCell ref="D4:E4"/>
    <mergeCell ref="D6:E6"/>
    <mergeCell ref="D8:E8"/>
    <mergeCell ref="D10:E10"/>
    <mergeCell ref="F12:G12"/>
    <mergeCell ref="F4:G4"/>
    <mergeCell ref="F6:G6"/>
    <mergeCell ref="F8:G8"/>
    <mergeCell ref="F10:G10"/>
    <mergeCell ref="F18:G18"/>
    <mergeCell ref="F31:G31"/>
    <mergeCell ref="F14:G14"/>
    <mergeCell ref="D12:E12"/>
  </mergeCells>
  <phoneticPr fontId="3"/>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M58"/>
  <sheetViews>
    <sheetView workbookViewId="0"/>
  </sheetViews>
  <sheetFormatPr defaultColWidth="11.0703125" defaultRowHeight="25" customHeight="1" x14ac:dyDescent="0.25"/>
  <cols>
    <col min="1" max="37" width="1.7109375" style="1" customWidth="1"/>
    <col min="38" max="16384" width="11.0703125" style="1"/>
  </cols>
  <sheetData>
    <row r="1" spans="1:39" ht="25" customHeight="1" x14ac:dyDescent="0.25">
      <c r="D1" s="2" t="s">
        <v>51</v>
      </c>
      <c r="AG1" s="3" t="s">
        <v>2</v>
      </c>
      <c r="AH1" s="3"/>
      <c r="AI1" s="147"/>
      <c r="AJ1" s="147"/>
    </row>
    <row r="2" spans="1:39" ht="25" customHeight="1" x14ac:dyDescent="0.25">
      <c r="Q2" s="4" t="s">
        <v>0</v>
      </c>
      <c r="R2" s="3"/>
      <c r="S2" s="3"/>
      <c r="T2" s="3"/>
      <c r="U2" s="3"/>
      <c r="V2" s="3"/>
      <c r="W2" s="3"/>
      <c r="X2" s="3"/>
      <c r="Y2" s="3"/>
      <c r="Z2" s="3"/>
      <c r="AA2" s="3"/>
      <c r="AB2" s="3"/>
      <c r="AC2" s="3"/>
      <c r="AD2" s="3"/>
      <c r="AE2" s="3"/>
      <c r="AF2" s="3"/>
    </row>
    <row r="3" spans="1:39" ht="27" customHeight="1" x14ac:dyDescent="0.25">
      <c r="A3" s="5"/>
      <c r="AL3" s="10"/>
      <c r="AM3" s="10"/>
    </row>
    <row r="4" spans="1:39" ht="27" customHeight="1" x14ac:dyDescent="0.25">
      <c r="A4" s="5"/>
      <c r="B4" s="51" t="s">
        <v>196</v>
      </c>
      <c r="E4" s="150">
        <f ca="1">INT(RAND()*199+101)*10</f>
        <v>1500</v>
      </c>
      <c r="F4" s="150"/>
      <c r="G4" s="150"/>
      <c r="H4" s="150"/>
      <c r="I4" s="52" t="s">
        <v>197</v>
      </c>
      <c r="J4" s="52"/>
      <c r="K4" s="52" t="s">
        <v>15</v>
      </c>
      <c r="M4" s="172"/>
      <c r="N4" s="173"/>
      <c r="O4" s="173"/>
      <c r="P4" s="173"/>
      <c r="Q4" s="174"/>
      <c r="R4" s="52" t="s">
        <v>198</v>
      </c>
    </row>
    <row r="5" spans="1:39" ht="27" customHeight="1" x14ac:dyDescent="0.25"/>
    <row r="6" spans="1:39" ht="27" customHeight="1" x14ac:dyDescent="0.25">
      <c r="B6" s="51" t="s">
        <v>5</v>
      </c>
      <c r="E6" s="150">
        <f ca="1">INT(RAND()*9000+1000)</f>
        <v>8095</v>
      </c>
      <c r="F6" s="150"/>
      <c r="G6" s="150"/>
      <c r="H6" s="150"/>
      <c r="I6" s="52" t="s">
        <v>32</v>
      </c>
      <c r="K6" s="52" t="s">
        <v>15</v>
      </c>
      <c r="M6" s="172"/>
      <c r="N6" s="173"/>
      <c r="O6" s="173"/>
      <c r="P6" s="173"/>
      <c r="Q6" s="174"/>
      <c r="R6" s="52" t="s">
        <v>43</v>
      </c>
    </row>
    <row r="7" spans="1:39" ht="27" customHeight="1" x14ac:dyDescent="0.25">
      <c r="A7" s="5"/>
      <c r="D7" s="71"/>
      <c r="E7" s="71"/>
      <c r="F7" s="71"/>
    </row>
    <row r="8" spans="1:39" ht="27" customHeight="1" x14ac:dyDescent="0.25">
      <c r="B8" s="51" t="s">
        <v>199</v>
      </c>
      <c r="E8" s="146">
        <f ca="1">INT(RAND()*(90000+10000))/1000</f>
        <v>35.768999999999998</v>
      </c>
      <c r="F8" s="146"/>
      <c r="G8" s="146"/>
      <c r="H8" s="146"/>
      <c r="I8" s="52" t="s">
        <v>43</v>
      </c>
      <c r="K8" s="52" t="s">
        <v>15</v>
      </c>
      <c r="M8" s="172"/>
      <c r="N8" s="173"/>
      <c r="O8" s="173"/>
      <c r="P8" s="173"/>
      <c r="Q8" s="174"/>
      <c r="R8" s="52" t="s">
        <v>32</v>
      </c>
    </row>
    <row r="9" spans="1:39" ht="27" customHeight="1" x14ac:dyDescent="0.25"/>
    <row r="10" spans="1:39" ht="27" customHeight="1" x14ac:dyDescent="0.25">
      <c r="A10" s="5"/>
      <c r="B10" s="51" t="s">
        <v>200</v>
      </c>
      <c r="D10" s="71"/>
      <c r="E10" s="150">
        <f ca="1">INT(RAND()*9000+1000)</f>
        <v>8843</v>
      </c>
      <c r="F10" s="150"/>
      <c r="G10" s="150"/>
      <c r="H10" s="150"/>
      <c r="I10" s="52" t="s">
        <v>201</v>
      </c>
      <c r="K10" s="52" t="s">
        <v>15</v>
      </c>
      <c r="M10" s="172"/>
      <c r="N10" s="173"/>
      <c r="O10" s="173"/>
      <c r="P10" s="173"/>
      <c r="Q10" s="174"/>
      <c r="R10" s="52" t="s">
        <v>202</v>
      </c>
    </row>
    <row r="11" spans="1:39" ht="27" customHeight="1" x14ac:dyDescent="0.25"/>
    <row r="12" spans="1:39" ht="27" customHeight="1" x14ac:dyDescent="0.25">
      <c r="B12" s="51" t="s">
        <v>203</v>
      </c>
      <c r="E12" s="175">
        <f ca="1">INT(RAND()*(9000+1000))/1000</f>
        <v>2.669</v>
      </c>
      <c r="F12" s="175"/>
      <c r="G12" s="175"/>
      <c r="H12" s="175"/>
      <c r="I12" s="52" t="s">
        <v>204</v>
      </c>
    </row>
    <row r="13" spans="1:39" ht="27" customHeight="1" x14ac:dyDescent="0.25">
      <c r="A13" s="5"/>
      <c r="D13" s="73" t="s">
        <v>205</v>
      </c>
      <c r="E13" s="71"/>
      <c r="F13" s="71"/>
    </row>
    <row r="14" spans="1:39" ht="27" customHeight="1" x14ac:dyDescent="0.25"/>
    <row r="15" spans="1:39" ht="27" customHeight="1" x14ac:dyDescent="0.25"/>
    <row r="16" spans="1:39" ht="27" customHeight="1" x14ac:dyDescent="0.25">
      <c r="A16" s="5"/>
      <c r="B16" s="51" t="s">
        <v>206</v>
      </c>
      <c r="D16" s="71"/>
      <c r="E16" s="176">
        <f ca="1">INT(RAND()*(9000+1000))/1000</f>
        <v>6.8949999999999996</v>
      </c>
      <c r="F16" s="176"/>
      <c r="G16" s="176"/>
      <c r="H16" s="176"/>
      <c r="I16" s="73" t="s">
        <v>207</v>
      </c>
      <c r="J16" s="71"/>
      <c r="P16" s="172"/>
      <c r="Q16" s="173"/>
      <c r="R16" s="173"/>
      <c r="S16" s="174"/>
      <c r="T16" s="52" t="s">
        <v>208</v>
      </c>
    </row>
    <row r="17" spans="1:37" ht="27" customHeight="1" x14ac:dyDescent="0.25"/>
    <row r="18" spans="1:37" ht="27" customHeight="1" x14ac:dyDescent="0.25">
      <c r="B18" s="51" t="s">
        <v>209</v>
      </c>
      <c r="E18" s="52" t="s">
        <v>210</v>
      </c>
      <c r="J18" s="146">
        <f ca="1">INT(RAND()*9000)+1000</f>
        <v>3499</v>
      </c>
      <c r="K18" s="146"/>
      <c r="L18" s="146"/>
      <c r="M18" s="52" t="s">
        <v>211</v>
      </c>
      <c r="U18" s="172"/>
      <c r="V18" s="173"/>
      <c r="W18" s="173"/>
      <c r="X18" s="174"/>
      <c r="Y18" s="52" t="s">
        <v>47</v>
      </c>
    </row>
    <row r="19" spans="1:37" ht="27" customHeight="1" x14ac:dyDescent="0.25">
      <c r="A19" s="5"/>
      <c r="D19" s="71"/>
      <c r="H19" s="71"/>
      <c r="I19" s="71"/>
      <c r="J19" s="71"/>
    </row>
    <row r="20" spans="1:37" ht="27" customHeight="1" x14ac:dyDescent="0.25">
      <c r="B20" s="51" t="s">
        <v>212</v>
      </c>
      <c r="E20" s="52" t="s">
        <v>213</v>
      </c>
    </row>
    <row r="21" spans="1:37" ht="27" customHeight="1" x14ac:dyDescent="0.25">
      <c r="E21" s="52" t="s">
        <v>214</v>
      </c>
    </row>
    <row r="22" spans="1:37" ht="27" customHeight="1" x14ac:dyDescent="0.25">
      <c r="A22" s="5"/>
      <c r="D22" s="52" t="s">
        <v>44</v>
      </c>
      <c r="F22" s="1">
        <f ca="1">INT(RAND()*5+5)</f>
        <v>6</v>
      </c>
    </row>
    <row r="23" spans="1:37" ht="27" customHeight="1" x14ac:dyDescent="0.25"/>
    <row r="24" spans="1:37" ht="27" customHeight="1" x14ac:dyDescent="0.25">
      <c r="A24" s="5"/>
      <c r="D24" s="52" t="s">
        <v>45</v>
      </c>
      <c r="F24" s="146">
        <f ca="1">INT(RAND()*8+2)/10</f>
        <v>0.9</v>
      </c>
      <c r="G24" s="146"/>
      <c r="H24" s="146"/>
    </row>
    <row r="25" spans="1:37" ht="27" customHeight="1" x14ac:dyDescent="0.25"/>
    <row r="26" spans="1:37" ht="27" customHeight="1" x14ac:dyDescent="0.25">
      <c r="A26" s="5"/>
      <c r="D26" s="52" t="s">
        <v>46</v>
      </c>
      <c r="F26" s="146">
        <f ca="1">INT(RAND()*8+2)/100</f>
        <v>0.03</v>
      </c>
      <c r="G26" s="146"/>
      <c r="H26" s="146"/>
    </row>
    <row r="27" spans="1:37" ht="27" customHeight="1" x14ac:dyDescent="0.25"/>
    <row r="28" spans="1:37" ht="27" customHeight="1" x14ac:dyDescent="0.25">
      <c r="A28" s="5"/>
      <c r="D28" s="73" t="s">
        <v>48</v>
      </c>
      <c r="E28" s="71"/>
      <c r="F28" s="171">
        <f ca="1">INT(RAND()*8999+1001)/1000</f>
        <v>8.2010000000000005</v>
      </c>
      <c r="G28" s="171"/>
      <c r="H28" s="171"/>
      <c r="I28" s="171"/>
      <c r="M28" s="5"/>
      <c r="N28" s="5"/>
      <c r="R28" s="72"/>
      <c r="S28" s="72"/>
    </row>
    <row r="29" spans="1:37" ht="27" customHeight="1" x14ac:dyDescent="0.25"/>
    <row r="30" spans="1:37" ht="25" customHeight="1" x14ac:dyDescent="0.25">
      <c r="D30" s="2" t="str">
        <f>IF(D1="","",D1)</f>
        <v>小数</v>
      </c>
      <c r="AG30" s="3" t="str">
        <f>IF(AG1="","",AG1)</f>
        <v>№</v>
      </c>
      <c r="AH30" s="3"/>
      <c r="AI30" s="147" t="str">
        <f>IF(AI1="","",AI1)</f>
        <v/>
      </c>
      <c r="AJ30" s="147"/>
    </row>
    <row r="31" spans="1:37" ht="25" customHeight="1" x14ac:dyDescent="0.25">
      <c r="E31" s="6" t="s">
        <v>1</v>
      </c>
      <c r="Q31" s="4" t="str">
        <f>IF(Q2="","",Q2)</f>
        <v>名前</v>
      </c>
      <c r="R31" s="3"/>
      <c r="S31" s="3"/>
      <c r="T31" s="3"/>
      <c r="U31" s="3" t="str">
        <f>IF(U2="","",U2)</f>
        <v/>
      </c>
      <c r="V31" s="3"/>
      <c r="W31" s="3"/>
      <c r="X31" s="3"/>
      <c r="Y31" s="3"/>
      <c r="Z31" s="3"/>
      <c r="AA31" s="3"/>
      <c r="AB31" s="3"/>
      <c r="AC31" s="3"/>
      <c r="AD31" s="3"/>
      <c r="AE31" s="3"/>
      <c r="AF31" s="3"/>
    </row>
    <row r="32" spans="1:37" ht="27" customHeight="1" x14ac:dyDescent="0.25">
      <c r="A32" s="5" t="str">
        <f t="shared" ref="A32:AK32" si="0">IF(A3="","",A3)</f>
        <v/>
      </c>
      <c r="B32" s="1" t="str">
        <f t="shared" si="0"/>
        <v/>
      </c>
      <c r="C32" s="1" t="str">
        <f t="shared" si="0"/>
        <v/>
      </c>
      <c r="D32" s="1" t="str">
        <f t="shared" si="0"/>
        <v/>
      </c>
      <c r="E32" s="1" t="str">
        <f t="shared" si="0"/>
        <v/>
      </c>
      <c r="F32" s="1" t="str">
        <f t="shared" si="0"/>
        <v/>
      </c>
      <c r="G32" s="1" t="str">
        <f t="shared" si="0"/>
        <v/>
      </c>
      <c r="H32" s="1" t="str">
        <f t="shared" si="0"/>
        <v/>
      </c>
      <c r="I32" s="1" t="str">
        <f t="shared" si="0"/>
        <v/>
      </c>
      <c r="J32" s="1" t="str">
        <f t="shared" si="0"/>
        <v/>
      </c>
      <c r="K32" s="1" t="str">
        <f t="shared" si="0"/>
        <v/>
      </c>
      <c r="L32" s="1" t="str">
        <f t="shared" si="0"/>
        <v/>
      </c>
      <c r="M32" s="1" t="str">
        <f t="shared" si="0"/>
        <v/>
      </c>
      <c r="N32" s="1" t="str">
        <f t="shared" si="0"/>
        <v/>
      </c>
      <c r="O32" s="1" t="str">
        <f t="shared" si="0"/>
        <v/>
      </c>
      <c r="P32" s="1" t="str">
        <f t="shared" si="0"/>
        <v/>
      </c>
      <c r="Q32" s="1" t="str">
        <f t="shared" si="0"/>
        <v/>
      </c>
      <c r="R32" s="1" t="str">
        <f t="shared" si="0"/>
        <v/>
      </c>
      <c r="S32" s="1" t="str">
        <f t="shared" si="0"/>
        <v/>
      </c>
      <c r="T32" s="1" t="str">
        <f t="shared" si="0"/>
        <v/>
      </c>
      <c r="U32" s="1" t="str">
        <f t="shared" si="0"/>
        <v/>
      </c>
      <c r="V32" s="1" t="str">
        <f t="shared" si="0"/>
        <v/>
      </c>
      <c r="W32" s="1" t="str">
        <f t="shared" si="0"/>
        <v/>
      </c>
      <c r="X32" s="1" t="str">
        <f t="shared" si="0"/>
        <v/>
      </c>
      <c r="Y32" s="1" t="str">
        <f t="shared" si="0"/>
        <v/>
      </c>
      <c r="Z32" s="1" t="str">
        <f t="shared" si="0"/>
        <v/>
      </c>
      <c r="AA32" s="1" t="str">
        <f t="shared" si="0"/>
        <v/>
      </c>
      <c r="AB32" s="1" t="str">
        <f t="shared" si="0"/>
        <v/>
      </c>
      <c r="AC32" s="1" t="str">
        <f t="shared" si="0"/>
        <v/>
      </c>
      <c r="AD32" s="1" t="str">
        <f t="shared" si="0"/>
        <v/>
      </c>
      <c r="AE32" s="1" t="str">
        <f t="shared" si="0"/>
        <v/>
      </c>
      <c r="AF32" s="1" t="str">
        <f t="shared" si="0"/>
        <v/>
      </c>
      <c r="AG32" s="1" t="str">
        <f t="shared" si="0"/>
        <v/>
      </c>
      <c r="AH32" s="1" t="str">
        <f t="shared" si="0"/>
        <v/>
      </c>
      <c r="AI32" s="1" t="str">
        <f t="shared" si="0"/>
        <v/>
      </c>
      <c r="AJ32" s="1" t="str">
        <f t="shared" si="0"/>
        <v/>
      </c>
      <c r="AK32" s="1" t="str">
        <f t="shared" si="0"/>
        <v/>
      </c>
    </row>
    <row r="33" spans="1:37" ht="27" customHeight="1" x14ac:dyDescent="0.25">
      <c r="A33" s="5" t="str">
        <f t="shared" ref="A33:B39" si="1">IF(A4="","",A4)</f>
        <v/>
      </c>
      <c r="B33" s="51" t="str">
        <f t="shared" si="1"/>
        <v>(1)</v>
      </c>
      <c r="E33" s="146">
        <f t="shared" ref="E33:E39" ca="1" si="2">IF(E4="","",E4)</f>
        <v>1500</v>
      </c>
      <c r="F33" s="146"/>
      <c r="G33" s="146"/>
      <c r="H33" s="146"/>
      <c r="I33" s="52" t="str">
        <f t="shared" ref="I33:I39" si="3">IF(I4="","",I4)</f>
        <v>mL</v>
      </c>
      <c r="J33" s="52"/>
      <c r="K33" s="52" t="str">
        <f t="shared" ref="K33:L39" si="4">IF(K4="","",K4)</f>
        <v>＝</v>
      </c>
      <c r="L33" s="1" t="str">
        <f t="shared" si="4"/>
        <v/>
      </c>
      <c r="M33" s="177">
        <f ca="1">E33/1000</f>
        <v>1.5</v>
      </c>
      <c r="N33" s="178" t="str">
        <f t="shared" ref="N33:R36" si="5">IF(N4="","",N4)</f>
        <v/>
      </c>
      <c r="O33" s="178" t="str">
        <f t="shared" si="5"/>
        <v/>
      </c>
      <c r="P33" s="178" t="str">
        <f t="shared" si="5"/>
        <v/>
      </c>
      <c r="Q33" s="179" t="str">
        <f t="shared" si="5"/>
        <v/>
      </c>
      <c r="R33" s="52" t="str">
        <f t="shared" si="5"/>
        <v>L</v>
      </c>
    </row>
    <row r="34" spans="1:37" ht="27" customHeight="1" x14ac:dyDescent="0.25">
      <c r="A34" s="1" t="str">
        <f t="shared" si="1"/>
        <v/>
      </c>
      <c r="B34" s="1" t="str">
        <f t="shared" si="1"/>
        <v/>
      </c>
      <c r="E34" s="1" t="str">
        <f t="shared" si="2"/>
        <v/>
      </c>
      <c r="F34" s="1" t="str">
        <f t="shared" ref="F34:H39" si="6">IF(F5="","",F5)</f>
        <v/>
      </c>
      <c r="G34" s="1" t="str">
        <f t="shared" si="6"/>
        <v/>
      </c>
      <c r="H34" s="1" t="str">
        <f t="shared" si="6"/>
        <v/>
      </c>
      <c r="I34" s="1" t="str">
        <f t="shared" si="3"/>
        <v/>
      </c>
      <c r="K34" s="1" t="str">
        <f t="shared" si="4"/>
        <v/>
      </c>
      <c r="L34" s="1" t="str">
        <f t="shared" si="4"/>
        <v/>
      </c>
      <c r="M34" s="58" t="str">
        <f>IF(M5="","",M5)</f>
        <v/>
      </c>
      <c r="N34" s="58" t="str">
        <f t="shared" si="5"/>
        <v/>
      </c>
      <c r="O34" s="58" t="str">
        <f t="shared" si="5"/>
        <v/>
      </c>
      <c r="P34" s="58" t="str">
        <f t="shared" si="5"/>
        <v/>
      </c>
      <c r="Q34" s="58" t="str">
        <f t="shared" si="5"/>
        <v/>
      </c>
      <c r="R34" s="1" t="str">
        <f t="shared" si="5"/>
        <v/>
      </c>
    </row>
    <row r="35" spans="1:37" ht="27" customHeight="1" x14ac:dyDescent="0.25">
      <c r="A35" s="1" t="str">
        <f t="shared" si="1"/>
        <v/>
      </c>
      <c r="B35" s="51" t="str">
        <f t="shared" si="1"/>
        <v>(2)</v>
      </c>
      <c r="E35" s="150">
        <f t="shared" ca="1" si="2"/>
        <v>8095</v>
      </c>
      <c r="F35" s="150" t="str">
        <f t="shared" si="6"/>
        <v/>
      </c>
      <c r="G35" s="150" t="str">
        <f t="shared" si="6"/>
        <v/>
      </c>
      <c r="H35" s="150" t="str">
        <f t="shared" si="6"/>
        <v/>
      </c>
      <c r="I35" s="52" t="str">
        <f t="shared" si="3"/>
        <v>ｍ</v>
      </c>
      <c r="K35" s="52" t="str">
        <f t="shared" si="4"/>
        <v>＝</v>
      </c>
      <c r="L35" s="1" t="str">
        <f t="shared" si="4"/>
        <v/>
      </c>
      <c r="M35" s="177">
        <f ca="1">E35/1000</f>
        <v>8.0950000000000006</v>
      </c>
      <c r="N35" s="178" t="str">
        <f t="shared" si="5"/>
        <v/>
      </c>
      <c r="O35" s="178" t="str">
        <f t="shared" si="5"/>
        <v/>
      </c>
      <c r="P35" s="178" t="str">
        <f t="shared" si="5"/>
        <v/>
      </c>
      <c r="Q35" s="179" t="str">
        <f t="shared" si="5"/>
        <v/>
      </c>
      <c r="R35" s="52" t="str">
        <f t="shared" si="5"/>
        <v>㎞</v>
      </c>
    </row>
    <row r="36" spans="1:37" ht="27" customHeight="1" x14ac:dyDescent="0.25">
      <c r="A36" s="5" t="str">
        <f t="shared" si="1"/>
        <v/>
      </c>
      <c r="B36" s="1" t="str">
        <f t="shared" si="1"/>
        <v/>
      </c>
      <c r="D36" s="71"/>
      <c r="E36" s="71" t="str">
        <f t="shared" si="2"/>
        <v/>
      </c>
      <c r="F36" s="71" t="str">
        <f t="shared" si="6"/>
        <v/>
      </c>
      <c r="G36" s="1" t="str">
        <f t="shared" si="6"/>
        <v/>
      </c>
      <c r="H36" s="1" t="str">
        <f t="shared" si="6"/>
        <v/>
      </c>
      <c r="I36" s="1" t="str">
        <f t="shared" si="3"/>
        <v/>
      </c>
      <c r="K36" s="1" t="str">
        <f t="shared" si="4"/>
        <v/>
      </c>
      <c r="L36" s="1" t="str">
        <f t="shared" si="4"/>
        <v/>
      </c>
      <c r="M36" s="58" t="str">
        <f>IF(M7="","",M7)</f>
        <v/>
      </c>
      <c r="N36" s="58" t="str">
        <f t="shared" si="5"/>
        <v/>
      </c>
      <c r="O36" s="58" t="str">
        <f t="shared" si="5"/>
        <v/>
      </c>
      <c r="P36" s="58" t="str">
        <f t="shared" si="5"/>
        <v/>
      </c>
      <c r="Q36" s="58" t="str">
        <f t="shared" si="5"/>
        <v/>
      </c>
      <c r="R36" s="1" t="str">
        <f t="shared" si="5"/>
        <v/>
      </c>
    </row>
    <row r="37" spans="1:37" ht="27" customHeight="1" x14ac:dyDescent="0.25">
      <c r="A37" s="1" t="str">
        <f t="shared" si="1"/>
        <v/>
      </c>
      <c r="B37" s="51" t="str">
        <f t="shared" si="1"/>
        <v>(3)</v>
      </c>
      <c r="E37" s="146">
        <f t="shared" ca="1" si="2"/>
        <v>35.768999999999998</v>
      </c>
      <c r="F37" s="146" t="str">
        <f t="shared" si="6"/>
        <v/>
      </c>
      <c r="G37" s="146" t="str">
        <f t="shared" si="6"/>
        <v/>
      </c>
      <c r="H37" s="146" t="str">
        <f t="shared" si="6"/>
        <v/>
      </c>
      <c r="I37" s="52" t="str">
        <f t="shared" si="3"/>
        <v>㎞</v>
      </c>
      <c r="K37" s="52" t="str">
        <f t="shared" si="4"/>
        <v>＝</v>
      </c>
      <c r="L37" s="1" t="str">
        <f t="shared" si="4"/>
        <v/>
      </c>
      <c r="M37" s="177">
        <f ca="1">E37*1000</f>
        <v>35769</v>
      </c>
      <c r="N37" s="178"/>
      <c r="O37" s="178"/>
      <c r="P37" s="178"/>
      <c r="Q37" s="179"/>
      <c r="R37" s="52" t="str">
        <f>IF(R8="","",R8)</f>
        <v>ｍ</v>
      </c>
    </row>
    <row r="38" spans="1:37" ht="27" customHeight="1" x14ac:dyDescent="0.25">
      <c r="A38" s="1" t="str">
        <f t="shared" si="1"/>
        <v/>
      </c>
      <c r="B38" s="1" t="str">
        <f t="shared" si="1"/>
        <v/>
      </c>
      <c r="E38" s="1" t="str">
        <f t="shared" si="2"/>
        <v/>
      </c>
      <c r="F38" s="1" t="str">
        <f t="shared" si="6"/>
        <v/>
      </c>
      <c r="G38" s="1" t="str">
        <f t="shared" si="6"/>
        <v/>
      </c>
      <c r="H38" s="1" t="str">
        <f t="shared" si="6"/>
        <v/>
      </c>
      <c r="I38" s="1" t="str">
        <f t="shared" si="3"/>
        <v/>
      </c>
      <c r="K38" s="1" t="str">
        <f t="shared" si="4"/>
        <v/>
      </c>
      <c r="L38" s="1" t="str">
        <f t="shared" si="4"/>
        <v/>
      </c>
      <c r="M38" s="58" t="str">
        <f>IF(M9="","",M9)</f>
        <v/>
      </c>
      <c r="N38" s="58" t="str">
        <f>IF(N9="","",N9)</f>
        <v/>
      </c>
      <c r="O38" s="58" t="str">
        <f>IF(O9="","",O9)</f>
        <v/>
      </c>
      <c r="P38" s="58" t="str">
        <f>IF(P9="","",P9)</f>
        <v/>
      </c>
      <c r="Q38" s="58" t="str">
        <f>IF(Q9="","",Q9)</f>
        <v/>
      </c>
      <c r="R38" s="1" t="str">
        <f>IF(R9="","",R9)</f>
        <v/>
      </c>
    </row>
    <row r="39" spans="1:37" ht="27" customHeight="1" x14ac:dyDescent="0.25">
      <c r="A39" s="5" t="str">
        <f t="shared" si="1"/>
        <v/>
      </c>
      <c r="B39" s="51" t="str">
        <f t="shared" si="1"/>
        <v>(4)</v>
      </c>
      <c r="D39" s="71"/>
      <c r="E39" s="150">
        <f t="shared" ca="1" si="2"/>
        <v>8843</v>
      </c>
      <c r="F39" s="150" t="str">
        <f t="shared" si="6"/>
        <v/>
      </c>
      <c r="G39" s="150" t="str">
        <f t="shared" si="6"/>
        <v/>
      </c>
      <c r="H39" s="150" t="str">
        <f t="shared" si="6"/>
        <v/>
      </c>
      <c r="I39" s="52" t="str">
        <f t="shared" si="3"/>
        <v>ｇ</v>
      </c>
      <c r="K39" s="52" t="str">
        <f t="shared" si="4"/>
        <v>＝</v>
      </c>
      <c r="L39" s="1" t="str">
        <f t="shared" si="4"/>
        <v/>
      </c>
      <c r="M39" s="177">
        <f ca="1">E39/1000</f>
        <v>8.843</v>
      </c>
      <c r="N39" s="178" t="str">
        <f>IF(N10="","",N10)</f>
        <v/>
      </c>
      <c r="O39" s="178" t="str">
        <f>IF(O10="","",O10)</f>
        <v/>
      </c>
      <c r="P39" s="178" t="str">
        <f>IF(P10="","",P10)</f>
        <v/>
      </c>
      <c r="Q39" s="179" t="str">
        <f>IF(Q10="","",Q10)</f>
        <v/>
      </c>
      <c r="R39" s="52" t="str">
        <f>IF(R10="","",R10)</f>
        <v>㎏</v>
      </c>
    </row>
    <row r="40" spans="1:37" ht="27" customHeight="1" x14ac:dyDescent="0.25">
      <c r="A40" s="1" t="str">
        <f t="shared" ref="A40:AK40" si="7">IF(A11="","",A11)</f>
        <v/>
      </c>
      <c r="B40" s="1" t="str">
        <f t="shared" si="7"/>
        <v/>
      </c>
      <c r="E40" s="1" t="str">
        <f t="shared" si="7"/>
        <v/>
      </c>
      <c r="F40" s="1" t="str">
        <f t="shared" si="7"/>
        <v/>
      </c>
      <c r="G40" s="1" t="str">
        <f t="shared" si="7"/>
        <v/>
      </c>
      <c r="H40" s="1" t="str">
        <f t="shared" si="7"/>
        <v/>
      </c>
      <c r="I40" s="1" t="str">
        <f t="shared" si="7"/>
        <v/>
      </c>
      <c r="J40" s="1" t="str">
        <f t="shared" si="7"/>
        <v/>
      </c>
      <c r="K40" s="1" t="str">
        <f t="shared" si="7"/>
        <v/>
      </c>
      <c r="L40" s="1" t="str">
        <f t="shared" si="7"/>
        <v/>
      </c>
      <c r="M40" s="1" t="str">
        <f t="shared" si="7"/>
        <v/>
      </c>
      <c r="N40" s="1" t="str">
        <f t="shared" si="7"/>
        <v/>
      </c>
      <c r="O40" s="1" t="str">
        <f t="shared" si="7"/>
        <v/>
      </c>
      <c r="P40" s="1" t="str">
        <f t="shared" si="7"/>
        <v/>
      </c>
      <c r="Q40" s="1" t="str">
        <f t="shared" si="7"/>
        <v/>
      </c>
      <c r="R40" s="1" t="str">
        <f t="shared" si="7"/>
        <v/>
      </c>
      <c r="S40" s="1" t="str">
        <f t="shared" si="7"/>
        <v/>
      </c>
      <c r="T40" s="1" t="str">
        <f t="shared" si="7"/>
        <v/>
      </c>
      <c r="U40" s="1" t="str">
        <f t="shared" si="7"/>
        <v/>
      </c>
      <c r="V40" s="1" t="str">
        <f t="shared" si="7"/>
        <v/>
      </c>
      <c r="W40" s="1" t="str">
        <f t="shared" si="7"/>
        <v/>
      </c>
      <c r="X40" s="1" t="str">
        <f t="shared" si="7"/>
        <v/>
      </c>
      <c r="Y40" s="1" t="str">
        <f t="shared" si="7"/>
        <v/>
      </c>
      <c r="Z40" s="1" t="str">
        <f t="shared" si="7"/>
        <v/>
      </c>
      <c r="AA40" s="1" t="str">
        <f t="shared" si="7"/>
        <v/>
      </c>
      <c r="AB40" s="1" t="str">
        <f t="shared" si="7"/>
        <v/>
      </c>
      <c r="AC40" s="1" t="str">
        <f t="shared" si="7"/>
        <v/>
      </c>
      <c r="AD40" s="1" t="str">
        <f t="shared" si="7"/>
        <v/>
      </c>
      <c r="AE40" s="1" t="str">
        <f t="shared" si="7"/>
        <v/>
      </c>
      <c r="AF40" s="1" t="str">
        <f t="shared" si="7"/>
        <v/>
      </c>
      <c r="AG40" s="1" t="str">
        <f t="shared" si="7"/>
        <v/>
      </c>
      <c r="AH40" s="1" t="str">
        <f t="shared" si="7"/>
        <v/>
      </c>
      <c r="AI40" s="1" t="str">
        <f t="shared" si="7"/>
        <v/>
      </c>
      <c r="AJ40" s="1" t="str">
        <f t="shared" si="7"/>
        <v/>
      </c>
      <c r="AK40" s="1" t="str">
        <f t="shared" si="7"/>
        <v/>
      </c>
    </row>
    <row r="41" spans="1:37" ht="27" customHeight="1" x14ac:dyDescent="0.25">
      <c r="A41" s="1" t="str">
        <f t="shared" ref="A41:B43" si="8">IF(A12="","",A12)</f>
        <v/>
      </c>
      <c r="B41" s="51" t="str">
        <f t="shared" si="8"/>
        <v>(5)</v>
      </c>
      <c r="E41" s="175">
        <f ca="1">IF(E12="","",E12)</f>
        <v>2.669</v>
      </c>
      <c r="F41" s="175" t="str">
        <f>IF(F12="","",F12)</f>
        <v/>
      </c>
      <c r="G41" s="175" t="str">
        <f>IF(G12="","",G12)</f>
        <v/>
      </c>
      <c r="H41" s="175" t="str">
        <f>IF(H12="","",H12)</f>
        <v/>
      </c>
      <c r="I41" s="52" t="str">
        <f>IF(I12="","",I12)</f>
        <v>は，1，0.1，0.01，0.001をそれぞれ何こ</v>
      </c>
    </row>
    <row r="42" spans="1:37" ht="27" customHeight="1" x14ac:dyDescent="0.25">
      <c r="A42" s="5" t="str">
        <f t="shared" si="8"/>
        <v/>
      </c>
      <c r="B42" s="1" t="str">
        <f t="shared" si="8"/>
        <v/>
      </c>
      <c r="C42" s="1" t="str">
        <f>IF(C13="","",C13)</f>
        <v/>
      </c>
      <c r="D42" s="73" t="str">
        <f>IF(D13="","",D13)</f>
        <v>あわせた数ですか。</v>
      </c>
      <c r="E42" s="71"/>
      <c r="F42" s="71"/>
    </row>
    <row r="43" spans="1:37" ht="27" customHeight="1" x14ac:dyDescent="0.25">
      <c r="A43" s="1" t="str">
        <f t="shared" si="8"/>
        <v/>
      </c>
      <c r="B43" s="1" t="str">
        <f t="shared" si="8"/>
        <v/>
      </c>
      <c r="C43" s="1" t="str">
        <f>IF(C14="","",C14)</f>
        <v/>
      </c>
      <c r="D43" s="58" t="s">
        <v>33</v>
      </c>
      <c r="E43" s="58"/>
      <c r="F43" s="58">
        <f ca="1">INT(E41)</f>
        <v>2</v>
      </c>
      <c r="G43" s="58" t="s">
        <v>215</v>
      </c>
      <c r="H43" s="58"/>
      <c r="I43" s="58"/>
      <c r="J43" s="58"/>
      <c r="K43" s="58"/>
      <c r="L43" s="58"/>
      <c r="M43" s="58">
        <f ca="1">INT(E41*10-F43*10)</f>
        <v>6</v>
      </c>
      <c r="N43" s="58" t="s">
        <v>216</v>
      </c>
      <c r="O43" s="58"/>
      <c r="P43" s="58"/>
      <c r="Q43" s="58"/>
      <c r="R43" s="58"/>
      <c r="S43" s="58"/>
      <c r="T43" s="58"/>
      <c r="U43" s="58">
        <f ca="1">INT(E41*100-F43*100-M43*10)</f>
        <v>6</v>
      </c>
      <c r="V43" s="58" t="s">
        <v>217</v>
      </c>
      <c r="W43" s="58"/>
      <c r="X43" s="58"/>
      <c r="Y43" s="58"/>
      <c r="Z43" s="58"/>
      <c r="AA43" s="58"/>
      <c r="AB43" s="58">
        <f ca="1">INT(E41*1000-F43*1000-M43*100-U43*10)</f>
        <v>9</v>
      </c>
      <c r="AC43" s="58" t="s">
        <v>65</v>
      </c>
      <c r="AD43" s="58"/>
      <c r="AE43" s="58"/>
      <c r="AF43" s="58"/>
      <c r="AG43" s="58"/>
      <c r="AH43" s="58"/>
    </row>
    <row r="44" spans="1:37" ht="27" customHeight="1" x14ac:dyDescent="0.25">
      <c r="A44" s="1" t="str">
        <f t="shared" ref="A44:AK44" si="9">IF(A15="","",A15)</f>
        <v/>
      </c>
      <c r="B44" s="1" t="str">
        <f t="shared" si="9"/>
        <v/>
      </c>
      <c r="C44" s="1" t="str">
        <f t="shared" si="9"/>
        <v/>
      </c>
      <c r="D44" s="1" t="str">
        <f t="shared" si="9"/>
        <v/>
      </c>
      <c r="E44" s="1" t="str">
        <f t="shared" si="9"/>
        <v/>
      </c>
      <c r="F44" s="1" t="str">
        <f t="shared" si="9"/>
        <v/>
      </c>
      <c r="G44" s="1" t="str">
        <f t="shared" si="9"/>
        <v/>
      </c>
      <c r="H44" s="1" t="str">
        <f t="shared" si="9"/>
        <v/>
      </c>
      <c r="I44" s="1" t="str">
        <f t="shared" si="9"/>
        <v/>
      </c>
      <c r="J44" s="1" t="str">
        <f t="shared" si="9"/>
        <v/>
      </c>
      <c r="K44" s="1" t="str">
        <f t="shared" si="9"/>
        <v/>
      </c>
      <c r="L44" s="1" t="str">
        <f t="shared" si="9"/>
        <v/>
      </c>
      <c r="M44" s="1" t="str">
        <f t="shared" si="9"/>
        <v/>
      </c>
      <c r="N44" s="1" t="str">
        <f t="shared" si="9"/>
        <v/>
      </c>
      <c r="O44" s="1" t="str">
        <f t="shared" si="9"/>
        <v/>
      </c>
      <c r="P44" s="1" t="str">
        <f t="shared" si="9"/>
        <v/>
      </c>
      <c r="Q44" s="1" t="str">
        <f t="shared" si="9"/>
        <v/>
      </c>
      <c r="R44" s="1" t="str">
        <f t="shared" si="9"/>
        <v/>
      </c>
      <c r="S44" s="1" t="str">
        <f t="shared" si="9"/>
        <v/>
      </c>
      <c r="T44" s="1" t="str">
        <f t="shared" si="9"/>
        <v/>
      </c>
      <c r="U44" s="1" t="str">
        <f t="shared" si="9"/>
        <v/>
      </c>
      <c r="V44" s="1" t="str">
        <f t="shared" si="9"/>
        <v/>
      </c>
      <c r="W44" s="1" t="str">
        <f t="shared" si="9"/>
        <v/>
      </c>
      <c r="X44" s="1" t="str">
        <f t="shared" si="9"/>
        <v/>
      </c>
      <c r="Y44" s="1" t="str">
        <f t="shared" si="9"/>
        <v/>
      </c>
      <c r="Z44" s="1" t="str">
        <f t="shared" si="9"/>
        <v/>
      </c>
      <c r="AA44" s="1" t="str">
        <f t="shared" si="9"/>
        <v/>
      </c>
      <c r="AB44" s="1" t="str">
        <f t="shared" si="9"/>
        <v/>
      </c>
      <c r="AC44" s="1" t="str">
        <f t="shared" si="9"/>
        <v/>
      </c>
      <c r="AD44" s="1" t="str">
        <f t="shared" si="9"/>
        <v/>
      </c>
      <c r="AE44" s="1" t="str">
        <f t="shared" si="9"/>
        <v/>
      </c>
      <c r="AF44" s="1" t="str">
        <f t="shared" si="9"/>
        <v/>
      </c>
      <c r="AG44" s="1" t="str">
        <f t="shared" si="9"/>
        <v/>
      </c>
      <c r="AH44" s="1" t="str">
        <f t="shared" si="9"/>
        <v/>
      </c>
      <c r="AI44" s="1" t="str">
        <f t="shared" si="9"/>
        <v/>
      </c>
      <c r="AJ44" s="1" t="str">
        <f t="shared" si="9"/>
        <v/>
      </c>
      <c r="AK44" s="1" t="str">
        <f t="shared" si="9"/>
        <v/>
      </c>
    </row>
    <row r="45" spans="1:37" ht="27" customHeight="1" x14ac:dyDescent="0.25">
      <c r="A45" s="5" t="str">
        <f>IF(A16="","",A16)</f>
        <v/>
      </c>
      <c r="B45" s="51" t="str">
        <f>IF(B16="","",B16)</f>
        <v>(6)</v>
      </c>
      <c r="D45" s="71"/>
      <c r="E45" s="176">
        <f ca="1">IF(E16="","",E16)</f>
        <v>6.8949999999999996</v>
      </c>
      <c r="F45" s="176" t="str">
        <f>IF(F16="","",F16)</f>
        <v/>
      </c>
      <c r="G45" s="176" t="str">
        <f>IF(G16="","",G16)</f>
        <v/>
      </c>
      <c r="H45" s="176" t="str">
        <f>IF(H16="","",H16)</f>
        <v/>
      </c>
      <c r="I45" s="73" t="str">
        <f>IF(I16="","",I16)</f>
        <v>は，0.001を</v>
      </c>
      <c r="J45" s="71"/>
      <c r="P45" s="177">
        <f ca="1">E45/0.001</f>
        <v>6894.9999999999991</v>
      </c>
      <c r="Q45" s="178" t="str">
        <f>IF(Q16="","",Q16)</f>
        <v/>
      </c>
      <c r="R45" s="178" t="str">
        <f>IF(R16="","",R16)</f>
        <v/>
      </c>
      <c r="S45" s="179" t="str">
        <f>IF(S16="","",S16)</f>
        <v/>
      </c>
      <c r="T45" s="52" t="str">
        <f>IF(T16="","",T16)</f>
        <v>こ集めた数です。</v>
      </c>
    </row>
    <row r="46" spans="1:37" ht="27" customHeight="1" x14ac:dyDescent="0.25">
      <c r="A46" s="1" t="str">
        <f t="shared" ref="A46:AK46" si="10">IF(A17="","",A17)</f>
        <v/>
      </c>
      <c r="B46" s="1" t="str">
        <f t="shared" si="10"/>
        <v/>
      </c>
      <c r="E46" s="1" t="str">
        <f t="shared" si="10"/>
        <v/>
      </c>
      <c r="F46" s="1" t="str">
        <f t="shared" si="10"/>
        <v/>
      </c>
      <c r="G46" s="1" t="str">
        <f t="shared" si="10"/>
        <v/>
      </c>
      <c r="H46" s="1" t="str">
        <f t="shared" si="10"/>
        <v/>
      </c>
      <c r="I46" s="1" t="str">
        <f t="shared" si="10"/>
        <v/>
      </c>
      <c r="J46" s="1" t="str">
        <f t="shared" si="10"/>
        <v/>
      </c>
      <c r="K46" s="1" t="str">
        <f t="shared" si="10"/>
        <v/>
      </c>
      <c r="L46" s="1" t="str">
        <f t="shared" si="10"/>
        <v/>
      </c>
      <c r="M46" s="1" t="str">
        <f t="shared" si="10"/>
        <v/>
      </c>
      <c r="N46" s="1" t="str">
        <f t="shared" si="10"/>
        <v/>
      </c>
      <c r="O46" s="1" t="str">
        <f t="shared" si="10"/>
        <v/>
      </c>
      <c r="P46" s="1" t="str">
        <f t="shared" si="10"/>
        <v/>
      </c>
      <c r="Q46" s="1" t="str">
        <f t="shared" si="10"/>
        <v/>
      </c>
      <c r="R46" s="1" t="str">
        <f t="shared" si="10"/>
        <v/>
      </c>
      <c r="S46" s="1" t="str">
        <f t="shared" si="10"/>
        <v/>
      </c>
      <c r="T46" s="1" t="str">
        <f t="shared" si="10"/>
        <v/>
      </c>
      <c r="U46" s="1" t="str">
        <f t="shared" si="10"/>
        <v/>
      </c>
      <c r="V46" s="1" t="str">
        <f t="shared" si="10"/>
        <v/>
      </c>
      <c r="W46" s="1" t="str">
        <f t="shared" si="10"/>
        <v/>
      </c>
      <c r="X46" s="1" t="str">
        <f t="shared" si="10"/>
        <v/>
      </c>
      <c r="Y46" s="1" t="str">
        <f t="shared" si="10"/>
        <v/>
      </c>
      <c r="Z46" s="1" t="str">
        <f t="shared" si="10"/>
        <v/>
      </c>
      <c r="AA46" s="1" t="str">
        <f t="shared" si="10"/>
        <v/>
      </c>
      <c r="AB46" s="1" t="str">
        <f t="shared" si="10"/>
        <v/>
      </c>
      <c r="AC46" s="1" t="str">
        <f t="shared" si="10"/>
        <v/>
      </c>
      <c r="AD46" s="1" t="str">
        <f t="shared" si="10"/>
        <v/>
      </c>
      <c r="AE46" s="1" t="str">
        <f t="shared" si="10"/>
        <v/>
      </c>
      <c r="AF46" s="1" t="str">
        <f t="shared" si="10"/>
        <v/>
      </c>
      <c r="AG46" s="1" t="str">
        <f t="shared" si="10"/>
        <v/>
      </c>
      <c r="AH46" s="1" t="str">
        <f t="shared" si="10"/>
        <v/>
      </c>
      <c r="AI46" s="1" t="str">
        <f t="shared" si="10"/>
        <v/>
      </c>
      <c r="AJ46" s="1" t="str">
        <f t="shared" si="10"/>
        <v/>
      </c>
      <c r="AK46" s="1" t="str">
        <f t="shared" si="10"/>
        <v/>
      </c>
    </row>
    <row r="47" spans="1:37" ht="27" customHeight="1" x14ac:dyDescent="0.25">
      <c r="A47" s="1" t="str">
        <f>IF(A18="","",A18)</f>
        <v/>
      </c>
      <c r="B47" s="51" t="str">
        <f>IF(B18="","",B18)</f>
        <v>(7)</v>
      </c>
      <c r="E47" s="52" t="str">
        <f>IF(E18="","",E18)</f>
        <v>0.001を</v>
      </c>
      <c r="J47" s="146">
        <f ca="1">IF(J18="","",J18)</f>
        <v>3499</v>
      </c>
      <c r="K47" s="146" t="str">
        <f>IF(K18="","",K18)</f>
        <v/>
      </c>
      <c r="L47" s="146" t="str">
        <f>IF(L18="","",L18)</f>
        <v/>
      </c>
      <c r="M47" s="52" t="str">
        <f>IF(M18="","",M18)</f>
        <v>こ集めた数は</v>
      </c>
      <c r="U47" s="177">
        <f ca="1">J47*0.001</f>
        <v>3.4990000000000001</v>
      </c>
      <c r="V47" s="178" t="str">
        <f>IF(V18="","",V18)</f>
        <v/>
      </c>
      <c r="W47" s="178" t="str">
        <f>IF(W18="","",W18)</f>
        <v/>
      </c>
      <c r="X47" s="179" t="str">
        <f>IF(X18="","",X18)</f>
        <v/>
      </c>
      <c r="Y47" s="52" t="str">
        <f>IF(Y18="","",Y18)</f>
        <v>です。</v>
      </c>
    </row>
    <row r="48" spans="1:37" ht="27" customHeight="1" x14ac:dyDescent="0.25">
      <c r="A48" s="5" t="str">
        <f t="shared" ref="A48:AK48" si="11">IF(A19="","",A19)</f>
        <v/>
      </c>
      <c r="B48" s="1" t="str">
        <f t="shared" si="11"/>
        <v/>
      </c>
      <c r="D48" s="71"/>
      <c r="E48" s="1" t="str">
        <f t="shared" si="11"/>
        <v/>
      </c>
      <c r="F48" s="1" t="str">
        <f t="shared" si="11"/>
        <v/>
      </c>
      <c r="G48" s="1" t="str">
        <f t="shared" si="11"/>
        <v/>
      </c>
      <c r="H48" s="71" t="str">
        <f t="shared" si="11"/>
        <v/>
      </c>
      <c r="I48" s="71" t="str">
        <f t="shared" si="11"/>
        <v/>
      </c>
      <c r="J48" s="71" t="str">
        <f t="shared" si="11"/>
        <v/>
      </c>
      <c r="K48" s="1" t="str">
        <f t="shared" si="11"/>
        <v/>
      </c>
      <c r="L48" s="1" t="str">
        <f t="shared" si="11"/>
        <v/>
      </c>
      <c r="M48" s="1" t="str">
        <f t="shared" si="11"/>
        <v/>
      </c>
      <c r="N48" s="1" t="str">
        <f t="shared" si="11"/>
        <v/>
      </c>
      <c r="O48" s="1" t="str">
        <f t="shared" si="11"/>
        <v/>
      </c>
      <c r="P48" s="1" t="str">
        <f t="shared" si="11"/>
        <v/>
      </c>
      <c r="Q48" s="1" t="str">
        <f t="shared" si="11"/>
        <v/>
      </c>
      <c r="R48" s="1" t="str">
        <f t="shared" si="11"/>
        <v/>
      </c>
      <c r="S48" s="1" t="str">
        <f t="shared" si="11"/>
        <v/>
      </c>
      <c r="T48" s="1" t="str">
        <f t="shared" si="11"/>
        <v/>
      </c>
      <c r="U48" s="1" t="str">
        <f t="shared" si="11"/>
        <v/>
      </c>
      <c r="V48" s="1" t="str">
        <f t="shared" si="11"/>
        <v/>
      </c>
      <c r="W48" s="1" t="str">
        <f t="shared" si="11"/>
        <v/>
      </c>
      <c r="X48" s="1" t="str">
        <f t="shared" si="11"/>
        <v/>
      </c>
      <c r="Y48" s="1" t="str">
        <f t="shared" si="11"/>
        <v/>
      </c>
      <c r="Z48" s="1" t="str">
        <f t="shared" si="11"/>
        <v/>
      </c>
      <c r="AA48" s="1" t="str">
        <f t="shared" si="11"/>
        <v/>
      </c>
      <c r="AB48" s="1" t="str">
        <f t="shared" si="11"/>
        <v/>
      </c>
      <c r="AC48" s="1" t="str">
        <f t="shared" si="11"/>
        <v/>
      </c>
      <c r="AD48" s="1" t="str">
        <f t="shared" si="11"/>
        <v/>
      </c>
      <c r="AE48" s="1" t="str">
        <f t="shared" si="11"/>
        <v/>
      </c>
      <c r="AF48" s="1" t="str">
        <f t="shared" si="11"/>
        <v/>
      </c>
      <c r="AG48" s="1" t="str">
        <f t="shared" si="11"/>
        <v/>
      </c>
      <c r="AH48" s="1" t="str">
        <f t="shared" si="11"/>
        <v/>
      </c>
      <c r="AI48" s="1" t="str">
        <f t="shared" si="11"/>
        <v/>
      </c>
      <c r="AJ48" s="1" t="str">
        <f t="shared" si="11"/>
        <v/>
      </c>
      <c r="AK48" s="1" t="str">
        <f t="shared" si="11"/>
        <v/>
      </c>
    </row>
    <row r="49" spans="1:37" ht="27" customHeight="1" x14ac:dyDescent="0.25">
      <c r="A49" s="1" t="str">
        <f t="shared" ref="A49:B51" si="12">IF(A20="","",A20)</f>
        <v/>
      </c>
      <c r="B49" s="51" t="str">
        <f t="shared" si="12"/>
        <v>(8)</v>
      </c>
      <c r="E49" s="52" t="str">
        <f>IF(E20="","",E20)</f>
        <v>次の数を10倍しましょう。</v>
      </c>
    </row>
    <row r="50" spans="1:37" ht="27" customHeight="1" x14ac:dyDescent="0.25">
      <c r="A50" s="1" t="str">
        <f t="shared" si="12"/>
        <v/>
      </c>
      <c r="B50" s="1" t="str">
        <f t="shared" si="12"/>
        <v/>
      </c>
      <c r="E50" s="52" t="str">
        <f>IF(E21="","",E21)</f>
        <v>また，10でわりましょう。</v>
      </c>
    </row>
    <row r="51" spans="1:37" ht="27" customHeight="1" x14ac:dyDescent="0.25">
      <c r="A51" s="5" t="str">
        <f t="shared" si="12"/>
        <v/>
      </c>
      <c r="B51" s="1" t="str">
        <f t="shared" si="12"/>
        <v/>
      </c>
      <c r="C51" s="1" t="str">
        <f>IF(C22="","",C22)</f>
        <v/>
      </c>
      <c r="D51" s="52" t="str">
        <f>IF(D22="","",D22)</f>
        <v>①</v>
      </c>
      <c r="F51" s="1">
        <f ca="1">IF(F22="","",F22)</f>
        <v>6</v>
      </c>
      <c r="L51" s="58" t="s">
        <v>219</v>
      </c>
      <c r="M51" s="58"/>
      <c r="N51" s="58"/>
      <c r="O51" s="58"/>
      <c r="P51" s="58"/>
      <c r="Q51" s="58"/>
      <c r="R51" s="58"/>
      <c r="S51" s="170">
        <f ca="1">F51*10</f>
        <v>60</v>
      </c>
      <c r="T51" s="170"/>
      <c r="U51" s="170"/>
      <c r="V51" s="54"/>
    </row>
    <row r="52" spans="1:37" ht="27" customHeight="1" x14ac:dyDescent="0.25">
      <c r="A52" s="1" t="str">
        <f t="shared" ref="A52:AK52" si="13">IF(A23="","",A23)</f>
        <v/>
      </c>
      <c r="B52" s="1" t="str">
        <f t="shared" si="13"/>
        <v/>
      </c>
      <c r="C52" s="1" t="str">
        <f t="shared" si="13"/>
        <v/>
      </c>
      <c r="D52" s="1" t="str">
        <f t="shared" si="13"/>
        <v/>
      </c>
      <c r="F52" s="1" t="str">
        <f t="shared" si="13"/>
        <v/>
      </c>
      <c r="G52" s="1" t="str">
        <f t="shared" si="13"/>
        <v/>
      </c>
      <c r="H52" s="1" t="str">
        <f t="shared" si="13"/>
        <v/>
      </c>
      <c r="I52" s="1" t="str">
        <f t="shared" si="13"/>
        <v/>
      </c>
      <c r="J52" s="1" t="str">
        <f t="shared" si="13"/>
        <v/>
      </c>
      <c r="K52" s="1" t="str">
        <f t="shared" si="13"/>
        <v/>
      </c>
      <c r="L52" s="58" t="s">
        <v>218</v>
      </c>
      <c r="M52" s="58"/>
      <c r="N52" s="58"/>
      <c r="O52" s="58"/>
      <c r="P52" s="58"/>
      <c r="Q52" s="58"/>
      <c r="R52" s="58"/>
      <c r="S52" s="170">
        <f ca="1">F51/10</f>
        <v>0.6</v>
      </c>
      <c r="T52" s="170"/>
      <c r="U52" s="170"/>
      <c r="V52" s="54" t="str">
        <f t="shared" si="13"/>
        <v/>
      </c>
      <c r="W52" s="1" t="str">
        <f t="shared" si="13"/>
        <v/>
      </c>
      <c r="X52" s="1" t="str">
        <f t="shared" si="13"/>
        <v/>
      </c>
      <c r="Y52" s="1" t="str">
        <f t="shared" si="13"/>
        <v/>
      </c>
      <c r="Z52" s="1" t="str">
        <f t="shared" si="13"/>
        <v/>
      </c>
      <c r="AA52" s="1" t="str">
        <f t="shared" si="13"/>
        <v/>
      </c>
      <c r="AB52" s="1" t="str">
        <f t="shared" si="13"/>
        <v/>
      </c>
      <c r="AC52" s="1" t="str">
        <f t="shared" si="13"/>
        <v/>
      </c>
      <c r="AD52" s="1" t="str">
        <f t="shared" si="13"/>
        <v/>
      </c>
      <c r="AE52" s="1" t="str">
        <f t="shared" si="13"/>
        <v/>
      </c>
      <c r="AF52" s="1" t="str">
        <f t="shared" si="13"/>
        <v/>
      </c>
      <c r="AG52" s="1" t="str">
        <f t="shared" si="13"/>
        <v/>
      </c>
      <c r="AH52" s="1" t="str">
        <f t="shared" si="13"/>
        <v/>
      </c>
      <c r="AI52" s="1" t="str">
        <f t="shared" si="13"/>
        <v/>
      </c>
      <c r="AJ52" s="1" t="str">
        <f t="shared" si="13"/>
        <v/>
      </c>
      <c r="AK52" s="1" t="str">
        <f t="shared" si="13"/>
        <v/>
      </c>
    </row>
    <row r="53" spans="1:37" ht="27" customHeight="1" x14ac:dyDescent="0.25">
      <c r="A53" s="5" t="str">
        <f>IF(A24="","",A24)</f>
        <v/>
      </c>
      <c r="B53" s="1" t="str">
        <f>IF(B24="","",B24)</f>
        <v/>
      </c>
      <c r="C53" s="1" t="str">
        <f>IF(C24="","",C24)</f>
        <v/>
      </c>
      <c r="D53" s="52" t="str">
        <f>IF(D24="","",D24)</f>
        <v>②</v>
      </c>
      <c r="F53" s="146">
        <f ca="1">IF(F24="","",F24)</f>
        <v>0.9</v>
      </c>
      <c r="G53" s="146" t="str">
        <f>IF(G24="","",G24)</f>
        <v/>
      </c>
      <c r="H53" s="146" t="str">
        <f>IF(H24="","",H24)</f>
        <v/>
      </c>
      <c r="L53" s="58" t="s">
        <v>219</v>
      </c>
      <c r="M53" s="58"/>
      <c r="N53" s="58"/>
      <c r="O53" s="58"/>
      <c r="P53" s="58"/>
      <c r="Q53" s="58"/>
      <c r="R53" s="58"/>
      <c r="S53" s="170">
        <f ca="1">F53*10</f>
        <v>9</v>
      </c>
      <c r="T53" s="170"/>
      <c r="U53" s="170"/>
      <c r="V53" s="54"/>
    </row>
    <row r="54" spans="1:37" ht="27" customHeight="1" x14ac:dyDescent="0.25">
      <c r="A54" s="1" t="str">
        <f t="shared" ref="A54:AK54" si="14">IF(A25="","",A25)</f>
        <v/>
      </c>
      <c r="B54" s="1" t="str">
        <f t="shared" si="14"/>
        <v/>
      </c>
      <c r="C54" s="1" t="str">
        <f t="shared" si="14"/>
        <v/>
      </c>
      <c r="D54" s="1" t="str">
        <f t="shared" si="14"/>
        <v/>
      </c>
      <c r="F54" s="1" t="str">
        <f t="shared" si="14"/>
        <v/>
      </c>
      <c r="G54" s="1" t="str">
        <f t="shared" si="14"/>
        <v/>
      </c>
      <c r="H54" s="1" t="str">
        <f t="shared" si="14"/>
        <v/>
      </c>
      <c r="I54" s="1" t="str">
        <f t="shared" si="14"/>
        <v/>
      </c>
      <c r="J54" s="1" t="str">
        <f t="shared" si="14"/>
        <v/>
      </c>
      <c r="K54" s="1" t="str">
        <f t="shared" si="14"/>
        <v/>
      </c>
      <c r="L54" s="58" t="s">
        <v>218</v>
      </c>
      <c r="M54" s="58"/>
      <c r="N54" s="58"/>
      <c r="O54" s="58"/>
      <c r="P54" s="58"/>
      <c r="Q54" s="58"/>
      <c r="R54" s="58"/>
      <c r="S54" s="170">
        <f ca="1">F53/10</f>
        <v>0.09</v>
      </c>
      <c r="T54" s="170"/>
      <c r="U54" s="170"/>
      <c r="V54" s="54" t="str">
        <f t="shared" si="14"/>
        <v/>
      </c>
      <c r="W54" s="1" t="str">
        <f t="shared" si="14"/>
        <v/>
      </c>
      <c r="X54" s="1" t="str">
        <f t="shared" si="14"/>
        <v/>
      </c>
      <c r="Y54" s="1" t="str">
        <f t="shared" si="14"/>
        <v/>
      </c>
      <c r="Z54" s="1" t="str">
        <f t="shared" si="14"/>
        <v/>
      </c>
      <c r="AA54" s="1" t="str">
        <f t="shared" si="14"/>
        <v/>
      </c>
      <c r="AB54" s="1" t="str">
        <f t="shared" si="14"/>
        <v/>
      </c>
      <c r="AC54" s="1" t="str">
        <f t="shared" si="14"/>
        <v/>
      </c>
      <c r="AD54" s="1" t="str">
        <f t="shared" si="14"/>
        <v/>
      </c>
      <c r="AE54" s="1" t="str">
        <f t="shared" si="14"/>
        <v/>
      </c>
      <c r="AF54" s="1" t="str">
        <f t="shared" si="14"/>
        <v/>
      </c>
      <c r="AG54" s="1" t="str">
        <f t="shared" si="14"/>
        <v/>
      </c>
      <c r="AH54" s="1" t="str">
        <f t="shared" si="14"/>
        <v/>
      </c>
      <c r="AI54" s="1" t="str">
        <f t="shared" si="14"/>
        <v/>
      </c>
      <c r="AJ54" s="1" t="str">
        <f t="shared" si="14"/>
        <v/>
      </c>
      <c r="AK54" s="1" t="str">
        <f t="shared" si="14"/>
        <v/>
      </c>
    </row>
    <row r="55" spans="1:37" ht="27" customHeight="1" x14ac:dyDescent="0.25">
      <c r="A55" s="5" t="str">
        <f t="shared" ref="A55:D58" si="15">IF(A26="","",A26)</f>
        <v/>
      </c>
      <c r="B55" s="1" t="str">
        <f t="shared" si="15"/>
        <v/>
      </c>
      <c r="C55" s="1" t="str">
        <f t="shared" si="15"/>
        <v/>
      </c>
      <c r="D55" s="52" t="str">
        <f t="shared" si="15"/>
        <v>③</v>
      </c>
      <c r="F55" s="146">
        <f t="shared" ref="F55:H58" ca="1" si="16">IF(F26="","",F26)</f>
        <v>0.03</v>
      </c>
      <c r="G55" s="146" t="str">
        <f t="shared" si="16"/>
        <v/>
      </c>
      <c r="H55" s="146" t="str">
        <f t="shared" si="16"/>
        <v/>
      </c>
      <c r="L55" s="58" t="s">
        <v>219</v>
      </c>
      <c r="M55" s="58"/>
      <c r="N55" s="58"/>
      <c r="O55" s="58"/>
      <c r="P55" s="58"/>
      <c r="Q55" s="58"/>
      <c r="R55" s="58"/>
      <c r="S55" s="170">
        <f ca="1">F55*10</f>
        <v>0.3</v>
      </c>
      <c r="T55" s="170"/>
      <c r="U55" s="170"/>
      <c r="V55" s="54"/>
    </row>
    <row r="56" spans="1:37" ht="27" customHeight="1" x14ac:dyDescent="0.25">
      <c r="A56" s="1" t="str">
        <f t="shared" si="15"/>
        <v/>
      </c>
      <c r="B56" s="1" t="str">
        <f t="shared" si="15"/>
        <v/>
      </c>
      <c r="C56" s="1" t="str">
        <f t="shared" si="15"/>
        <v/>
      </c>
      <c r="D56" s="1" t="str">
        <f t="shared" si="15"/>
        <v/>
      </c>
      <c r="F56" s="1" t="str">
        <f t="shared" si="16"/>
        <v/>
      </c>
      <c r="G56" s="1" t="str">
        <f t="shared" si="16"/>
        <v/>
      </c>
      <c r="H56" s="1" t="str">
        <f t="shared" si="16"/>
        <v/>
      </c>
      <c r="L56" s="58" t="s">
        <v>218</v>
      </c>
      <c r="M56" s="58"/>
      <c r="N56" s="58"/>
      <c r="O56" s="58"/>
      <c r="P56" s="58"/>
      <c r="Q56" s="58"/>
      <c r="R56" s="58"/>
      <c r="S56" s="170">
        <f ca="1">F55/10</f>
        <v>3.0000000000000001E-3</v>
      </c>
      <c r="T56" s="170"/>
      <c r="U56" s="170"/>
      <c r="V56" s="170"/>
    </row>
    <row r="57" spans="1:37" ht="27" customHeight="1" x14ac:dyDescent="0.25">
      <c r="A57" s="5" t="str">
        <f t="shared" si="15"/>
        <v/>
      </c>
      <c r="B57" s="1" t="str">
        <f t="shared" si="15"/>
        <v/>
      </c>
      <c r="C57" s="1" t="str">
        <f t="shared" si="15"/>
        <v/>
      </c>
      <c r="D57" s="73" t="str">
        <f t="shared" si="15"/>
        <v>④</v>
      </c>
      <c r="E57" s="71"/>
      <c r="F57" s="171">
        <f t="shared" ca="1" si="16"/>
        <v>8.2010000000000005</v>
      </c>
      <c r="G57" s="171" t="str">
        <f t="shared" si="16"/>
        <v/>
      </c>
      <c r="H57" s="171" t="str">
        <f t="shared" si="16"/>
        <v/>
      </c>
      <c r="I57" s="171" t="str">
        <f>IF(I28="","",I28)</f>
        <v/>
      </c>
      <c r="L57" s="58" t="s">
        <v>219</v>
      </c>
      <c r="M57" s="58"/>
      <c r="N57" s="58"/>
      <c r="O57" s="58"/>
      <c r="P57" s="58"/>
      <c r="Q57" s="58"/>
      <c r="R57" s="58"/>
      <c r="S57" s="170">
        <f ca="1">F57*10</f>
        <v>82.01</v>
      </c>
      <c r="T57" s="170"/>
      <c r="U57" s="170"/>
      <c r="V57" s="54"/>
    </row>
    <row r="58" spans="1:37" ht="27" customHeight="1" x14ac:dyDescent="0.25">
      <c r="A58" s="1" t="str">
        <f t="shared" si="15"/>
        <v/>
      </c>
      <c r="B58" s="1" t="str">
        <f t="shared" si="15"/>
        <v/>
      </c>
      <c r="C58" s="1" t="str">
        <f t="shared" si="15"/>
        <v/>
      </c>
      <c r="D58" s="1" t="str">
        <f t="shared" si="15"/>
        <v/>
      </c>
      <c r="F58" s="1" t="str">
        <f t="shared" si="16"/>
        <v/>
      </c>
      <c r="G58" s="1" t="str">
        <f t="shared" si="16"/>
        <v/>
      </c>
      <c r="H58" s="1" t="str">
        <f t="shared" si="16"/>
        <v/>
      </c>
      <c r="I58" s="1" t="str">
        <f>IF(I29="","",I29)</f>
        <v/>
      </c>
      <c r="L58" s="58" t="s">
        <v>218</v>
      </c>
      <c r="M58" s="58"/>
      <c r="N58" s="58"/>
      <c r="O58" s="58"/>
      <c r="P58" s="58"/>
      <c r="Q58" s="58"/>
      <c r="R58" s="58"/>
      <c r="S58" s="170">
        <f ca="1">F57/10</f>
        <v>0.82010000000000005</v>
      </c>
      <c r="T58" s="170"/>
      <c r="U58" s="170"/>
      <c r="V58" s="170"/>
    </row>
  </sheetData>
  <mergeCells count="42">
    <mergeCell ref="F55:H55"/>
    <mergeCell ref="E41:H41"/>
    <mergeCell ref="E45:H45"/>
    <mergeCell ref="P45:S45"/>
    <mergeCell ref="J47:L47"/>
    <mergeCell ref="E6:H6"/>
    <mergeCell ref="F24:H24"/>
    <mergeCell ref="F26:H26"/>
    <mergeCell ref="F28:I28"/>
    <mergeCell ref="E35:H35"/>
    <mergeCell ref="J18:L18"/>
    <mergeCell ref="U18:X18"/>
    <mergeCell ref="U47:X47"/>
    <mergeCell ref="F53:H53"/>
    <mergeCell ref="M37:Q37"/>
    <mergeCell ref="M39:Q39"/>
    <mergeCell ref="E37:H37"/>
    <mergeCell ref="E39:H39"/>
    <mergeCell ref="P16:S16"/>
    <mergeCell ref="M33:Q33"/>
    <mergeCell ref="M35:Q35"/>
    <mergeCell ref="S56:V56"/>
    <mergeCell ref="AI1:AJ1"/>
    <mergeCell ref="AI30:AJ30"/>
    <mergeCell ref="M4:Q4"/>
    <mergeCell ref="M6:Q6"/>
    <mergeCell ref="S58:V58"/>
    <mergeCell ref="F57:I57"/>
    <mergeCell ref="E4:H4"/>
    <mergeCell ref="E33:H33"/>
    <mergeCell ref="S51:U51"/>
    <mergeCell ref="S52:U52"/>
    <mergeCell ref="S53:U53"/>
    <mergeCell ref="S54:U54"/>
    <mergeCell ref="S55:U55"/>
    <mergeCell ref="S57:U57"/>
    <mergeCell ref="E8:H8"/>
    <mergeCell ref="M8:Q8"/>
    <mergeCell ref="E10:H10"/>
    <mergeCell ref="M10:Q10"/>
    <mergeCell ref="E12:H12"/>
    <mergeCell ref="E16:H16"/>
  </mergeCells>
  <phoneticPr fontId="3"/>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K46"/>
  <sheetViews>
    <sheetView zoomScaleNormal="100" workbookViewId="0"/>
  </sheetViews>
  <sheetFormatPr defaultColWidth="11.0703125" defaultRowHeight="25" customHeight="1" x14ac:dyDescent="0.25"/>
  <cols>
    <col min="1" max="37" width="1.7109375" style="1" customWidth="1"/>
    <col min="38" max="16384" width="11.0703125" style="1"/>
  </cols>
  <sheetData>
    <row r="1" spans="1:37" ht="25" customHeight="1" x14ac:dyDescent="0.25">
      <c r="D1" s="2" t="s">
        <v>113</v>
      </c>
      <c r="AG1" s="3" t="s">
        <v>112</v>
      </c>
      <c r="AH1" s="3"/>
      <c r="AI1" s="147"/>
      <c r="AJ1" s="147"/>
    </row>
    <row r="2" spans="1:37" ht="25" customHeight="1" x14ac:dyDescent="0.25">
      <c r="Q2" s="4" t="s">
        <v>0</v>
      </c>
      <c r="R2" s="3"/>
      <c r="S2" s="3"/>
      <c r="T2" s="3"/>
      <c r="U2" s="3"/>
      <c r="V2" s="3"/>
      <c r="W2" s="3"/>
      <c r="X2" s="3"/>
      <c r="Y2" s="3"/>
      <c r="Z2" s="3"/>
      <c r="AA2" s="3"/>
      <c r="AB2" s="3"/>
      <c r="AC2" s="3"/>
      <c r="AD2" s="3"/>
      <c r="AE2" s="3"/>
      <c r="AF2" s="3"/>
    </row>
    <row r="3" spans="1:37" ht="34" customHeight="1" x14ac:dyDescent="0.25">
      <c r="Q3" s="16"/>
    </row>
    <row r="4" spans="1:37" ht="34" customHeight="1" x14ac:dyDescent="0.25">
      <c r="A4" s="5" t="s">
        <v>36</v>
      </c>
      <c r="G4" s="1">
        <f ca="1">INT(RAND()*9+1)</f>
        <v>5</v>
      </c>
      <c r="H4" s="52" t="s">
        <v>229</v>
      </c>
      <c r="I4" s="1">
        <f ca="1">INT(RAND()*9+1)</f>
        <v>8</v>
      </c>
      <c r="K4" s="1">
        <f ca="1">INT(RAND()*9+1)</f>
        <v>1</v>
      </c>
      <c r="T4" s="5" t="s">
        <v>220</v>
      </c>
      <c r="Z4" s="1">
        <f ca="1">INT(RAND()*9+1)</f>
        <v>8</v>
      </c>
      <c r="AA4" s="52" t="s">
        <v>229</v>
      </c>
      <c r="AB4" s="1">
        <v>0</v>
      </c>
      <c r="AD4" s="1">
        <f ca="1">INT(RAND()*9+1)</f>
        <v>6</v>
      </c>
    </row>
    <row r="5" spans="1:37" ht="34" customHeight="1" x14ac:dyDescent="0.25">
      <c r="A5" s="5"/>
      <c r="B5" s="5"/>
      <c r="D5" s="147" t="s">
        <v>34</v>
      </c>
      <c r="E5" s="147"/>
      <c r="F5" s="3"/>
      <c r="G5" s="3">
        <f ca="1">INT(RAND()*9+1)</f>
        <v>5</v>
      </c>
      <c r="H5" s="3" t="s">
        <v>114</v>
      </c>
      <c r="I5" s="3">
        <f ca="1">INT(RAND()*9+1)</f>
        <v>4</v>
      </c>
      <c r="J5" s="57"/>
      <c r="K5" s="3">
        <f ca="1">INT(RAND()*9+1)</f>
        <v>9</v>
      </c>
      <c r="L5" s="5"/>
      <c r="M5" s="5"/>
      <c r="N5" s="5"/>
      <c r="O5" s="5"/>
      <c r="P5" s="5"/>
      <c r="Q5" s="5"/>
      <c r="R5" s="5"/>
      <c r="S5" s="5"/>
      <c r="T5" s="5"/>
      <c r="U5" s="5"/>
      <c r="W5" s="147" t="s">
        <v>34</v>
      </c>
      <c r="X5" s="147"/>
      <c r="Y5" s="3"/>
      <c r="Z5" s="3">
        <f ca="1">INT(RAND()*9+1)</f>
        <v>3</v>
      </c>
      <c r="AA5" s="3" t="s">
        <v>114</v>
      </c>
      <c r="AB5" s="3">
        <v>0</v>
      </c>
      <c r="AC5" s="57"/>
      <c r="AD5" s="3">
        <f ca="1">INT(RAND()*9+1)</f>
        <v>7</v>
      </c>
      <c r="AE5" s="5"/>
      <c r="AF5" s="5"/>
      <c r="AG5" s="5"/>
      <c r="AH5" s="5"/>
      <c r="AI5" s="5"/>
      <c r="AJ5" s="5"/>
      <c r="AK5" s="5"/>
    </row>
    <row r="6" spans="1:37" ht="34" customHeight="1" x14ac:dyDescent="0.25">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row>
    <row r="7" spans="1:37" ht="34" customHeight="1" x14ac:dyDescent="0.25">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row>
    <row r="8" spans="1:37" ht="34" customHeight="1" x14ac:dyDescent="0.25">
      <c r="A8" s="5" t="s">
        <v>221</v>
      </c>
      <c r="G8" s="1">
        <f ca="1">INT(RAND()*9+1)</f>
        <v>2</v>
      </c>
      <c r="H8" s="52" t="s">
        <v>229</v>
      </c>
      <c r="I8" s="1">
        <v>0</v>
      </c>
      <c r="K8" s="1">
        <f ca="1">INT(RAND()*9+1)</f>
        <v>9</v>
      </c>
      <c r="T8" s="5" t="s">
        <v>222</v>
      </c>
      <c r="Z8" s="1">
        <f ca="1">INT(RAND()*9+1)</f>
        <v>7</v>
      </c>
      <c r="AC8" s="5"/>
    </row>
    <row r="9" spans="1:37" ht="34" customHeight="1" x14ac:dyDescent="0.25">
      <c r="A9" s="5"/>
      <c r="B9" s="5"/>
      <c r="D9" s="147" t="s">
        <v>34</v>
      </c>
      <c r="E9" s="147"/>
      <c r="F9" s="3"/>
      <c r="G9" s="3">
        <v>0</v>
      </c>
      <c r="H9" s="3" t="s">
        <v>114</v>
      </c>
      <c r="I9" s="3">
        <v>0</v>
      </c>
      <c r="J9" s="57"/>
      <c r="K9" s="3">
        <f ca="1">INT(RAND()*9+1)</f>
        <v>3</v>
      </c>
      <c r="L9" s="5"/>
      <c r="M9" s="5"/>
      <c r="N9" s="5"/>
      <c r="O9" s="5"/>
      <c r="P9" s="5"/>
      <c r="Q9" s="5"/>
      <c r="R9" s="5"/>
      <c r="S9" s="5"/>
      <c r="T9" s="5"/>
      <c r="U9" s="5"/>
      <c r="W9" s="147" t="s">
        <v>34</v>
      </c>
      <c r="X9" s="147"/>
      <c r="Y9" s="3"/>
      <c r="Z9" s="3">
        <f ca="1">INT(RAND()*9+1)</f>
        <v>3</v>
      </c>
      <c r="AA9" s="3" t="s">
        <v>114</v>
      </c>
      <c r="AB9" s="3">
        <f ca="1">INT(RAND()*9+1)</f>
        <v>5</v>
      </c>
      <c r="AC9" s="57"/>
      <c r="AD9" s="3">
        <f ca="1">INT(RAND()*9+1)</f>
        <v>4</v>
      </c>
      <c r="AE9" s="5"/>
      <c r="AF9" s="5"/>
      <c r="AG9" s="5"/>
      <c r="AH9" s="5"/>
      <c r="AI9" s="5"/>
      <c r="AJ9" s="5"/>
      <c r="AK9" s="5"/>
    </row>
    <row r="10" spans="1:37" ht="34" customHeight="1" x14ac:dyDescent="0.25">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row>
    <row r="11" spans="1:37" ht="34" customHeight="1" x14ac:dyDescent="0.25">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1:37" ht="34" customHeight="1" x14ac:dyDescent="0.25">
      <c r="A12" s="5" t="s">
        <v>223</v>
      </c>
      <c r="G12" s="1">
        <f ca="1">INT(RAND()*9+1)</f>
        <v>8</v>
      </c>
      <c r="H12" s="52" t="s">
        <v>229</v>
      </c>
      <c r="I12" s="1">
        <f ca="1">INT(RAND()*9+1)</f>
        <v>7</v>
      </c>
      <c r="K12" s="1">
        <f ca="1">INT(RAND()*9+1)</f>
        <v>4</v>
      </c>
      <c r="T12" s="5" t="s">
        <v>224</v>
      </c>
      <c r="Z12" s="1">
        <f ca="1">INT(RAND()*9+1)</f>
        <v>3</v>
      </c>
      <c r="AA12" s="1" t="s">
        <v>114</v>
      </c>
      <c r="AB12" s="1">
        <f ca="1">INT(RAND()*9+1)</f>
        <v>2</v>
      </c>
      <c r="AC12" s="5"/>
    </row>
    <row r="13" spans="1:37" ht="34" customHeight="1" x14ac:dyDescent="0.25">
      <c r="A13" s="5"/>
      <c r="B13" s="5"/>
      <c r="D13" s="147" t="s">
        <v>34</v>
      </c>
      <c r="E13" s="147"/>
      <c r="F13" s="3"/>
      <c r="G13" s="3">
        <f ca="1">INT(RAND()*9+1)</f>
        <v>8</v>
      </c>
      <c r="H13" s="3"/>
      <c r="I13" s="3"/>
      <c r="J13" s="57"/>
      <c r="K13" s="57"/>
      <c r="L13" s="5"/>
      <c r="M13" s="5"/>
      <c r="N13" s="5"/>
      <c r="O13" s="5"/>
      <c r="P13" s="5"/>
      <c r="Q13" s="5"/>
      <c r="R13" s="5"/>
      <c r="S13" s="5"/>
      <c r="T13" s="5"/>
      <c r="U13" s="5"/>
      <c r="W13" s="147" t="s">
        <v>34</v>
      </c>
      <c r="X13" s="147"/>
      <c r="Y13" s="3"/>
      <c r="Z13" s="3">
        <f ca="1">INT(RAND()*9+1)</f>
        <v>4</v>
      </c>
      <c r="AA13" s="3" t="s">
        <v>114</v>
      </c>
      <c r="AB13" s="3">
        <f ca="1">INT(RAND()*9+1)</f>
        <v>4</v>
      </c>
      <c r="AC13" s="57"/>
      <c r="AD13" s="3">
        <f ca="1">INT(RAND()*9+1)</f>
        <v>9</v>
      </c>
      <c r="AE13" s="5"/>
      <c r="AF13" s="5"/>
      <c r="AG13" s="5"/>
      <c r="AH13" s="5"/>
      <c r="AI13" s="5"/>
      <c r="AJ13" s="5"/>
      <c r="AK13" s="5"/>
    </row>
    <row r="14" spans="1:37" ht="34" customHeight="1" x14ac:dyDescent="0.25">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row>
    <row r="15" spans="1:37" ht="34" customHeight="1" x14ac:dyDescent="0.2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row>
    <row r="16" spans="1:37" ht="34" customHeight="1" x14ac:dyDescent="0.25">
      <c r="A16" s="5" t="s">
        <v>225</v>
      </c>
      <c r="G16" s="1">
        <f ca="1">INT(RAND()*9+1)</f>
        <v>5</v>
      </c>
      <c r="H16" s="52" t="s">
        <v>229</v>
      </c>
      <c r="I16" s="1">
        <f ca="1">INT(RAND()*9+1)</f>
        <v>5</v>
      </c>
      <c r="K16" s="1">
        <f ca="1">INT(RAND()*9+1)</f>
        <v>5</v>
      </c>
      <c r="T16" s="5" t="s">
        <v>226</v>
      </c>
      <c r="Z16" s="1">
        <f ca="1">INT(RAND()*9+1)</f>
        <v>3</v>
      </c>
      <c r="AA16" s="52" t="s">
        <v>229</v>
      </c>
      <c r="AB16" s="1">
        <f ca="1">INT(RAND()*9+1)</f>
        <v>6</v>
      </c>
      <c r="AD16" s="1">
        <f ca="1">INT(RAND()*9+1)</f>
        <v>7</v>
      </c>
    </row>
    <row r="17" spans="1:37" ht="34" customHeight="1" x14ac:dyDescent="0.25">
      <c r="A17" s="5"/>
      <c r="B17" s="5"/>
      <c r="D17" s="147" t="s">
        <v>34</v>
      </c>
      <c r="E17" s="147"/>
      <c r="F17" s="3"/>
      <c r="G17" s="3">
        <f ca="1">INT(RAND()*9+1)</f>
        <v>1</v>
      </c>
      <c r="H17" s="3" t="s">
        <v>114</v>
      </c>
      <c r="I17" s="3">
        <f ca="1">INT(RAND()*9+1)</f>
        <v>6</v>
      </c>
      <c r="J17" s="57"/>
      <c r="K17" s="3">
        <f ca="1">INT(RAND()*9+1)</f>
        <v>4</v>
      </c>
      <c r="L17" s="5"/>
      <c r="M17" s="5"/>
      <c r="N17" s="5"/>
      <c r="O17" s="5"/>
      <c r="P17" s="5"/>
      <c r="Q17" s="5"/>
      <c r="R17" s="5"/>
      <c r="S17" s="5"/>
      <c r="T17" s="5"/>
      <c r="U17" s="5"/>
      <c r="W17" s="147" t="s">
        <v>34</v>
      </c>
      <c r="X17" s="147"/>
      <c r="Y17" s="3"/>
      <c r="Z17" s="3">
        <v>0</v>
      </c>
      <c r="AA17" s="3" t="s">
        <v>114</v>
      </c>
      <c r="AB17" s="3">
        <f ca="1">INT(RAND()*9+1)</f>
        <v>4</v>
      </c>
      <c r="AC17" s="57"/>
      <c r="AD17" s="3">
        <f ca="1">INT(RAND()*9+1)</f>
        <v>1</v>
      </c>
      <c r="AE17" s="5"/>
      <c r="AF17" s="5"/>
      <c r="AG17" s="5"/>
      <c r="AH17" s="5"/>
      <c r="AI17" s="5"/>
      <c r="AJ17" s="5"/>
      <c r="AK17" s="5"/>
    </row>
    <row r="18" spans="1:37" ht="34" customHeight="1"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row>
    <row r="19" spans="1:37" ht="34" customHeight="1"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row>
    <row r="20" spans="1:37" ht="34" customHeight="1" x14ac:dyDescent="0.25">
      <c r="A20" s="5" t="s">
        <v>227</v>
      </c>
      <c r="G20" s="1">
        <f ca="1">INT(RAND()*9+1)</f>
        <v>6</v>
      </c>
      <c r="H20" s="52" t="s">
        <v>229</v>
      </c>
      <c r="I20" s="1">
        <f ca="1">INT(RAND()*9+1)</f>
        <v>5</v>
      </c>
      <c r="K20" s="52">
        <f ca="1">10-K21</f>
        <v>1</v>
      </c>
      <c r="T20" s="151" t="s">
        <v>228</v>
      </c>
      <c r="U20" s="151"/>
      <c r="Z20" s="1">
        <f ca="1">INT(RAND()*9+1)</f>
        <v>2</v>
      </c>
      <c r="AA20" s="52" t="s">
        <v>229</v>
      </c>
      <c r="AB20" s="1">
        <f ca="1">INT(RAND()*9+1)</f>
        <v>8</v>
      </c>
      <c r="AD20" s="1">
        <v>5</v>
      </c>
    </row>
    <row r="21" spans="1:37" ht="34" customHeight="1" x14ac:dyDescent="0.25">
      <c r="A21" s="5"/>
      <c r="B21" s="5"/>
      <c r="D21" s="147" t="s">
        <v>34</v>
      </c>
      <c r="E21" s="147"/>
      <c r="F21" s="3"/>
      <c r="G21" s="3">
        <f ca="1">INT(RAND()*9+1)</f>
        <v>5</v>
      </c>
      <c r="H21" s="3" t="s">
        <v>114</v>
      </c>
      <c r="I21" s="3">
        <f ca="1">INT(RAND()*9+1)</f>
        <v>7</v>
      </c>
      <c r="J21" s="57"/>
      <c r="K21" s="3">
        <f ca="1">INT(RAND()*7+3)</f>
        <v>9</v>
      </c>
      <c r="L21" s="5"/>
      <c r="M21" s="5"/>
      <c r="N21" s="5"/>
      <c r="O21" s="5"/>
      <c r="P21" s="5"/>
      <c r="Q21" s="5"/>
      <c r="R21" s="5"/>
      <c r="S21" s="5"/>
      <c r="T21" s="5"/>
      <c r="U21" s="5"/>
      <c r="W21" s="147" t="s">
        <v>34</v>
      </c>
      <c r="X21" s="147"/>
      <c r="Y21" s="3"/>
      <c r="Z21" s="3">
        <f ca="1">INT(RAND()*9+1)</f>
        <v>2</v>
      </c>
      <c r="AA21" s="3" t="s">
        <v>114</v>
      </c>
      <c r="AB21" s="3">
        <f ca="1">INT(RAND()*9+1)</f>
        <v>1</v>
      </c>
      <c r="AC21" s="57"/>
      <c r="AD21" s="3">
        <v>5</v>
      </c>
      <c r="AE21" s="5"/>
      <c r="AF21" s="5"/>
      <c r="AG21" s="5"/>
      <c r="AH21" s="5"/>
      <c r="AI21" s="5"/>
      <c r="AJ21" s="5"/>
      <c r="AK21" s="5"/>
    </row>
    <row r="22" spans="1:37" ht="34" customHeight="1"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row>
    <row r="23" spans="1:37" ht="34" customHeight="1"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row>
    <row r="24" spans="1:37" ht="25" customHeight="1" x14ac:dyDescent="0.25">
      <c r="A24" s="2" t="str">
        <f>IF(A1="","",A1)</f>
        <v/>
      </c>
      <c r="B24" s="2" t="str">
        <f>IF(B1="","",B1)</f>
        <v/>
      </c>
      <c r="C24" s="2" t="str">
        <f>IF(C1="","",C1)</f>
        <v/>
      </c>
      <c r="D24" s="2" t="str">
        <f>IF(D1="","",D1)</f>
        <v>小数のたし算の筆算</v>
      </c>
      <c r="AG24" s="3" t="str">
        <f>IF(AG1="","",AG1)</f>
        <v>№</v>
      </c>
      <c r="AH24" s="3"/>
      <c r="AI24" s="147" t="str">
        <f>IF(AI1="","",AI1)</f>
        <v/>
      </c>
      <c r="AJ24" s="147"/>
    </row>
    <row r="25" spans="1:37" ht="25" customHeight="1" x14ac:dyDescent="0.25">
      <c r="A25" s="2" t="str">
        <f>IF(A2="","",A2)</f>
        <v/>
      </c>
      <c r="B25" s="2" t="str">
        <f>IF(B2="","",B2)</f>
        <v/>
      </c>
      <c r="C25" s="2" t="str">
        <f>IF(C2="","",C2)</f>
        <v/>
      </c>
      <c r="E25" s="6" t="s">
        <v>1</v>
      </c>
      <c r="Q25" s="4" t="str">
        <f>IF(Q2="","",Q2)</f>
        <v>名前</v>
      </c>
      <c r="R25" s="3"/>
      <c r="S25" s="3"/>
      <c r="T25" s="3"/>
      <c r="U25" s="3" t="str">
        <f>IF(U2="","",U2)</f>
        <v/>
      </c>
      <c r="V25" s="3"/>
      <c r="W25" s="3"/>
      <c r="X25" s="3"/>
      <c r="Y25" s="3"/>
      <c r="Z25" s="3"/>
      <c r="AA25" s="3"/>
      <c r="AB25" s="3"/>
      <c r="AC25" s="3"/>
      <c r="AD25" s="3"/>
      <c r="AE25" s="3"/>
      <c r="AF25" s="3"/>
    </row>
    <row r="26" spans="1:37" ht="34" customHeight="1" x14ac:dyDescent="0.25">
      <c r="A26" s="1" t="str">
        <f t="shared" ref="A26:AK27" si="0">IF(A3="","",A3)</f>
        <v/>
      </c>
      <c r="B26" s="1" t="str">
        <f>IF(B3="","",B3)</f>
        <v/>
      </c>
      <c r="C26" s="1" t="str">
        <f t="shared" si="0"/>
        <v/>
      </c>
      <c r="D26" s="1" t="str">
        <f t="shared" si="0"/>
        <v/>
      </c>
      <c r="E26" s="1" t="str">
        <f t="shared" si="0"/>
        <v/>
      </c>
      <c r="F26" s="1" t="str">
        <f t="shared" si="0"/>
        <v/>
      </c>
      <c r="G26" s="1" t="str">
        <f t="shared" si="0"/>
        <v/>
      </c>
      <c r="H26" s="1" t="str">
        <f t="shared" si="0"/>
        <v/>
      </c>
      <c r="I26" s="1" t="str">
        <f t="shared" si="0"/>
        <v/>
      </c>
      <c r="J26" s="1" t="str">
        <f t="shared" si="0"/>
        <v/>
      </c>
      <c r="K26" s="1" t="str">
        <f t="shared" si="0"/>
        <v/>
      </c>
      <c r="L26" s="1" t="str">
        <f t="shared" si="0"/>
        <v/>
      </c>
      <c r="M26" s="1" t="str">
        <f t="shared" si="0"/>
        <v/>
      </c>
      <c r="N26" s="1" t="str">
        <f t="shared" si="0"/>
        <v/>
      </c>
      <c r="O26" s="1" t="str">
        <f t="shared" si="0"/>
        <v/>
      </c>
      <c r="P26" s="1" t="str">
        <f t="shared" si="0"/>
        <v/>
      </c>
      <c r="Q26" s="1" t="str">
        <f t="shared" si="0"/>
        <v/>
      </c>
      <c r="R26" s="1" t="str">
        <f t="shared" si="0"/>
        <v/>
      </c>
      <c r="S26" s="1" t="str">
        <f t="shared" si="0"/>
        <v/>
      </c>
      <c r="T26" s="1" t="str">
        <f t="shared" si="0"/>
        <v/>
      </c>
      <c r="U26" s="1" t="str">
        <f t="shared" si="0"/>
        <v/>
      </c>
      <c r="V26" s="1" t="str">
        <f t="shared" si="0"/>
        <v/>
      </c>
      <c r="W26" s="1" t="str">
        <f t="shared" si="0"/>
        <v/>
      </c>
      <c r="X26" s="1" t="str">
        <f t="shared" si="0"/>
        <v/>
      </c>
      <c r="Y26" s="1" t="str">
        <f t="shared" si="0"/>
        <v/>
      </c>
      <c r="Z26" s="1" t="str">
        <f t="shared" si="0"/>
        <v/>
      </c>
      <c r="AA26" s="1" t="str">
        <f t="shared" si="0"/>
        <v/>
      </c>
      <c r="AB26" s="1" t="str">
        <f t="shared" si="0"/>
        <v/>
      </c>
      <c r="AC26" s="1" t="str">
        <f t="shared" si="0"/>
        <v/>
      </c>
      <c r="AD26" s="1" t="str">
        <f t="shared" si="0"/>
        <v/>
      </c>
      <c r="AE26" s="1" t="str">
        <f t="shared" si="0"/>
        <v/>
      </c>
      <c r="AF26" s="1" t="str">
        <f t="shared" si="0"/>
        <v/>
      </c>
      <c r="AG26" s="1" t="str">
        <f t="shared" si="0"/>
        <v/>
      </c>
      <c r="AH26" s="1" t="str">
        <f t="shared" si="0"/>
        <v/>
      </c>
      <c r="AI26" s="1" t="str">
        <f t="shared" si="0"/>
        <v/>
      </c>
      <c r="AJ26" s="1" t="str">
        <f t="shared" si="0"/>
        <v/>
      </c>
      <c r="AK26" s="1" t="str">
        <f t="shared" si="0"/>
        <v/>
      </c>
    </row>
    <row r="27" spans="1:37" ht="34" customHeight="1" x14ac:dyDescent="0.25">
      <c r="A27" s="5" t="str">
        <f t="shared" si="0"/>
        <v>(1)</v>
      </c>
      <c r="D27" s="1" t="str">
        <f t="shared" si="0"/>
        <v/>
      </c>
      <c r="E27" s="1" t="str">
        <f t="shared" si="0"/>
        <v/>
      </c>
      <c r="F27" s="1" t="str">
        <f t="shared" si="0"/>
        <v/>
      </c>
      <c r="G27" s="1">
        <f t="shared" ca="1" si="0"/>
        <v>5</v>
      </c>
      <c r="H27" s="52" t="str">
        <f t="shared" si="0"/>
        <v>．</v>
      </c>
      <c r="I27" s="1">
        <f t="shared" ca="1" si="0"/>
        <v>8</v>
      </c>
      <c r="J27" s="1" t="str">
        <f t="shared" si="0"/>
        <v/>
      </c>
      <c r="K27" s="1">
        <f t="shared" ca="1" si="0"/>
        <v>1</v>
      </c>
      <c r="L27" s="1" t="str">
        <f t="shared" si="0"/>
        <v/>
      </c>
      <c r="M27" s="50">
        <f ca="1">G27*100+I27*10+K27</f>
        <v>581</v>
      </c>
      <c r="N27" s="1" t="str">
        <f t="shared" si="0"/>
        <v/>
      </c>
      <c r="O27" s="1" t="str">
        <f t="shared" si="0"/>
        <v/>
      </c>
      <c r="P27" s="1" t="str">
        <f t="shared" si="0"/>
        <v/>
      </c>
      <c r="Q27" s="1" t="str">
        <f t="shared" si="0"/>
        <v/>
      </c>
      <c r="R27" s="1" t="str">
        <f t="shared" si="0"/>
        <v/>
      </c>
      <c r="S27" s="1" t="str">
        <f t="shared" si="0"/>
        <v/>
      </c>
      <c r="T27" s="5" t="str">
        <f t="shared" si="0"/>
        <v>(2)</v>
      </c>
      <c r="W27" s="1" t="str">
        <f t="shared" ref="W27:AE27" si="1">IF(W4="","",W4)</f>
        <v/>
      </c>
      <c r="X27" s="1" t="str">
        <f t="shared" si="1"/>
        <v/>
      </c>
      <c r="Y27" s="1" t="str">
        <f t="shared" si="1"/>
        <v/>
      </c>
      <c r="Z27" s="1">
        <f t="shared" ca="1" si="1"/>
        <v>8</v>
      </c>
      <c r="AA27" s="52" t="str">
        <f t="shared" si="1"/>
        <v>．</v>
      </c>
      <c r="AB27" s="1">
        <f t="shared" si="1"/>
        <v>0</v>
      </c>
      <c r="AC27" s="1" t="str">
        <f t="shared" si="1"/>
        <v/>
      </c>
      <c r="AD27" s="1">
        <f t="shared" ca="1" si="1"/>
        <v>6</v>
      </c>
      <c r="AE27" s="1" t="str">
        <f t="shared" si="1"/>
        <v/>
      </c>
      <c r="AF27" s="50">
        <f ca="1">Z27*100+AB27*10+AD27</f>
        <v>806</v>
      </c>
      <c r="AG27" s="1" t="str">
        <f t="shared" si="0"/>
        <v/>
      </c>
      <c r="AH27" s="1" t="str">
        <f t="shared" si="0"/>
        <v/>
      </c>
      <c r="AI27" s="1" t="str">
        <f t="shared" si="0"/>
        <v/>
      </c>
      <c r="AJ27" s="1" t="str">
        <f t="shared" si="0"/>
        <v/>
      </c>
      <c r="AK27" s="1" t="str">
        <f t="shared" si="0"/>
        <v/>
      </c>
    </row>
    <row r="28" spans="1:37" ht="34" customHeight="1" x14ac:dyDescent="0.25">
      <c r="A28" s="5" t="str">
        <f t="shared" ref="A28:AK28" si="2">IF(A5="","",A5)</f>
        <v/>
      </c>
      <c r="B28" s="5"/>
      <c r="D28" s="147" t="str">
        <f t="shared" si="2"/>
        <v>＋</v>
      </c>
      <c r="E28" s="147" t="str">
        <f t="shared" si="2"/>
        <v/>
      </c>
      <c r="F28" s="3" t="str">
        <f t="shared" si="2"/>
        <v/>
      </c>
      <c r="G28" s="3">
        <f t="shared" ca="1" si="2"/>
        <v>5</v>
      </c>
      <c r="H28" s="3" t="str">
        <f t="shared" si="2"/>
        <v>.</v>
      </c>
      <c r="I28" s="3">
        <f t="shared" ca="1" si="2"/>
        <v>4</v>
      </c>
      <c r="J28" s="57" t="str">
        <f t="shared" si="2"/>
        <v/>
      </c>
      <c r="K28" s="3">
        <f t="shared" ca="1" si="2"/>
        <v>9</v>
      </c>
      <c r="L28" s="5" t="str">
        <f t="shared" si="2"/>
        <v/>
      </c>
      <c r="M28" s="50">
        <f ca="1">G28*100+I28*10+K28</f>
        <v>549</v>
      </c>
      <c r="N28" s="5" t="str">
        <f t="shared" si="2"/>
        <v/>
      </c>
      <c r="O28" s="5" t="str">
        <f t="shared" si="2"/>
        <v/>
      </c>
      <c r="P28" s="5" t="str">
        <f t="shared" si="2"/>
        <v/>
      </c>
      <c r="Q28" s="5" t="str">
        <f t="shared" si="2"/>
        <v/>
      </c>
      <c r="R28" s="5" t="str">
        <f t="shared" si="2"/>
        <v/>
      </c>
      <c r="S28" s="5" t="str">
        <f t="shared" si="2"/>
        <v/>
      </c>
      <c r="T28" s="5" t="str">
        <f t="shared" si="2"/>
        <v/>
      </c>
      <c r="U28" s="5"/>
      <c r="W28" s="147" t="str">
        <f t="shared" ref="W28:AE28" si="3">IF(W5="","",W5)</f>
        <v>＋</v>
      </c>
      <c r="X28" s="147" t="str">
        <f t="shared" si="3"/>
        <v/>
      </c>
      <c r="Y28" s="3" t="str">
        <f t="shared" si="3"/>
        <v/>
      </c>
      <c r="Z28" s="3">
        <f t="shared" ca="1" si="3"/>
        <v>3</v>
      </c>
      <c r="AA28" s="3" t="str">
        <f t="shared" si="3"/>
        <v>.</v>
      </c>
      <c r="AB28" s="3">
        <f t="shared" si="3"/>
        <v>0</v>
      </c>
      <c r="AC28" s="57" t="str">
        <f t="shared" si="3"/>
        <v/>
      </c>
      <c r="AD28" s="3">
        <f t="shared" ca="1" si="3"/>
        <v>7</v>
      </c>
      <c r="AE28" s="5" t="str">
        <f t="shared" si="3"/>
        <v/>
      </c>
      <c r="AF28" s="50">
        <f ca="1">Z28*100+AB28*10+AD28</f>
        <v>307</v>
      </c>
      <c r="AG28" s="5" t="str">
        <f t="shared" si="2"/>
        <v/>
      </c>
      <c r="AH28" s="5" t="str">
        <f t="shared" si="2"/>
        <v/>
      </c>
      <c r="AI28" s="5" t="str">
        <f t="shared" si="2"/>
        <v/>
      </c>
      <c r="AJ28" s="5" t="str">
        <f t="shared" si="2"/>
        <v/>
      </c>
      <c r="AK28" s="5" t="str">
        <f t="shared" si="2"/>
        <v/>
      </c>
    </row>
    <row r="29" spans="1:37" ht="34" customHeight="1" x14ac:dyDescent="0.25">
      <c r="A29" s="5" t="str">
        <f>IF(A6="","",A6)</f>
        <v/>
      </c>
      <c r="B29" s="5"/>
      <c r="C29" s="5"/>
      <c r="D29" s="5" t="str">
        <f>IF(D6="","",D6)</f>
        <v/>
      </c>
      <c r="E29" s="70">
        <f ca="1">INT(M29/1000)</f>
        <v>1</v>
      </c>
      <c r="F29" s="70" t="str">
        <f>IF(F6="","",F6)</f>
        <v/>
      </c>
      <c r="G29" s="70">
        <f ca="1">INT((M29-E29*1000)/100)</f>
        <v>1</v>
      </c>
      <c r="H29" s="70" t="str">
        <f ca="1">IF(E29*10+G29=M29/100,"",".")</f>
        <v>.</v>
      </c>
      <c r="I29" s="70">
        <f ca="1">INT((M29-E29*1000-G29*100)/10)</f>
        <v>3</v>
      </c>
      <c r="J29" s="70" t="str">
        <f>IF(J6="","",J6)</f>
        <v/>
      </c>
      <c r="K29" s="70">
        <f ca="1">M29-E29*1000-G29*100-I29*10</f>
        <v>0</v>
      </c>
      <c r="L29" s="5" t="str">
        <f>IF(L6="","",L6)</f>
        <v/>
      </c>
      <c r="M29" s="74">
        <f ca="1">M27+M28</f>
        <v>1130</v>
      </c>
      <c r="N29" s="5" t="str">
        <f t="shared" ref="N29:T29" si="4">IF(N6="","",N6)</f>
        <v/>
      </c>
      <c r="O29" s="5" t="str">
        <f t="shared" si="4"/>
        <v/>
      </c>
      <c r="P29" s="5" t="str">
        <f t="shared" si="4"/>
        <v/>
      </c>
      <c r="Q29" s="5" t="str">
        <f t="shared" si="4"/>
        <v/>
      </c>
      <c r="R29" s="5" t="str">
        <f t="shared" si="4"/>
        <v/>
      </c>
      <c r="S29" s="5" t="str">
        <f t="shared" si="4"/>
        <v/>
      </c>
      <c r="T29" s="5" t="str">
        <f t="shared" si="4"/>
        <v/>
      </c>
      <c r="U29" s="5"/>
      <c r="V29" s="5"/>
      <c r="W29" s="5" t="str">
        <f>IF(W6="","",W6)</f>
        <v/>
      </c>
      <c r="X29" s="70">
        <f ca="1">INT(AF29/1000)</f>
        <v>1</v>
      </c>
      <c r="Y29" s="70" t="str">
        <f>IF(Y6="","",Y6)</f>
        <v/>
      </c>
      <c r="Z29" s="70">
        <f ca="1">INT((AF29-X29*1000)/100)</f>
        <v>1</v>
      </c>
      <c r="AA29" s="70" t="str">
        <f ca="1">IF(X29*10+Z29=AF29/100,"",".")</f>
        <v>.</v>
      </c>
      <c r="AB29" s="70">
        <f ca="1">INT((AF29-X29*1000-Z29*100)/10)</f>
        <v>1</v>
      </c>
      <c r="AC29" s="70" t="str">
        <f>IF(AC6="","",AC6)</f>
        <v/>
      </c>
      <c r="AD29" s="70">
        <f ca="1">AF29-X29*1000-Z29*100-AB29*10</f>
        <v>3</v>
      </c>
      <c r="AE29" s="5" t="str">
        <f>IF(AE6="","",AE6)</f>
        <v/>
      </c>
      <c r="AF29" s="74">
        <f ca="1">AF27+AF28</f>
        <v>1113</v>
      </c>
      <c r="AG29" s="5" t="str">
        <f>IF(AG6="","",AG6)</f>
        <v/>
      </c>
      <c r="AH29" s="5" t="str">
        <f>IF(AH6="","",AH6)</f>
        <v/>
      </c>
      <c r="AI29" s="5" t="str">
        <f>IF(AI6="","",AI6)</f>
        <v/>
      </c>
      <c r="AJ29" s="5" t="str">
        <f>IF(AJ6="","",AJ6)</f>
        <v/>
      </c>
      <c r="AK29" s="5" t="str">
        <f>IF(AK6="","",AK6)</f>
        <v/>
      </c>
    </row>
    <row r="30" spans="1:37" ht="34" customHeight="1" x14ac:dyDescent="0.25">
      <c r="A30" s="5" t="str">
        <f t="shared" ref="A30:AK30" si="5">IF(A7="","",A7)</f>
        <v/>
      </c>
      <c r="B30" s="5"/>
      <c r="C30" s="5"/>
      <c r="D30" s="5" t="str">
        <f t="shared" si="5"/>
        <v/>
      </c>
      <c r="E30" s="5" t="str">
        <f t="shared" si="5"/>
        <v/>
      </c>
      <c r="F30" s="5" t="str">
        <f t="shared" si="5"/>
        <v/>
      </c>
      <c r="G30" s="5" t="str">
        <f t="shared" si="5"/>
        <v/>
      </c>
      <c r="H30" s="5" t="str">
        <f t="shared" si="5"/>
        <v/>
      </c>
      <c r="I30" s="5" t="str">
        <f t="shared" si="5"/>
        <v/>
      </c>
      <c r="J30" s="5" t="str">
        <f t="shared" si="5"/>
        <v/>
      </c>
      <c r="K30" s="5" t="str">
        <f t="shared" si="5"/>
        <v/>
      </c>
      <c r="L30" s="5" t="str">
        <f t="shared" si="5"/>
        <v/>
      </c>
      <c r="M30" s="5" t="str">
        <f t="shared" si="5"/>
        <v/>
      </c>
      <c r="N30" s="5" t="str">
        <f t="shared" si="5"/>
        <v/>
      </c>
      <c r="O30" s="5" t="str">
        <f t="shared" si="5"/>
        <v/>
      </c>
      <c r="P30" s="5" t="str">
        <f t="shared" si="5"/>
        <v/>
      </c>
      <c r="Q30" s="5" t="str">
        <f t="shared" si="5"/>
        <v/>
      </c>
      <c r="R30" s="5" t="str">
        <f t="shared" si="5"/>
        <v/>
      </c>
      <c r="S30" s="5" t="str">
        <f t="shared" si="5"/>
        <v/>
      </c>
      <c r="T30" s="5" t="str">
        <f t="shared" si="5"/>
        <v/>
      </c>
      <c r="U30" s="5"/>
      <c r="V30" s="5"/>
      <c r="W30" s="5" t="str">
        <f t="shared" si="5"/>
        <v/>
      </c>
      <c r="X30" s="5" t="str">
        <f t="shared" si="5"/>
        <v/>
      </c>
      <c r="Y30" s="5" t="str">
        <f t="shared" si="5"/>
        <v/>
      </c>
      <c r="Z30" s="5" t="str">
        <f t="shared" si="5"/>
        <v/>
      </c>
      <c r="AA30" s="5" t="str">
        <f t="shared" si="5"/>
        <v/>
      </c>
      <c r="AB30" s="5" t="str">
        <f t="shared" si="5"/>
        <v/>
      </c>
      <c r="AC30" s="5" t="str">
        <f t="shared" si="5"/>
        <v/>
      </c>
      <c r="AD30" s="5" t="str">
        <f t="shared" si="5"/>
        <v/>
      </c>
      <c r="AE30" s="5" t="str">
        <f t="shared" si="5"/>
        <v/>
      </c>
      <c r="AF30" s="5" t="str">
        <f t="shared" si="5"/>
        <v/>
      </c>
      <c r="AG30" s="5" t="str">
        <f t="shared" si="5"/>
        <v/>
      </c>
      <c r="AH30" s="5" t="str">
        <f t="shared" si="5"/>
        <v/>
      </c>
      <c r="AI30" s="5" t="str">
        <f t="shared" si="5"/>
        <v/>
      </c>
      <c r="AJ30" s="5" t="str">
        <f t="shared" si="5"/>
        <v/>
      </c>
      <c r="AK30" s="5" t="str">
        <f t="shared" si="5"/>
        <v/>
      </c>
    </row>
    <row r="31" spans="1:37" ht="34" customHeight="1" x14ac:dyDescent="0.25">
      <c r="A31" s="5" t="str">
        <f>IF(A8="","",A8)</f>
        <v>(3)</v>
      </c>
      <c r="D31" s="1" t="str">
        <f t="shared" ref="D31:L31" si="6">IF(D8="","",D8)</f>
        <v/>
      </c>
      <c r="E31" s="1" t="str">
        <f t="shared" si="6"/>
        <v/>
      </c>
      <c r="F31" s="1" t="str">
        <f t="shared" si="6"/>
        <v/>
      </c>
      <c r="G31" s="1">
        <f t="shared" ca="1" si="6"/>
        <v>2</v>
      </c>
      <c r="H31" s="52" t="str">
        <f t="shared" si="6"/>
        <v>．</v>
      </c>
      <c r="I31" s="1">
        <f t="shared" si="6"/>
        <v>0</v>
      </c>
      <c r="J31" s="1" t="str">
        <f t="shared" si="6"/>
        <v/>
      </c>
      <c r="K31" s="1">
        <f t="shared" ca="1" si="6"/>
        <v>9</v>
      </c>
      <c r="L31" s="1" t="str">
        <f t="shared" si="6"/>
        <v/>
      </c>
      <c r="M31" s="50">
        <f ca="1">G31*100+I31*10+K31</f>
        <v>209</v>
      </c>
      <c r="N31" s="1" t="str">
        <f t="shared" ref="N31:T33" si="7">IF(N8="","",N8)</f>
        <v/>
      </c>
      <c r="O31" s="1" t="str">
        <f t="shared" si="7"/>
        <v/>
      </c>
      <c r="P31" s="1" t="str">
        <f t="shared" si="7"/>
        <v/>
      </c>
      <c r="Q31" s="1" t="str">
        <f t="shared" si="7"/>
        <v/>
      </c>
      <c r="R31" s="1" t="str">
        <f t="shared" si="7"/>
        <v/>
      </c>
      <c r="S31" s="1" t="str">
        <f t="shared" si="7"/>
        <v/>
      </c>
      <c r="T31" s="5" t="str">
        <f t="shared" si="7"/>
        <v>(4)</v>
      </c>
      <c r="W31" s="1" t="str">
        <f t="shared" ref="W31:AE31" si="8">IF(W8="","",W8)</f>
        <v/>
      </c>
      <c r="X31" s="1" t="str">
        <f t="shared" si="8"/>
        <v/>
      </c>
      <c r="Y31" s="1" t="str">
        <f t="shared" si="8"/>
        <v/>
      </c>
      <c r="Z31" s="1">
        <f t="shared" ca="1" si="8"/>
        <v>7</v>
      </c>
      <c r="AA31" s="52" t="str">
        <f t="shared" si="8"/>
        <v/>
      </c>
      <c r="AB31" s="1" t="str">
        <f t="shared" si="8"/>
        <v/>
      </c>
      <c r="AC31" s="1" t="str">
        <f t="shared" si="8"/>
        <v/>
      </c>
      <c r="AD31" s="1" t="str">
        <f t="shared" si="8"/>
        <v/>
      </c>
      <c r="AE31" s="1" t="str">
        <f t="shared" si="8"/>
        <v/>
      </c>
      <c r="AF31" s="50">
        <f ca="1">Z31*100</f>
        <v>700</v>
      </c>
      <c r="AG31" s="1" t="str">
        <f t="shared" ref="AG31:AK33" si="9">IF(AG8="","",AG8)</f>
        <v/>
      </c>
      <c r="AH31" s="1" t="str">
        <f t="shared" si="9"/>
        <v/>
      </c>
      <c r="AI31" s="1" t="str">
        <f t="shared" si="9"/>
        <v/>
      </c>
      <c r="AJ31" s="1" t="str">
        <f t="shared" si="9"/>
        <v/>
      </c>
      <c r="AK31" s="1" t="str">
        <f t="shared" si="9"/>
        <v/>
      </c>
    </row>
    <row r="32" spans="1:37" ht="34" customHeight="1" x14ac:dyDescent="0.25">
      <c r="A32" s="5" t="str">
        <f>IF(A9="","",A9)</f>
        <v/>
      </c>
      <c r="B32" s="5"/>
      <c r="D32" s="147" t="str">
        <f t="shared" ref="D32:L32" si="10">IF(D9="","",D9)</f>
        <v>＋</v>
      </c>
      <c r="E32" s="147" t="str">
        <f t="shared" si="10"/>
        <v/>
      </c>
      <c r="F32" s="3" t="str">
        <f t="shared" si="10"/>
        <v/>
      </c>
      <c r="G32" s="3">
        <f t="shared" si="10"/>
        <v>0</v>
      </c>
      <c r="H32" s="3" t="str">
        <f t="shared" si="10"/>
        <v>.</v>
      </c>
      <c r="I32" s="3">
        <f t="shared" si="10"/>
        <v>0</v>
      </c>
      <c r="J32" s="57" t="str">
        <f t="shared" si="10"/>
        <v/>
      </c>
      <c r="K32" s="3">
        <f t="shared" ca="1" si="10"/>
        <v>3</v>
      </c>
      <c r="L32" s="5" t="str">
        <f t="shared" si="10"/>
        <v/>
      </c>
      <c r="M32" s="50">
        <f ca="1">G32*100+I32*10+K32</f>
        <v>3</v>
      </c>
      <c r="N32" s="5" t="str">
        <f t="shared" si="7"/>
        <v/>
      </c>
      <c r="O32" s="5" t="str">
        <f t="shared" si="7"/>
        <v/>
      </c>
      <c r="P32" s="5" t="str">
        <f t="shared" si="7"/>
        <v/>
      </c>
      <c r="Q32" s="5" t="str">
        <f t="shared" si="7"/>
        <v/>
      </c>
      <c r="R32" s="5" t="str">
        <f t="shared" si="7"/>
        <v/>
      </c>
      <c r="S32" s="5" t="str">
        <f t="shared" si="7"/>
        <v/>
      </c>
      <c r="T32" s="5" t="str">
        <f t="shared" si="7"/>
        <v/>
      </c>
      <c r="U32" s="5"/>
      <c r="W32" s="147" t="str">
        <f t="shared" ref="W32:AE32" si="11">IF(W9="","",W9)</f>
        <v>＋</v>
      </c>
      <c r="X32" s="147" t="str">
        <f t="shared" si="11"/>
        <v/>
      </c>
      <c r="Y32" s="3" t="str">
        <f t="shared" si="11"/>
        <v/>
      </c>
      <c r="Z32" s="3">
        <f t="shared" ca="1" si="11"/>
        <v>3</v>
      </c>
      <c r="AA32" s="3" t="str">
        <f t="shared" si="11"/>
        <v>.</v>
      </c>
      <c r="AB32" s="3">
        <f t="shared" ca="1" si="11"/>
        <v>5</v>
      </c>
      <c r="AC32" s="57" t="str">
        <f t="shared" si="11"/>
        <v/>
      </c>
      <c r="AD32" s="3">
        <f t="shared" ca="1" si="11"/>
        <v>4</v>
      </c>
      <c r="AE32" s="5" t="str">
        <f t="shared" si="11"/>
        <v/>
      </c>
      <c r="AF32" s="50">
        <f ca="1">Z32*100+AB32*10+AD32</f>
        <v>354</v>
      </c>
      <c r="AG32" s="5" t="str">
        <f t="shared" si="9"/>
        <v/>
      </c>
      <c r="AH32" s="5" t="str">
        <f t="shared" si="9"/>
        <v/>
      </c>
      <c r="AI32" s="5" t="str">
        <f t="shared" si="9"/>
        <v/>
      </c>
      <c r="AJ32" s="5" t="str">
        <f t="shared" si="9"/>
        <v/>
      </c>
      <c r="AK32" s="5" t="str">
        <f t="shared" si="9"/>
        <v/>
      </c>
    </row>
    <row r="33" spans="1:37" ht="34" customHeight="1" x14ac:dyDescent="0.25">
      <c r="A33" s="5" t="str">
        <f>IF(A10="","",A10)</f>
        <v/>
      </c>
      <c r="B33" s="5"/>
      <c r="C33" s="5"/>
      <c r="D33" s="5" t="str">
        <f>IF(D10="","",D10)</f>
        <v/>
      </c>
      <c r="E33" s="70">
        <f ca="1">INT(M33/1000)</f>
        <v>0</v>
      </c>
      <c r="F33" s="70" t="str">
        <f>IF(F10="","",F10)</f>
        <v/>
      </c>
      <c r="G33" s="70">
        <f ca="1">INT((M33-E33*1000)/100)</f>
        <v>2</v>
      </c>
      <c r="H33" s="70" t="str">
        <f ca="1">IF(E33*10+G33=M33/100,"",".")</f>
        <v>.</v>
      </c>
      <c r="I33" s="70">
        <f ca="1">INT((M33-E33*1000-G33*100)/10)</f>
        <v>1</v>
      </c>
      <c r="J33" s="70" t="str">
        <f>IF(J10="","",J10)</f>
        <v/>
      </c>
      <c r="K33" s="70">
        <f ca="1">M33-E33*1000-G33*100-I33*10</f>
        <v>2</v>
      </c>
      <c r="L33" s="5" t="str">
        <f>IF(L10="","",L10)</f>
        <v/>
      </c>
      <c r="M33" s="74">
        <f ca="1">M31+M32</f>
        <v>212</v>
      </c>
      <c r="N33" s="5" t="str">
        <f t="shared" si="7"/>
        <v/>
      </c>
      <c r="O33" s="5" t="str">
        <f t="shared" si="7"/>
        <v/>
      </c>
      <c r="P33" s="5" t="str">
        <f t="shared" si="7"/>
        <v/>
      </c>
      <c r="Q33" s="5" t="str">
        <f t="shared" si="7"/>
        <v/>
      </c>
      <c r="R33" s="5" t="str">
        <f t="shared" si="7"/>
        <v/>
      </c>
      <c r="S33" s="5" t="str">
        <f t="shared" si="7"/>
        <v/>
      </c>
      <c r="T33" s="5" t="str">
        <f t="shared" si="7"/>
        <v/>
      </c>
      <c r="U33" s="5"/>
      <c r="V33" s="5"/>
      <c r="W33" s="5" t="str">
        <f>IF(W10="","",W10)</f>
        <v/>
      </c>
      <c r="X33" s="70">
        <f ca="1">INT(AF33/1000)</f>
        <v>1</v>
      </c>
      <c r="Y33" s="70" t="str">
        <f>IF(Y10="","",Y10)</f>
        <v/>
      </c>
      <c r="Z33" s="70">
        <f ca="1">INT((AF33-X33*1000)/100)</f>
        <v>0</v>
      </c>
      <c r="AA33" s="70" t="str">
        <f ca="1">IF(X33*10+Z33=AF33/100,"",".")</f>
        <v>.</v>
      </c>
      <c r="AB33" s="70">
        <f ca="1">INT((AF33-X33*1000-Z33*100)/10)</f>
        <v>5</v>
      </c>
      <c r="AC33" s="70" t="str">
        <f>IF(AC10="","",AC10)</f>
        <v/>
      </c>
      <c r="AD33" s="70">
        <f ca="1">AF33-X33*1000-Z33*100-AB33*10</f>
        <v>4</v>
      </c>
      <c r="AE33" s="5" t="str">
        <f>IF(AE10="","",AE10)</f>
        <v/>
      </c>
      <c r="AF33" s="74">
        <f ca="1">AF31+AF32</f>
        <v>1054</v>
      </c>
      <c r="AG33" s="5" t="str">
        <f t="shared" si="9"/>
        <v/>
      </c>
      <c r="AH33" s="5" t="str">
        <f t="shared" si="9"/>
        <v/>
      </c>
      <c r="AI33" s="5" t="str">
        <f t="shared" si="9"/>
        <v/>
      </c>
      <c r="AJ33" s="5" t="str">
        <f t="shared" si="9"/>
        <v/>
      </c>
      <c r="AK33" s="5" t="str">
        <f t="shared" si="9"/>
        <v/>
      </c>
    </row>
    <row r="34" spans="1:37" ht="34" customHeight="1" x14ac:dyDescent="0.25">
      <c r="A34" s="5" t="str">
        <f t="shared" ref="A34:AK34" si="12">IF(A11="","",A11)</f>
        <v/>
      </c>
      <c r="B34" s="5"/>
      <c r="C34" s="5"/>
      <c r="D34" s="5" t="str">
        <f t="shared" si="12"/>
        <v/>
      </c>
      <c r="E34" s="5" t="str">
        <f t="shared" si="12"/>
        <v/>
      </c>
      <c r="F34" s="5" t="str">
        <f t="shared" si="12"/>
        <v/>
      </c>
      <c r="G34" s="5" t="str">
        <f t="shared" si="12"/>
        <v/>
      </c>
      <c r="H34" s="5" t="str">
        <f t="shared" si="12"/>
        <v/>
      </c>
      <c r="I34" s="5" t="str">
        <f t="shared" si="12"/>
        <v/>
      </c>
      <c r="J34" s="5" t="str">
        <f t="shared" si="12"/>
        <v/>
      </c>
      <c r="K34" s="5" t="str">
        <f t="shared" si="12"/>
        <v/>
      </c>
      <c r="L34" s="5" t="str">
        <f t="shared" si="12"/>
        <v/>
      </c>
      <c r="M34" s="5" t="str">
        <f t="shared" si="12"/>
        <v/>
      </c>
      <c r="N34" s="5" t="str">
        <f t="shared" si="12"/>
        <v/>
      </c>
      <c r="O34" s="5" t="str">
        <f t="shared" si="12"/>
        <v/>
      </c>
      <c r="P34" s="5" t="str">
        <f t="shared" si="12"/>
        <v/>
      </c>
      <c r="Q34" s="5" t="str">
        <f t="shared" si="12"/>
        <v/>
      </c>
      <c r="R34" s="5" t="str">
        <f t="shared" si="12"/>
        <v/>
      </c>
      <c r="S34" s="5" t="str">
        <f t="shared" si="12"/>
        <v/>
      </c>
      <c r="T34" s="5" t="str">
        <f t="shared" si="12"/>
        <v/>
      </c>
      <c r="U34" s="5"/>
      <c r="V34" s="5"/>
      <c r="W34" s="5" t="str">
        <f t="shared" si="12"/>
        <v/>
      </c>
      <c r="X34" s="5" t="str">
        <f t="shared" si="12"/>
        <v/>
      </c>
      <c r="Y34" s="5" t="str">
        <f t="shared" si="12"/>
        <v/>
      </c>
      <c r="Z34" s="5" t="str">
        <f t="shared" si="12"/>
        <v/>
      </c>
      <c r="AA34" s="5" t="str">
        <f t="shared" si="12"/>
        <v/>
      </c>
      <c r="AB34" s="5" t="str">
        <f t="shared" si="12"/>
        <v/>
      </c>
      <c r="AC34" s="5" t="str">
        <f t="shared" si="12"/>
        <v/>
      </c>
      <c r="AD34" s="5" t="str">
        <f t="shared" si="12"/>
        <v/>
      </c>
      <c r="AE34" s="5" t="str">
        <f t="shared" si="12"/>
        <v/>
      </c>
      <c r="AF34" s="5" t="str">
        <f t="shared" si="12"/>
        <v/>
      </c>
      <c r="AG34" s="5" t="str">
        <f t="shared" si="12"/>
        <v/>
      </c>
      <c r="AH34" s="5" t="str">
        <f t="shared" si="12"/>
        <v/>
      </c>
      <c r="AI34" s="5" t="str">
        <f t="shared" si="12"/>
        <v/>
      </c>
      <c r="AJ34" s="5" t="str">
        <f t="shared" si="12"/>
        <v/>
      </c>
      <c r="AK34" s="5" t="str">
        <f t="shared" si="12"/>
        <v/>
      </c>
    </row>
    <row r="35" spans="1:37" ht="34" customHeight="1" x14ac:dyDescent="0.25">
      <c r="A35" s="5" t="str">
        <f>IF(A12="","",A12)</f>
        <v>(5)</v>
      </c>
      <c r="D35" s="1" t="str">
        <f t="shared" ref="D35:L35" si="13">IF(D12="","",D12)</f>
        <v/>
      </c>
      <c r="E35" s="1" t="str">
        <f t="shared" si="13"/>
        <v/>
      </c>
      <c r="F35" s="1" t="str">
        <f t="shared" si="13"/>
        <v/>
      </c>
      <c r="G35" s="1">
        <f t="shared" ca="1" si="13"/>
        <v>8</v>
      </c>
      <c r="H35" s="52" t="str">
        <f t="shared" si="13"/>
        <v>．</v>
      </c>
      <c r="I35" s="1">
        <f t="shared" ca="1" si="13"/>
        <v>7</v>
      </c>
      <c r="J35" s="1" t="str">
        <f t="shared" si="13"/>
        <v/>
      </c>
      <c r="K35" s="1">
        <f t="shared" ca="1" si="13"/>
        <v>4</v>
      </c>
      <c r="L35" s="1" t="str">
        <f t="shared" si="13"/>
        <v/>
      </c>
      <c r="M35" s="50">
        <f ca="1">G35*100+I35*10+K35</f>
        <v>874</v>
      </c>
      <c r="N35" s="1" t="str">
        <f t="shared" ref="N35:T37" si="14">IF(N12="","",N12)</f>
        <v/>
      </c>
      <c r="O35" s="1" t="str">
        <f t="shared" si="14"/>
        <v/>
      </c>
      <c r="P35" s="1" t="str">
        <f t="shared" si="14"/>
        <v/>
      </c>
      <c r="Q35" s="1" t="str">
        <f t="shared" si="14"/>
        <v/>
      </c>
      <c r="R35" s="1" t="str">
        <f t="shared" si="14"/>
        <v/>
      </c>
      <c r="S35" s="1" t="str">
        <f t="shared" si="14"/>
        <v/>
      </c>
      <c r="T35" s="5" t="str">
        <f t="shared" si="14"/>
        <v>(6)</v>
      </c>
      <c r="W35" s="1" t="str">
        <f t="shared" ref="W35:AE35" si="15">IF(W12="","",W12)</f>
        <v/>
      </c>
      <c r="X35" s="1" t="str">
        <f t="shared" si="15"/>
        <v/>
      </c>
      <c r="Y35" s="1" t="str">
        <f t="shared" si="15"/>
        <v/>
      </c>
      <c r="Z35" s="1">
        <f t="shared" ca="1" si="15"/>
        <v>3</v>
      </c>
      <c r="AA35" s="52" t="str">
        <f t="shared" si="15"/>
        <v>.</v>
      </c>
      <c r="AB35" s="1">
        <f t="shared" ca="1" si="15"/>
        <v>2</v>
      </c>
      <c r="AC35" s="1" t="str">
        <f t="shared" si="15"/>
        <v/>
      </c>
      <c r="AD35" s="1" t="str">
        <f t="shared" si="15"/>
        <v/>
      </c>
      <c r="AE35" s="1" t="str">
        <f t="shared" si="15"/>
        <v/>
      </c>
      <c r="AF35" s="50">
        <f ca="1">Z35*100+AB35*10</f>
        <v>320</v>
      </c>
      <c r="AG35" s="1" t="str">
        <f t="shared" ref="AG35:AK37" si="16">IF(AG12="","",AG12)</f>
        <v/>
      </c>
      <c r="AH35" s="1" t="str">
        <f t="shared" si="16"/>
        <v/>
      </c>
      <c r="AI35" s="1" t="str">
        <f t="shared" si="16"/>
        <v/>
      </c>
      <c r="AJ35" s="1" t="str">
        <f t="shared" si="16"/>
        <v/>
      </c>
      <c r="AK35" s="1" t="str">
        <f t="shared" si="16"/>
        <v/>
      </c>
    </row>
    <row r="36" spans="1:37" ht="34" customHeight="1" x14ac:dyDescent="0.25">
      <c r="A36" s="5" t="str">
        <f>IF(A13="","",A13)</f>
        <v/>
      </c>
      <c r="B36" s="5"/>
      <c r="D36" s="147" t="str">
        <f t="shared" ref="D36:L36" si="17">IF(D13="","",D13)</f>
        <v>＋</v>
      </c>
      <c r="E36" s="147" t="str">
        <f t="shared" si="17"/>
        <v/>
      </c>
      <c r="F36" s="3" t="str">
        <f t="shared" si="17"/>
        <v/>
      </c>
      <c r="G36" s="3">
        <f t="shared" ca="1" si="17"/>
        <v>8</v>
      </c>
      <c r="H36" s="3" t="str">
        <f t="shared" si="17"/>
        <v/>
      </c>
      <c r="I36" s="3" t="str">
        <f t="shared" si="17"/>
        <v/>
      </c>
      <c r="J36" s="57" t="str">
        <f t="shared" si="17"/>
        <v/>
      </c>
      <c r="K36" s="3" t="str">
        <f t="shared" si="17"/>
        <v/>
      </c>
      <c r="L36" s="5" t="str">
        <f t="shared" si="17"/>
        <v/>
      </c>
      <c r="M36" s="50">
        <f ca="1">G36*100</f>
        <v>800</v>
      </c>
      <c r="N36" s="5" t="str">
        <f t="shared" si="14"/>
        <v/>
      </c>
      <c r="O36" s="5" t="str">
        <f t="shared" si="14"/>
        <v/>
      </c>
      <c r="P36" s="5" t="str">
        <f t="shared" si="14"/>
        <v/>
      </c>
      <c r="Q36" s="5" t="str">
        <f t="shared" si="14"/>
        <v/>
      </c>
      <c r="R36" s="5" t="str">
        <f t="shared" si="14"/>
        <v/>
      </c>
      <c r="S36" s="5" t="str">
        <f t="shared" si="14"/>
        <v/>
      </c>
      <c r="T36" s="5" t="str">
        <f t="shared" si="14"/>
        <v/>
      </c>
      <c r="U36" s="5"/>
      <c r="W36" s="147" t="str">
        <f t="shared" ref="W36:AE36" si="18">IF(W13="","",W13)</f>
        <v>＋</v>
      </c>
      <c r="X36" s="147" t="str">
        <f t="shared" si="18"/>
        <v/>
      </c>
      <c r="Y36" s="3" t="str">
        <f t="shared" si="18"/>
        <v/>
      </c>
      <c r="Z36" s="3">
        <f t="shared" ca="1" si="18"/>
        <v>4</v>
      </c>
      <c r="AA36" s="3" t="str">
        <f t="shared" si="18"/>
        <v>.</v>
      </c>
      <c r="AB36" s="3">
        <f t="shared" ca="1" si="18"/>
        <v>4</v>
      </c>
      <c r="AC36" s="57" t="str">
        <f t="shared" si="18"/>
        <v/>
      </c>
      <c r="AD36" s="3">
        <f t="shared" ca="1" si="18"/>
        <v>9</v>
      </c>
      <c r="AE36" s="5" t="str">
        <f t="shared" si="18"/>
        <v/>
      </c>
      <c r="AF36" s="50">
        <f ca="1">Z36*100+AB36*10+AD36</f>
        <v>449</v>
      </c>
      <c r="AG36" s="5" t="str">
        <f t="shared" si="16"/>
        <v/>
      </c>
      <c r="AH36" s="5" t="str">
        <f t="shared" si="16"/>
        <v/>
      </c>
      <c r="AI36" s="5" t="str">
        <f t="shared" si="16"/>
        <v/>
      </c>
      <c r="AJ36" s="5" t="str">
        <f t="shared" si="16"/>
        <v/>
      </c>
      <c r="AK36" s="5" t="str">
        <f t="shared" si="16"/>
        <v/>
      </c>
    </row>
    <row r="37" spans="1:37" ht="34" customHeight="1" x14ac:dyDescent="0.25">
      <c r="A37" s="5" t="str">
        <f>IF(A14="","",A14)</f>
        <v/>
      </c>
      <c r="B37" s="5"/>
      <c r="C37" s="5"/>
      <c r="D37" s="5" t="str">
        <f>IF(D14="","",D14)</f>
        <v/>
      </c>
      <c r="E37" s="70">
        <f ca="1">INT(M37/1000)</f>
        <v>1</v>
      </c>
      <c r="F37" s="70" t="str">
        <f>IF(F14="","",F14)</f>
        <v/>
      </c>
      <c r="G37" s="70">
        <f ca="1">INT((M37-E37*1000)/100)</f>
        <v>6</v>
      </c>
      <c r="H37" s="70" t="str">
        <f ca="1">IF(E37*10+G37=M37/100,"",".")</f>
        <v>.</v>
      </c>
      <c r="I37" s="70">
        <f ca="1">INT((M37-E37*1000-G37*100)/10)</f>
        <v>7</v>
      </c>
      <c r="J37" s="70" t="str">
        <f>IF(J14="","",J14)</f>
        <v/>
      </c>
      <c r="K37" s="70">
        <f ca="1">M37-E37*1000-G37*100-I37*10</f>
        <v>4</v>
      </c>
      <c r="L37" s="5" t="str">
        <f>IF(L14="","",L14)</f>
        <v/>
      </c>
      <c r="M37" s="74">
        <f ca="1">M35+M36</f>
        <v>1674</v>
      </c>
      <c r="N37" s="5" t="str">
        <f t="shared" si="14"/>
        <v/>
      </c>
      <c r="O37" s="5" t="str">
        <f t="shared" si="14"/>
        <v/>
      </c>
      <c r="P37" s="5" t="str">
        <f t="shared" si="14"/>
        <v/>
      </c>
      <c r="Q37" s="5" t="str">
        <f t="shared" si="14"/>
        <v/>
      </c>
      <c r="R37" s="5" t="str">
        <f t="shared" si="14"/>
        <v/>
      </c>
      <c r="S37" s="5" t="str">
        <f t="shared" si="14"/>
        <v/>
      </c>
      <c r="T37" s="5" t="str">
        <f t="shared" si="14"/>
        <v/>
      </c>
      <c r="U37" s="5"/>
      <c r="V37" s="5"/>
      <c r="W37" s="5" t="str">
        <f>IF(W14="","",W14)</f>
        <v/>
      </c>
      <c r="X37" s="70">
        <f ca="1">INT(AF37/1000)</f>
        <v>0</v>
      </c>
      <c r="Y37" s="70" t="str">
        <f>IF(Y14="","",Y14)</f>
        <v/>
      </c>
      <c r="Z37" s="70">
        <f ca="1">INT((AF37-X37*1000)/100)</f>
        <v>7</v>
      </c>
      <c r="AA37" s="70" t="str">
        <f ca="1">IF(X37*10+Z37=AF37/100,"",".")</f>
        <v>.</v>
      </c>
      <c r="AB37" s="70">
        <f ca="1">INT((AF37-X37*1000-Z37*100)/10)</f>
        <v>6</v>
      </c>
      <c r="AC37" s="70" t="str">
        <f>IF(AC14="","",AC14)</f>
        <v/>
      </c>
      <c r="AD37" s="70">
        <f ca="1">AF37-X37*1000-Z37*100-AB37*10</f>
        <v>9</v>
      </c>
      <c r="AE37" s="5" t="str">
        <f>IF(AE14="","",AE14)</f>
        <v/>
      </c>
      <c r="AF37" s="74">
        <f ca="1">AF35+AF36</f>
        <v>769</v>
      </c>
      <c r="AG37" s="5" t="str">
        <f t="shared" si="16"/>
        <v/>
      </c>
      <c r="AH37" s="5" t="str">
        <f t="shared" si="16"/>
        <v/>
      </c>
      <c r="AI37" s="5" t="str">
        <f t="shared" si="16"/>
        <v/>
      </c>
      <c r="AJ37" s="5" t="str">
        <f t="shared" si="16"/>
        <v/>
      </c>
      <c r="AK37" s="5" t="str">
        <f t="shared" si="16"/>
        <v/>
      </c>
    </row>
    <row r="38" spans="1:37" ht="34" customHeight="1" x14ac:dyDescent="0.25">
      <c r="A38" s="5" t="str">
        <f t="shared" ref="A38:AK38" si="19">IF(A15="","",A15)</f>
        <v/>
      </c>
      <c r="B38" s="5"/>
      <c r="C38" s="5"/>
      <c r="D38" s="5" t="str">
        <f t="shared" si="19"/>
        <v/>
      </c>
      <c r="E38" s="5" t="str">
        <f t="shared" si="19"/>
        <v/>
      </c>
      <c r="F38" s="5" t="str">
        <f t="shared" si="19"/>
        <v/>
      </c>
      <c r="G38" s="5" t="str">
        <f t="shared" si="19"/>
        <v/>
      </c>
      <c r="H38" s="5" t="str">
        <f t="shared" si="19"/>
        <v/>
      </c>
      <c r="I38" s="5" t="str">
        <f t="shared" si="19"/>
        <v/>
      </c>
      <c r="J38" s="5" t="str">
        <f t="shared" si="19"/>
        <v/>
      </c>
      <c r="K38" s="5" t="str">
        <f t="shared" si="19"/>
        <v/>
      </c>
      <c r="L38" s="5" t="str">
        <f t="shared" si="19"/>
        <v/>
      </c>
      <c r="M38" s="5" t="str">
        <f t="shared" si="19"/>
        <v/>
      </c>
      <c r="N38" s="5" t="str">
        <f t="shared" si="19"/>
        <v/>
      </c>
      <c r="O38" s="5" t="str">
        <f t="shared" si="19"/>
        <v/>
      </c>
      <c r="P38" s="5" t="str">
        <f t="shared" si="19"/>
        <v/>
      </c>
      <c r="Q38" s="5" t="str">
        <f t="shared" si="19"/>
        <v/>
      </c>
      <c r="R38" s="5" t="str">
        <f t="shared" si="19"/>
        <v/>
      </c>
      <c r="S38" s="5" t="str">
        <f t="shared" si="19"/>
        <v/>
      </c>
      <c r="T38" s="5" t="str">
        <f t="shared" si="19"/>
        <v/>
      </c>
      <c r="U38" s="5"/>
      <c r="V38" s="5"/>
      <c r="W38" s="5" t="str">
        <f t="shared" si="19"/>
        <v/>
      </c>
      <c r="X38" s="5" t="str">
        <f t="shared" si="19"/>
        <v/>
      </c>
      <c r="Y38" s="5" t="str">
        <f t="shared" si="19"/>
        <v/>
      </c>
      <c r="Z38" s="5" t="str">
        <f t="shared" si="19"/>
        <v/>
      </c>
      <c r="AA38" s="5" t="str">
        <f t="shared" si="19"/>
        <v/>
      </c>
      <c r="AB38" s="5" t="str">
        <f t="shared" si="19"/>
        <v/>
      </c>
      <c r="AC38" s="5" t="str">
        <f t="shared" si="19"/>
        <v/>
      </c>
      <c r="AD38" s="5" t="str">
        <f t="shared" si="19"/>
        <v/>
      </c>
      <c r="AE38" s="5" t="str">
        <f t="shared" si="19"/>
        <v/>
      </c>
      <c r="AF38" s="5" t="str">
        <f t="shared" si="19"/>
        <v/>
      </c>
      <c r="AG38" s="5" t="str">
        <f t="shared" si="19"/>
        <v/>
      </c>
      <c r="AH38" s="5" t="str">
        <f t="shared" si="19"/>
        <v/>
      </c>
      <c r="AI38" s="5" t="str">
        <f t="shared" si="19"/>
        <v/>
      </c>
      <c r="AJ38" s="5" t="str">
        <f t="shared" si="19"/>
        <v/>
      </c>
      <c r="AK38" s="5" t="str">
        <f t="shared" si="19"/>
        <v/>
      </c>
    </row>
    <row r="39" spans="1:37" ht="34" customHeight="1" x14ac:dyDescent="0.25">
      <c r="A39" s="5" t="str">
        <f>IF(A16="","",A16)</f>
        <v>(7)</v>
      </c>
      <c r="D39" s="1" t="str">
        <f t="shared" ref="D39:L39" si="20">IF(D16="","",D16)</f>
        <v/>
      </c>
      <c r="E39" s="1" t="str">
        <f t="shared" si="20"/>
        <v/>
      </c>
      <c r="F39" s="1" t="str">
        <f t="shared" si="20"/>
        <v/>
      </c>
      <c r="G39" s="1">
        <f t="shared" ca="1" si="20"/>
        <v>5</v>
      </c>
      <c r="H39" s="52" t="str">
        <f t="shared" si="20"/>
        <v>．</v>
      </c>
      <c r="I39" s="1">
        <f t="shared" ca="1" si="20"/>
        <v>5</v>
      </c>
      <c r="J39" s="1" t="str">
        <f t="shared" si="20"/>
        <v/>
      </c>
      <c r="K39" s="1">
        <f t="shared" ca="1" si="20"/>
        <v>5</v>
      </c>
      <c r="L39" s="1" t="str">
        <f t="shared" si="20"/>
        <v/>
      </c>
      <c r="M39" s="50">
        <f ca="1">G39*100+I39*10+K39</f>
        <v>555</v>
      </c>
      <c r="N39" s="1" t="str">
        <f t="shared" ref="N39:T41" si="21">IF(N16="","",N16)</f>
        <v/>
      </c>
      <c r="O39" s="1" t="str">
        <f t="shared" si="21"/>
        <v/>
      </c>
      <c r="P39" s="1" t="str">
        <f t="shared" si="21"/>
        <v/>
      </c>
      <c r="Q39" s="1" t="str">
        <f t="shared" si="21"/>
        <v/>
      </c>
      <c r="R39" s="1" t="str">
        <f t="shared" si="21"/>
        <v/>
      </c>
      <c r="S39" s="1" t="str">
        <f t="shared" si="21"/>
        <v/>
      </c>
      <c r="T39" s="5" t="str">
        <f t="shared" si="21"/>
        <v>(8)</v>
      </c>
      <c r="W39" s="1" t="str">
        <f t="shared" ref="W39:AE39" si="22">IF(W16="","",W16)</f>
        <v/>
      </c>
      <c r="X39" s="1" t="str">
        <f t="shared" si="22"/>
        <v/>
      </c>
      <c r="Y39" s="1" t="str">
        <f t="shared" si="22"/>
        <v/>
      </c>
      <c r="Z39" s="1">
        <f t="shared" ca="1" si="22"/>
        <v>3</v>
      </c>
      <c r="AA39" s="52" t="str">
        <f t="shared" si="22"/>
        <v>．</v>
      </c>
      <c r="AB39" s="1">
        <f t="shared" ca="1" si="22"/>
        <v>6</v>
      </c>
      <c r="AC39" s="1" t="str">
        <f t="shared" si="22"/>
        <v/>
      </c>
      <c r="AD39" s="1">
        <f t="shared" ca="1" si="22"/>
        <v>7</v>
      </c>
      <c r="AE39" s="1" t="str">
        <f t="shared" si="22"/>
        <v/>
      </c>
      <c r="AF39" s="50">
        <f ca="1">Z39*100+AB39*10+AD39</f>
        <v>367</v>
      </c>
      <c r="AG39" s="1" t="str">
        <f t="shared" ref="AG39:AK41" si="23">IF(AG16="","",AG16)</f>
        <v/>
      </c>
      <c r="AH39" s="1" t="str">
        <f t="shared" si="23"/>
        <v/>
      </c>
      <c r="AI39" s="1" t="str">
        <f t="shared" si="23"/>
        <v/>
      </c>
      <c r="AJ39" s="1" t="str">
        <f t="shared" si="23"/>
        <v/>
      </c>
      <c r="AK39" s="1" t="str">
        <f t="shared" si="23"/>
        <v/>
      </c>
    </row>
    <row r="40" spans="1:37" ht="34" customHeight="1" x14ac:dyDescent="0.25">
      <c r="A40" s="5" t="str">
        <f>IF(A17="","",A17)</f>
        <v/>
      </c>
      <c r="B40" s="5"/>
      <c r="D40" s="147" t="str">
        <f t="shared" ref="D40:L40" si="24">IF(D17="","",D17)</f>
        <v>＋</v>
      </c>
      <c r="E40" s="147" t="str">
        <f t="shared" si="24"/>
        <v/>
      </c>
      <c r="F40" s="3" t="str">
        <f t="shared" si="24"/>
        <v/>
      </c>
      <c r="G40" s="3">
        <f t="shared" ca="1" si="24"/>
        <v>1</v>
      </c>
      <c r="H40" s="3" t="str">
        <f t="shared" si="24"/>
        <v>.</v>
      </c>
      <c r="I40" s="3">
        <f t="shared" ca="1" si="24"/>
        <v>6</v>
      </c>
      <c r="J40" s="57" t="str">
        <f t="shared" si="24"/>
        <v/>
      </c>
      <c r="K40" s="3">
        <f t="shared" ca="1" si="24"/>
        <v>4</v>
      </c>
      <c r="L40" s="5" t="str">
        <f t="shared" si="24"/>
        <v/>
      </c>
      <c r="M40" s="50">
        <f ca="1">G40*100+I40*10+K40</f>
        <v>164</v>
      </c>
      <c r="N40" s="5" t="str">
        <f t="shared" si="21"/>
        <v/>
      </c>
      <c r="O40" s="5" t="str">
        <f t="shared" si="21"/>
        <v/>
      </c>
      <c r="P40" s="5" t="str">
        <f t="shared" si="21"/>
        <v/>
      </c>
      <c r="Q40" s="5" t="str">
        <f t="shared" si="21"/>
        <v/>
      </c>
      <c r="R40" s="5" t="str">
        <f t="shared" si="21"/>
        <v/>
      </c>
      <c r="S40" s="5" t="str">
        <f t="shared" si="21"/>
        <v/>
      </c>
      <c r="T40" s="5" t="str">
        <f t="shared" si="21"/>
        <v/>
      </c>
      <c r="U40" s="5"/>
      <c r="W40" s="147" t="str">
        <f t="shared" ref="W40:AE40" si="25">IF(W17="","",W17)</f>
        <v>＋</v>
      </c>
      <c r="X40" s="147" t="str">
        <f t="shared" si="25"/>
        <v/>
      </c>
      <c r="Y40" s="3" t="str">
        <f t="shared" si="25"/>
        <v/>
      </c>
      <c r="Z40" s="3">
        <f t="shared" si="25"/>
        <v>0</v>
      </c>
      <c r="AA40" s="3" t="str">
        <f t="shared" si="25"/>
        <v>.</v>
      </c>
      <c r="AB40" s="3">
        <f t="shared" ca="1" si="25"/>
        <v>4</v>
      </c>
      <c r="AC40" s="57" t="str">
        <f t="shared" si="25"/>
        <v/>
      </c>
      <c r="AD40" s="3">
        <f t="shared" ca="1" si="25"/>
        <v>1</v>
      </c>
      <c r="AE40" s="5" t="str">
        <f t="shared" si="25"/>
        <v/>
      </c>
      <c r="AF40" s="50">
        <f ca="1">Z40*100+AB40*10+AD40</f>
        <v>41</v>
      </c>
      <c r="AG40" s="5" t="str">
        <f t="shared" si="23"/>
        <v/>
      </c>
      <c r="AH40" s="5" t="str">
        <f t="shared" si="23"/>
        <v/>
      </c>
      <c r="AI40" s="5" t="str">
        <f t="shared" si="23"/>
        <v/>
      </c>
      <c r="AJ40" s="5" t="str">
        <f t="shared" si="23"/>
        <v/>
      </c>
      <c r="AK40" s="5" t="str">
        <f t="shared" si="23"/>
        <v/>
      </c>
    </row>
    <row r="41" spans="1:37" ht="34" customHeight="1" x14ac:dyDescent="0.25">
      <c r="A41" s="5" t="str">
        <f>IF(A18="","",A18)</f>
        <v/>
      </c>
      <c r="B41" s="5"/>
      <c r="C41" s="5"/>
      <c r="D41" s="5" t="str">
        <f>IF(D18="","",D18)</f>
        <v/>
      </c>
      <c r="E41" s="70">
        <f ca="1">INT(M41/1000)</f>
        <v>0</v>
      </c>
      <c r="F41" s="70" t="str">
        <f>IF(F18="","",F18)</f>
        <v/>
      </c>
      <c r="G41" s="70">
        <f ca="1">INT((M41-E41*1000)/100)</f>
        <v>7</v>
      </c>
      <c r="H41" s="70" t="str">
        <f ca="1">IF(E41*10+G41=M41/100,"",".")</f>
        <v>.</v>
      </c>
      <c r="I41" s="70">
        <f ca="1">INT((M41-E41*1000-G41*100)/10)</f>
        <v>1</v>
      </c>
      <c r="J41" s="70" t="str">
        <f>IF(J18="","",J18)</f>
        <v/>
      </c>
      <c r="K41" s="70">
        <f ca="1">M41-E41*1000-G41*100-I41*10</f>
        <v>9</v>
      </c>
      <c r="L41" s="5" t="str">
        <f>IF(L18="","",L18)</f>
        <v/>
      </c>
      <c r="M41" s="74">
        <f ca="1">M39+M40</f>
        <v>719</v>
      </c>
      <c r="N41" s="5" t="str">
        <f t="shared" si="21"/>
        <v/>
      </c>
      <c r="O41" s="5" t="str">
        <f t="shared" si="21"/>
        <v/>
      </c>
      <c r="P41" s="5" t="str">
        <f t="shared" si="21"/>
        <v/>
      </c>
      <c r="Q41" s="5" t="str">
        <f t="shared" si="21"/>
        <v/>
      </c>
      <c r="R41" s="5" t="str">
        <f t="shared" si="21"/>
        <v/>
      </c>
      <c r="S41" s="5" t="str">
        <f t="shared" si="21"/>
        <v/>
      </c>
      <c r="T41" s="5" t="str">
        <f t="shared" si="21"/>
        <v/>
      </c>
      <c r="U41" s="5"/>
      <c r="V41" s="5"/>
      <c r="W41" s="5" t="str">
        <f>IF(W18="","",W18)</f>
        <v/>
      </c>
      <c r="X41" s="70">
        <f ca="1">INT(AF41/1000)</f>
        <v>0</v>
      </c>
      <c r="Y41" s="70" t="str">
        <f>IF(Y18="","",Y18)</f>
        <v/>
      </c>
      <c r="Z41" s="70">
        <f ca="1">INT((AF41-X41*1000)/100)</f>
        <v>4</v>
      </c>
      <c r="AA41" s="70" t="str">
        <f ca="1">IF(X41*10+Z41=AF41/100,"",".")</f>
        <v>.</v>
      </c>
      <c r="AB41" s="70">
        <f ca="1">INT((AF41-X41*1000-Z41*100)/10)</f>
        <v>0</v>
      </c>
      <c r="AC41" s="70" t="str">
        <f>IF(AC18="","",AC18)</f>
        <v/>
      </c>
      <c r="AD41" s="70">
        <f ca="1">AF41-X41*1000-Z41*100-AB41*10</f>
        <v>8</v>
      </c>
      <c r="AE41" s="5" t="str">
        <f>IF(AE18="","",AE18)</f>
        <v/>
      </c>
      <c r="AF41" s="74">
        <f ca="1">AF39+AF40</f>
        <v>408</v>
      </c>
      <c r="AG41" s="5" t="str">
        <f t="shared" si="23"/>
        <v/>
      </c>
      <c r="AH41" s="5" t="str">
        <f t="shared" si="23"/>
        <v/>
      </c>
      <c r="AI41" s="5" t="str">
        <f t="shared" si="23"/>
        <v/>
      </c>
      <c r="AJ41" s="5" t="str">
        <f t="shared" si="23"/>
        <v/>
      </c>
      <c r="AK41" s="5" t="str">
        <f t="shared" si="23"/>
        <v/>
      </c>
    </row>
    <row r="42" spans="1:37" ht="34" customHeight="1" x14ac:dyDescent="0.25">
      <c r="A42" s="5" t="str">
        <f t="shared" ref="A42:AK42" si="26">IF(A19="","",A19)</f>
        <v/>
      </c>
      <c r="B42" s="5"/>
      <c r="C42" s="5"/>
      <c r="D42" s="5" t="str">
        <f t="shared" si="26"/>
        <v/>
      </c>
      <c r="E42" s="5" t="str">
        <f t="shared" si="26"/>
        <v/>
      </c>
      <c r="F42" s="5" t="str">
        <f t="shared" si="26"/>
        <v/>
      </c>
      <c r="G42" s="5" t="str">
        <f t="shared" si="26"/>
        <v/>
      </c>
      <c r="H42" s="5" t="str">
        <f t="shared" si="26"/>
        <v/>
      </c>
      <c r="I42" s="5" t="str">
        <f t="shared" si="26"/>
        <v/>
      </c>
      <c r="J42" s="5" t="str">
        <f t="shared" si="26"/>
        <v/>
      </c>
      <c r="K42" s="5" t="str">
        <f t="shared" si="26"/>
        <v/>
      </c>
      <c r="L42" s="5" t="str">
        <f t="shared" si="26"/>
        <v/>
      </c>
      <c r="M42" s="5" t="str">
        <f t="shared" si="26"/>
        <v/>
      </c>
      <c r="N42" s="5" t="str">
        <f t="shared" si="26"/>
        <v/>
      </c>
      <c r="O42" s="5" t="str">
        <f t="shared" si="26"/>
        <v/>
      </c>
      <c r="P42" s="5" t="str">
        <f t="shared" si="26"/>
        <v/>
      </c>
      <c r="Q42" s="5" t="str">
        <f t="shared" si="26"/>
        <v/>
      </c>
      <c r="R42" s="5" t="str">
        <f t="shared" si="26"/>
        <v/>
      </c>
      <c r="S42" s="5" t="str">
        <f t="shared" si="26"/>
        <v/>
      </c>
      <c r="T42" s="5" t="str">
        <f t="shared" si="26"/>
        <v/>
      </c>
      <c r="U42" s="5" t="str">
        <f t="shared" si="26"/>
        <v/>
      </c>
      <c r="V42" s="5" t="str">
        <f t="shared" si="26"/>
        <v/>
      </c>
      <c r="W42" s="5" t="str">
        <f t="shared" si="26"/>
        <v/>
      </c>
      <c r="X42" s="5" t="str">
        <f t="shared" si="26"/>
        <v/>
      </c>
      <c r="Y42" s="5" t="str">
        <f t="shared" si="26"/>
        <v/>
      </c>
      <c r="Z42" s="5" t="str">
        <f t="shared" si="26"/>
        <v/>
      </c>
      <c r="AA42" s="5" t="str">
        <f t="shared" si="26"/>
        <v/>
      </c>
      <c r="AB42" s="5" t="str">
        <f t="shared" si="26"/>
        <v/>
      </c>
      <c r="AC42" s="5" t="str">
        <f t="shared" si="26"/>
        <v/>
      </c>
      <c r="AD42" s="5" t="str">
        <f t="shared" si="26"/>
        <v/>
      </c>
      <c r="AE42" s="5" t="str">
        <f t="shared" si="26"/>
        <v/>
      </c>
      <c r="AF42" s="5" t="str">
        <f t="shared" si="26"/>
        <v/>
      </c>
      <c r="AG42" s="5" t="str">
        <f t="shared" si="26"/>
        <v/>
      </c>
      <c r="AH42" s="5" t="str">
        <f t="shared" si="26"/>
        <v/>
      </c>
      <c r="AI42" s="5" t="str">
        <f t="shared" si="26"/>
        <v/>
      </c>
      <c r="AJ42" s="5" t="str">
        <f t="shared" si="26"/>
        <v/>
      </c>
      <c r="AK42" s="5" t="str">
        <f t="shared" si="26"/>
        <v/>
      </c>
    </row>
    <row r="43" spans="1:37" ht="34" customHeight="1" x14ac:dyDescent="0.25">
      <c r="A43" s="5" t="str">
        <f t="shared" ref="A43:AK43" si="27">IF(A20="","",A20)</f>
        <v>(9)</v>
      </c>
      <c r="D43" s="1" t="str">
        <f t="shared" ref="D43:L43" si="28">IF(D20="","",D20)</f>
        <v/>
      </c>
      <c r="E43" s="1" t="str">
        <f t="shared" si="28"/>
        <v/>
      </c>
      <c r="F43" s="1" t="str">
        <f t="shared" si="28"/>
        <v/>
      </c>
      <c r="G43" s="1">
        <f t="shared" ca="1" si="28"/>
        <v>6</v>
      </c>
      <c r="H43" s="52" t="str">
        <f t="shared" si="28"/>
        <v>．</v>
      </c>
      <c r="I43" s="1">
        <f t="shared" ca="1" si="28"/>
        <v>5</v>
      </c>
      <c r="J43" s="1" t="str">
        <f t="shared" si="28"/>
        <v/>
      </c>
      <c r="K43" s="1">
        <f t="shared" ca="1" si="28"/>
        <v>1</v>
      </c>
      <c r="L43" s="1" t="str">
        <f t="shared" si="28"/>
        <v/>
      </c>
      <c r="M43" s="50">
        <f ca="1">G43*100+I43*10+K43</f>
        <v>651</v>
      </c>
      <c r="N43" s="1" t="str">
        <f t="shared" si="27"/>
        <v/>
      </c>
      <c r="O43" s="1" t="str">
        <f t="shared" si="27"/>
        <v/>
      </c>
      <c r="P43" s="1" t="str">
        <f t="shared" si="27"/>
        <v/>
      </c>
      <c r="Q43" s="1" t="str">
        <f t="shared" si="27"/>
        <v/>
      </c>
      <c r="R43" s="1" t="str">
        <f t="shared" si="27"/>
        <v/>
      </c>
      <c r="S43" s="1" t="str">
        <f t="shared" si="27"/>
        <v/>
      </c>
      <c r="T43" s="151" t="str">
        <f t="shared" si="27"/>
        <v>(10)</v>
      </c>
      <c r="U43" s="151" t="str">
        <f t="shared" si="27"/>
        <v/>
      </c>
      <c r="V43" s="1" t="str">
        <f t="shared" si="27"/>
        <v/>
      </c>
      <c r="W43" s="1" t="str">
        <f t="shared" si="27"/>
        <v/>
      </c>
      <c r="X43" s="1" t="str">
        <f t="shared" si="27"/>
        <v/>
      </c>
      <c r="Y43" s="1" t="str">
        <f t="shared" si="27"/>
        <v/>
      </c>
      <c r="Z43" s="1">
        <f t="shared" ca="1" si="27"/>
        <v>2</v>
      </c>
      <c r="AA43" s="52" t="str">
        <f t="shared" si="27"/>
        <v>．</v>
      </c>
      <c r="AB43" s="1">
        <f t="shared" ca="1" si="27"/>
        <v>8</v>
      </c>
      <c r="AC43" s="1" t="str">
        <f t="shared" si="27"/>
        <v/>
      </c>
      <c r="AD43" s="1">
        <f t="shared" si="27"/>
        <v>5</v>
      </c>
      <c r="AE43" s="1" t="str">
        <f t="shared" si="27"/>
        <v/>
      </c>
      <c r="AF43" s="50">
        <f ca="1">Z43*100+AB43*10+AD43</f>
        <v>285</v>
      </c>
      <c r="AG43" s="1" t="str">
        <f t="shared" si="27"/>
        <v/>
      </c>
      <c r="AH43" s="1" t="str">
        <f t="shared" si="27"/>
        <v/>
      </c>
      <c r="AI43" s="1" t="str">
        <f t="shared" si="27"/>
        <v/>
      </c>
      <c r="AJ43" s="1" t="str">
        <f t="shared" si="27"/>
        <v/>
      </c>
      <c r="AK43" s="1" t="str">
        <f t="shared" si="27"/>
        <v/>
      </c>
    </row>
    <row r="44" spans="1:37" ht="34" customHeight="1" x14ac:dyDescent="0.25">
      <c r="A44" s="5" t="str">
        <f t="shared" ref="A44:AK44" si="29">IF(A21="","",A21)</f>
        <v/>
      </c>
      <c r="B44" s="5"/>
      <c r="D44" s="147" t="str">
        <f t="shared" ref="D44:L44" si="30">IF(D21="","",D21)</f>
        <v>＋</v>
      </c>
      <c r="E44" s="147" t="str">
        <f t="shared" si="30"/>
        <v/>
      </c>
      <c r="F44" s="3" t="str">
        <f t="shared" si="30"/>
        <v/>
      </c>
      <c r="G44" s="3">
        <f t="shared" ca="1" si="30"/>
        <v>5</v>
      </c>
      <c r="H44" s="3" t="str">
        <f t="shared" si="30"/>
        <v>.</v>
      </c>
      <c r="I44" s="3">
        <f t="shared" ca="1" si="30"/>
        <v>7</v>
      </c>
      <c r="J44" s="57" t="str">
        <f t="shared" si="30"/>
        <v/>
      </c>
      <c r="K44" s="3">
        <f t="shared" ca="1" si="30"/>
        <v>9</v>
      </c>
      <c r="L44" s="5" t="str">
        <f t="shared" si="30"/>
        <v/>
      </c>
      <c r="M44" s="50">
        <f ca="1">G44*100+I44*10+K44</f>
        <v>579</v>
      </c>
      <c r="N44" s="5" t="str">
        <f t="shared" si="29"/>
        <v/>
      </c>
      <c r="O44" s="5" t="str">
        <f t="shared" si="29"/>
        <v/>
      </c>
      <c r="P44" s="5" t="str">
        <f t="shared" si="29"/>
        <v/>
      </c>
      <c r="Q44" s="5" t="str">
        <f t="shared" si="29"/>
        <v/>
      </c>
      <c r="R44" s="5" t="str">
        <f t="shared" si="29"/>
        <v/>
      </c>
      <c r="S44" s="5" t="str">
        <f t="shared" si="29"/>
        <v/>
      </c>
      <c r="T44" s="5" t="str">
        <f t="shared" si="29"/>
        <v/>
      </c>
      <c r="U44" s="5" t="str">
        <f t="shared" si="29"/>
        <v/>
      </c>
      <c r="V44" s="1" t="str">
        <f t="shared" si="29"/>
        <v/>
      </c>
      <c r="W44" s="147" t="str">
        <f t="shared" si="29"/>
        <v>＋</v>
      </c>
      <c r="X44" s="147" t="str">
        <f t="shared" si="29"/>
        <v/>
      </c>
      <c r="Y44" s="3" t="str">
        <f t="shared" si="29"/>
        <v/>
      </c>
      <c r="Z44" s="3">
        <f t="shared" ca="1" si="29"/>
        <v>2</v>
      </c>
      <c r="AA44" s="3" t="str">
        <f t="shared" si="29"/>
        <v>.</v>
      </c>
      <c r="AB44" s="3">
        <f t="shared" ca="1" si="29"/>
        <v>1</v>
      </c>
      <c r="AC44" s="57" t="str">
        <f t="shared" si="29"/>
        <v/>
      </c>
      <c r="AD44" s="3">
        <f t="shared" si="29"/>
        <v>5</v>
      </c>
      <c r="AE44" s="5" t="str">
        <f t="shared" si="29"/>
        <v/>
      </c>
      <c r="AF44" s="50">
        <f ca="1">Z44*100+AB44*10+AD44</f>
        <v>215</v>
      </c>
      <c r="AG44" s="5" t="str">
        <f t="shared" si="29"/>
        <v/>
      </c>
      <c r="AH44" s="5" t="str">
        <f t="shared" si="29"/>
        <v/>
      </c>
      <c r="AI44" s="5" t="str">
        <f t="shared" si="29"/>
        <v/>
      </c>
      <c r="AJ44" s="5" t="str">
        <f t="shared" si="29"/>
        <v/>
      </c>
      <c r="AK44" s="5" t="str">
        <f t="shared" si="29"/>
        <v/>
      </c>
    </row>
    <row r="45" spans="1:37" ht="34" customHeight="1" x14ac:dyDescent="0.25">
      <c r="A45" s="5" t="str">
        <f t="shared" ref="A45:AK45" si="31">IF(A22="","",A22)</f>
        <v/>
      </c>
      <c r="B45" s="5" t="str">
        <f t="shared" si="31"/>
        <v/>
      </c>
      <c r="C45" s="5" t="str">
        <f t="shared" si="31"/>
        <v/>
      </c>
      <c r="D45" s="5" t="str">
        <f t="shared" si="31"/>
        <v/>
      </c>
      <c r="E45" s="70">
        <f ca="1">INT(M45/1000)</f>
        <v>1</v>
      </c>
      <c r="F45" s="70" t="str">
        <f>IF(F22="","",F22)</f>
        <v/>
      </c>
      <c r="G45" s="70">
        <f ca="1">INT((M45-E45*1000)/100)</f>
        <v>2</v>
      </c>
      <c r="H45" s="70" t="str">
        <f ca="1">IF(E45*10+G45=M45/100,"",".")</f>
        <v>.</v>
      </c>
      <c r="I45" s="70">
        <f ca="1">INT((M45-E45*1000-G45*100)/10)</f>
        <v>3</v>
      </c>
      <c r="J45" s="70" t="str">
        <f>IF(J22="","",J22)</f>
        <v/>
      </c>
      <c r="K45" s="70">
        <f ca="1">M45-E45*1000-G45*100-I45*10</f>
        <v>0</v>
      </c>
      <c r="L45" s="5" t="str">
        <f>IF(L22="","",L22)</f>
        <v/>
      </c>
      <c r="M45" s="74">
        <f ca="1">M43+M44</f>
        <v>1230</v>
      </c>
      <c r="N45" s="5" t="str">
        <f t="shared" si="31"/>
        <v/>
      </c>
      <c r="O45" s="5" t="str">
        <f t="shared" si="31"/>
        <v/>
      </c>
      <c r="P45" s="5" t="str">
        <f t="shared" si="31"/>
        <v/>
      </c>
      <c r="Q45" s="5" t="str">
        <f t="shared" si="31"/>
        <v/>
      </c>
      <c r="R45" s="5" t="str">
        <f t="shared" si="31"/>
        <v/>
      </c>
      <c r="S45" s="5" t="str">
        <f t="shared" si="31"/>
        <v/>
      </c>
      <c r="T45" s="5" t="str">
        <f t="shared" si="31"/>
        <v/>
      </c>
      <c r="U45" s="5" t="str">
        <f t="shared" si="31"/>
        <v/>
      </c>
      <c r="V45" s="5" t="str">
        <f t="shared" si="31"/>
        <v/>
      </c>
      <c r="W45" s="5" t="str">
        <f t="shared" si="31"/>
        <v/>
      </c>
      <c r="X45" s="70">
        <f ca="1">INT(AF45/1000)</f>
        <v>0</v>
      </c>
      <c r="Y45" s="70" t="str">
        <f>IF(Y22="","",Y22)</f>
        <v/>
      </c>
      <c r="Z45" s="70">
        <f ca="1">INT((AF45-X45*1000)/100)</f>
        <v>5</v>
      </c>
      <c r="AA45" s="70" t="str">
        <f ca="1">IF(X45*10+Z45=AF45/100,"",".")</f>
        <v/>
      </c>
      <c r="AB45" s="70">
        <f ca="1">INT((AF45-X45*1000-Z45*100)/10)</f>
        <v>0</v>
      </c>
      <c r="AC45" s="70" t="str">
        <f>IF(AC22="","",AC22)</f>
        <v/>
      </c>
      <c r="AD45" s="70">
        <f ca="1">AF45-X45*1000-Z45*100-AB45*10</f>
        <v>0</v>
      </c>
      <c r="AE45" s="5" t="str">
        <f>IF(AE22="","",AE22)</f>
        <v/>
      </c>
      <c r="AF45" s="74">
        <f ca="1">AF43+AF44</f>
        <v>500</v>
      </c>
      <c r="AG45" s="5" t="str">
        <f t="shared" si="31"/>
        <v/>
      </c>
      <c r="AH45" s="5" t="str">
        <f t="shared" si="31"/>
        <v/>
      </c>
      <c r="AI45" s="5" t="str">
        <f t="shared" si="31"/>
        <v/>
      </c>
      <c r="AJ45" s="5" t="str">
        <f t="shared" si="31"/>
        <v/>
      </c>
      <c r="AK45" s="5" t="str">
        <f t="shared" si="31"/>
        <v/>
      </c>
    </row>
    <row r="46" spans="1:37" ht="34" customHeight="1" x14ac:dyDescent="0.25">
      <c r="A46" s="5" t="str">
        <f t="shared" ref="A46:AK46" si="32">IF(A23="","",A23)</f>
        <v/>
      </c>
      <c r="B46" s="5" t="str">
        <f t="shared" si="32"/>
        <v/>
      </c>
      <c r="C46" s="5" t="str">
        <f t="shared" si="32"/>
        <v/>
      </c>
      <c r="D46" s="5" t="str">
        <f t="shared" si="32"/>
        <v/>
      </c>
      <c r="E46" s="5" t="str">
        <f t="shared" si="32"/>
        <v/>
      </c>
      <c r="F46" s="5" t="str">
        <f t="shared" si="32"/>
        <v/>
      </c>
      <c r="G46" s="5" t="str">
        <f t="shared" si="32"/>
        <v/>
      </c>
      <c r="H46" s="5" t="str">
        <f t="shared" si="32"/>
        <v/>
      </c>
      <c r="I46" s="5" t="str">
        <f t="shared" si="32"/>
        <v/>
      </c>
      <c r="J46" s="5" t="str">
        <f t="shared" si="32"/>
        <v/>
      </c>
      <c r="K46" s="5" t="str">
        <f t="shared" si="32"/>
        <v/>
      </c>
      <c r="L46" s="5" t="str">
        <f t="shared" si="32"/>
        <v/>
      </c>
      <c r="M46" s="5" t="str">
        <f t="shared" si="32"/>
        <v/>
      </c>
      <c r="N46" s="5" t="str">
        <f t="shared" si="32"/>
        <v/>
      </c>
      <c r="O46" s="5" t="str">
        <f t="shared" si="32"/>
        <v/>
      </c>
      <c r="P46" s="5" t="str">
        <f t="shared" si="32"/>
        <v/>
      </c>
      <c r="Q46" s="5" t="str">
        <f t="shared" si="32"/>
        <v/>
      </c>
      <c r="R46" s="5" t="str">
        <f t="shared" si="32"/>
        <v/>
      </c>
      <c r="S46" s="5" t="str">
        <f t="shared" si="32"/>
        <v/>
      </c>
      <c r="T46" s="5" t="str">
        <f t="shared" si="32"/>
        <v/>
      </c>
      <c r="U46" s="5" t="str">
        <f t="shared" si="32"/>
        <v/>
      </c>
      <c r="V46" s="5" t="str">
        <f t="shared" si="32"/>
        <v/>
      </c>
      <c r="W46" s="5" t="str">
        <f t="shared" si="32"/>
        <v/>
      </c>
      <c r="X46" s="5" t="str">
        <f t="shared" si="32"/>
        <v/>
      </c>
      <c r="Y46" s="5" t="str">
        <f t="shared" si="32"/>
        <v/>
      </c>
      <c r="Z46" s="5" t="str">
        <f t="shared" si="32"/>
        <v/>
      </c>
      <c r="AA46" s="5" t="str">
        <f t="shared" si="32"/>
        <v/>
      </c>
      <c r="AB46" s="5" t="str">
        <f t="shared" si="32"/>
        <v/>
      </c>
      <c r="AC46" s="5" t="str">
        <f t="shared" si="32"/>
        <v/>
      </c>
      <c r="AD46" s="5" t="str">
        <f t="shared" si="32"/>
        <v/>
      </c>
      <c r="AE46" s="5" t="str">
        <f t="shared" si="32"/>
        <v/>
      </c>
      <c r="AF46" s="5" t="str">
        <f t="shared" si="32"/>
        <v/>
      </c>
      <c r="AG46" s="5" t="str">
        <f t="shared" si="32"/>
        <v/>
      </c>
      <c r="AH46" s="5" t="str">
        <f t="shared" si="32"/>
        <v/>
      </c>
      <c r="AI46" s="5" t="str">
        <f t="shared" si="32"/>
        <v/>
      </c>
      <c r="AJ46" s="5" t="str">
        <f t="shared" si="32"/>
        <v/>
      </c>
      <c r="AK46" s="5" t="str">
        <f t="shared" si="32"/>
        <v/>
      </c>
    </row>
  </sheetData>
  <mergeCells count="24">
    <mergeCell ref="AI1:AJ1"/>
    <mergeCell ref="W9:X9"/>
    <mergeCell ref="D13:E13"/>
    <mergeCell ref="W13:X13"/>
    <mergeCell ref="AI24:AJ24"/>
    <mergeCell ref="D5:E5"/>
    <mergeCell ref="D21:E21"/>
    <mergeCell ref="W21:X21"/>
    <mergeCell ref="T20:U20"/>
    <mergeCell ref="W5:X5"/>
    <mergeCell ref="D9:E9"/>
    <mergeCell ref="D17:E17"/>
    <mergeCell ref="W17:X17"/>
    <mergeCell ref="D44:E44"/>
    <mergeCell ref="W44:X44"/>
    <mergeCell ref="D36:E36"/>
    <mergeCell ref="W36:X36"/>
    <mergeCell ref="D40:E40"/>
    <mergeCell ref="W40:X40"/>
    <mergeCell ref="D32:E32"/>
    <mergeCell ref="W32:X32"/>
    <mergeCell ref="D28:E28"/>
    <mergeCell ref="W28:X28"/>
    <mergeCell ref="T43:U43"/>
  </mergeCells>
  <phoneticPr fontId="3"/>
  <conditionalFormatting sqref="E29">
    <cfRule type="cellIs" dxfId="70" priority="32" stopIfTrue="1" operator="equal">
      <formula>0</formula>
    </cfRule>
  </conditionalFormatting>
  <conditionalFormatting sqref="E33">
    <cfRule type="cellIs" dxfId="69" priority="30" stopIfTrue="1" operator="equal">
      <formula>0</formula>
    </cfRule>
  </conditionalFormatting>
  <conditionalFormatting sqref="E37">
    <cfRule type="cellIs" dxfId="68" priority="27" stopIfTrue="1" operator="equal">
      <formula>0</formula>
    </cfRule>
  </conditionalFormatting>
  <conditionalFormatting sqref="E41">
    <cfRule type="cellIs" dxfId="67" priority="25" stopIfTrue="1" operator="equal">
      <formula>0</formula>
    </cfRule>
  </conditionalFormatting>
  <conditionalFormatting sqref="E45">
    <cfRule type="cellIs" dxfId="66" priority="23" stopIfTrue="1" operator="equal">
      <formula>0</formula>
    </cfRule>
  </conditionalFormatting>
  <conditionalFormatting sqref="I29">
    <cfRule type="expression" dxfId="65" priority="13" stopIfTrue="1">
      <formula>"I29=0 &amp; K29=0"</formula>
    </cfRule>
  </conditionalFormatting>
  <conditionalFormatting sqref="I33">
    <cfRule type="expression" dxfId="64" priority="11" stopIfTrue="1">
      <formula>"I29=0 &amp; K29=0"</formula>
    </cfRule>
  </conditionalFormatting>
  <conditionalFormatting sqref="I37">
    <cfRule type="expression" dxfId="63" priority="9" stopIfTrue="1">
      <formula>"I29=0 &amp; K29=0"</formula>
    </cfRule>
  </conditionalFormatting>
  <conditionalFormatting sqref="I41">
    <cfRule type="expression" dxfId="62" priority="7" stopIfTrue="1">
      <formula>"I29=0 &amp; K29=0"</formula>
    </cfRule>
  </conditionalFormatting>
  <conditionalFormatting sqref="I45">
    <cfRule type="cellIs" dxfId="61" priority="2" stopIfTrue="1" operator="equal">
      <formula>0</formula>
    </cfRule>
  </conditionalFormatting>
  <conditionalFormatting sqref="K33">
    <cfRule type="cellIs" dxfId="60" priority="21" stopIfTrue="1" operator="equal">
      <formula>0</formula>
    </cfRule>
  </conditionalFormatting>
  <conditionalFormatting sqref="K37">
    <cfRule type="cellIs" dxfId="59" priority="19" stopIfTrue="1" operator="equal">
      <formula>0</formula>
    </cfRule>
  </conditionalFormatting>
  <conditionalFormatting sqref="K41">
    <cfRule type="cellIs" dxfId="58" priority="16" stopIfTrue="1" operator="equal">
      <formula>0</formula>
    </cfRule>
  </conditionalFormatting>
  <conditionalFormatting sqref="K45">
    <cfRule type="cellIs" dxfId="57" priority="15" stopIfTrue="1" operator="equal">
      <formula>0</formula>
    </cfRule>
  </conditionalFormatting>
  <conditionalFormatting sqref="X29">
    <cfRule type="cellIs" dxfId="56" priority="31" stopIfTrue="1" operator="equal">
      <formula>0</formula>
    </cfRule>
  </conditionalFormatting>
  <conditionalFormatting sqref="X33">
    <cfRule type="cellIs" dxfId="55" priority="28" stopIfTrue="1" operator="equal">
      <formula>0</formula>
    </cfRule>
  </conditionalFormatting>
  <conditionalFormatting sqref="X37">
    <cfRule type="cellIs" dxfId="54" priority="26" stopIfTrue="1" operator="equal">
      <formula>0</formula>
    </cfRule>
  </conditionalFormatting>
  <conditionalFormatting sqref="X41">
    <cfRule type="cellIs" dxfId="53" priority="24" stopIfTrue="1" operator="equal">
      <formula>0</formula>
    </cfRule>
  </conditionalFormatting>
  <conditionalFormatting sqref="X45">
    <cfRule type="cellIs" dxfId="52" priority="22" stopIfTrue="1" operator="equal">
      <formula>0</formula>
    </cfRule>
  </conditionalFormatting>
  <conditionalFormatting sqref="AB29">
    <cfRule type="expression" dxfId="51" priority="12" stopIfTrue="1">
      <formula>"I29=0 &amp; K29=0"</formula>
    </cfRule>
  </conditionalFormatting>
  <conditionalFormatting sqref="AB33">
    <cfRule type="expression" dxfId="50" priority="10" stopIfTrue="1">
      <formula>"I29=0 &amp; K29=0"</formula>
    </cfRule>
  </conditionalFormatting>
  <conditionalFormatting sqref="AB37">
    <cfRule type="expression" dxfId="49" priority="8" stopIfTrue="1">
      <formula>"I29=0 &amp; K29=0"</formula>
    </cfRule>
  </conditionalFormatting>
  <conditionalFormatting sqref="AB41">
    <cfRule type="expression" dxfId="48" priority="6" stopIfTrue="1">
      <formula>"I29=0 &amp; K29=0"</formula>
    </cfRule>
  </conditionalFormatting>
  <conditionalFormatting sqref="AB45">
    <cfRule type="cellIs" dxfId="47" priority="1" stopIfTrue="1" operator="equal">
      <formula>0</formula>
    </cfRule>
  </conditionalFormatting>
  <conditionalFormatting sqref="AD33">
    <cfRule type="cellIs" dxfId="46" priority="20" stopIfTrue="1" operator="equal">
      <formula>0</formula>
    </cfRule>
  </conditionalFormatting>
  <conditionalFormatting sqref="AD37">
    <cfRule type="cellIs" dxfId="45" priority="18" stopIfTrue="1" operator="equal">
      <formula>0</formula>
    </cfRule>
  </conditionalFormatting>
  <conditionalFormatting sqref="AD41">
    <cfRule type="cellIs" dxfId="44" priority="17" stopIfTrue="1" operator="equal">
      <formula>0</formula>
    </cfRule>
  </conditionalFormatting>
  <conditionalFormatting sqref="AD45">
    <cfRule type="cellIs" dxfId="43" priority="14" stopIfTrue="1" operator="equal">
      <formula>0</formula>
    </cfRule>
  </conditionalFormatting>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rowBreaks count="1" manualBreakCount="1">
    <brk id="23" max="3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46"/>
  <sheetViews>
    <sheetView zoomScaleNormal="100" workbookViewId="0"/>
  </sheetViews>
  <sheetFormatPr defaultColWidth="11.0703125" defaultRowHeight="25" customHeight="1" x14ac:dyDescent="0.25"/>
  <cols>
    <col min="1" max="37" width="1.7109375" style="1" customWidth="1"/>
    <col min="38" max="16384" width="11.0703125" style="1"/>
  </cols>
  <sheetData>
    <row r="1" spans="1:37" ht="25" customHeight="1" x14ac:dyDescent="0.25">
      <c r="D1" s="2" t="s">
        <v>113</v>
      </c>
      <c r="AG1" s="3" t="s">
        <v>2</v>
      </c>
      <c r="AH1" s="3"/>
      <c r="AI1" s="147"/>
      <c r="AJ1" s="147"/>
    </row>
    <row r="2" spans="1:37" ht="25" customHeight="1" x14ac:dyDescent="0.25">
      <c r="Q2" s="4" t="s">
        <v>0</v>
      </c>
      <c r="R2" s="3"/>
      <c r="S2" s="3"/>
      <c r="T2" s="3"/>
      <c r="U2" s="3"/>
      <c r="V2" s="3"/>
      <c r="W2" s="3"/>
      <c r="X2" s="3"/>
      <c r="Y2" s="3"/>
      <c r="Z2" s="3"/>
      <c r="AA2" s="3"/>
      <c r="AB2" s="3"/>
      <c r="AC2" s="3"/>
      <c r="AD2" s="3"/>
      <c r="AE2" s="3"/>
      <c r="AF2" s="3"/>
    </row>
    <row r="3" spans="1:37" ht="34" customHeight="1" x14ac:dyDescent="0.25">
      <c r="Q3" s="16"/>
    </row>
    <row r="4" spans="1:37" ht="34" customHeight="1" x14ac:dyDescent="0.25">
      <c r="A4" s="5" t="s">
        <v>4</v>
      </c>
      <c r="G4" s="1">
        <f ca="1">INT(RAND()*5+5)</f>
        <v>5</v>
      </c>
      <c r="H4" s="52" t="s">
        <v>229</v>
      </c>
      <c r="I4" s="1">
        <f ca="1">INT(RAND()*9+1)</f>
        <v>1</v>
      </c>
      <c r="K4" s="1">
        <f ca="1">INT(RAND()*9+1)</f>
        <v>8</v>
      </c>
      <c r="T4" s="5" t="s">
        <v>220</v>
      </c>
      <c r="Z4" s="1">
        <f ca="1">INT(RAND()*5+5)</f>
        <v>5</v>
      </c>
      <c r="AA4" s="52" t="s">
        <v>229</v>
      </c>
      <c r="AB4" s="1">
        <f ca="1">INT(RAND()*9+1)</f>
        <v>8</v>
      </c>
      <c r="AD4" s="1">
        <f ca="1">INT(RAND()*9+1)</f>
        <v>1</v>
      </c>
    </row>
    <row r="5" spans="1:37" ht="34" customHeight="1" x14ac:dyDescent="0.25">
      <c r="A5" s="5"/>
      <c r="B5" s="5"/>
      <c r="D5" s="153" t="s">
        <v>230</v>
      </c>
      <c r="E5" s="147"/>
      <c r="F5" s="3"/>
      <c r="G5" s="3">
        <f ca="1">INT(RAND()*(G4-2)+1)</f>
        <v>1</v>
      </c>
      <c r="H5" s="3" t="s">
        <v>114</v>
      </c>
      <c r="I5" s="3">
        <f ca="1">INT(RAND()*9+1)</f>
        <v>4</v>
      </c>
      <c r="J5" s="57"/>
      <c r="K5" s="3">
        <f ca="1">INT(RAND()*9+1)</f>
        <v>7</v>
      </c>
      <c r="L5" s="5"/>
      <c r="M5" s="5"/>
      <c r="N5" s="5"/>
      <c r="O5" s="5"/>
      <c r="P5" s="5"/>
      <c r="Q5" s="5"/>
      <c r="R5" s="5"/>
      <c r="S5" s="5"/>
      <c r="T5" s="5"/>
      <c r="U5" s="5"/>
      <c r="W5" s="153" t="s">
        <v>230</v>
      </c>
      <c r="X5" s="147"/>
      <c r="Y5" s="3"/>
      <c r="Z5" s="3">
        <f ca="1">INT(RAND()*(Z4-2)+1)</f>
        <v>2</v>
      </c>
      <c r="AA5" s="3" t="s">
        <v>114</v>
      </c>
      <c r="AB5" s="3">
        <f ca="1">INT(RAND()*9+1)</f>
        <v>5</v>
      </c>
      <c r="AC5" s="57"/>
      <c r="AD5" s="3">
        <f ca="1">INT(RAND()*9+1)</f>
        <v>6</v>
      </c>
      <c r="AE5" s="5"/>
      <c r="AF5" s="5"/>
      <c r="AG5" s="5"/>
      <c r="AH5" s="5"/>
      <c r="AI5" s="5"/>
      <c r="AJ5" s="5"/>
      <c r="AK5" s="5"/>
    </row>
    <row r="6" spans="1:37" ht="34" customHeight="1" x14ac:dyDescent="0.25">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row>
    <row r="7" spans="1:37" ht="34" customHeight="1" x14ac:dyDescent="0.25">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row>
    <row r="8" spans="1:37" ht="34" customHeight="1" x14ac:dyDescent="0.25">
      <c r="A8" s="5" t="s">
        <v>221</v>
      </c>
      <c r="G8" s="1">
        <f ca="1">INT(RAND()*5+5)</f>
        <v>5</v>
      </c>
      <c r="H8" s="52" t="s">
        <v>229</v>
      </c>
      <c r="I8" s="1">
        <v>0</v>
      </c>
      <c r="K8" s="1">
        <f ca="1">INT(RAND()*9+1)</f>
        <v>6</v>
      </c>
      <c r="T8" s="5" t="s">
        <v>222</v>
      </c>
      <c r="Z8" s="1">
        <f ca="1">INT(RAND()*5+5)</f>
        <v>7</v>
      </c>
      <c r="AA8" s="52" t="s">
        <v>229</v>
      </c>
      <c r="AB8" s="1">
        <f ca="1">INT(RAND()*9+1)</f>
        <v>6</v>
      </c>
      <c r="AD8" s="1">
        <f ca="1">INT(RAND()*9+1)</f>
        <v>8</v>
      </c>
    </row>
    <row r="9" spans="1:37" ht="34" customHeight="1" x14ac:dyDescent="0.25">
      <c r="A9" s="5"/>
      <c r="B9" s="5"/>
      <c r="D9" s="153" t="s">
        <v>230</v>
      </c>
      <c r="E9" s="147"/>
      <c r="F9" s="3"/>
      <c r="G9" s="3">
        <v>0</v>
      </c>
      <c r="H9" s="3" t="s">
        <v>114</v>
      </c>
      <c r="I9" s="3">
        <f ca="1">INT(RAND()*9+1)</f>
        <v>7</v>
      </c>
      <c r="J9" s="57"/>
      <c r="K9" s="3">
        <f ca="1">INT(RAND()*9+1)</f>
        <v>6</v>
      </c>
      <c r="L9" s="5"/>
      <c r="M9" s="5"/>
      <c r="N9" s="5"/>
      <c r="O9" s="5"/>
      <c r="P9" s="5"/>
      <c r="Q9" s="5"/>
      <c r="R9" s="5"/>
      <c r="S9" s="5"/>
      <c r="T9" s="5"/>
      <c r="U9" s="5"/>
      <c r="W9" s="153" t="s">
        <v>230</v>
      </c>
      <c r="X9" s="147"/>
      <c r="Y9" s="3"/>
      <c r="Z9" s="3">
        <f ca="1">INT(RAND()*(Z8-2)+1)</f>
        <v>3</v>
      </c>
      <c r="AA9" s="3" t="s">
        <v>114</v>
      </c>
      <c r="AB9" s="3">
        <f ca="1">INT(RAND()*9+1)</f>
        <v>8</v>
      </c>
      <c r="AC9" s="57"/>
      <c r="AD9" s="3">
        <f ca="1">INT(RAND()*9+1)</f>
        <v>1</v>
      </c>
      <c r="AE9" s="5"/>
      <c r="AF9" s="5"/>
      <c r="AG9" s="5"/>
      <c r="AH9" s="5"/>
      <c r="AI9" s="5"/>
      <c r="AJ9" s="5"/>
      <c r="AK9" s="5"/>
    </row>
    <row r="10" spans="1:37" ht="34" customHeight="1" x14ac:dyDescent="0.25">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row>
    <row r="11" spans="1:37" ht="34" customHeight="1" x14ac:dyDescent="0.25">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1:37" ht="34" customHeight="1" x14ac:dyDescent="0.25">
      <c r="A12" s="5" t="s">
        <v>223</v>
      </c>
      <c r="G12" s="1">
        <f ca="1">INT(RAND()*5+5)</f>
        <v>7</v>
      </c>
      <c r="H12" s="52" t="s">
        <v>229</v>
      </c>
      <c r="I12" s="1">
        <v>0</v>
      </c>
      <c r="K12" s="1">
        <f ca="1">INT(RAND()*9+1)</f>
        <v>3</v>
      </c>
      <c r="T12" s="5" t="s">
        <v>224</v>
      </c>
      <c r="Z12" s="1">
        <f ca="1">INT(RAND()*5+5)</f>
        <v>6</v>
      </c>
      <c r="AA12" s="52" t="s">
        <v>229</v>
      </c>
      <c r="AB12" s="1">
        <f ca="1">INT(RAND()*9+1)</f>
        <v>4</v>
      </c>
      <c r="AD12" s="1">
        <f ca="1">INT(RAND()*9+1)</f>
        <v>5</v>
      </c>
    </row>
    <row r="13" spans="1:37" ht="34" customHeight="1" x14ac:dyDescent="0.25">
      <c r="A13" s="5"/>
      <c r="B13" s="5"/>
      <c r="D13" s="153" t="s">
        <v>230</v>
      </c>
      <c r="E13" s="147"/>
      <c r="F13" s="3"/>
      <c r="G13" s="3">
        <f ca="1">INT(RAND()*(G12-2)+1)</f>
        <v>5</v>
      </c>
      <c r="H13" s="3" t="s">
        <v>114</v>
      </c>
      <c r="I13" s="3">
        <f ca="1">INT(RAND()*9+1)</f>
        <v>8</v>
      </c>
      <c r="J13" s="57"/>
      <c r="K13" s="3">
        <f ca="1">INT(RAND()*9+1)</f>
        <v>4</v>
      </c>
      <c r="L13" s="5"/>
      <c r="M13" s="5"/>
      <c r="N13" s="5"/>
      <c r="O13" s="5"/>
      <c r="P13" s="5"/>
      <c r="Q13" s="5"/>
      <c r="R13" s="5"/>
      <c r="S13" s="5"/>
      <c r="T13" s="5"/>
      <c r="U13" s="5"/>
      <c r="W13" s="153" t="s">
        <v>230</v>
      </c>
      <c r="X13" s="147"/>
      <c r="Y13" s="3"/>
      <c r="Z13" s="3">
        <f ca="1">INT(RAND()*(Z12-2)+1)</f>
        <v>1</v>
      </c>
      <c r="AA13" s="3" t="s">
        <v>114</v>
      </c>
      <c r="AB13" s="3">
        <f ca="1">INT(RAND()*9+1)</f>
        <v>6</v>
      </c>
      <c r="AC13" s="57"/>
      <c r="AD13" s="3"/>
      <c r="AE13" s="5"/>
      <c r="AF13" s="5"/>
      <c r="AG13" s="5"/>
      <c r="AH13" s="5"/>
      <c r="AI13" s="5"/>
      <c r="AJ13" s="5"/>
      <c r="AK13" s="5"/>
    </row>
    <row r="14" spans="1:37" ht="34" customHeight="1" x14ac:dyDescent="0.25">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row>
    <row r="15" spans="1:37" ht="34" customHeight="1" x14ac:dyDescent="0.2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row>
    <row r="16" spans="1:37" ht="34" customHeight="1" x14ac:dyDescent="0.25">
      <c r="A16" s="5" t="s">
        <v>225</v>
      </c>
      <c r="G16" s="1">
        <f ca="1">INT(RAND()*5+5)</f>
        <v>6</v>
      </c>
      <c r="H16" s="52" t="s">
        <v>229</v>
      </c>
      <c r="I16" s="1">
        <f ca="1">INT(RAND()*9+1)</f>
        <v>2</v>
      </c>
      <c r="K16" s="1">
        <f ca="1">INT(RAND()*9+1)</f>
        <v>4</v>
      </c>
      <c r="T16" s="5" t="s">
        <v>226</v>
      </c>
      <c r="Z16" s="1">
        <f ca="1">INT(RAND()*5+5)</f>
        <v>5</v>
      </c>
      <c r="AA16" s="52"/>
    </row>
    <row r="17" spans="1:37" ht="34" customHeight="1" x14ac:dyDescent="0.25">
      <c r="A17" s="5"/>
      <c r="B17" s="5"/>
      <c r="D17" s="153" t="s">
        <v>230</v>
      </c>
      <c r="E17" s="147"/>
      <c r="F17" s="3"/>
      <c r="G17" s="3">
        <f ca="1">INT(RAND()*(G16-2)+1)</f>
        <v>1</v>
      </c>
      <c r="H17" s="3" t="s">
        <v>114</v>
      </c>
      <c r="I17" s="3">
        <f ca="1">INT(RAND()*9+1)</f>
        <v>5</v>
      </c>
      <c r="J17" s="57"/>
      <c r="K17" s="3"/>
      <c r="L17" s="5"/>
      <c r="M17" s="5"/>
      <c r="N17" s="5"/>
      <c r="O17" s="5"/>
      <c r="P17" s="5"/>
      <c r="Q17" s="5"/>
      <c r="R17" s="5"/>
      <c r="S17" s="5"/>
      <c r="T17" s="5"/>
      <c r="U17" s="5"/>
      <c r="W17" s="153" t="s">
        <v>230</v>
      </c>
      <c r="X17" s="147"/>
      <c r="Y17" s="3"/>
      <c r="Z17" s="3">
        <f ca="1">INT(RAND()*(Z16-2)+1)</f>
        <v>2</v>
      </c>
      <c r="AA17" s="3" t="s">
        <v>114</v>
      </c>
      <c r="AB17" s="3">
        <f ca="1">INT(RAND()*9+1)</f>
        <v>7</v>
      </c>
      <c r="AC17" s="57"/>
      <c r="AD17" s="3">
        <f ca="1">INT(RAND()*9+1)</f>
        <v>9</v>
      </c>
      <c r="AE17" s="5"/>
      <c r="AF17" s="5"/>
      <c r="AG17" s="5"/>
      <c r="AH17" s="5"/>
      <c r="AI17" s="5"/>
      <c r="AJ17" s="5"/>
      <c r="AK17" s="5"/>
    </row>
    <row r="18" spans="1:37" ht="34" customHeight="1"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row>
    <row r="19" spans="1:37" ht="34" customHeight="1"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row>
    <row r="20" spans="1:37" ht="34" customHeight="1" x14ac:dyDescent="0.25">
      <c r="A20" s="5" t="s">
        <v>227</v>
      </c>
      <c r="G20" s="1">
        <f ca="1">INT(RAND()*5+5)</f>
        <v>8</v>
      </c>
      <c r="H20" s="52"/>
      <c r="T20" s="151" t="s">
        <v>228</v>
      </c>
      <c r="U20" s="151"/>
      <c r="Z20" s="1">
        <f ca="1">INT(RAND()*5+5)</f>
        <v>5</v>
      </c>
      <c r="AA20" s="52"/>
    </row>
    <row r="21" spans="1:37" ht="34" customHeight="1" x14ac:dyDescent="0.25">
      <c r="A21" s="5"/>
      <c r="B21" s="5"/>
      <c r="D21" s="153" t="s">
        <v>230</v>
      </c>
      <c r="E21" s="147"/>
      <c r="F21" s="3"/>
      <c r="G21" s="3">
        <f ca="1">INT(RAND()*(G20-2)+1)</f>
        <v>3</v>
      </c>
      <c r="H21" s="3" t="s">
        <v>114</v>
      </c>
      <c r="I21" s="3">
        <f ca="1">INT(RAND()*9+1)</f>
        <v>6</v>
      </c>
      <c r="J21" s="57"/>
      <c r="K21" s="3">
        <f ca="1">INT(RAND()*9+1)</f>
        <v>5</v>
      </c>
      <c r="L21" s="5"/>
      <c r="M21" s="5"/>
      <c r="N21" s="5"/>
      <c r="O21" s="5"/>
      <c r="P21" s="5"/>
      <c r="Q21" s="5"/>
      <c r="R21" s="5"/>
      <c r="S21" s="5"/>
      <c r="T21" s="5"/>
      <c r="U21" s="5"/>
      <c r="W21" s="153" t="s">
        <v>230</v>
      </c>
      <c r="X21" s="147"/>
      <c r="Y21" s="3"/>
      <c r="Z21" s="3">
        <f ca="1">INT(RAND()*(Z20-2)+1)</f>
        <v>3</v>
      </c>
      <c r="AA21" s="3" t="s">
        <v>114</v>
      </c>
      <c r="AB21" s="3">
        <f ca="1">INT(RAND()*9+1)</f>
        <v>5</v>
      </c>
      <c r="AC21" s="57"/>
      <c r="AD21" s="3">
        <f ca="1">INT(RAND()*9+1)</f>
        <v>4</v>
      </c>
      <c r="AE21" s="5"/>
      <c r="AF21" s="5"/>
      <c r="AG21" s="5"/>
      <c r="AH21" s="5"/>
      <c r="AI21" s="5"/>
      <c r="AJ21" s="5"/>
      <c r="AK21" s="5"/>
    </row>
    <row r="22" spans="1:37" ht="34" customHeight="1"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row>
    <row r="23" spans="1:37" ht="34" customHeight="1"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row>
    <row r="24" spans="1:37" ht="25" customHeight="1" x14ac:dyDescent="0.25">
      <c r="A24" s="2" t="str">
        <f>IF(A1="","",A1)</f>
        <v/>
      </c>
      <c r="B24" s="2" t="str">
        <f>IF(B1="","",B1)</f>
        <v/>
      </c>
      <c r="C24" s="2" t="str">
        <f>IF(C1="","",C1)</f>
        <v/>
      </c>
      <c r="D24" s="2" t="str">
        <f>IF(D1="","",D1)</f>
        <v>小数のたし算の筆算</v>
      </c>
      <c r="AG24" s="3" t="str">
        <f>IF(AG1="","",AG1)</f>
        <v>№</v>
      </c>
      <c r="AH24" s="3"/>
      <c r="AI24" s="147" t="str">
        <f>IF(AI1="","",AI1)</f>
        <v/>
      </c>
      <c r="AJ24" s="147"/>
    </row>
    <row r="25" spans="1:37" ht="25" customHeight="1" x14ac:dyDescent="0.25">
      <c r="A25" s="2" t="str">
        <f>IF(A2="","",A2)</f>
        <v/>
      </c>
      <c r="B25" s="2" t="str">
        <f>IF(B2="","",B2)</f>
        <v/>
      </c>
      <c r="C25" s="2" t="str">
        <f>IF(C2="","",C2)</f>
        <v/>
      </c>
      <c r="E25" s="6" t="s">
        <v>1</v>
      </c>
      <c r="Q25" s="4" t="str">
        <f>IF(Q2="","",Q2)</f>
        <v>名前</v>
      </c>
      <c r="R25" s="3"/>
      <c r="S25" s="3"/>
      <c r="T25" s="3"/>
      <c r="U25" s="3" t="str">
        <f>IF(U2="","",U2)</f>
        <v/>
      </c>
      <c r="V25" s="3"/>
      <c r="W25" s="3"/>
      <c r="X25" s="3"/>
      <c r="Y25" s="3"/>
      <c r="Z25" s="3"/>
      <c r="AA25" s="3"/>
      <c r="AB25" s="3"/>
      <c r="AC25" s="3"/>
      <c r="AD25" s="3"/>
      <c r="AE25" s="3"/>
      <c r="AF25" s="3"/>
    </row>
    <row r="26" spans="1:37" ht="34" customHeight="1" x14ac:dyDescent="0.25">
      <c r="A26" s="1" t="str">
        <f t="shared" ref="A26:AK34" si="0">IF(A3="","",A3)</f>
        <v/>
      </c>
      <c r="B26" s="1" t="str">
        <f t="shared" si="0"/>
        <v/>
      </c>
      <c r="C26" s="1" t="str">
        <f t="shared" si="0"/>
        <v/>
      </c>
      <c r="D26" s="1" t="str">
        <f t="shared" si="0"/>
        <v/>
      </c>
      <c r="E26" s="1" t="str">
        <f t="shared" si="0"/>
        <v/>
      </c>
      <c r="F26" s="1" t="str">
        <f t="shared" si="0"/>
        <v/>
      </c>
      <c r="G26" s="1" t="str">
        <f t="shared" si="0"/>
        <v/>
      </c>
      <c r="H26" s="1" t="str">
        <f t="shared" si="0"/>
        <v/>
      </c>
      <c r="I26" s="1" t="str">
        <f t="shared" si="0"/>
        <v/>
      </c>
      <c r="J26" s="1" t="str">
        <f t="shared" si="0"/>
        <v/>
      </c>
      <c r="K26" s="1" t="str">
        <f t="shared" si="0"/>
        <v/>
      </c>
      <c r="L26" s="1" t="str">
        <f t="shared" si="0"/>
        <v/>
      </c>
      <c r="M26" s="1" t="str">
        <f t="shared" si="0"/>
        <v/>
      </c>
      <c r="N26" s="1" t="str">
        <f t="shared" si="0"/>
        <v/>
      </c>
      <c r="O26" s="1" t="str">
        <f t="shared" si="0"/>
        <v/>
      </c>
      <c r="P26" s="1" t="str">
        <f t="shared" si="0"/>
        <v/>
      </c>
      <c r="Q26" s="1" t="str">
        <f t="shared" si="0"/>
        <v/>
      </c>
      <c r="R26" s="1" t="str">
        <f t="shared" si="0"/>
        <v/>
      </c>
      <c r="S26" s="1" t="str">
        <f t="shared" si="0"/>
        <v/>
      </c>
      <c r="T26" s="1" t="str">
        <f t="shared" si="0"/>
        <v/>
      </c>
      <c r="U26" s="1" t="str">
        <f t="shared" si="0"/>
        <v/>
      </c>
      <c r="V26" s="1" t="str">
        <f t="shared" si="0"/>
        <v/>
      </c>
      <c r="W26" s="1" t="str">
        <f t="shared" si="0"/>
        <v/>
      </c>
      <c r="X26" s="1" t="str">
        <f t="shared" si="0"/>
        <v/>
      </c>
      <c r="Y26" s="1" t="str">
        <f t="shared" si="0"/>
        <v/>
      </c>
      <c r="Z26" s="1" t="str">
        <f t="shared" si="0"/>
        <v/>
      </c>
      <c r="AA26" s="1" t="str">
        <f t="shared" si="0"/>
        <v/>
      </c>
      <c r="AB26" s="1" t="str">
        <f t="shared" si="0"/>
        <v/>
      </c>
      <c r="AC26" s="1" t="str">
        <f t="shared" si="0"/>
        <v/>
      </c>
      <c r="AD26" s="1" t="str">
        <f t="shared" si="0"/>
        <v/>
      </c>
      <c r="AE26" s="1" t="str">
        <f t="shared" si="0"/>
        <v/>
      </c>
      <c r="AF26" s="1" t="str">
        <f t="shared" si="0"/>
        <v/>
      </c>
      <c r="AG26" s="1" t="str">
        <f t="shared" si="0"/>
        <v/>
      </c>
      <c r="AH26" s="1" t="str">
        <f t="shared" si="0"/>
        <v/>
      </c>
      <c r="AI26" s="1" t="str">
        <f t="shared" si="0"/>
        <v/>
      </c>
      <c r="AJ26" s="1" t="str">
        <f t="shared" si="0"/>
        <v/>
      </c>
      <c r="AK26" s="1" t="str">
        <f t="shared" si="0"/>
        <v/>
      </c>
    </row>
    <row r="27" spans="1:37" ht="34" customHeight="1" x14ac:dyDescent="0.25">
      <c r="A27" s="5" t="str">
        <f t="shared" si="0"/>
        <v>(1)</v>
      </c>
      <c r="D27" s="1" t="str">
        <f t="shared" si="0"/>
        <v/>
      </c>
      <c r="E27" s="1" t="str">
        <f t="shared" si="0"/>
        <v/>
      </c>
      <c r="F27" s="1" t="str">
        <f t="shared" si="0"/>
        <v/>
      </c>
      <c r="G27" s="1">
        <f t="shared" ca="1" si="0"/>
        <v>5</v>
      </c>
      <c r="H27" s="52" t="str">
        <f t="shared" si="0"/>
        <v>．</v>
      </c>
      <c r="I27" s="1">
        <f t="shared" ca="1" si="0"/>
        <v>1</v>
      </c>
      <c r="J27" s="1" t="str">
        <f t="shared" si="0"/>
        <v/>
      </c>
      <c r="K27" s="1">
        <f t="shared" ca="1" si="0"/>
        <v>8</v>
      </c>
      <c r="L27" s="1" t="str">
        <f t="shared" si="0"/>
        <v/>
      </c>
      <c r="M27" s="50">
        <f ca="1">G27*100+I27*10+K27</f>
        <v>518</v>
      </c>
      <c r="N27" s="1" t="str">
        <f t="shared" si="0"/>
        <v/>
      </c>
      <c r="O27" s="1" t="str">
        <f t="shared" si="0"/>
        <v/>
      </c>
      <c r="P27" s="1" t="str">
        <f t="shared" si="0"/>
        <v/>
      </c>
      <c r="Q27" s="1" t="str">
        <f t="shared" si="0"/>
        <v/>
      </c>
      <c r="R27" s="1" t="str">
        <f t="shared" si="0"/>
        <v/>
      </c>
      <c r="S27" s="1" t="str">
        <f t="shared" si="0"/>
        <v/>
      </c>
      <c r="T27" s="5" t="str">
        <f t="shared" si="0"/>
        <v>(2)</v>
      </c>
      <c r="W27" s="1" t="str">
        <f t="shared" si="0"/>
        <v/>
      </c>
      <c r="X27" s="1" t="str">
        <f t="shared" si="0"/>
        <v/>
      </c>
      <c r="Y27" s="1" t="str">
        <f t="shared" si="0"/>
        <v/>
      </c>
      <c r="Z27" s="1">
        <f t="shared" ca="1" si="0"/>
        <v>5</v>
      </c>
      <c r="AA27" s="52" t="str">
        <f t="shared" si="0"/>
        <v>．</v>
      </c>
      <c r="AB27" s="1">
        <f t="shared" ca="1" si="0"/>
        <v>8</v>
      </c>
      <c r="AC27" s="1" t="str">
        <f t="shared" si="0"/>
        <v/>
      </c>
      <c r="AD27" s="1">
        <f t="shared" ca="1" si="0"/>
        <v>1</v>
      </c>
      <c r="AE27" s="1" t="str">
        <f t="shared" si="0"/>
        <v/>
      </c>
      <c r="AF27" s="50">
        <f ca="1">Z27*100+AB27*10+AD27</f>
        <v>581</v>
      </c>
      <c r="AG27" s="1" t="str">
        <f t="shared" si="0"/>
        <v/>
      </c>
      <c r="AH27" s="1" t="str">
        <f t="shared" si="0"/>
        <v/>
      </c>
      <c r="AI27" s="1" t="str">
        <f t="shared" si="0"/>
        <v/>
      </c>
      <c r="AJ27" s="1" t="str">
        <f t="shared" si="0"/>
        <v/>
      </c>
      <c r="AK27" s="1" t="str">
        <f t="shared" si="0"/>
        <v/>
      </c>
    </row>
    <row r="28" spans="1:37" ht="34" customHeight="1" x14ac:dyDescent="0.25">
      <c r="A28" s="5" t="str">
        <f t="shared" si="0"/>
        <v/>
      </c>
      <c r="B28" s="5"/>
      <c r="D28" s="147" t="str">
        <f t="shared" si="0"/>
        <v>－</v>
      </c>
      <c r="E28" s="147" t="str">
        <f t="shared" si="0"/>
        <v/>
      </c>
      <c r="F28" s="3" t="str">
        <f t="shared" si="0"/>
        <v/>
      </c>
      <c r="G28" s="3">
        <f t="shared" ca="1" si="0"/>
        <v>1</v>
      </c>
      <c r="H28" s="3" t="str">
        <f t="shared" si="0"/>
        <v>.</v>
      </c>
      <c r="I28" s="3">
        <f t="shared" ca="1" si="0"/>
        <v>4</v>
      </c>
      <c r="J28" s="57" t="str">
        <f t="shared" si="0"/>
        <v/>
      </c>
      <c r="K28" s="3">
        <f t="shared" ca="1" si="0"/>
        <v>7</v>
      </c>
      <c r="L28" s="5" t="str">
        <f t="shared" si="0"/>
        <v/>
      </c>
      <c r="M28" s="50">
        <f ca="1">G28*100+I28*10+K28</f>
        <v>147</v>
      </c>
      <c r="N28" s="5" t="str">
        <f t="shared" si="0"/>
        <v/>
      </c>
      <c r="O28" s="5" t="str">
        <f t="shared" si="0"/>
        <v/>
      </c>
      <c r="P28" s="5" t="str">
        <f t="shared" si="0"/>
        <v/>
      </c>
      <c r="Q28" s="5" t="str">
        <f t="shared" si="0"/>
        <v/>
      </c>
      <c r="R28" s="5" t="str">
        <f t="shared" si="0"/>
        <v/>
      </c>
      <c r="S28" s="5" t="str">
        <f t="shared" si="0"/>
        <v/>
      </c>
      <c r="T28" s="5" t="str">
        <f t="shared" si="0"/>
        <v/>
      </c>
      <c r="U28" s="5"/>
      <c r="W28" s="147" t="str">
        <f t="shared" si="0"/>
        <v>－</v>
      </c>
      <c r="X28" s="147" t="str">
        <f t="shared" si="0"/>
        <v/>
      </c>
      <c r="Y28" s="3" t="str">
        <f t="shared" si="0"/>
        <v/>
      </c>
      <c r="Z28" s="3">
        <f t="shared" ca="1" si="0"/>
        <v>2</v>
      </c>
      <c r="AA28" s="3" t="str">
        <f t="shared" si="0"/>
        <v>.</v>
      </c>
      <c r="AB28" s="3">
        <f t="shared" ca="1" si="0"/>
        <v>5</v>
      </c>
      <c r="AC28" s="57" t="str">
        <f t="shared" si="0"/>
        <v/>
      </c>
      <c r="AD28" s="3">
        <f t="shared" ca="1" si="0"/>
        <v>6</v>
      </c>
      <c r="AE28" s="5" t="str">
        <f t="shared" si="0"/>
        <v/>
      </c>
      <c r="AF28" s="50">
        <f ca="1">Z28*100+AB28*10+AD28</f>
        <v>256</v>
      </c>
      <c r="AG28" s="5" t="str">
        <f t="shared" si="0"/>
        <v/>
      </c>
      <c r="AH28" s="5" t="str">
        <f t="shared" si="0"/>
        <v/>
      </c>
      <c r="AI28" s="5" t="str">
        <f t="shared" si="0"/>
        <v/>
      </c>
      <c r="AJ28" s="5" t="str">
        <f t="shared" si="0"/>
        <v/>
      </c>
      <c r="AK28" s="5" t="str">
        <f t="shared" si="0"/>
        <v/>
      </c>
    </row>
    <row r="29" spans="1:37" ht="34" customHeight="1" x14ac:dyDescent="0.25">
      <c r="A29" s="5" t="str">
        <f t="shared" si="0"/>
        <v/>
      </c>
      <c r="B29" s="5"/>
      <c r="C29" s="5"/>
      <c r="D29" s="5" t="str">
        <f t="shared" si="0"/>
        <v/>
      </c>
      <c r="E29" s="70"/>
      <c r="F29" s="70" t="str">
        <f t="shared" si="0"/>
        <v/>
      </c>
      <c r="G29" s="70">
        <f ca="1">INT((M29-E29*1000)/100)</f>
        <v>3</v>
      </c>
      <c r="H29" s="70" t="str">
        <f ca="1">IF(G29=M29/100,"",".")</f>
        <v>.</v>
      </c>
      <c r="I29" s="70">
        <f ca="1">IF(H29="","",INT((M29-E29*1000-G29*100)/10))</f>
        <v>7</v>
      </c>
      <c r="J29" s="70" t="str">
        <f t="shared" si="0"/>
        <v/>
      </c>
      <c r="K29" s="70">
        <f ca="1">IF(H29="","",M29-E29*1000-G29*100-I29*10)</f>
        <v>1</v>
      </c>
      <c r="L29" s="5" t="str">
        <f t="shared" si="0"/>
        <v/>
      </c>
      <c r="M29" s="74">
        <f ca="1">M27-M28</f>
        <v>371</v>
      </c>
      <c r="N29" s="5" t="str">
        <f t="shared" si="0"/>
        <v/>
      </c>
      <c r="O29" s="5" t="str">
        <f t="shared" si="0"/>
        <v/>
      </c>
      <c r="P29" s="5" t="str">
        <f t="shared" si="0"/>
        <v/>
      </c>
      <c r="Q29" s="5" t="str">
        <f t="shared" si="0"/>
        <v/>
      </c>
      <c r="R29" s="5" t="str">
        <f t="shared" si="0"/>
        <v/>
      </c>
      <c r="S29" s="5" t="str">
        <f t="shared" si="0"/>
        <v/>
      </c>
      <c r="T29" s="5" t="str">
        <f t="shared" si="0"/>
        <v/>
      </c>
      <c r="U29" s="5"/>
      <c r="V29" s="5"/>
      <c r="W29" s="5" t="str">
        <f t="shared" si="0"/>
        <v/>
      </c>
      <c r="X29" s="70"/>
      <c r="Y29" s="70" t="str">
        <f t="shared" si="0"/>
        <v/>
      </c>
      <c r="Z29" s="70">
        <f ca="1">INT((AF29-X29*1000)/100)</f>
        <v>3</v>
      </c>
      <c r="AA29" s="70" t="str">
        <f ca="1">IF(Z29=AF29,"",".")</f>
        <v>.</v>
      </c>
      <c r="AB29" s="70">
        <f ca="1">IF(AA29="","",INT((AF29-X29*1000-Z29*100)/10))</f>
        <v>2</v>
      </c>
      <c r="AC29" s="70" t="str">
        <f>IF(AC6="","",AC6)</f>
        <v/>
      </c>
      <c r="AD29" s="70">
        <f ca="1">IF(AA29="","",AF29-X29*1000-Z29*100-AB29*10)</f>
        <v>5</v>
      </c>
      <c r="AE29" s="5" t="str">
        <f t="shared" si="0"/>
        <v/>
      </c>
      <c r="AF29" s="74">
        <f ca="1">AF27-AF28</f>
        <v>325</v>
      </c>
      <c r="AG29" s="5" t="str">
        <f t="shared" si="0"/>
        <v/>
      </c>
      <c r="AH29" s="5" t="str">
        <f t="shared" si="0"/>
        <v/>
      </c>
      <c r="AI29" s="5" t="str">
        <f t="shared" si="0"/>
        <v/>
      </c>
      <c r="AJ29" s="5" t="str">
        <f t="shared" si="0"/>
        <v/>
      </c>
      <c r="AK29" s="5" t="str">
        <f t="shared" si="0"/>
        <v/>
      </c>
    </row>
    <row r="30" spans="1:37" ht="34" customHeight="1" x14ac:dyDescent="0.25">
      <c r="A30" s="5" t="str">
        <f t="shared" si="0"/>
        <v/>
      </c>
      <c r="B30" s="5"/>
      <c r="C30" s="5"/>
      <c r="D30" s="5" t="str">
        <f t="shared" si="0"/>
        <v/>
      </c>
      <c r="E30" s="5" t="str">
        <f t="shared" si="0"/>
        <v/>
      </c>
      <c r="F30" s="5" t="str">
        <f t="shared" si="0"/>
        <v/>
      </c>
      <c r="G30" s="5" t="str">
        <f t="shared" si="0"/>
        <v/>
      </c>
      <c r="H30" s="5" t="str">
        <f t="shared" si="0"/>
        <v/>
      </c>
      <c r="I30" s="5" t="str">
        <f t="shared" si="0"/>
        <v/>
      </c>
      <c r="J30" s="5" t="str">
        <f t="shared" si="0"/>
        <v/>
      </c>
      <c r="K30" s="5" t="str">
        <f t="shared" si="0"/>
        <v/>
      </c>
      <c r="L30" s="5" t="str">
        <f t="shared" si="0"/>
        <v/>
      </c>
      <c r="M30" s="5" t="str">
        <f t="shared" si="0"/>
        <v/>
      </c>
      <c r="N30" s="5" t="str">
        <f t="shared" si="0"/>
        <v/>
      </c>
      <c r="O30" s="5" t="str">
        <f t="shared" si="0"/>
        <v/>
      </c>
      <c r="P30" s="5" t="str">
        <f t="shared" si="0"/>
        <v/>
      </c>
      <c r="Q30" s="5" t="str">
        <f t="shared" si="0"/>
        <v/>
      </c>
      <c r="R30" s="5" t="str">
        <f t="shared" si="0"/>
        <v/>
      </c>
      <c r="S30" s="5" t="str">
        <f t="shared" si="0"/>
        <v/>
      </c>
      <c r="T30" s="5" t="str">
        <f t="shared" si="0"/>
        <v/>
      </c>
      <c r="U30" s="5"/>
      <c r="V30" s="5"/>
      <c r="W30" s="5" t="str">
        <f t="shared" si="0"/>
        <v/>
      </c>
      <c r="X30" s="5" t="str">
        <f t="shared" si="0"/>
        <v/>
      </c>
      <c r="Y30" s="5" t="str">
        <f t="shared" si="0"/>
        <v/>
      </c>
      <c r="Z30" s="5" t="str">
        <f t="shared" si="0"/>
        <v/>
      </c>
      <c r="AA30" s="5" t="str">
        <f t="shared" si="0"/>
        <v/>
      </c>
      <c r="AB30" s="5" t="str">
        <f t="shared" si="0"/>
        <v/>
      </c>
      <c r="AC30" s="5" t="str">
        <f t="shared" si="0"/>
        <v/>
      </c>
      <c r="AD30" s="5" t="str">
        <f t="shared" si="0"/>
        <v/>
      </c>
      <c r="AE30" s="5" t="str">
        <f t="shared" si="0"/>
        <v/>
      </c>
      <c r="AF30" s="5" t="str">
        <f t="shared" si="0"/>
        <v/>
      </c>
      <c r="AG30" s="5" t="str">
        <f t="shared" si="0"/>
        <v/>
      </c>
      <c r="AH30" s="5" t="str">
        <f t="shared" si="0"/>
        <v/>
      </c>
      <c r="AI30" s="5" t="str">
        <f t="shared" si="0"/>
        <v/>
      </c>
      <c r="AJ30" s="5" t="str">
        <f t="shared" si="0"/>
        <v/>
      </c>
      <c r="AK30" s="5" t="str">
        <f t="shared" si="0"/>
        <v/>
      </c>
    </row>
    <row r="31" spans="1:37" ht="34" customHeight="1" x14ac:dyDescent="0.25">
      <c r="A31" s="5" t="str">
        <f t="shared" si="0"/>
        <v>(3)</v>
      </c>
      <c r="D31" s="1" t="str">
        <f t="shared" si="0"/>
        <v/>
      </c>
      <c r="E31" s="1" t="str">
        <f t="shared" si="0"/>
        <v/>
      </c>
      <c r="F31" s="1" t="str">
        <f t="shared" si="0"/>
        <v/>
      </c>
      <c r="G31" s="1">
        <f t="shared" ca="1" si="0"/>
        <v>5</v>
      </c>
      <c r="H31" s="52" t="str">
        <f t="shared" si="0"/>
        <v>．</v>
      </c>
      <c r="I31" s="1">
        <f t="shared" si="0"/>
        <v>0</v>
      </c>
      <c r="J31" s="1" t="str">
        <f t="shared" si="0"/>
        <v/>
      </c>
      <c r="K31" s="1">
        <f t="shared" ca="1" si="0"/>
        <v>6</v>
      </c>
      <c r="L31" s="1" t="str">
        <f t="shared" si="0"/>
        <v/>
      </c>
      <c r="M31" s="50">
        <f ca="1">G31*100+I31*10+K31</f>
        <v>506</v>
      </c>
      <c r="N31" s="1" t="str">
        <f t="shared" si="0"/>
        <v/>
      </c>
      <c r="O31" s="1" t="str">
        <f t="shared" si="0"/>
        <v/>
      </c>
      <c r="P31" s="1" t="str">
        <f t="shared" si="0"/>
        <v/>
      </c>
      <c r="Q31" s="1" t="str">
        <f t="shared" si="0"/>
        <v/>
      </c>
      <c r="R31" s="1" t="str">
        <f t="shared" si="0"/>
        <v/>
      </c>
      <c r="S31" s="1" t="str">
        <f t="shared" si="0"/>
        <v/>
      </c>
      <c r="T31" s="5" t="str">
        <f t="shared" si="0"/>
        <v>(4)</v>
      </c>
      <c r="W31" s="1" t="str">
        <f t="shared" si="0"/>
        <v/>
      </c>
      <c r="X31" s="1" t="str">
        <f t="shared" si="0"/>
        <v/>
      </c>
      <c r="Y31" s="1" t="str">
        <f t="shared" si="0"/>
        <v/>
      </c>
      <c r="Z31" s="1">
        <f t="shared" ca="1" si="0"/>
        <v>7</v>
      </c>
      <c r="AA31" s="52" t="str">
        <f t="shared" si="0"/>
        <v>．</v>
      </c>
      <c r="AB31" s="1">
        <f t="shared" ca="1" si="0"/>
        <v>6</v>
      </c>
      <c r="AC31" s="1" t="str">
        <f t="shared" si="0"/>
        <v/>
      </c>
      <c r="AD31" s="1">
        <f t="shared" ca="1" si="0"/>
        <v>8</v>
      </c>
      <c r="AE31" s="1" t="str">
        <f t="shared" si="0"/>
        <v/>
      </c>
      <c r="AF31" s="50">
        <f ca="1">Z31*100+AB31*10+AD31</f>
        <v>768</v>
      </c>
      <c r="AG31" s="1" t="str">
        <f t="shared" si="0"/>
        <v/>
      </c>
      <c r="AH31" s="1" t="str">
        <f t="shared" si="0"/>
        <v/>
      </c>
      <c r="AI31" s="1" t="str">
        <f t="shared" si="0"/>
        <v/>
      </c>
      <c r="AJ31" s="1" t="str">
        <f t="shared" si="0"/>
        <v/>
      </c>
      <c r="AK31" s="1" t="str">
        <f t="shared" si="0"/>
        <v/>
      </c>
    </row>
    <row r="32" spans="1:37" ht="34" customHeight="1" x14ac:dyDescent="0.25">
      <c r="A32" s="5" t="str">
        <f t="shared" si="0"/>
        <v/>
      </c>
      <c r="B32" s="5"/>
      <c r="D32" s="147" t="str">
        <f t="shared" si="0"/>
        <v>－</v>
      </c>
      <c r="E32" s="147" t="str">
        <f t="shared" si="0"/>
        <v/>
      </c>
      <c r="F32" s="3" t="str">
        <f t="shared" si="0"/>
        <v/>
      </c>
      <c r="G32" s="3">
        <f t="shared" si="0"/>
        <v>0</v>
      </c>
      <c r="H32" s="3" t="str">
        <f t="shared" si="0"/>
        <v>.</v>
      </c>
      <c r="I32" s="3">
        <f t="shared" ca="1" si="0"/>
        <v>7</v>
      </c>
      <c r="J32" s="57" t="str">
        <f t="shared" si="0"/>
        <v/>
      </c>
      <c r="K32" s="3">
        <f t="shared" ca="1" si="0"/>
        <v>6</v>
      </c>
      <c r="L32" s="5" t="str">
        <f t="shared" si="0"/>
        <v/>
      </c>
      <c r="M32" s="50">
        <f ca="1">G32*100+I32*10+K32</f>
        <v>76</v>
      </c>
      <c r="N32" s="5" t="str">
        <f t="shared" si="0"/>
        <v/>
      </c>
      <c r="O32" s="5" t="str">
        <f t="shared" si="0"/>
        <v/>
      </c>
      <c r="P32" s="5" t="str">
        <f t="shared" si="0"/>
        <v/>
      </c>
      <c r="Q32" s="5" t="str">
        <f t="shared" si="0"/>
        <v/>
      </c>
      <c r="R32" s="5" t="str">
        <f t="shared" si="0"/>
        <v/>
      </c>
      <c r="S32" s="5" t="str">
        <f t="shared" si="0"/>
        <v/>
      </c>
      <c r="T32" s="5" t="str">
        <f t="shared" si="0"/>
        <v/>
      </c>
      <c r="U32" s="5"/>
      <c r="W32" s="147" t="str">
        <f t="shared" si="0"/>
        <v>－</v>
      </c>
      <c r="X32" s="147" t="str">
        <f t="shared" si="0"/>
        <v/>
      </c>
      <c r="Y32" s="3" t="str">
        <f t="shared" si="0"/>
        <v/>
      </c>
      <c r="Z32" s="3">
        <f t="shared" ca="1" si="0"/>
        <v>3</v>
      </c>
      <c r="AA32" s="3" t="str">
        <f t="shared" si="0"/>
        <v>.</v>
      </c>
      <c r="AB32" s="3">
        <f t="shared" ca="1" si="0"/>
        <v>8</v>
      </c>
      <c r="AC32" s="57" t="str">
        <f t="shared" si="0"/>
        <v/>
      </c>
      <c r="AD32" s="3">
        <f t="shared" ca="1" si="0"/>
        <v>1</v>
      </c>
      <c r="AE32" s="5" t="str">
        <f t="shared" si="0"/>
        <v/>
      </c>
      <c r="AF32" s="50">
        <f ca="1">Z32*100+AB32*10+AD32</f>
        <v>381</v>
      </c>
      <c r="AG32" s="5" t="str">
        <f t="shared" si="0"/>
        <v/>
      </c>
      <c r="AH32" s="5" t="str">
        <f t="shared" si="0"/>
        <v/>
      </c>
      <c r="AI32" s="5" t="str">
        <f t="shared" si="0"/>
        <v/>
      </c>
      <c r="AJ32" s="5" t="str">
        <f t="shared" si="0"/>
        <v/>
      </c>
      <c r="AK32" s="5" t="str">
        <f t="shared" si="0"/>
        <v/>
      </c>
    </row>
    <row r="33" spans="1:37" ht="34" customHeight="1" x14ac:dyDescent="0.25">
      <c r="A33" s="5" t="str">
        <f t="shared" si="0"/>
        <v/>
      </c>
      <c r="B33" s="5"/>
      <c r="C33" s="5"/>
      <c r="D33" s="5" t="str">
        <f t="shared" si="0"/>
        <v/>
      </c>
      <c r="E33" s="70"/>
      <c r="F33" s="70" t="str">
        <f t="shared" si="0"/>
        <v/>
      </c>
      <c r="G33" s="70">
        <f ca="1">INT((M33-E33*1000)/100)</f>
        <v>4</v>
      </c>
      <c r="H33" s="70" t="str">
        <f ca="1">IF(G33=M33,"",".")</f>
        <v>.</v>
      </c>
      <c r="I33" s="70">
        <f ca="1">IF(H33="","",INT((M33-E33*1000-G33*100)/10))</f>
        <v>3</v>
      </c>
      <c r="J33" s="70" t="str">
        <f>IF(J10="","",J10)</f>
        <v/>
      </c>
      <c r="K33" s="70">
        <f ca="1">IF(H33="","",M33-E33*1000-G33*100-I33*10)</f>
        <v>0</v>
      </c>
      <c r="L33" s="5" t="str">
        <f t="shared" si="0"/>
        <v/>
      </c>
      <c r="M33" s="74">
        <f ca="1">M31-M32</f>
        <v>430</v>
      </c>
      <c r="N33" s="5" t="str">
        <f t="shared" si="0"/>
        <v/>
      </c>
      <c r="O33" s="5" t="str">
        <f t="shared" si="0"/>
        <v/>
      </c>
      <c r="P33" s="5" t="str">
        <f t="shared" si="0"/>
        <v/>
      </c>
      <c r="Q33" s="5" t="str">
        <f t="shared" si="0"/>
        <v/>
      </c>
      <c r="R33" s="5" t="str">
        <f t="shared" si="0"/>
        <v/>
      </c>
      <c r="S33" s="5" t="str">
        <f t="shared" si="0"/>
        <v/>
      </c>
      <c r="T33" s="5" t="str">
        <f t="shared" si="0"/>
        <v/>
      </c>
      <c r="U33" s="5"/>
      <c r="V33" s="5"/>
      <c r="W33" s="5" t="str">
        <f t="shared" si="0"/>
        <v/>
      </c>
      <c r="X33" s="70"/>
      <c r="Y33" s="70" t="str">
        <f t="shared" si="0"/>
        <v/>
      </c>
      <c r="Z33" s="70">
        <f ca="1">INT((AF33-X33*1000)/100)</f>
        <v>3</v>
      </c>
      <c r="AA33" s="70" t="str">
        <f ca="1">IF(Z33=AF33,"",".")</f>
        <v>.</v>
      </c>
      <c r="AB33" s="70">
        <f ca="1">IF(AA33="","",INT((AF33-X33*1000-Z33*100)/10))</f>
        <v>8</v>
      </c>
      <c r="AC33" s="70" t="str">
        <f>IF(AC10="","",AC10)</f>
        <v/>
      </c>
      <c r="AD33" s="70">
        <f ca="1">IF(AA33="","",AF33-X33*1000-Z33*100-AB33*10)</f>
        <v>7</v>
      </c>
      <c r="AE33" s="5" t="str">
        <f t="shared" si="0"/>
        <v/>
      </c>
      <c r="AF33" s="74">
        <f ca="1">AF31-AF32</f>
        <v>387</v>
      </c>
      <c r="AG33" s="5" t="str">
        <f t="shared" si="0"/>
        <v/>
      </c>
      <c r="AH33" s="5" t="str">
        <f t="shared" si="0"/>
        <v/>
      </c>
      <c r="AI33" s="5" t="str">
        <f t="shared" si="0"/>
        <v/>
      </c>
      <c r="AJ33" s="5" t="str">
        <f t="shared" si="0"/>
        <v/>
      </c>
      <c r="AK33" s="5" t="str">
        <f t="shared" si="0"/>
        <v/>
      </c>
    </row>
    <row r="34" spans="1:37" ht="34" customHeight="1" x14ac:dyDescent="0.25">
      <c r="A34" s="5" t="str">
        <f t="shared" si="0"/>
        <v/>
      </c>
      <c r="B34" s="5"/>
      <c r="C34" s="5"/>
      <c r="D34" s="5" t="str">
        <f t="shared" si="0"/>
        <v/>
      </c>
      <c r="E34" s="5" t="str">
        <f t="shared" si="0"/>
        <v/>
      </c>
      <c r="F34" s="5" t="str">
        <f t="shared" si="0"/>
        <v/>
      </c>
      <c r="G34" s="5" t="str">
        <f t="shared" si="0"/>
        <v/>
      </c>
      <c r="H34" s="5" t="str">
        <f t="shared" si="0"/>
        <v/>
      </c>
      <c r="I34" s="5" t="str">
        <f t="shared" si="0"/>
        <v/>
      </c>
      <c r="J34" s="5" t="str">
        <f t="shared" si="0"/>
        <v/>
      </c>
      <c r="K34" s="5" t="str">
        <f t="shared" si="0"/>
        <v/>
      </c>
      <c r="L34" s="5" t="str">
        <f t="shared" si="0"/>
        <v/>
      </c>
      <c r="M34" s="5" t="str">
        <f t="shared" si="0"/>
        <v/>
      </c>
      <c r="N34" s="5" t="str">
        <f t="shared" si="0"/>
        <v/>
      </c>
      <c r="O34" s="5" t="str">
        <f t="shared" si="0"/>
        <v/>
      </c>
      <c r="P34" s="5" t="str">
        <f t="shared" si="0"/>
        <v/>
      </c>
      <c r="Q34" s="5" t="str">
        <f t="shared" si="0"/>
        <v/>
      </c>
      <c r="R34" s="5" t="str">
        <f t="shared" si="0"/>
        <v/>
      </c>
      <c r="S34" s="5" t="str">
        <f t="shared" si="0"/>
        <v/>
      </c>
      <c r="T34" s="5" t="str">
        <f t="shared" si="0"/>
        <v/>
      </c>
      <c r="U34" s="5"/>
      <c r="V34" s="5"/>
      <c r="W34" s="5" t="str">
        <f t="shared" si="0"/>
        <v/>
      </c>
      <c r="X34" s="5" t="str">
        <f>IF(X11="","",X11)</f>
        <v/>
      </c>
      <c r="Y34" s="5" t="str">
        <f>IF(Y11="","",Y11)</f>
        <v/>
      </c>
      <c r="Z34" s="5" t="str">
        <f>IF(Z11="","",Z11)</f>
        <v/>
      </c>
      <c r="AA34" s="5" t="str">
        <f>IF(AA11="","",AA11)</f>
        <v/>
      </c>
      <c r="AB34" s="5" t="str">
        <f>IF(AB11="","",AB11)</f>
        <v/>
      </c>
      <c r="AC34" s="5" t="str">
        <f>IF(AC11="","",AC11)</f>
        <v/>
      </c>
      <c r="AD34" s="5" t="str">
        <f t="shared" ref="AD34:AK34" si="1">IF(AD11="","",AD11)</f>
        <v/>
      </c>
      <c r="AE34" s="5" t="str">
        <f t="shared" si="1"/>
        <v/>
      </c>
      <c r="AF34" s="5" t="str">
        <f t="shared" si="1"/>
        <v/>
      </c>
      <c r="AG34" s="5" t="str">
        <f t="shared" si="1"/>
        <v/>
      </c>
      <c r="AH34" s="5" t="str">
        <f t="shared" si="1"/>
        <v/>
      </c>
      <c r="AI34" s="5" t="str">
        <f t="shared" si="1"/>
        <v/>
      </c>
      <c r="AJ34" s="5" t="str">
        <f t="shared" si="1"/>
        <v/>
      </c>
      <c r="AK34" s="5" t="str">
        <f t="shared" si="1"/>
        <v/>
      </c>
    </row>
    <row r="35" spans="1:37" ht="34" customHeight="1" x14ac:dyDescent="0.25">
      <c r="A35" s="5" t="str">
        <f t="shared" ref="A35:AK44" si="2">IF(A12="","",A12)</f>
        <v>(5)</v>
      </c>
      <c r="D35" s="1" t="str">
        <f t="shared" ref="D35:L37" si="3">IF(D12="","",D12)</f>
        <v/>
      </c>
      <c r="E35" s="1" t="str">
        <f t="shared" si="3"/>
        <v/>
      </c>
      <c r="F35" s="1" t="str">
        <f t="shared" si="3"/>
        <v/>
      </c>
      <c r="G35" s="1">
        <f t="shared" ca="1" si="3"/>
        <v>7</v>
      </c>
      <c r="H35" s="52" t="str">
        <f t="shared" si="3"/>
        <v>．</v>
      </c>
      <c r="I35" s="1">
        <f t="shared" si="3"/>
        <v>0</v>
      </c>
      <c r="J35" s="1" t="str">
        <f t="shared" si="3"/>
        <v/>
      </c>
      <c r="K35" s="1">
        <f t="shared" ca="1" si="3"/>
        <v>3</v>
      </c>
      <c r="L35" s="1" t="str">
        <f t="shared" si="3"/>
        <v/>
      </c>
      <c r="M35" s="50">
        <f ca="1">G35*100+I35*10+K35</f>
        <v>703</v>
      </c>
      <c r="N35" s="1" t="str">
        <f t="shared" si="2"/>
        <v/>
      </c>
      <c r="O35" s="1" t="str">
        <f t="shared" si="2"/>
        <v/>
      </c>
      <c r="P35" s="1" t="str">
        <f t="shared" si="2"/>
        <v/>
      </c>
      <c r="Q35" s="1" t="str">
        <f t="shared" si="2"/>
        <v/>
      </c>
      <c r="R35" s="1" t="str">
        <f t="shared" si="2"/>
        <v/>
      </c>
      <c r="S35" s="1" t="str">
        <f t="shared" si="2"/>
        <v/>
      </c>
      <c r="T35" s="5" t="str">
        <f t="shared" si="2"/>
        <v>(6)</v>
      </c>
      <c r="W35" s="1" t="str">
        <f t="shared" ref="W35:AE37" si="4">IF(W12="","",W12)</f>
        <v/>
      </c>
      <c r="X35" s="1" t="str">
        <f t="shared" si="4"/>
        <v/>
      </c>
      <c r="Y35" s="1" t="str">
        <f t="shared" si="4"/>
        <v/>
      </c>
      <c r="Z35" s="1">
        <f t="shared" ca="1" si="4"/>
        <v>6</v>
      </c>
      <c r="AA35" s="52" t="str">
        <f t="shared" si="4"/>
        <v>．</v>
      </c>
      <c r="AB35" s="1">
        <f t="shared" ca="1" si="4"/>
        <v>4</v>
      </c>
      <c r="AC35" s="1" t="str">
        <f t="shared" si="4"/>
        <v/>
      </c>
      <c r="AD35" s="1">
        <f t="shared" ca="1" si="4"/>
        <v>5</v>
      </c>
      <c r="AE35" s="1" t="str">
        <f t="shared" si="4"/>
        <v/>
      </c>
      <c r="AF35" s="50">
        <f ca="1">Z35*100+AB35*10+AD35</f>
        <v>645</v>
      </c>
      <c r="AG35" s="1" t="str">
        <f t="shared" si="2"/>
        <v/>
      </c>
      <c r="AH35" s="1" t="str">
        <f t="shared" si="2"/>
        <v/>
      </c>
      <c r="AI35" s="1" t="str">
        <f t="shared" si="2"/>
        <v/>
      </c>
      <c r="AJ35" s="1" t="str">
        <f t="shared" si="2"/>
        <v/>
      </c>
      <c r="AK35" s="1" t="str">
        <f t="shared" si="2"/>
        <v/>
      </c>
    </row>
    <row r="36" spans="1:37" ht="34" customHeight="1" x14ac:dyDescent="0.25">
      <c r="A36" s="5" t="str">
        <f t="shared" si="2"/>
        <v/>
      </c>
      <c r="B36" s="5"/>
      <c r="D36" s="147" t="str">
        <f t="shared" si="3"/>
        <v>－</v>
      </c>
      <c r="E36" s="147" t="str">
        <f t="shared" si="3"/>
        <v/>
      </c>
      <c r="F36" s="3" t="str">
        <f t="shared" si="3"/>
        <v/>
      </c>
      <c r="G36" s="3">
        <f t="shared" ca="1" si="3"/>
        <v>5</v>
      </c>
      <c r="H36" s="3" t="str">
        <f t="shared" si="3"/>
        <v>.</v>
      </c>
      <c r="I36" s="3">
        <f t="shared" ca="1" si="3"/>
        <v>8</v>
      </c>
      <c r="J36" s="57" t="str">
        <f t="shared" si="3"/>
        <v/>
      </c>
      <c r="K36" s="3">
        <f t="shared" ca="1" si="3"/>
        <v>4</v>
      </c>
      <c r="L36" s="5" t="str">
        <f t="shared" si="3"/>
        <v/>
      </c>
      <c r="M36" s="50">
        <f ca="1">G36*100+I36*10+K36</f>
        <v>584</v>
      </c>
      <c r="N36" s="5" t="str">
        <f t="shared" si="2"/>
        <v/>
      </c>
      <c r="O36" s="5" t="str">
        <f t="shared" si="2"/>
        <v/>
      </c>
      <c r="P36" s="5" t="str">
        <f t="shared" si="2"/>
        <v/>
      </c>
      <c r="Q36" s="5" t="str">
        <f t="shared" si="2"/>
        <v/>
      </c>
      <c r="R36" s="5" t="str">
        <f t="shared" si="2"/>
        <v/>
      </c>
      <c r="S36" s="5" t="str">
        <f t="shared" si="2"/>
        <v/>
      </c>
      <c r="T36" s="5" t="str">
        <f t="shared" si="2"/>
        <v/>
      </c>
      <c r="U36" s="5"/>
      <c r="W36" s="147" t="str">
        <f t="shared" si="4"/>
        <v>－</v>
      </c>
      <c r="X36" s="147" t="str">
        <f t="shared" si="4"/>
        <v/>
      </c>
      <c r="Y36" s="3" t="str">
        <f t="shared" si="4"/>
        <v/>
      </c>
      <c r="Z36" s="3">
        <f t="shared" ca="1" si="4"/>
        <v>1</v>
      </c>
      <c r="AA36" s="3" t="str">
        <f t="shared" si="4"/>
        <v>.</v>
      </c>
      <c r="AB36" s="3">
        <f t="shared" ca="1" si="4"/>
        <v>6</v>
      </c>
      <c r="AC36" s="57" t="str">
        <f t="shared" si="4"/>
        <v/>
      </c>
      <c r="AD36" s="3" t="str">
        <f t="shared" si="4"/>
        <v/>
      </c>
      <c r="AE36" s="5" t="str">
        <f t="shared" si="4"/>
        <v/>
      </c>
      <c r="AF36" s="50">
        <f ca="1">Z36*100+AB36*10</f>
        <v>160</v>
      </c>
      <c r="AG36" s="5" t="str">
        <f t="shared" si="2"/>
        <v/>
      </c>
      <c r="AH36" s="5" t="str">
        <f t="shared" si="2"/>
        <v/>
      </c>
      <c r="AI36" s="5" t="str">
        <f t="shared" si="2"/>
        <v/>
      </c>
      <c r="AJ36" s="5" t="str">
        <f t="shared" si="2"/>
        <v/>
      </c>
      <c r="AK36" s="5" t="str">
        <f t="shared" si="2"/>
        <v/>
      </c>
    </row>
    <row r="37" spans="1:37" ht="34" customHeight="1" x14ac:dyDescent="0.25">
      <c r="A37" s="5" t="str">
        <f t="shared" si="2"/>
        <v/>
      </c>
      <c r="B37" s="5"/>
      <c r="C37" s="5"/>
      <c r="D37" s="5" t="str">
        <f t="shared" si="3"/>
        <v/>
      </c>
      <c r="E37" s="70"/>
      <c r="F37" s="70" t="str">
        <f t="shared" si="3"/>
        <v/>
      </c>
      <c r="G37" s="70">
        <f ca="1">INT((M37-E37*1000)/100)</f>
        <v>1</v>
      </c>
      <c r="H37" s="70" t="str">
        <f ca="1">IF(G37=M37,"",".")</f>
        <v>.</v>
      </c>
      <c r="I37" s="70">
        <f ca="1">IF(H37="","",INT((M37-E37*1000-G37*100)/10))</f>
        <v>1</v>
      </c>
      <c r="J37" s="70" t="str">
        <f t="shared" si="3"/>
        <v/>
      </c>
      <c r="K37" s="70">
        <f ca="1">IF(H37="","",M37-E37*1000-G37*100-I37*10)</f>
        <v>9</v>
      </c>
      <c r="L37" s="5" t="str">
        <f t="shared" si="3"/>
        <v/>
      </c>
      <c r="M37" s="74">
        <f ca="1">M35-M36</f>
        <v>119</v>
      </c>
      <c r="N37" s="5" t="str">
        <f t="shared" si="2"/>
        <v/>
      </c>
      <c r="O37" s="5" t="str">
        <f t="shared" si="2"/>
        <v/>
      </c>
      <c r="P37" s="5" t="str">
        <f t="shared" si="2"/>
        <v/>
      </c>
      <c r="Q37" s="5" t="str">
        <f t="shared" si="2"/>
        <v/>
      </c>
      <c r="R37" s="5" t="str">
        <f t="shared" si="2"/>
        <v/>
      </c>
      <c r="S37" s="5" t="str">
        <f t="shared" si="2"/>
        <v/>
      </c>
      <c r="T37" s="5" t="str">
        <f t="shared" si="2"/>
        <v/>
      </c>
      <c r="U37" s="5"/>
      <c r="V37" s="5"/>
      <c r="W37" s="5" t="str">
        <f t="shared" si="4"/>
        <v/>
      </c>
      <c r="X37" s="70"/>
      <c r="Y37" s="70" t="str">
        <f t="shared" si="4"/>
        <v/>
      </c>
      <c r="Z37" s="70">
        <f ca="1">INT((AF37-X37*1000)/100)</f>
        <v>4</v>
      </c>
      <c r="AA37" s="70" t="str">
        <f ca="1">IF(Z37=AF37,"",".")</f>
        <v>.</v>
      </c>
      <c r="AB37" s="70">
        <f ca="1">IF(AA37="","",INT((AF37-X37*1000-Z37*100)/10))</f>
        <v>8</v>
      </c>
      <c r="AC37" s="70" t="str">
        <f t="shared" si="4"/>
        <v/>
      </c>
      <c r="AD37" s="70">
        <f ca="1">IF(AA37="","",AF37-X37*1000-Z37*100-AB37*10)</f>
        <v>5</v>
      </c>
      <c r="AE37" s="5" t="str">
        <f t="shared" si="4"/>
        <v/>
      </c>
      <c r="AF37" s="74">
        <f ca="1">AF35-AF36</f>
        <v>485</v>
      </c>
      <c r="AG37" s="5" t="str">
        <f t="shared" si="2"/>
        <v/>
      </c>
      <c r="AH37" s="5" t="str">
        <f t="shared" si="2"/>
        <v/>
      </c>
      <c r="AI37" s="5" t="str">
        <f t="shared" si="2"/>
        <v/>
      </c>
      <c r="AJ37" s="5" t="str">
        <f t="shared" si="2"/>
        <v/>
      </c>
      <c r="AK37" s="5" t="str">
        <f t="shared" si="2"/>
        <v/>
      </c>
    </row>
    <row r="38" spans="1:37" ht="34" customHeight="1" x14ac:dyDescent="0.25">
      <c r="A38" s="5" t="str">
        <f t="shared" si="2"/>
        <v/>
      </c>
      <c r="B38" s="5"/>
      <c r="C38" s="5"/>
      <c r="D38" s="5" t="str">
        <f t="shared" si="2"/>
        <v/>
      </c>
      <c r="E38" s="5" t="str">
        <f t="shared" si="2"/>
        <v/>
      </c>
      <c r="F38" s="5" t="str">
        <f t="shared" si="2"/>
        <v/>
      </c>
      <c r="G38" s="5" t="str">
        <f t="shared" si="2"/>
        <v/>
      </c>
      <c r="H38" s="5" t="str">
        <f t="shared" si="2"/>
        <v/>
      </c>
      <c r="I38" s="5" t="str">
        <f t="shared" si="2"/>
        <v/>
      </c>
      <c r="J38" s="5" t="str">
        <f t="shared" si="2"/>
        <v/>
      </c>
      <c r="K38" s="5" t="str">
        <f t="shared" si="2"/>
        <v/>
      </c>
      <c r="L38" s="5" t="str">
        <f t="shared" si="2"/>
        <v/>
      </c>
      <c r="M38" s="5" t="str">
        <f t="shared" si="2"/>
        <v/>
      </c>
      <c r="N38" s="5" t="str">
        <f t="shared" si="2"/>
        <v/>
      </c>
      <c r="O38" s="5" t="str">
        <f t="shared" si="2"/>
        <v/>
      </c>
      <c r="P38" s="5" t="str">
        <f t="shared" si="2"/>
        <v/>
      </c>
      <c r="Q38" s="5" t="str">
        <f t="shared" si="2"/>
        <v/>
      </c>
      <c r="R38" s="5" t="str">
        <f t="shared" si="2"/>
        <v/>
      </c>
      <c r="S38" s="5" t="str">
        <f t="shared" si="2"/>
        <v/>
      </c>
      <c r="T38" s="5" t="str">
        <f t="shared" si="2"/>
        <v/>
      </c>
      <c r="U38" s="5"/>
      <c r="V38" s="5"/>
      <c r="W38" s="5" t="str">
        <f t="shared" si="2"/>
        <v/>
      </c>
      <c r="X38" s="5" t="str">
        <f t="shared" si="2"/>
        <v/>
      </c>
      <c r="Y38" s="5" t="str">
        <f t="shared" si="2"/>
        <v/>
      </c>
      <c r="Z38" s="5" t="str">
        <f t="shared" si="2"/>
        <v/>
      </c>
      <c r="AA38" s="5" t="str">
        <f t="shared" si="2"/>
        <v/>
      </c>
      <c r="AB38" s="5" t="str">
        <f t="shared" si="2"/>
        <v/>
      </c>
      <c r="AC38" s="5" t="str">
        <f t="shared" si="2"/>
        <v/>
      </c>
      <c r="AD38" s="5" t="str">
        <f t="shared" si="2"/>
        <v/>
      </c>
      <c r="AE38" s="5" t="str">
        <f t="shared" si="2"/>
        <v/>
      </c>
      <c r="AF38" s="5" t="str">
        <f t="shared" si="2"/>
        <v/>
      </c>
      <c r="AG38" s="5" t="str">
        <f t="shared" si="2"/>
        <v/>
      </c>
      <c r="AH38" s="5" t="str">
        <f t="shared" si="2"/>
        <v/>
      </c>
      <c r="AI38" s="5" t="str">
        <f t="shared" si="2"/>
        <v/>
      </c>
      <c r="AJ38" s="5" t="str">
        <f t="shared" si="2"/>
        <v/>
      </c>
      <c r="AK38" s="5" t="str">
        <f t="shared" si="2"/>
        <v/>
      </c>
    </row>
    <row r="39" spans="1:37" ht="34" customHeight="1" x14ac:dyDescent="0.25">
      <c r="A39" s="5" t="str">
        <f t="shared" si="2"/>
        <v>(7)</v>
      </c>
      <c r="D39" s="1" t="str">
        <f t="shared" si="2"/>
        <v/>
      </c>
      <c r="E39" s="1" t="str">
        <f t="shared" si="2"/>
        <v/>
      </c>
      <c r="F39" s="1" t="str">
        <f t="shared" si="2"/>
        <v/>
      </c>
      <c r="G39" s="1">
        <f t="shared" ca="1" si="2"/>
        <v>6</v>
      </c>
      <c r="H39" s="52" t="str">
        <f t="shared" si="2"/>
        <v>．</v>
      </c>
      <c r="I39" s="1">
        <f t="shared" ca="1" si="2"/>
        <v>2</v>
      </c>
      <c r="J39" s="1" t="str">
        <f t="shared" si="2"/>
        <v/>
      </c>
      <c r="K39" s="1">
        <f t="shared" ca="1" si="2"/>
        <v>4</v>
      </c>
      <c r="L39" s="1" t="str">
        <f t="shared" si="2"/>
        <v/>
      </c>
      <c r="M39" s="50">
        <f ca="1">G39*100+I39*10+K39</f>
        <v>624</v>
      </c>
      <c r="N39" s="1" t="str">
        <f t="shared" si="2"/>
        <v/>
      </c>
      <c r="O39" s="1" t="str">
        <f t="shared" si="2"/>
        <v/>
      </c>
      <c r="P39" s="1" t="str">
        <f t="shared" si="2"/>
        <v/>
      </c>
      <c r="Q39" s="1" t="str">
        <f t="shared" si="2"/>
        <v/>
      </c>
      <c r="R39" s="1" t="str">
        <f t="shared" si="2"/>
        <v/>
      </c>
      <c r="S39" s="1" t="str">
        <f t="shared" si="2"/>
        <v/>
      </c>
      <c r="T39" s="5" t="str">
        <f t="shared" si="2"/>
        <v>(8)</v>
      </c>
      <c r="W39" s="1" t="str">
        <f t="shared" si="2"/>
        <v/>
      </c>
      <c r="X39" s="1" t="str">
        <f t="shared" si="2"/>
        <v/>
      </c>
      <c r="Y39" s="1" t="str">
        <f t="shared" si="2"/>
        <v/>
      </c>
      <c r="Z39" s="1">
        <f t="shared" ca="1" si="2"/>
        <v>5</v>
      </c>
      <c r="AA39" s="52" t="str">
        <f t="shared" si="2"/>
        <v/>
      </c>
      <c r="AB39" s="1" t="str">
        <f t="shared" si="2"/>
        <v/>
      </c>
      <c r="AC39" s="1" t="str">
        <f t="shared" si="2"/>
        <v/>
      </c>
      <c r="AD39" s="1" t="str">
        <f t="shared" si="2"/>
        <v/>
      </c>
      <c r="AE39" s="1" t="str">
        <f t="shared" si="2"/>
        <v/>
      </c>
      <c r="AF39" s="50">
        <f ca="1">Z39*100</f>
        <v>500</v>
      </c>
      <c r="AG39" s="1" t="str">
        <f t="shared" si="2"/>
        <v/>
      </c>
      <c r="AH39" s="1" t="str">
        <f t="shared" si="2"/>
        <v/>
      </c>
      <c r="AI39" s="1" t="str">
        <f t="shared" si="2"/>
        <v/>
      </c>
      <c r="AJ39" s="1" t="str">
        <f t="shared" si="2"/>
        <v/>
      </c>
      <c r="AK39" s="1" t="str">
        <f t="shared" si="2"/>
        <v/>
      </c>
    </row>
    <row r="40" spans="1:37" ht="34" customHeight="1" x14ac:dyDescent="0.25">
      <c r="A40" s="5" t="str">
        <f t="shared" si="2"/>
        <v/>
      </c>
      <c r="B40" s="5"/>
      <c r="D40" s="147" t="str">
        <f t="shared" si="2"/>
        <v>－</v>
      </c>
      <c r="E40" s="147" t="str">
        <f t="shared" si="2"/>
        <v/>
      </c>
      <c r="F40" s="3" t="str">
        <f t="shared" si="2"/>
        <v/>
      </c>
      <c r="G40" s="3">
        <f t="shared" ca="1" si="2"/>
        <v>1</v>
      </c>
      <c r="H40" s="3" t="str">
        <f t="shared" si="2"/>
        <v>.</v>
      </c>
      <c r="I40" s="3">
        <f t="shared" ca="1" si="2"/>
        <v>5</v>
      </c>
      <c r="J40" s="57" t="str">
        <f t="shared" si="2"/>
        <v/>
      </c>
      <c r="K40" s="3" t="str">
        <f t="shared" si="2"/>
        <v/>
      </c>
      <c r="L40" s="5" t="str">
        <f t="shared" si="2"/>
        <v/>
      </c>
      <c r="M40" s="50">
        <f ca="1">G40*100+I40*10</f>
        <v>150</v>
      </c>
      <c r="N40" s="5" t="str">
        <f t="shared" si="2"/>
        <v/>
      </c>
      <c r="O40" s="5" t="str">
        <f t="shared" si="2"/>
        <v/>
      </c>
      <c r="P40" s="5" t="str">
        <f t="shared" si="2"/>
        <v/>
      </c>
      <c r="Q40" s="5" t="str">
        <f t="shared" si="2"/>
        <v/>
      </c>
      <c r="R40" s="5" t="str">
        <f t="shared" si="2"/>
        <v/>
      </c>
      <c r="S40" s="5" t="str">
        <f t="shared" si="2"/>
        <v/>
      </c>
      <c r="T40" s="5" t="str">
        <f t="shared" si="2"/>
        <v/>
      </c>
      <c r="U40" s="5"/>
      <c r="W40" s="147" t="str">
        <f t="shared" si="2"/>
        <v>－</v>
      </c>
      <c r="X40" s="147" t="str">
        <f t="shared" si="2"/>
        <v/>
      </c>
      <c r="Y40" s="3" t="str">
        <f t="shared" si="2"/>
        <v/>
      </c>
      <c r="Z40" s="3">
        <f t="shared" ca="1" si="2"/>
        <v>2</v>
      </c>
      <c r="AA40" s="3" t="str">
        <f t="shared" si="2"/>
        <v>.</v>
      </c>
      <c r="AB40" s="3">
        <f t="shared" ca="1" si="2"/>
        <v>7</v>
      </c>
      <c r="AC40" s="57" t="str">
        <f t="shared" si="2"/>
        <v/>
      </c>
      <c r="AD40" s="3">
        <f t="shared" ca="1" si="2"/>
        <v>9</v>
      </c>
      <c r="AE40" s="5" t="str">
        <f t="shared" si="2"/>
        <v/>
      </c>
      <c r="AF40" s="50">
        <f ca="1">Z40*100+AB40*10+AD40</f>
        <v>279</v>
      </c>
      <c r="AG40" s="5" t="str">
        <f t="shared" si="2"/>
        <v/>
      </c>
      <c r="AH40" s="5" t="str">
        <f t="shared" si="2"/>
        <v/>
      </c>
      <c r="AI40" s="5" t="str">
        <f t="shared" si="2"/>
        <v/>
      </c>
      <c r="AJ40" s="5" t="str">
        <f t="shared" si="2"/>
        <v/>
      </c>
      <c r="AK40" s="5" t="str">
        <f t="shared" si="2"/>
        <v/>
      </c>
    </row>
    <row r="41" spans="1:37" ht="34" customHeight="1" x14ac:dyDescent="0.25">
      <c r="A41" s="5" t="str">
        <f t="shared" si="2"/>
        <v/>
      </c>
      <c r="B41" s="5"/>
      <c r="C41" s="5"/>
      <c r="D41" s="5" t="str">
        <f t="shared" si="2"/>
        <v/>
      </c>
      <c r="E41" s="70"/>
      <c r="F41" s="70" t="str">
        <f t="shared" si="2"/>
        <v/>
      </c>
      <c r="G41" s="70">
        <f ca="1">INT((M41-E41*1000)/100)</f>
        <v>4</v>
      </c>
      <c r="H41" s="70" t="str">
        <f ca="1">IF(G41=M41,"",".")</f>
        <v>.</v>
      </c>
      <c r="I41" s="70">
        <f ca="1">IF(H41="","",INT((M41-E41*1000-G41*100)/10))</f>
        <v>7</v>
      </c>
      <c r="J41" s="70" t="str">
        <f>IF(J18="","",J18)</f>
        <v/>
      </c>
      <c r="K41" s="70">
        <f ca="1">IF(H41="","",M41-E41*1000-G41*100-I41*10)</f>
        <v>4</v>
      </c>
      <c r="L41" s="5" t="str">
        <f t="shared" si="2"/>
        <v/>
      </c>
      <c r="M41" s="74">
        <f ca="1">M39-M40</f>
        <v>474</v>
      </c>
      <c r="N41" s="5" t="str">
        <f t="shared" si="2"/>
        <v/>
      </c>
      <c r="O41" s="5" t="str">
        <f t="shared" si="2"/>
        <v/>
      </c>
      <c r="P41" s="5" t="str">
        <f t="shared" si="2"/>
        <v/>
      </c>
      <c r="Q41" s="5" t="str">
        <f t="shared" si="2"/>
        <v/>
      </c>
      <c r="R41" s="5" t="str">
        <f t="shared" si="2"/>
        <v/>
      </c>
      <c r="S41" s="5" t="str">
        <f t="shared" si="2"/>
        <v/>
      </c>
      <c r="T41" s="5" t="str">
        <f t="shared" si="2"/>
        <v/>
      </c>
      <c r="U41" s="5"/>
      <c r="V41" s="5"/>
      <c r="W41" s="5" t="str">
        <f t="shared" si="2"/>
        <v/>
      </c>
      <c r="X41" s="70"/>
      <c r="Y41" s="70" t="str">
        <f t="shared" si="2"/>
        <v/>
      </c>
      <c r="Z41" s="70">
        <f ca="1">INT((AF41-X41*1000)/100)</f>
        <v>2</v>
      </c>
      <c r="AA41" s="70" t="str">
        <f ca="1">IF(Z41=AF41,"",".")</f>
        <v>.</v>
      </c>
      <c r="AB41" s="70">
        <f ca="1">IF(AA41="","",INT((AF41-X41*1000-Z41*100)/10))</f>
        <v>2</v>
      </c>
      <c r="AC41" s="70" t="str">
        <f>IF(AC18="","",AC18)</f>
        <v/>
      </c>
      <c r="AD41" s="70">
        <f ca="1">IF(AA41="","",AF41-X41*1000-Z41*100-AB41*10)</f>
        <v>1</v>
      </c>
      <c r="AE41" s="5" t="str">
        <f t="shared" si="2"/>
        <v/>
      </c>
      <c r="AF41" s="74">
        <f ca="1">AF39-AF40</f>
        <v>221</v>
      </c>
      <c r="AG41" s="5" t="str">
        <f t="shared" si="2"/>
        <v/>
      </c>
      <c r="AH41" s="5" t="str">
        <f t="shared" si="2"/>
        <v/>
      </c>
      <c r="AI41" s="5" t="str">
        <f t="shared" si="2"/>
        <v/>
      </c>
      <c r="AJ41" s="5" t="str">
        <f t="shared" si="2"/>
        <v/>
      </c>
      <c r="AK41" s="5" t="str">
        <f t="shared" si="2"/>
        <v/>
      </c>
    </row>
    <row r="42" spans="1:37" ht="34" customHeight="1" x14ac:dyDescent="0.25">
      <c r="A42" s="5" t="str">
        <f t="shared" si="2"/>
        <v/>
      </c>
      <c r="B42" s="5"/>
      <c r="C42" s="5"/>
      <c r="D42" s="5" t="str">
        <f t="shared" si="2"/>
        <v/>
      </c>
      <c r="E42" s="5" t="str">
        <f t="shared" si="2"/>
        <v/>
      </c>
      <c r="F42" s="5" t="str">
        <f t="shared" si="2"/>
        <v/>
      </c>
      <c r="G42" s="5" t="str">
        <f t="shared" si="2"/>
        <v/>
      </c>
      <c r="H42" s="5" t="str">
        <f t="shared" si="2"/>
        <v/>
      </c>
      <c r="I42" s="5" t="str">
        <f t="shared" si="2"/>
        <v/>
      </c>
      <c r="J42" s="5" t="str">
        <f t="shared" si="2"/>
        <v/>
      </c>
      <c r="K42" s="5" t="str">
        <f t="shared" si="2"/>
        <v/>
      </c>
      <c r="L42" s="5" t="str">
        <f t="shared" si="2"/>
        <v/>
      </c>
      <c r="M42" s="5" t="str">
        <f t="shared" si="2"/>
        <v/>
      </c>
      <c r="N42" s="5" t="str">
        <f t="shared" si="2"/>
        <v/>
      </c>
      <c r="O42" s="5" t="str">
        <f t="shared" si="2"/>
        <v/>
      </c>
      <c r="P42" s="5" t="str">
        <f t="shared" si="2"/>
        <v/>
      </c>
      <c r="Q42" s="5" t="str">
        <f t="shared" si="2"/>
        <v/>
      </c>
      <c r="R42" s="5" t="str">
        <f t="shared" si="2"/>
        <v/>
      </c>
      <c r="S42" s="5" t="str">
        <f t="shared" si="2"/>
        <v/>
      </c>
      <c r="T42" s="5" t="str">
        <f t="shared" si="2"/>
        <v/>
      </c>
      <c r="U42" s="5" t="str">
        <f t="shared" si="2"/>
        <v/>
      </c>
      <c r="V42" s="5" t="str">
        <f t="shared" si="2"/>
        <v/>
      </c>
      <c r="W42" s="5" t="str">
        <f t="shared" si="2"/>
        <v/>
      </c>
      <c r="X42" s="5" t="str">
        <f t="shared" si="2"/>
        <v/>
      </c>
      <c r="Y42" s="5" t="str">
        <f t="shared" si="2"/>
        <v/>
      </c>
      <c r="Z42" s="5" t="str">
        <f t="shared" si="2"/>
        <v/>
      </c>
      <c r="AA42" s="5" t="str">
        <f t="shared" si="2"/>
        <v/>
      </c>
      <c r="AB42" s="5" t="str">
        <f t="shared" si="2"/>
        <v/>
      </c>
      <c r="AC42" s="5" t="str">
        <f t="shared" si="2"/>
        <v/>
      </c>
      <c r="AD42" s="5" t="str">
        <f t="shared" si="2"/>
        <v/>
      </c>
      <c r="AE42" s="5" t="str">
        <f t="shared" si="2"/>
        <v/>
      </c>
      <c r="AF42" s="5" t="str">
        <f t="shared" si="2"/>
        <v/>
      </c>
      <c r="AG42" s="5" t="str">
        <f t="shared" si="2"/>
        <v/>
      </c>
      <c r="AH42" s="5" t="str">
        <f t="shared" si="2"/>
        <v/>
      </c>
      <c r="AI42" s="5" t="str">
        <f t="shared" si="2"/>
        <v/>
      </c>
      <c r="AJ42" s="5" t="str">
        <f t="shared" si="2"/>
        <v/>
      </c>
      <c r="AK42" s="5" t="str">
        <f t="shared" si="2"/>
        <v/>
      </c>
    </row>
    <row r="43" spans="1:37" ht="34" customHeight="1" x14ac:dyDescent="0.25">
      <c r="A43" s="5" t="str">
        <f t="shared" si="2"/>
        <v>(9)</v>
      </c>
      <c r="D43" s="1" t="str">
        <f t="shared" si="2"/>
        <v/>
      </c>
      <c r="E43" s="1" t="str">
        <f t="shared" si="2"/>
        <v/>
      </c>
      <c r="F43" s="1" t="str">
        <f t="shared" si="2"/>
        <v/>
      </c>
      <c r="G43" s="1">
        <f t="shared" ca="1" si="2"/>
        <v>8</v>
      </c>
      <c r="H43" s="52" t="str">
        <f t="shared" si="2"/>
        <v/>
      </c>
      <c r="I43" s="1" t="str">
        <f t="shared" si="2"/>
        <v/>
      </c>
      <c r="J43" s="1" t="str">
        <f t="shared" si="2"/>
        <v/>
      </c>
      <c r="K43" s="1" t="str">
        <f t="shared" si="2"/>
        <v/>
      </c>
      <c r="L43" s="1" t="str">
        <f t="shared" si="2"/>
        <v/>
      </c>
      <c r="M43" s="50">
        <f ca="1">G43*100</f>
        <v>800</v>
      </c>
      <c r="N43" s="1" t="str">
        <f t="shared" si="2"/>
        <v/>
      </c>
      <c r="O43" s="1" t="str">
        <f t="shared" si="2"/>
        <v/>
      </c>
      <c r="P43" s="1" t="str">
        <f t="shared" si="2"/>
        <v/>
      </c>
      <c r="Q43" s="1" t="str">
        <f t="shared" si="2"/>
        <v/>
      </c>
      <c r="R43" s="1" t="str">
        <f t="shared" si="2"/>
        <v/>
      </c>
      <c r="S43" s="1" t="str">
        <f t="shared" si="2"/>
        <v/>
      </c>
      <c r="T43" s="151" t="str">
        <f t="shared" si="2"/>
        <v>(10)</v>
      </c>
      <c r="U43" s="151" t="str">
        <f t="shared" si="2"/>
        <v/>
      </c>
      <c r="V43" s="1" t="str">
        <f t="shared" si="2"/>
        <v/>
      </c>
      <c r="W43" s="1" t="str">
        <f t="shared" si="2"/>
        <v/>
      </c>
      <c r="X43" s="1" t="str">
        <f t="shared" si="2"/>
        <v/>
      </c>
      <c r="Y43" s="1" t="str">
        <f t="shared" si="2"/>
        <v/>
      </c>
      <c r="Z43" s="1">
        <f t="shared" ca="1" si="2"/>
        <v>5</v>
      </c>
      <c r="AA43" s="52" t="str">
        <f t="shared" si="2"/>
        <v/>
      </c>
      <c r="AB43" s="1" t="str">
        <f t="shared" si="2"/>
        <v/>
      </c>
      <c r="AC43" s="1" t="str">
        <f t="shared" si="2"/>
        <v/>
      </c>
      <c r="AD43" s="1" t="str">
        <f t="shared" si="2"/>
        <v/>
      </c>
      <c r="AE43" s="1" t="str">
        <f t="shared" si="2"/>
        <v/>
      </c>
      <c r="AF43" s="50">
        <f ca="1">Z43*100</f>
        <v>500</v>
      </c>
      <c r="AG43" s="1" t="str">
        <f t="shared" si="2"/>
        <v/>
      </c>
      <c r="AH43" s="1" t="str">
        <f t="shared" si="2"/>
        <v/>
      </c>
      <c r="AI43" s="1" t="str">
        <f t="shared" si="2"/>
        <v/>
      </c>
      <c r="AJ43" s="1" t="str">
        <f t="shared" si="2"/>
        <v/>
      </c>
      <c r="AK43" s="1" t="str">
        <f t="shared" si="2"/>
        <v/>
      </c>
    </row>
    <row r="44" spans="1:37" ht="34" customHeight="1" x14ac:dyDescent="0.25">
      <c r="A44" s="5" t="str">
        <f t="shared" si="2"/>
        <v/>
      </c>
      <c r="B44" s="5"/>
      <c r="D44" s="147" t="str">
        <f t="shared" si="2"/>
        <v>－</v>
      </c>
      <c r="E44" s="147" t="str">
        <f t="shared" si="2"/>
        <v/>
      </c>
      <c r="F44" s="3" t="str">
        <f t="shared" si="2"/>
        <v/>
      </c>
      <c r="G44" s="3">
        <f t="shared" ca="1" si="2"/>
        <v>3</v>
      </c>
      <c r="H44" s="3" t="str">
        <f t="shared" si="2"/>
        <v>.</v>
      </c>
      <c r="I44" s="3">
        <f t="shared" ca="1" si="2"/>
        <v>6</v>
      </c>
      <c r="J44" s="57" t="str">
        <f t="shared" si="2"/>
        <v/>
      </c>
      <c r="K44" s="3">
        <f t="shared" ca="1" si="2"/>
        <v>5</v>
      </c>
      <c r="L44" s="5" t="str">
        <f t="shared" si="2"/>
        <v/>
      </c>
      <c r="M44" s="50">
        <f ca="1">G44*100+I44*10+K44</f>
        <v>365</v>
      </c>
      <c r="N44" s="5" t="str">
        <f t="shared" si="2"/>
        <v/>
      </c>
      <c r="O44" s="5" t="str">
        <f t="shared" si="2"/>
        <v/>
      </c>
      <c r="P44" s="5" t="str">
        <f t="shared" si="2"/>
        <v/>
      </c>
      <c r="Q44" s="5" t="str">
        <f t="shared" si="2"/>
        <v/>
      </c>
      <c r="R44" s="5" t="str">
        <f t="shared" si="2"/>
        <v/>
      </c>
      <c r="S44" s="5" t="str">
        <f t="shared" si="2"/>
        <v/>
      </c>
      <c r="T44" s="5" t="str">
        <f t="shared" si="2"/>
        <v/>
      </c>
      <c r="U44" s="5" t="str">
        <f t="shared" si="2"/>
        <v/>
      </c>
      <c r="V44" s="1" t="str">
        <f t="shared" si="2"/>
        <v/>
      </c>
      <c r="W44" s="147" t="str">
        <f t="shared" si="2"/>
        <v>－</v>
      </c>
      <c r="X44" s="147" t="str">
        <f t="shared" si="2"/>
        <v/>
      </c>
      <c r="Y44" s="3" t="str">
        <f t="shared" si="2"/>
        <v/>
      </c>
      <c r="Z44" s="3">
        <f t="shared" ca="1" si="2"/>
        <v>3</v>
      </c>
      <c r="AA44" s="3" t="str">
        <f t="shared" si="2"/>
        <v>.</v>
      </c>
      <c r="AB44" s="3">
        <f t="shared" ca="1" si="2"/>
        <v>5</v>
      </c>
      <c r="AC44" s="57" t="str">
        <f t="shared" si="2"/>
        <v/>
      </c>
      <c r="AD44" s="3">
        <f t="shared" ca="1" si="2"/>
        <v>4</v>
      </c>
      <c r="AE44" s="5" t="str">
        <f t="shared" si="2"/>
        <v/>
      </c>
      <c r="AF44" s="50">
        <f ca="1">Z44*100+AB44*10+AD44</f>
        <v>354</v>
      </c>
      <c r="AG44" s="5" t="str">
        <f t="shared" si="2"/>
        <v/>
      </c>
      <c r="AH44" s="5" t="str">
        <f t="shared" si="2"/>
        <v/>
      </c>
      <c r="AI44" s="5" t="str">
        <f t="shared" si="2"/>
        <v/>
      </c>
      <c r="AJ44" s="5" t="str">
        <f t="shared" si="2"/>
        <v/>
      </c>
      <c r="AK44" s="5" t="str">
        <f>IF(AK21="","",AK21)</f>
        <v/>
      </c>
    </row>
    <row r="45" spans="1:37" ht="34" customHeight="1" x14ac:dyDescent="0.25">
      <c r="A45" s="5" t="str">
        <f t="shared" ref="A45:AK46" si="5">IF(A22="","",A22)</f>
        <v/>
      </c>
      <c r="B45" s="5" t="str">
        <f t="shared" si="5"/>
        <v/>
      </c>
      <c r="C45" s="5" t="str">
        <f t="shared" si="5"/>
        <v/>
      </c>
      <c r="D45" s="5" t="str">
        <f t="shared" si="5"/>
        <v/>
      </c>
      <c r="E45" s="70"/>
      <c r="F45" s="70" t="str">
        <f>IF(F22="","",F22)</f>
        <v/>
      </c>
      <c r="G45" s="70">
        <f ca="1">INT((M45-E45*1000)/100)</f>
        <v>4</v>
      </c>
      <c r="H45" s="70" t="str">
        <f ca="1">IF(G45=M45,"",".")</f>
        <v>.</v>
      </c>
      <c r="I45" s="70">
        <f ca="1">IF(H45="","",INT((M45-E45*1000-G45*100)/10))</f>
        <v>3</v>
      </c>
      <c r="J45" s="70" t="str">
        <f>IF(J22="","",J22)</f>
        <v/>
      </c>
      <c r="K45" s="70">
        <f ca="1">IF(H45="","",M45-E45*1000-G45*100-I45*10)</f>
        <v>5</v>
      </c>
      <c r="L45" s="5" t="str">
        <f>IF(L22="","",L22)</f>
        <v/>
      </c>
      <c r="M45" s="74">
        <f ca="1">M43-M44</f>
        <v>435</v>
      </c>
      <c r="N45" s="5" t="str">
        <f t="shared" si="5"/>
        <v/>
      </c>
      <c r="O45" s="5" t="str">
        <f t="shared" si="5"/>
        <v/>
      </c>
      <c r="P45" s="5" t="str">
        <f t="shared" si="5"/>
        <v/>
      </c>
      <c r="Q45" s="5" t="str">
        <f t="shared" si="5"/>
        <v/>
      </c>
      <c r="R45" s="5" t="str">
        <f t="shared" si="5"/>
        <v/>
      </c>
      <c r="S45" s="5" t="str">
        <f t="shared" si="5"/>
        <v/>
      </c>
      <c r="T45" s="5" t="str">
        <f t="shared" si="5"/>
        <v/>
      </c>
      <c r="U45" s="5" t="str">
        <f t="shared" si="5"/>
        <v/>
      </c>
      <c r="V45" s="5" t="str">
        <f t="shared" si="5"/>
        <v/>
      </c>
      <c r="W45" s="5" t="str">
        <f t="shared" si="5"/>
        <v/>
      </c>
      <c r="X45" s="70"/>
      <c r="Y45" s="70" t="str">
        <f>IF(Y22="","",Y22)</f>
        <v/>
      </c>
      <c r="Z45" s="70">
        <f ca="1">INT((AF45-X45*1000)/100)</f>
        <v>1</v>
      </c>
      <c r="AA45" s="70" t="str">
        <f ca="1">IF(Z45=AF45,"",".")</f>
        <v>.</v>
      </c>
      <c r="AB45" s="70">
        <f ca="1">IF(AA45="","",INT((AF45-X45*1000-Z45*100)/10))</f>
        <v>4</v>
      </c>
      <c r="AC45" s="70" t="str">
        <f>IF(AC22="","",AC22)</f>
        <v/>
      </c>
      <c r="AD45" s="70">
        <f ca="1">IF(AA45="","",AF45-X45*1000-Z45*100-AB45*10)</f>
        <v>6</v>
      </c>
      <c r="AE45" s="5" t="str">
        <f>IF(AE22="","",AE22)</f>
        <v/>
      </c>
      <c r="AF45" s="74">
        <f ca="1">AF43-AF44</f>
        <v>146</v>
      </c>
      <c r="AG45" s="5" t="str">
        <f t="shared" si="5"/>
        <v/>
      </c>
      <c r="AH45" s="5" t="str">
        <f t="shared" si="5"/>
        <v/>
      </c>
      <c r="AI45" s="5" t="str">
        <f t="shared" si="5"/>
        <v/>
      </c>
      <c r="AJ45" s="5" t="str">
        <f t="shared" si="5"/>
        <v/>
      </c>
      <c r="AK45" s="5" t="str">
        <f t="shared" si="5"/>
        <v/>
      </c>
    </row>
    <row r="46" spans="1:37" ht="34" customHeight="1" x14ac:dyDescent="0.25">
      <c r="A46" s="5" t="str">
        <f t="shared" si="5"/>
        <v/>
      </c>
      <c r="B46" s="5" t="str">
        <f t="shared" si="5"/>
        <v/>
      </c>
      <c r="C46" s="5" t="str">
        <f t="shared" si="5"/>
        <v/>
      </c>
      <c r="D46" s="5" t="str">
        <f t="shared" si="5"/>
        <v/>
      </c>
      <c r="E46" s="5" t="str">
        <f t="shared" si="5"/>
        <v/>
      </c>
      <c r="F46" s="5" t="str">
        <f t="shared" si="5"/>
        <v/>
      </c>
      <c r="G46" s="5" t="str">
        <f t="shared" si="5"/>
        <v/>
      </c>
      <c r="H46" s="5" t="str">
        <f t="shared" si="5"/>
        <v/>
      </c>
      <c r="I46" s="5" t="str">
        <f t="shared" si="5"/>
        <v/>
      </c>
      <c r="J46" s="5" t="str">
        <f t="shared" si="5"/>
        <v/>
      </c>
      <c r="K46" s="5" t="str">
        <f t="shared" si="5"/>
        <v/>
      </c>
      <c r="L46" s="5" t="str">
        <f t="shared" si="5"/>
        <v/>
      </c>
      <c r="M46" s="5" t="str">
        <f t="shared" si="5"/>
        <v/>
      </c>
      <c r="N46" s="5" t="str">
        <f t="shared" si="5"/>
        <v/>
      </c>
      <c r="O46" s="5" t="str">
        <f t="shared" si="5"/>
        <v/>
      </c>
      <c r="P46" s="5" t="str">
        <f t="shared" si="5"/>
        <v/>
      </c>
      <c r="Q46" s="5" t="str">
        <f t="shared" si="5"/>
        <v/>
      </c>
      <c r="R46" s="5" t="str">
        <f t="shared" si="5"/>
        <v/>
      </c>
      <c r="S46" s="5" t="str">
        <f t="shared" si="5"/>
        <v/>
      </c>
      <c r="T46" s="5" t="str">
        <f t="shared" si="5"/>
        <v/>
      </c>
      <c r="U46" s="5" t="str">
        <f t="shared" si="5"/>
        <v/>
      </c>
      <c r="V46" s="5" t="str">
        <f t="shared" si="5"/>
        <v/>
      </c>
      <c r="W46" s="5" t="str">
        <f t="shared" si="5"/>
        <v/>
      </c>
      <c r="X46" s="5" t="str">
        <f t="shared" si="5"/>
        <v/>
      </c>
      <c r="Y46" s="5" t="str">
        <f t="shared" si="5"/>
        <v/>
      </c>
      <c r="Z46" s="5" t="str">
        <f t="shared" si="5"/>
        <v/>
      </c>
      <c r="AA46" s="5" t="str">
        <f t="shared" si="5"/>
        <v/>
      </c>
      <c r="AB46" s="5" t="str">
        <f t="shared" si="5"/>
        <v/>
      </c>
      <c r="AC46" s="5" t="str">
        <f t="shared" si="5"/>
        <v/>
      </c>
      <c r="AD46" s="5" t="str">
        <f t="shared" si="5"/>
        <v/>
      </c>
      <c r="AE46" s="5" t="str">
        <f t="shared" si="5"/>
        <v/>
      </c>
      <c r="AF46" s="5" t="str">
        <f t="shared" si="5"/>
        <v/>
      </c>
      <c r="AG46" s="5" t="str">
        <f t="shared" si="5"/>
        <v/>
      </c>
      <c r="AH46" s="5" t="str">
        <f t="shared" si="5"/>
        <v/>
      </c>
      <c r="AI46" s="5" t="str">
        <f t="shared" si="5"/>
        <v/>
      </c>
      <c r="AJ46" s="5" t="str">
        <f t="shared" si="5"/>
        <v/>
      </c>
      <c r="AK46" s="5" t="str">
        <f t="shared" si="5"/>
        <v/>
      </c>
    </row>
  </sheetData>
  <mergeCells count="24">
    <mergeCell ref="AI24:AJ24"/>
    <mergeCell ref="AI1:AJ1"/>
    <mergeCell ref="D5:E5"/>
    <mergeCell ref="W5:X5"/>
    <mergeCell ref="D9:E9"/>
    <mergeCell ref="W9:X9"/>
    <mergeCell ref="D13:E13"/>
    <mergeCell ref="W13:X13"/>
    <mergeCell ref="W36:X36"/>
    <mergeCell ref="D17:E17"/>
    <mergeCell ref="W17:X17"/>
    <mergeCell ref="T20:U20"/>
    <mergeCell ref="D21:E21"/>
    <mergeCell ref="W21:X21"/>
    <mergeCell ref="D28:E28"/>
    <mergeCell ref="W28:X28"/>
    <mergeCell ref="D32:E32"/>
    <mergeCell ref="W32:X32"/>
    <mergeCell ref="D36:E36"/>
    <mergeCell ref="D40:E40"/>
    <mergeCell ref="W40:X40"/>
    <mergeCell ref="T43:U43"/>
    <mergeCell ref="D44:E44"/>
    <mergeCell ref="W44:X44"/>
  </mergeCells>
  <phoneticPr fontId="3"/>
  <conditionalFormatting sqref="K29">
    <cfRule type="cellIs" dxfId="42" priority="10" stopIfTrue="1" operator="equal">
      <formula>0</formula>
    </cfRule>
  </conditionalFormatting>
  <conditionalFormatting sqref="K33">
    <cfRule type="cellIs" dxfId="41" priority="8" stopIfTrue="1" operator="equal">
      <formula>0</formula>
    </cfRule>
  </conditionalFormatting>
  <conditionalFormatting sqref="K37">
    <cfRule type="cellIs" dxfId="40" priority="5" stopIfTrue="1" operator="equal">
      <formula>0</formula>
    </cfRule>
  </conditionalFormatting>
  <conditionalFormatting sqref="K41">
    <cfRule type="cellIs" dxfId="39" priority="4" stopIfTrue="1" operator="equal">
      <formula>0</formula>
    </cfRule>
  </conditionalFormatting>
  <conditionalFormatting sqref="K45">
    <cfRule type="cellIs" dxfId="38" priority="1" stopIfTrue="1" operator="equal">
      <formula>0</formula>
    </cfRule>
  </conditionalFormatting>
  <conditionalFormatting sqref="AD29">
    <cfRule type="cellIs" dxfId="37" priority="9" stopIfTrue="1" operator="equal">
      <formula>0</formula>
    </cfRule>
  </conditionalFormatting>
  <conditionalFormatting sqref="AD33">
    <cfRule type="cellIs" dxfId="36" priority="7" stopIfTrue="1" operator="equal">
      <formula>0</formula>
    </cfRule>
  </conditionalFormatting>
  <conditionalFormatting sqref="AD37">
    <cfRule type="cellIs" dxfId="35" priority="6" stopIfTrue="1" operator="equal">
      <formula>0</formula>
    </cfRule>
  </conditionalFormatting>
  <conditionalFormatting sqref="AD41">
    <cfRule type="cellIs" dxfId="34" priority="3" stopIfTrue="1" operator="equal">
      <formula>0</formula>
    </cfRule>
  </conditionalFormatting>
  <conditionalFormatting sqref="AD45">
    <cfRule type="cellIs" dxfId="33" priority="2" stopIfTrue="1" operator="equal">
      <formula>0</formula>
    </cfRule>
  </conditionalFormatting>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rowBreaks count="1" manualBreakCount="1">
    <brk id="23" max="3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M46"/>
  <sheetViews>
    <sheetView zoomScaleNormal="100" workbookViewId="0"/>
  </sheetViews>
  <sheetFormatPr defaultColWidth="11.0703125" defaultRowHeight="25" customHeight="1" x14ac:dyDescent="0.25"/>
  <cols>
    <col min="1" max="37" width="1.7109375" style="1" customWidth="1"/>
    <col min="38" max="16384" width="11.0703125" style="1"/>
  </cols>
  <sheetData>
    <row r="1" spans="1:39" ht="25" customHeight="1" x14ac:dyDescent="0.25">
      <c r="D1" s="2" t="s">
        <v>97</v>
      </c>
      <c r="AG1" s="3" t="s">
        <v>41</v>
      </c>
      <c r="AH1" s="3"/>
      <c r="AI1" s="147"/>
      <c r="AJ1" s="147"/>
    </row>
    <row r="2" spans="1:39" ht="25" customHeight="1" x14ac:dyDescent="0.25">
      <c r="Q2" s="4" t="s">
        <v>0</v>
      </c>
      <c r="R2" s="3"/>
      <c r="S2" s="3"/>
      <c r="T2" s="3"/>
      <c r="U2" s="3"/>
      <c r="V2" s="3"/>
      <c r="W2" s="3"/>
      <c r="X2" s="3"/>
      <c r="Y2" s="3"/>
      <c r="Z2" s="3"/>
      <c r="AA2" s="3"/>
      <c r="AB2" s="3"/>
      <c r="AC2" s="3"/>
      <c r="AD2" s="3"/>
      <c r="AE2" s="3"/>
      <c r="AF2" s="3"/>
    </row>
    <row r="3" spans="1:39" ht="34" customHeight="1" x14ac:dyDescent="0.25">
      <c r="A3" s="5"/>
    </row>
    <row r="4" spans="1:39" ht="34" customHeight="1" x14ac:dyDescent="0.25">
      <c r="A4" s="5" t="s">
        <v>17</v>
      </c>
      <c r="D4" s="146">
        <f ca="1">J4*O4</f>
        <v>40</v>
      </c>
      <c r="E4" s="146"/>
      <c r="F4" s="146"/>
      <c r="G4" s="146" t="s">
        <v>30</v>
      </c>
      <c r="H4" s="146"/>
      <c r="J4" s="146">
        <f ca="1">(INT(RAND()*8)+2)*10</f>
        <v>20</v>
      </c>
      <c r="K4" s="146"/>
      <c r="O4" s="180">
        <f ca="1">INT(RAND()*9+1)</f>
        <v>2</v>
      </c>
      <c r="P4" s="180"/>
      <c r="T4" s="5"/>
      <c r="W4" s="10"/>
      <c r="X4" s="10"/>
      <c r="Y4" s="10"/>
      <c r="AH4" s="10"/>
      <c r="AI4" s="10"/>
    </row>
    <row r="5" spans="1:39" ht="34" customHeight="1" x14ac:dyDescent="0.25">
      <c r="O5" s="8"/>
      <c r="P5" s="8"/>
      <c r="AM5" s="15"/>
    </row>
    <row r="6" spans="1:39" ht="34" customHeight="1" x14ac:dyDescent="0.25">
      <c r="A6" s="5" t="s">
        <v>19</v>
      </c>
      <c r="D6" s="146">
        <f ca="1">J6*O6</f>
        <v>720</v>
      </c>
      <c r="E6" s="146"/>
      <c r="F6" s="146"/>
      <c r="G6" s="146" t="s">
        <v>30</v>
      </c>
      <c r="H6" s="146"/>
      <c r="J6" s="146">
        <f ca="1">(INT(RAND()*8)+2)*10</f>
        <v>80</v>
      </c>
      <c r="K6" s="146"/>
      <c r="O6" s="180">
        <f ca="1">INT(RAND()*9+1)</f>
        <v>9</v>
      </c>
      <c r="P6" s="180"/>
      <c r="T6" s="5"/>
      <c r="W6" s="10"/>
      <c r="X6" s="10"/>
      <c r="Y6" s="10"/>
      <c r="AH6" s="10"/>
      <c r="AI6" s="10"/>
    </row>
    <row r="7" spans="1:39" ht="34" customHeight="1" x14ac:dyDescent="0.25">
      <c r="O7" s="8"/>
      <c r="P7" s="8"/>
    </row>
    <row r="8" spans="1:39" ht="34" customHeight="1" x14ac:dyDescent="0.25">
      <c r="A8" s="5" t="s">
        <v>20</v>
      </c>
      <c r="D8" s="146">
        <f ca="1">J8*O8</f>
        <v>210</v>
      </c>
      <c r="E8" s="146"/>
      <c r="F8" s="146"/>
      <c r="G8" s="146" t="s">
        <v>30</v>
      </c>
      <c r="H8" s="146"/>
      <c r="J8" s="146">
        <f ca="1">(INT(RAND()*8)+2)*10</f>
        <v>30</v>
      </c>
      <c r="K8" s="146"/>
      <c r="O8" s="180">
        <f ca="1">INT(RAND()*9+1)</f>
        <v>7</v>
      </c>
      <c r="P8" s="180"/>
      <c r="T8" s="5"/>
      <c r="W8" s="10"/>
      <c r="X8" s="10"/>
      <c r="Y8" s="10"/>
      <c r="AH8" s="10"/>
      <c r="AI8" s="10"/>
    </row>
    <row r="9" spans="1:39" ht="34" customHeight="1" x14ac:dyDescent="0.25">
      <c r="O9" s="8"/>
      <c r="P9" s="8"/>
    </row>
    <row r="10" spans="1:39" ht="34" customHeight="1" x14ac:dyDescent="0.25">
      <c r="A10" s="5" t="s">
        <v>21</v>
      </c>
      <c r="D10" s="146">
        <f ca="1">J10*O10</f>
        <v>480</v>
      </c>
      <c r="E10" s="146"/>
      <c r="F10" s="146"/>
      <c r="G10" s="146" t="s">
        <v>30</v>
      </c>
      <c r="H10" s="146"/>
      <c r="J10" s="146">
        <f ca="1">(INT(RAND()*8)+2)*10</f>
        <v>60</v>
      </c>
      <c r="K10" s="146"/>
      <c r="O10" s="180">
        <f ca="1">INT(RAND()*9+1)</f>
        <v>8</v>
      </c>
      <c r="P10" s="180"/>
      <c r="T10" s="5"/>
      <c r="W10" s="10"/>
      <c r="X10" s="10"/>
      <c r="Y10" s="10"/>
      <c r="AH10" s="10"/>
      <c r="AI10" s="10"/>
    </row>
    <row r="11" spans="1:39" ht="34" customHeight="1" x14ac:dyDescent="0.25">
      <c r="O11" s="8"/>
      <c r="P11" s="8"/>
    </row>
    <row r="12" spans="1:39" ht="34" customHeight="1" x14ac:dyDescent="0.25">
      <c r="A12" s="5" t="s">
        <v>22</v>
      </c>
      <c r="D12" s="146">
        <f ca="1">J12*O12</f>
        <v>360</v>
      </c>
      <c r="E12" s="146"/>
      <c r="F12" s="146"/>
      <c r="G12" s="146" t="s">
        <v>30</v>
      </c>
      <c r="H12" s="146"/>
      <c r="J12" s="146">
        <f ca="1">(INT(RAND()*8)+2)*10</f>
        <v>40</v>
      </c>
      <c r="K12" s="146"/>
      <c r="O12" s="180">
        <f ca="1">INT(RAND()*9+1)</f>
        <v>9</v>
      </c>
      <c r="P12" s="180"/>
      <c r="T12" s="5"/>
      <c r="W12" s="10"/>
      <c r="X12" s="10"/>
      <c r="Y12" s="10"/>
      <c r="AH12" s="10"/>
      <c r="AI12" s="10"/>
    </row>
    <row r="13" spans="1:39" ht="34" customHeight="1" x14ac:dyDescent="0.25">
      <c r="O13" s="8"/>
      <c r="P13" s="8"/>
    </row>
    <row r="14" spans="1:39" ht="34" customHeight="1" x14ac:dyDescent="0.25">
      <c r="A14" s="5" t="s">
        <v>23</v>
      </c>
      <c r="D14" s="146">
        <f ca="1">J14*O14</f>
        <v>120</v>
      </c>
      <c r="E14" s="146"/>
      <c r="F14" s="146"/>
      <c r="G14" s="146" t="s">
        <v>30</v>
      </c>
      <c r="H14" s="146"/>
      <c r="J14" s="146">
        <f ca="1">(INT(RAND()*8)+2)*10</f>
        <v>30</v>
      </c>
      <c r="K14" s="146"/>
      <c r="O14" s="180">
        <f ca="1">INT(RAND()*9+1)</f>
        <v>4</v>
      </c>
      <c r="P14" s="180"/>
      <c r="T14" s="5"/>
      <c r="W14" s="10"/>
      <c r="X14" s="10"/>
      <c r="Y14" s="10"/>
      <c r="AH14" s="10"/>
      <c r="AI14" s="10"/>
    </row>
    <row r="15" spans="1:39" ht="34" customHeight="1" x14ac:dyDescent="0.25">
      <c r="O15" s="8"/>
      <c r="P15" s="8"/>
    </row>
    <row r="16" spans="1:39" ht="34" customHeight="1" x14ac:dyDescent="0.25">
      <c r="A16" s="5" t="s">
        <v>24</v>
      </c>
      <c r="D16" s="146">
        <f ca="1">J16*O16+INT(RAND()*((J16/10)-1)+1)*10</f>
        <v>440</v>
      </c>
      <c r="E16" s="146"/>
      <c r="F16" s="146"/>
      <c r="G16" s="146" t="s">
        <v>30</v>
      </c>
      <c r="H16" s="146"/>
      <c r="J16" s="146">
        <f ca="1">(INT(RAND()*8)+2)*10</f>
        <v>90</v>
      </c>
      <c r="K16" s="146"/>
      <c r="O16" s="180">
        <f ca="1">INT(RAND()*9+1)</f>
        <v>4</v>
      </c>
      <c r="P16" s="180"/>
      <c r="T16" s="5"/>
      <c r="W16" s="10"/>
      <c r="X16" s="10"/>
      <c r="Y16" s="10"/>
      <c r="AH16" s="10"/>
      <c r="AI16" s="10"/>
    </row>
    <row r="17" spans="1:37" ht="34" customHeight="1" x14ac:dyDescent="0.25">
      <c r="O17" s="8"/>
      <c r="P17" s="8"/>
    </row>
    <row r="18" spans="1:37" ht="34" customHeight="1" x14ac:dyDescent="0.25">
      <c r="A18" s="5" t="s">
        <v>25</v>
      </c>
      <c r="D18" s="146">
        <f ca="1">J18*O18+INT(RAND()*((J18/10)-1)+1)*10</f>
        <v>340</v>
      </c>
      <c r="E18" s="146"/>
      <c r="F18" s="146"/>
      <c r="G18" s="146" t="s">
        <v>30</v>
      </c>
      <c r="H18" s="146"/>
      <c r="J18" s="146">
        <f ca="1">(INT(RAND()*8)+2)*10</f>
        <v>50</v>
      </c>
      <c r="K18" s="146"/>
      <c r="O18" s="180">
        <f ca="1">INT(RAND()*9+1)</f>
        <v>6</v>
      </c>
      <c r="P18" s="180"/>
      <c r="T18" s="5"/>
      <c r="W18" s="10"/>
      <c r="X18" s="10"/>
      <c r="Y18" s="10"/>
      <c r="AH18" s="10"/>
      <c r="AI18" s="10"/>
    </row>
    <row r="19" spans="1:37" ht="34" customHeight="1" x14ac:dyDescent="0.25">
      <c r="O19" s="8"/>
      <c r="P19" s="8"/>
    </row>
    <row r="20" spans="1:37" ht="34" customHeight="1" x14ac:dyDescent="0.25">
      <c r="A20" s="5" t="s">
        <v>26</v>
      </c>
      <c r="D20" s="146">
        <f ca="1">J20*O20+INT(RAND()*((J20/10)-1)+1)*10</f>
        <v>840</v>
      </c>
      <c r="E20" s="146"/>
      <c r="F20" s="146"/>
      <c r="G20" s="146" t="s">
        <v>30</v>
      </c>
      <c r="H20" s="146"/>
      <c r="J20" s="146">
        <f ca="1">(INT(RAND()*8)+2)*10</f>
        <v>90</v>
      </c>
      <c r="K20" s="146"/>
      <c r="O20" s="180">
        <f ca="1">INT(RAND()*9+1)</f>
        <v>9</v>
      </c>
      <c r="P20" s="180"/>
      <c r="T20" s="5"/>
      <c r="W20" s="10"/>
      <c r="X20" s="10"/>
      <c r="Y20" s="10"/>
      <c r="AH20" s="10"/>
      <c r="AI20" s="10"/>
    </row>
    <row r="21" spans="1:37" ht="34" customHeight="1" x14ac:dyDescent="0.25">
      <c r="O21" s="8"/>
      <c r="P21" s="8"/>
    </row>
    <row r="22" spans="1:37" ht="34" customHeight="1" x14ac:dyDescent="0.25">
      <c r="A22" s="5" t="s">
        <v>27</v>
      </c>
      <c r="D22" s="146">
        <f ca="1">J22*O22+INT(RAND()*((J22/10)-1)+1)*10</f>
        <v>230</v>
      </c>
      <c r="E22" s="146"/>
      <c r="F22" s="146"/>
      <c r="G22" s="146" t="s">
        <v>30</v>
      </c>
      <c r="H22" s="146"/>
      <c r="J22" s="146">
        <f ca="1">(INT(RAND()*8)+2)*10</f>
        <v>50</v>
      </c>
      <c r="K22" s="146"/>
      <c r="O22" s="180">
        <f ca="1">INT(RAND()*9+1)</f>
        <v>4</v>
      </c>
      <c r="P22" s="180"/>
      <c r="T22" s="5"/>
      <c r="W22" s="10"/>
      <c r="X22" s="10"/>
      <c r="Y22" s="10"/>
      <c r="AH22" s="10"/>
      <c r="AI22" s="10"/>
    </row>
    <row r="23" spans="1:37" ht="34" customHeight="1" x14ac:dyDescent="0.25"/>
    <row r="24" spans="1:37" ht="25" customHeight="1" x14ac:dyDescent="0.25">
      <c r="D24" s="2" t="str">
        <f>IF(D1="","",D1)</f>
        <v>わり算</v>
      </c>
      <c r="AG24" s="3" t="str">
        <f>IF(AG1="","",AG1)</f>
        <v>№</v>
      </c>
      <c r="AH24" s="3"/>
      <c r="AI24" s="147" t="str">
        <f>IF(AI1="","",AI1)</f>
        <v/>
      </c>
      <c r="AJ24" s="147"/>
    </row>
    <row r="25" spans="1:37" ht="25" customHeight="1" x14ac:dyDescent="0.25">
      <c r="E25" s="6" t="s">
        <v>1</v>
      </c>
      <c r="Q25" s="4" t="str">
        <f t="shared" ref="Q25:Q46" si="0">IF(Q2="","",Q2)</f>
        <v>名前</v>
      </c>
      <c r="R25" s="3"/>
      <c r="S25" s="3"/>
      <c r="T25" s="3"/>
      <c r="U25" s="3" t="str">
        <f>IF(U2="","",U2)</f>
        <v/>
      </c>
      <c r="V25" s="3"/>
      <c r="W25" s="3"/>
      <c r="X25" s="3"/>
      <c r="Y25" s="3"/>
      <c r="Z25" s="3"/>
      <c r="AA25" s="3"/>
      <c r="AB25" s="3"/>
      <c r="AC25" s="3"/>
      <c r="AD25" s="3"/>
      <c r="AE25" s="3"/>
      <c r="AF25" s="3"/>
    </row>
    <row r="26" spans="1:37" ht="25" customHeight="1" x14ac:dyDescent="0.25">
      <c r="A26" s="1" t="str">
        <f t="shared" ref="A26:P26" si="1">IF(A3="","",A3)</f>
        <v/>
      </c>
      <c r="B26" s="1" t="str">
        <f t="shared" si="1"/>
        <v/>
      </c>
      <c r="C26" s="1" t="str">
        <f t="shared" si="1"/>
        <v/>
      </c>
      <c r="D26" s="1" t="str">
        <f t="shared" si="1"/>
        <v/>
      </c>
      <c r="E26" s="1" t="str">
        <f t="shared" si="1"/>
        <v/>
      </c>
      <c r="F26" s="1" t="str">
        <f t="shared" si="1"/>
        <v/>
      </c>
      <c r="G26" s="1" t="str">
        <f t="shared" si="1"/>
        <v/>
      </c>
      <c r="H26" s="1" t="str">
        <f t="shared" si="1"/>
        <v/>
      </c>
      <c r="I26" s="1" t="str">
        <f t="shared" si="1"/>
        <v/>
      </c>
      <c r="J26" s="1" t="str">
        <f t="shared" si="1"/>
        <v/>
      </c>
      <c r="K26" s="1" t="str">
        <f t="shared" si="1"/>
        <v/>
      </c>
      <c r="L26" s="1" t="str">
        <f t="shared" si="1"/>
        <v/>
      </c>
      <c r="M26" s="1" t="str">
        <f t="shared" si="1"/>
        <v/>
      </c>
      <c r="N26" s="1" t="str">
        <f t="shared" si="1"/>
        <v/>
      </c>
      <c r="O26" s="1" t="str">
        <f t="shared" si="1"/>
        <v/>
      </c>
      <c r="P26" s="1" t="str">
        <f t="shared" si="1"/>
        <v/>
      </c>
      <c r="Q26" s="1" t="str">
        <f t="shared" si="0"/>
        <v/>
      </c>
      <c r="R26" s="1" t="str">
        <f t="shared" ref="R26:AK26" si="2">IF(R3="","",R3)</f>
        <v/>
      </c>
      <c r="S26" s="1" t="str">
        <f t="shared" si="2"/>
        <v/>
      </c>
      <c r="T26" s="1" t="str">
        <f t="shared" si="2"/>
        <v/>
      </c>
      <c r="U26" s="1" t="str">
        <f t="shared" si="2"/>
        <v/>
      </c>
      <c r="V26" s="1" t="str">
        <f t="shared" si="2"/>
        <v/>
      </c>
      <c r="W26" s="1" t="str">
        <f t="shared" si="2"/>
        <v/>
      </c>
      <c r="X26" s="1" t="str">
        <f t="shared" si="2"/>
        <v/>
      </c>
      <c r="Y26" s="1" t="str">
        <f t="shared" si="2"/>
        <v/>
      </c>
      <c r="Z26" s="1" t="str">
        <f t="shared" si="2"/>
        <v/>
      </c>
      <c r="AA26" s="1" t="str">
        <f t="shared" si="2"/>
        <v/>
      </c>
      <c r="AB26" s="1" t="str">
        <f t="shared" si="2"/>
        <v/>
      </c>
      <c r="AC26" s="1" t="str">
        <f t="shared" si="2"/>
        <v/>
      </c>
      <c r="AD26" s="1" t="str">
        <f t="shared" si="2"/>
        <v/>
      </c>
      <c r="AE26" s="1" t="str">
        <f t="shared" si="2"/>
        <v/>
      </c>
      <c r="AF26" s="1" t="str">
        <f t="shared" si="2"/>
        <v/>
      </c>
      <c r="AG26" s="1" t="str">
        <f t="shared" si="2"/>
        <v/>
      </c>
      <c r="AH26" s="1" t="str">
        <f t="shared" si="2"/>
        <v/>
      </c>
      <c r="AI26" s="1" t="str">
        <f t="shared" si="2"/>
        <v/>
      </c>
      <c r="AJ26" s="1" t="str">
        <f t="shared" si="2"/>
        <v/>
      </c>
      <c r="AK26" s="1" t="str">
        <f t="shared" si="2"/>
        <v/>
      </c>
    </row>
    <row r="27" spans="1:37" ht="34" customHeight="1" x14ac:dyDescent="0.25">
      <c r="A27" s="1" t="str">
        <f t="shared" ref="A27:A46" si="3">IF(A4="","",A4)</f>
        <v>(1)</v>
      </c>
      <c r="C27" s="1" t="str">
        <f t="shared" ref="C27:D45" si="4">IF(C4="","",C4)</f>
        <v/>
      </c>
      <c r="D27" s="146">
        <f t="shared" ca="1" si="4"/>
        <v>40</v>
      </c>
      <c r="E27" s="146"/>
      <c r="F27" s="146"/>
      <c r="G27" s="146" t="str">
        <f t="shared" ref="G27:G46" si="5">IF(G4="","",G4)</f>
        <v>÷</v>
      </c>
      <c r="H27" s="146"/>
      <c r="I27" s="1" t="str">
        <f t="shared" ref="I27:J46" si="6">IF(I4="","",I4)</f>
        <v/>
      </c>
      <c r="J27" s="146">
        <f t="shared" ca="1" si="6"/>
        <v>20</v>
      </c>
      <c r="K27" s="146"/>
      <c r="L27" s="146" t="s">
        <v>42</v>
      </c>
      <c r="M27" s="146"/>
      <c r="N27" s="1" t="str">
        <f t="shared" ref="N27:O46" si="7">IF(N4="","",N4)</f>
        <v/>
      </c>
      <c r="O27" s="181">
        <f t="shared" ca="1" si="7"/>
        <v>2</v>
      </c>
      <c r="P27" s="181"/>
      <c r="Q27" s="1" t="str">
        <f t="shared" si="0"/>
        <v/>
      </c>
      <c r="R27" s="1" t="str">
        <f t="shared" ref="R27:AK27" si="8">IF(R4="","",R4)</f>
        <v/>
      </c>
      <c r="S27" s="1" t="str">
        <f t="shared" si="8"/>
        <v/>
      </c>
      <c r="T27" s="1" t="str">
        <f t="shared" si="8"/>
        <v/>
      </c>
      <c r="U27" s="1" t="str">
        <f t="shared" si="8"/>
        <v/>
      </c>
      <c r="V27" s="1" t="str">
        <f t="shared" si="8"/>
        <v/>
      </c>
      <c r="W27" s="1" t="str">
        <f t="shared" si="8"/>
        <v/>
      </c>
      <c r="X27" s="1" t="str">
        <f t="shared" si="8"/>
        <v/>
      </c>
      <c r="Y27" s="1" t="str">
        <f t="shared" si="8"/>
        <v/>
      </c>
      <c r="Z27" s="1" t="str">
        <f t="shared" si="8"/>
        <v/>
      </c>
      <c r="AA27" s="1" t="str">
        <f t="shared" si="8"/>
        <v/>
      </c>
      <c r="AB27" s="1" t="str">
        <f t="shared" si="8"/>
        <v/>
      </c>
      <c r="AC27" s="1" t="str">
        <f t="shared" si="8"/>
        <v/>
      </c>
      <c r="AD27" s="1" t="str">
        <f t="shared" si="8"/>
        <v/>
      </c>
      <c r="AE27" s="1" t="str">
        <f t="shared" si="8"/>
        <v/>
      </c>
      <c r="AF27" s="1" t="str">
        <f t="shared" si="8"/>
        <v/>
      </c>
      <c r="AG27" s="1" t="str">
        <f t="shared" si="8"/>
        <v/>
      </c>
      <c r="AH27" s="1" t="str">
        <f t="shared" si="8"/>
        <v/>
      </c>
      <c r="AI27" s="1" t="str">
        <f t="shared" si="8"/>
        <v/>
      </c>
      <c r="AJ27" s="1" t="str">
        <f t="shared" si="8"/>
        <v/>
      </c>
      <c r="AK27" s="1" t="str">
        <f t="shared" si="8"/>
        <v/>
      </c>
    </row>
    <row r="28" spans="1:37" ht="34" customHeight="1" x14ac:dyDescent="0.25">
      <c r="A28" s="1" t="str">
        <f t="shared" si="3"/>
        <v/>
      </c>
      <c r="B28" s="1" t="str">
        <f>IF(B5="","",B5)</f>
        <v/>
      </c>
      <c r="C28" s="1" t="str">
        <f t="shared" si="4"/>
        <v/>
      </c>
      <c r="D28" s="1" t="str">
        <f t="shared" si="4"/>
        <v/>
      </c>
      <c r="E28" s="1" t="str">
        <f>IF(E5="","",E5)</f>
        <v/>
      </c>
      <c r="F28" s="1" t="str">
        <f>IF(F5="","",F5)</f>
        <v/>
      </c>
      <c r="G28" s="1" t="str">
        <f t="shared" si="5"/>
        <v/>
      </c>
      <c r="H28" s="1" t="str">
        <f>IF(H5="","",H5)</f>
        <v/>
      </c>
      <c r="I28" s="1" t="str">
        <f t="shared" si="6"/>
        <v/>
      </c>
      <c r="J28" s="1" t="str">
        <f t="shared" si="6"/>
        <v/>
      </c>
      <c r="L28" s="1" t="str">
        <f>IF(L5="","",L5)</f>
        <v/>
      </c>
      <c r="M28" s="1" t="str">
        <f>IF(M5="","",M5)</f>
        <v/>
      </c>
      <c r="N28" s="1" t="str">
        <f t="shared" si="7"/>
        <v/>
      </c>
      <c r="O28" s="7" t="str">
        <f t="shared" si="7"/>
        <v/>
      </c>
      <c r="P28" s="7" t="str">
        <f>IF(P5="","",P5)</f>
        <v/>
      </c>
      <c r="Q28" s="1" t="str">
        <f t="shared" si="0"/>
        <v/>
      </c>
      <c r="R28" s="1" t="str">
        <f t="shared" ref="R28:S46" si="9">IF(R5="","",R5)</f>
        <v/>
      </c>
      <c r="S28" s="1" t="str">
        <f t="shared" si="9"/>
        <v/>
      </c>
      <c r="AJ28" s="1" t="str">
        <f t="shared" ref="AJ28:AK46" si="10">IF(AJ5="","",AJ5)</f>
        <v/>
      </c>
      <c r="AK28" s="1" t="str">
        <f t="shared" si="10"/>
        <v/>
      </c>
    </row>
    <row r="29" spans="1:37" ht="34" customHeight="1" x14ac:dyDescent="0.25">
      <c r="A29" s="1" t="str">
        <f t="shared" si="3"/>
        <v>(2)</v>
      </c>
      <c r="C29" s="1" t="str">
        <f t="shared" si="4"/>
        <v/>
      </c>
      <c r="D29" s="146">
        <f t="shared" ca="1" si="4"/>
        <v>720</v>
      </c>
      <c r="E29" s="146"/>
      <c r="F29" s="146"/>
      <c r="G29" s="146" t="str">
        <f t="shared" si="5"/>
        <v>÷</v>
      </c>
      <c r="H29" s="146"/>
      <c r="I29" s="1" t="str">
        <f t="shared" si="6"/>
        <v/>
      </c>
      <c r="J29" s="146">
        <f t="shared" ca="1" si="6"/>
        <v>80</v>
      </c>
      <c r="K29" s="146"/>
      <c r="L29" s="146" t="s">
        <v>42</v>
      </c>
      <c r="M29" s="146"/>
      <c r="N29" s="1" t="str">
        <f t="shared" si="7"/>
        <v/>
      </c>
      <c r="O29" s="181">
        <f t="shared" ca="1" si="7"/>
        <v>9</v>
      </c>
      <c r="P29" s="181"/>
      <c r="Q29" s="1" t="str">
        <f t="shared" si="0"/>
        <v/>
      </c>
      <c r="R29" s="1" t="str">
        <f t="shared" si="9"/>
        <v/>
      </c>
      <c r="S29" s="1" t="str">
        <f t="shared" si="9"/>
        <v/>
      </c>
      <c r="W29" s="10"/>
      <c r="X29" s="12"/>
      <c r="Y29" s="12"/>
      <c r="AE29" s="10"/>
      <c r="AF29" s="10"/>
      <c r="AH29" s="7"/>
      <c r="AI29" s="11"/>
      <c r="AJ29" s="1" t="str">
        <f t="shared" si="10"/>
        <v/>
      </c>
      <c r="AK29" s="1" t="str">
        <f t="shared" si="10"/>
        <v/>
      </c>
    </row>
    <row r="30" spans="1:37" ht="34" customHeight="1" x14ac:dyDescent="0.25">
      <c r="A30" s="1" t="str">
        <f t="shared" si="3"/>
        <v/>
      </c>
      <c r="B30" s="1" t="str">
        <f>IF(B7="","",B7)</f>
        <v/>
      </c>
      <c r="C30" s="1" t="str">
        <f t="shared" si="4"/>
        <v/>
      </c>
      <c r="D30" s="1" t="str">
        <f t="shared" si="4"/>
        <v/>
      </c>
      <c r="E30" s="1" t="str">
        <f>IF(E7="","",E7)</f>
        <v/>
      </c>
      <c r="F30" s="1" t="str">
        <f>IF(F7="","",F7)</f>
        <v/>
      </c>
      <c r="G30" s="1" t="str">
        <f t="shared" si="5"/>
        <v/>
      </c>
      <c r="H30" s="1" t="str">
        <f>IF(H7="","",H7)</f>
        <v/>
      </c>
      <c r="I30" s="1" t="str">
        <f t="shared" si="6"/>
        <v/>
      </c>
      <c r="J30" s="1" t="str">
        <f t="shared" si="6"/>
        <v/>
      </c>
      <c r="L30" s="1" t="str">
        <f>IF(L7="","",L7)</f>
        <v/>
      </c>
      <c r="M30" s="1" t="str">
        <f>IF(M7="","",M7)</f>
        <v/>
      </c>
      <c r="N30" s="1" t="str">
        <f t="shared" si="7"/>
        <v/>
      </c>
      <c r="O30" s="7" t="str">
        <f t="shared" si="7"/>
        <v/>
      </c>
      <c r="P30" s="7" t="str">
        <f>IF(P7="","",P7)</f>
        <v/>
      </c>
      <c r="Q30" s="1" t="str">
        <f t="shared" si="0"/>
        <v/>
      </c>
      <c r="R30" s="1" t="str">
        <f t="shared" si="9"/>
        <v/>
      </c>
      <c r="S30" s="1" t="str">
        <f t="shared" si="9"/>
        <v/>
      </c>
      <c r="AJ30" s="1" t="str">
        <f t="shared" si="10"/>
        <v/>
      </c>
      <c r="AK30" s="1" t="str">
        <f t="shared" si="10"/>
        <v/>
      </c>
    </row>
    <row r="31" spans="1:37" ht="34" customHeight="1" x14ac:dyDescent="0.25">
      <c r="A31" s="1" t="str">
        <f t="shared" si="3"/>
        <v>(3)</v>
      </c>
      <c r="C31" s="1" t="str">
        <f t="shared" si="4"/>
        <v/>
      </c>
      <c r="D31" s="146">
        <f t="shared" ca="1" si="4"/>
        <v>210</v>
      </c>
      <c r="E31" s="146"/>
      <c r="F31" s="146"/>
      <c r="G31" s="146" t="str">
        <f t="shared" si="5"/>
        <v>÷</v>
      </c>
      <c r="H31" s="146"/>
      <c r="I31" s="1" t="str">
        <f t="shared" si="6"/>
        <v/>
      </c>
      <c r="J31" s="146">
        <f t="shared" ca="1" si="6"/>
        <v>30</v>
      </c>
      <c r="K31" s="146"/>
      <c r="L31" s="146" t="s">
        <v>42</v>
      </c>
      <c r="M31" s="146"/>
      <c r="N31" s="1" t="str">
        <f t="shared" si="7"/>
        <v/>
      </c>
      <c r="O31" s="181">
        <f t="shared" ca="1" si="7"/>
        <v>7</v>
      </c>
      <c r="P31" s="181"/>
      <c r="Q31" s="1" t="str">
        <f t="shared" si="0"/>
        <v/>
      </c>
      <c r="R31" s="1" t="str">
        <f t="shared" si="9"/>
        <v/>
      </c>
      <c r="S31" s="1" t="str">
        <f t="shared" si="9"/>
        <v/>
      </c>
      <c r="W31" s="10"/>
      <c r="X31" s="12"/>
      <c r="Y31" s="12"/>
      <c r="AE31" s="10"/>
      <c r="AF31" s="10"/>
      <c r="AH31" s="7"/>
      <c r="AI31" s="11"/>
      <c r="AJ31" s="1" t="str">
        <f t="shared" si="10"/>
        <v/>
      </c>
      <c r="AK31" s="1" t="str">
        <f t="shared" si="10"/>
        <v/>
      </c>
    </row>
    <row r="32" spans="1:37" ht="34" customHeight="1" x14ac:dyDescent="0.25">
      <c r="A32" s="1" t="str">
        <f t="shared" si="3"/>
        <v/>
      </c>
      <c r="B32" s="1" t="str">
        <f>IF(B9="","",B9)</f>
        <v/>
      </c>
      <c r="C32" s="1" t="str">
        <f t="shared" si="4"/>
        <v/>
      </c>
      <c r="D32" s="1" t="str">
        <f t="shared" si="4"/>
        <v/>
      </c>
      <c r="E32" s="1" t="str">
        <f>IF(E9="","",E9)</f>
        <v/>
      </c>
      <c r="F32" s="1" t="str">
        <f>IF(F9="","",F9)</f>
        <v/>
      </c>
      <c r="G32" s="1" t="str">
        <f t="shared" si="5"/>
        <v/>
      </c>
      <c r="H32" s="1" t="str">
        <f>IF(H9="","",H9)</f>
        <v/>
      </c>
      <c r="I32" s="1" t="str">
        <f t="shared" si="6"/>
        <v/>
      </c>
      <c r="J32" s="1" t="str">
        <f t="shared" si="6"/>
        <v/>
      </c>
      <c r="L32" s="1" t="str">
        <f>IF(L9="","",L9)</f>
        <v/>
      </c>
      <c r="M32" s="1" t="str">
        <f>IF(M9="","",M9)</f>
        <v/>
      </c>
      <c r="N32" s="1" t="str">
        <f t="shared" si="7"/>
        <v/>
      </c>
      <c r="O32" s="7" t="str">
        <f t="shared" si="7"/>
        <v/>
      </c>
      <c r="P32" s="7" t="str">
        <f>IF(P9="","",P9)</f>
        <v/>
      </c>
      <c r="Q32" s="1" t="str">
        <f t="shared" si="0"/>
        <v/>
      </c>
      <c r="R32" s="1" t="str">
        <f t="shared" si="9"/>
        <v/>
      </c>
      <c r="S32" s="1" t="str">
        <f t="shared" si="9"/>
        <v/>
      </c>
      <c r="AJ32" s="1" t="str">
        <f t="shared" si="10"/>
        <v/>
      </c>
      <c r="AK32" s="1" t="str">
        <f t="shared" si="10"/>
        <v/>
      </c>
    </row>
    <row r="33" spans="1:37" ht="34" customHeight="1" x14ac:dyDescent="0.25">
      <c r="A33" s="1" t="str">
        <f t="shared" si="3"/>
        <v>(4)</v>
      </c>
      <c r="C33" s="1" t="str">
        <f t="shared" si="4"/>
        <v/>
      </c>
      <c r="D33" s="146">
        <f t="shared" ca="1" si="4"/>
        <v>480</v>
      </c>
      <c r="E33" s="146"/>
      <c r="F33" s="146"/>
      <c r="G33" s="146" t="str">
        <f t="shared" si="5"/>
        <v>÷</v>
      </c>
      <c r="H33" s="146"/>
      <c r="I33" s="1" t="str">
        <f t="shared" si="6"/>
        <v/>
      </c>
      <c r="J33" s="146">
        <f t="shared" ca="1" si="6"/>
        <v>60</v>
      </c>
      <c r="K33" s="146"/>
      <c r="L33" s="146" t="s">
        <v>42</v>
      </c>
      <c r="M33" s="146"/>
      <c r="N33" s="1" t="str">
        <f t="shared" si="7"/>
        <v/>
      </c>
      <c r="O33" s="181">
        <f t="shared" ca="1" si="7"/>
        <v>8</v>
      </c>
      <c r="P33" s="181"/>
      <c r="Q33" s="1" t="str">
        <f t="shared" si="0"/>
        <v/>
      </c>
      <c r="R33" s="1" t="str">
        <f t="shared" si="9"/>
        <v/>
      </c>
      <c r="S33" s="1" t="str">
        <f t="shared" si="9"/>
        <v/>
      </c>
      <c r="W33" s="10"/>
      <c r="X33" s="12"/>
      <c r="Y33" s="12"/>
      <c r="AE33" s="10"/>
      <c r="AF33" s="10"/>
      <c r="AH33" s="7"/>
      <c r="AI33" s="11"/>
      <c r="AJ33" s="1" t="str">
        <f t="shared" si="10"/>
        <v/>
      </c>
      <c r="AK33" s="1" t="str">
        <f t="shared" si="10"/>
        <v/>
      </c>
    </row>
    <row r="34" spans="1:37" ht="34" customHeight="1" x14ac:dyDescent="0.25">
      <c r="A34" s="1" t="str">
        <f t="shared" si="3"/>
        <v/>
      </c>
      <c r="B34" s="1" t="str">
        <f>IF(B11="","",B11)</f>
        <v/>
      </c>
      <c r="C34" s="1" t="str">
        <f t="shared" si="4"/>
        <v/>
      </c>
      <c r="D34" s="1" t="str">
        <f t="shared" si="4"/>
        <v/>
      </c>
      <c r="E34" s="1" t="str">
        <f>IF(E11="","",E11)</f>
        <v/>
      </c>
      <c r="F34" s="1" t="str">
        <f>IF(F11="","",F11)</f>
        <v/>
      </c>
      <c r="G34" s="1" t="str">
        <f t="shared" si="5"/>
        <v/>
      </c>
      <c r="H34" s="1" t="str">
        <f>IF(H11="","",H11)</f>
        <v/>
      </c>
      <c r="I34" s="1" t="str">
        <f t="shared" si="6"/>
        <v/>
      </c>
      <c r="J34" s="1" t="str">
        <f t="shared" si="6"/>
        <v/>
      </c>
      <c r="L34" s="1" t="str">
        <f>IF(L11="","",L11)</f>
        <v/>
      </c>
      <c r="M34" s="1" t="str">
        <f>IF(M11="","",M11)</f>
        <v/>
      </c>
      <c r="N34" s="1" t="str">
        <f t="shared" si="7"/>
        <v/>
      </c>
      <c r="O34" s="7" t="str">
        <f t="shared" si="7"/>
        <v/>
      </c>
      <c r="P34" s="7" t="str">
        <f>IF(P11="","",P11)</f>
        <v/>
      </c>
      <c r="Q34" s="1" t="str">
        <f t="shared" si="0"/>
        <v/>
      </c>
      <c r="R34" s="1" t="str">
        <f t="shared" si="9"/>
        <v/>
      </c>
      <c r="S34" s="1" t="str">
        <f t="shared" si="9"/>
        <v/>
      </c>
      <c r="AJ34" s="1" t="str">
        <f t="shared" si="10"/>
        <v/>
      </c>
      <c r="AK34" s="1" t="str">
        <f t="shared" si="10"/>
        <v/>
      </c>
    </row>
    <row r="35" spans="1:37" ht="34" customHeight="1" x14ac:dyDescent="0.25">
      <c r="A35" s="1" t="str">
        <f t="shared" si="3"/>
        <v>(5)</v>
      </c>
      <c r="C35" s="1" t="str">
        <f t="shared" si="4"/>
        <v/>
      </c>
      <c r="D35" s="146">
        <f t="shared" ca="1" si="4"/>
        <v>360</v>
      </c>
      <c r="E35" s="146"/>
      <c r="F35" s="146"/>
      <c r="G35" s="146" t="str">
        <f t="shared" si="5"/>
        <v>÷</v>
      </c>
      <c r="H35" s="146"/>
      <c r="I35" s="1" t="str">
        <f t="shared" si="6"/>
        <v/>
      </c>
      <c r="J35" s="146">
        <f t="shared" ca="1" si="6"/>
        <v>40</v>
      </c>
      <c r="K35" s="146"/>
      <c r="L35" s="146" t="s">
        <v>42</v>
      </c>
      <c r="M35" s="146"/>
      <c r="N35" s="1" t="str">
        <f t="shared" si="7"/>
        <v/>
      </c>
      <c r="O35" s="181">
        <f t="shared" ca="1" si="7"/>
        <v>9</v>
      </c>
      <c r="P35" s="181"/>
      <c r="Q35" s="1" t="str">
        <f t="shared" si="0"/>
        <v/>
      </c>
      <c r="R35" s="1" t="str">
        <f t="shared" si="9"/>
        <v/>
      </c>
      <c r="S35" s="1" t="str">
        <f t="shared" si="9"/>
        <v/>
      </c>
      <c r="W35" s="10"/>
      <c r="X35" s="12"/>
      <c r="Y35" s="12"/>
      <c r="AE35" s="10"/>
      <c r="AF35" s="10"/>
      <c r="AH35" s="7"/>
      <c r="AI35" s="11"/>
      <c r="AJ35" s="1" t="str">
        <f t="shared" si="10"/>
        <v/>
      </c>
      <c r="AK35" s="1" t="str">
        <f t="shared" si="10"/>
        <v/>
      </c>
    </row>
    <row r="36" spans="1:37" ht="34" customHeight="1" x14ac:dyDescent="0.25">
      <c r="A36" s="1" t="str">
        <f t="shared" si="3"/>
        <v/>
      </c>
      <c r="B36" s="1" t="str">
        <f>IF(B13="","",B13)</f>
        <v/>
      </c>
      <c r="C36" s="1" t="str">
        <f t="shared" si="4"/>
        <v/>
      </c>
      <c r="D36" s="1" t="str">
        <f t="shared" si="4"/>
        <v/>
      </c>
      <c r="E36" s="1" t="str">
        <f>IF(E13="","",E13)</f>
        <v/>
      </c>
      <c r="F36" s="1" t="str">
        <f>IF(F13="","",F13)</f>
        <v/>
      </c>
      <c r="G36" s="1" t="str">
        <f t="shared" si="5"/>
        <v/>
      </c>
      <c r="H36" s="1" t="str">
        <f>IF(H13="","",H13)</f>
        <v/>
      </c>
      <c r="I36" s="1" t="str">
        <f t="shared" si="6"/>
        <v/>
      </c>
      <c r="J36" s="1" t="str">
        <f t="shared" si="6"/>
        <v/>
      </c>
      <c r="L36" s="1" t="str">
        <f>IF(L13="","",L13)</f>
        <v/>
      </c>
      <c r="M36" s="1" t="str">
        <f>IF(M13="","",M13)</f>
        <v/>
      </c>
      <c r="N36" s="1" t="str">
        <f t="shared" si="7"/>
        <v/>
      </c>
      <c r="O36" s="1" t="str">
        <f t="shared" si="7"/>
        <v/>
      </c>
      <c r="P36" s="1" t="str">
        <f>IF(P13="","",P13)</f>
        <v/>
      </c>
      <c r="Q36" s="1" t="str">
        <f t="shared" si="0"/>
        <v/>
      </c>
      <c r="R36" s="1" t="str">
        <f t="shared" si="9"/>
        <v/>
      </c>
      <c r="S36" s="1" t="str">
        <f t="shared" si="9"/>
        <v/>
      </c>
      <c r="AJ36" s="1" t="str">
        <f t="shared" si="10"/>
        <v/>
      </c>
      <c r="AK36" s="1" t="str">
        <f t="shared" si="10"/>
        <v/>
      </c>
    </row>
    <row r="37" spans="1:37" ht="34" customHeight="1" x14ac:dyDescent="0.25">
      <c r="A37" s="1" t="str">
        <f t="shared" si="3"/>
        <v>(6)</v>
      </c>
      <c r="C37" s="1" t="str">
        <f t="shared" si="4"/>
        <v/>
      </c>
      <c r="D37" s="146">
        <f t="shared" ca="1" si="4"/>
        <v>120</v>
      </c>
      <c r="E37" s="146"/>
      <c r="F37" s="146"/>
      <c r="G37" s="146" t="str">
        <f t="shared" si="5"/>
        <v>÷</v>
      </c>
      <c r="H37" s="146"/>
      <c r="I37" s="1" t="str">
        <f t="shared" si="6"/>
        <v/>
      </c>
      <c r="J37" s="146">
        <f t="shared" ca="1" si="6"/>
        <v>30</v>
      </c>
      <c r="K37" s="146"/>
      <c r="L37" s="146" t="s">
        <v>42</v>
      </c>
      <c r="M37" s="146"/>
      <c r="N37" s="1" t="str">
        <f t="shared" si="7"/>
        <v/>
      </c>
      <c r="O37" s="181">
        <f t="shared" ca="1" si="7"/>
        <v>4</v>
      </c>
      <c r="P37" s="182"/>
      <c r="Q37" s="1" t="str">
        <f t="shared" si="0"/>
        <v/>
      </c>
      <c r="R37" s="1" t="str">
        <f t="shared" si="9"/>
        <v/>
      </c>
      <c r="S37" s="1" t="str">
        <f t="shared" si="9"/>
        <v/>
      </c>
      <c r="W37" s="10"/>
      <c r="X37" s="12"/>
      <c r="Y37" s="12"/>
      <c r="AE37" s="10"/>
      <c r="AF37" s="10"/>
      <c r="AH37" s="7"/>
      <c r="AI37" s="11"/>
      <c r="AJ37" s="1" t="str">
        <f t="shared" si="10"/>
        <v/>
      </c>
      <c r="AK37" s="1" t="str">
        <f t="shared" si="10"/>
        <v/>
      </c>
    </row>
    <row r="38" spans="1:37" ht="34" customHeight="1" x14ac:dyDescent="0.25">
      <c r="A38" s="1" t="str">
        <f t="shared" si="3"/>
        <v/>
      </c>
      <c r="B38" s="1" t="str">
        <f>IF(B15="","",B15)</f>
        <v/>
      </c>
      <c r="C38" s="1" t="str">
        <f t="shared" si="4"/>
        <v/>
      </c>
      <c r="D38" s="1" t="str">
        <f t="shared" si="4"/>
        <v/>
      </c>
      <c r="E38" s="1" t="str">
        <f>IF(E15="","",E15)</f>
        <v/>
      </c>
      <c r="F38" s="1" t="str">
        <f>IF(F15="","",F15)</f>
        <v/>
      </c>
      <c r="G38" s="1" t="str">
        <f t="shared" si="5"/>
        <v/>
      </c>
      <c r="H38" s="1" t="str">
        <f>IF(H15="","",H15)</f>
        <v/>
      </c>
      <c r="I38" s="1" t="str">
        <f t="shared" si="6"/>
        <v/>
      </c>
      <c r="J38" s="1" t="str">
        <f t="shared" si="6"/>
        <v/>
      </c>
      <c r="L38" s="1" t="str">
        <f>IF(L15="","",L15)</f>
        <v/>
      </c>
      <c r="M38" s="1" t="str">
        <f>IF(M15="","",M15)</f>
        <v/>
      </c>
      <c r="N38" s="1" t="str">
        <f t="shared" si="7"/>
        <v/>
      </c>
      <c r="O38" s="1" t="str">
        <f t="shared" si="7"/>
        <v/>
      </c>
      <c r="P38" s="1" t="str">
        <f>IF(P15="","",P15)</f>
        <v/>
      </c>
      <c r="Q38" s="1" t="str">
        <f t="shared" si="0"/>
        <v/>
      </c>
      <c r="R38" s="1" t="str">
        <f t="shared" si="9"/>
        <v/>
      </c>
      <c r="S38" s="1" t="str">
        <f t="shared" si="9"/>
        <v/>
      </c>
      <c r="AJ38" s="1" t="str">
        <f t="shared" si="10"/>
        <v/>
      </c>
      <c r="AK38" s="1" t="str">
        <f t="shared" si="10"/>
        <v/>
      </c>
    </row>
    <row r="39" spans="1:37" ht="34" customHeight="1" x14ac:dyDescent="0.25">
      <c r="A39" s="1" t="str">
        <f t="shared" si="3"/>
        <v>(7)</v>
      </c>
      <c r="C39" s="1" t="str">
        <f t="shared" si="4"/>
        <v/>
      </c>
      <c r="D39" s="146">
        <f t="shared" ca="1" si="4"/>
        <v>440</v>
      </c>
      <c r="E39" s="146"/>
      <c r="F39" s="146"/>
      <c r="G39" s="146" t="str">
        <f t="shared" si="5"/>
        <v>÷</v>
      </c>
      <c r="H39" s="146"/>
      <c r="I39" s="1" t="str">
        <f t="shared" si="6"/>
        <v/>
      </c>
      <c r="J39" s="146">
        <f t="shared" ca="1" si="6"/>
        <v>90</v>
      </c>
      <c r="K39" s="146"/>
      <c r="L39" s="146" t="s">
        <v>42</v>
      </c>
      <c r="M39" s="146"/>
      <c r="N39" s="1" t="str">
        <f t="shared" si="7"/>
        <v/>
      </c>
      <c r="O39" s="181">
        <f t="shared" ca="1" si="7"/>
        <v>4</v>
      </c>
      <c r="P39" s="182"/>
      <c r="Q39" s="7" t="s">
        <v>93</v>
      </c>
      <c r="R39" s="7"/>
      <c r="S39" s="149">
        <f ca="1">D39-J39*O39</f>
        <v>80</v>
      </c>
      <c r="T39" s="149"/>
      <c r="W39" s="10"/>
      <c r="X39" s="12"/>
      <c r="Y39" s="12"/>
      <c r="AE39" s="10"/>
      <c r="AF39" s="10"/>
      <c r="AH39" s="7"/>
      <c r="AI39" s="11"/>
      <c r="AJ39" s="1" t="str">
        <f t="shared" si="10"/>
        <v/>
      </c>
      <c r="AK39" s="1" t="str">
        <f t="shared" si="10"/>
        <v/>
      </c>
    </row>
    <row r="40" spans="1:37" ht="34" customHeight="1" x14ac:dyDescent="0.25">
      <c r="A40" s="1" t="str">
        <f t="shared" si="3"/>
        <v/>
      </c>
      <c r="B40" s="1" t="str">
        <f>IF(B17="","",B17)</f>
        <v/>
      </c>
      <c r="C40" s="1" t="str">
        <f t="shared" si="4"/>
        <v/>
      </c>
      <c r="D40" s="1" t="str">
        <f t="shared" si="4"/>
        <v/>
      </c>
      <c r="E40" s="1" t="str">
        <f>IF(E17="","",E17)</f>
        <v/>
      </c>
      <c r="F40" s="1" t="str">
        <f>IF(F17="","",F17)</f>
        <v/>
      </c>
      <c r="G40" s="1" t="str">
        <f t="shared" si="5"/>
        <v/>
      </c>
      <c r="H40" s="1" t="str">
        <f>IF(H17="","",H17)</f>
        <v/>
      </c>
      <c r="I40" s="1" t="str">
        <f t="shared" si="6"/>
        <v/>
      </c>
      <c r="J40" s="1" t="str">
        <f t="shared" si="6"/>
        <v/>
      </c>
      <c r="L40" s="1" t="str">
        <f>IF(L17="","",L17)</f>
        <v/>
      </c>
      <c r="M40" s="1" t="str">
        <f>IF(M17="","",M17)</f>
        <v/>
      </c>
      <c r="N40" s="1" t="str">
        <f t="shared" si="7"/>
        <v/>
      </c>
      <c r="O40" s="1" t="str">
        <f t="shared" si="7"/>
        <v/>
      </c>
      <c r="P40" s="1" t="str">
        <f>IF(P17="","",P17)</f>
        <v/>
      </c>
      <c r="Q40" s="1" t="str">
        <f t="shared" si="0"/>
        <v/>
      </c>
      <c r="R40" s="1" t="str">
        <f t="shared" si="9"/>
        <v/>
      </c>
      <c r="S40" s="1" t="str">
        <f t="shared" si="9"/>
        <v/>
      </c>
      <c r="AJ40" s="1" t="str">
        <f t="shared" si="10"/>
        <v/>
      </c>
      <c r="AK40" s="1" t="str">
        <f t="shared" si="10"/>
        <v/>
      </c>
    </row>
    <row r="41" spans="1:37" ht="34" customHeight="1" x14ac:dyDescent="0.25">
      <c r="A41" s="1" t="str">
        <f t="shared" si="3"/>
        <v>(8)</v>
      </c>
      <c r="C41" s="1" t="str">
        <f t="shared" si="4"/>
        <v/>
      </c>
      <c r="D41" s="146">
        <f t="shared" ca="1" si="4"/>
        <v>340</v>
      </c>
      <c r="E41" s="146"/>
      <c r="F41" s="146"/>
      <c r="G41" s="146" t="str">
        <f t="shared" si="5"/>
        <v>÷</v>
      </c>
      <c r="H41" s="146"/>
      <c r="I41" s="1" t="str">
        <f t="shared" si="6"/>
        <v/>
      </c>
      <c r="J41" s="146">
        <f t="shared" ca="1" si="6"/>
        <v>50</v>
      </c>
      <c r="K41" s="146"/>
      <c r="L41" s="146" t="s">
        <v>42</v>
      </c>
      <c r="M41" s="146"/>
      <c r="N41" s="1" t="str">
        <f t="shared" si="7"/>
        <v/>
      </c>
      <c r="O41" s="181">
        <f t="shared" ca="1" si="7"/>
        <v>6</v>
      </c>
      <c r="P41" s="182"/>
      <c r="Q41" s="149" t="s">
        <v>93</v>
      </c>
      <c r="R41" s="149"/>
      <c r="S41" s="149">
        <f ca="1">D41-J41*O41</f>
        <v>40</v>
      </c>
      <c r="T41" s="149"/>
      <c r="W41" s="10"/>
      <c r="X41" s="12"/>
      <c r="Y41" s="12"/>
      <c r="AE41" s="10"/>
      <c r="AF41" s="10"/>
      <c r="AH41" s="7"/>
      <c r="AI41" s="11"/>
      <c r="AJ41" s="1" t="str">
        <f t="shared" si="10"/>
        <v/>
      </c>
      <c r="AK41" s="1" t="str">
        <f t="shared" si="10"/>
        <v/>
      </c>
    </row>
    <row r="42" spans="1:37" ht="34" customHeight="1" x14ac:dyDescent="0.25">
      <c r="A42" s="1" t="str">
        <f t="shared" si="3"/>
        <v/>
      </c>
      <c r="B42" s="1" t="str">
        <f>IF(B19="","",B19)</f>
        <v/>
      </c>
      <c r="C42" s="1" t="str">
        <f t="shared" si="4"/>
        <v/>
      </c>
      <c r="D42" s="1" t="str">
        <f t="shared" si="4"/>
        <v/>
      </c>
      <c r="E42" s="1" t="str">
        <f>IF(E19="","",E19)</f>
        <v/>
      </c>
      <c r="F42" s="1" t="str">
        <f>IF(F19="","",F19)</f>
        <v/>
      </c>
      <c r="G42" s="1" t="str">
        <f t="shared" si="5"/>
        <v/>
      </c>
      <c r="H42" s="1" t="str">
        <f>IF(H19="","",H19)</f>
        <v/>
      </c>
      <c r="I42" s="1" t="str">
        <f t="shared" si="6"/>
        <v/>
      </c>
      <c r="J42" s="1" t="str">
        <f t="shared" si="6"/>
        <v/>
      </c>
      <c r="L42" s="1" t="str">
        <f>IF(L19="","",L19)</f>
        <v/>
      </c>
      <c r="M42" s="1" t="str">
        <f>IF(M19="","",M19)</f>
        <v/>
      </c>
      <c r="N42" s="1" t="str">
        <f t="shared" si="7"/>
        <v/>
      </c>
      <c r="O42" s="1" t="str">
        <f t="shared" si="7"/>
        <v/>
      </c>
      <c r="P42" s="1" t="str">
        <f>IF(P19="","",P19)</f>
        <v/>
      </c>
      <c r="Q42" s="1" t="str">
        <f t="shared" si="0"/>
        <v/>
      </c>
      <c r="R42" s="1" t="str">
        <f t="shared" si="9"/>
        <v/>
      </c>
      <c r="S42" s="1" t="str">
        <f t="shared" si="9"/>
        <v/>
      </c>
      <c r="AJ42" s="1" t="str">
        <f t="shared" si="10"/>
        <v/>
      </c>
      <c r="AK42" s="1" t="str">
        <f t="shared" si="10"/>
        <v/>
      </c>
    </row>
    <row r="43" spans="1:37" ht="34" customHeight="1" x14ac:dyDescent="0.25">
      <c r="A43" s="1" t="str">
        <f t="shared" si="3"/>
        <v>(9)</v>
      </c>
      <c r="C43" s="1" t="str">
        <f t="shared" si="4"/>
        <v/>
      </c>
      <c r="D43" s="146">
        <f t="shared" ca="1" si="4"/>
        <v>840</v>
      </c>
      <c r="E43" s="146"/>
      <c r="F43" s="146"/>
      <c r="G43" s="146" t="str">
        <f t="shared" si="5"/>
        <v>÷</v>
      </c>
      <c r="H43" s="146"/>
      <c r="I43" s="1" t="str">
        <f t="shared" si="6"/>
        <v/>
      </c>
      <c r="J43" s="146">
        <f t="shared" ca="1" si="6"/>
        <v>90</v>
      </c>
      <c r="K43" s="146"/>
      <c r="L43" s="146" t="s">
        <v>42</v>
      </c>
      <c r="M43" s="146"/>
      <c r="N43" s="1" t="str">
        <f t="shared" si="7"/>
        <v/>
      </c>
      <c r="O43" s="181">
        <f t="shared" ca="1" si="7"/>
        <v>9</v>
      </c>
      <c r="P43" s="182"/>
      <c r="Q43" s="149" t="s">
        <v>93</v>
      </c>
      <c r="R43" s="149"/>
      <c r="S43" s="149">
        <f ca="1">D43-J43*O43</f>
        <v>30</v>
      </c>
      <c r="T43" s="149"/>
      <c r="W43" s="10"/>
      <c r="X43" s="12"/>
      <c r="Y43" s="12"/>
      <c r="AE43" s="10"/>
      <c r="AF43" s="10"/>
      <c r="AH43" s="7"/>
      <c r="AI43" s="11"/>
      <c r="AJ43" s="1" t="str">
        <f t="shared" si="10"/>
        <v/>
      </c>
      <c r="AK43" s="1" t="str">
        <f t="shared" si="10"/>
        <v/>
      </c>
    </row>
    <row r="44" spans="1:37" ht="34" customHeight="1" x14ac:dyDescent="0.25">
      <c r="A44" s="1" t="str">
        <f t="shared" si="3"/>
        <v/>
      </c>
      <c r="B44" s="1" t="str">
        <f>IF(B21="","",B21)</f>
        <v/>
      </c>
      <c r="C44" s="1" t="str">
        <f t="shared" si="4"/>
        <v/>
      </c>
      <c r="D44" s="1" t="str">
        <f t="shared" si="4"/>
        <v/>
      </c>
      <c r="E44" s="1" t="str">
        <f>IF(E21="","",E21)</f>
        <v/>
      </c>
      <c r="F44" s="1" t="str">
        <f>IF(F21="","",F21)</f>
        <v/>
      </c>
      <c r="G44" s="1" t="str">
        <f t="shared" si="5"/>
        <v/>
      </c>
      <c r="H44" s="1" t="str">
        <f>IF(H21="","",H21)</f>
        <v/>
      </c>
      <c r="I44" s="1" t="str">
        <f t="shared" si="6"/>
        <v/>
      </c>
      <c r="J44" s="1" t="str">
        <f t="shared" si="6"/>
        <v/>
      </c>
      <c r="L44" s="1" t="str">
        <f>IF(L21="","",L21)</f>
        <v/>
      </c>
      <c r="M44" s="1" t="str">
        <f>IF(M21="","",M21)</f>
        <v/>
      </c>
      <c r="N44" s="1" t="str">
        <f t="shared" si="7"/>
        <v/>
      </c>
      <c r="O44" s="1" t="str">
        <f t="shared" si="7"/>
        <v/>
      </c>
      <c r="P44" s="1" t="str">
        <f>IF(P21="","",P21)</f>
        <v/>
      </c>
      <c r="Q44" s="1" t="str">
        <f t="shared" si="0"/>
        <v/>
      </c>
      <c r="R44" s="1" t="str">
        <f t="shared" si="9"/>
        <v/>
      </c>
      <c r="S44" s="1" t="str">
        <f t="shared" si="9"/>
        <v/>
      </c>
      <c r="AJ44" s="1" t="str">
        <f t="shared" si="10"/>
        <v/>
      </c>
      <c r="AK44" s="1" t="str">
        <f t="shared" si="10"/>
        <v/>
      </c>
    </row>
    <row r="45" spans="1:37" ht="34" customHeight="1" x14ac:dyDescent="0.25">
      <c r="A45" s="1" t="str">
        <f t="shared" si="3"/>
        <v>(10)</v>
      </c>
      <c r="D45" s="146">
        <f t="shared" ca="1" si="4"/>
        <v>230</v>
      </c>
      <c r="E45" s="146"/>
      <c r="F45" s="146"/>
      <c r="G45" s="146" t="str">
        <f t="shared" si="5"/>
        <v>÷</v>
      </c>
      <c r="H45" s="146"/>
      <c r="I45" s="1" t="str">
        <f t="shared" si="6"/>
        <v/>
      </c>
      <c r="J45" s="146">
        <f t="shared" ca="1" si="6"/>
        <v>50</v>
      </c>
      <c r="K45" s="146"/>
      <c r="L45" s="146" t="s">
        <v>42</v>
      </c>
      <c r="M45" s="146"/>
      <c r="N45" s="1" t="str">
        <f t="shared" si="7"/>
        <v/>
      </c>
      <c r="O45" s="181">
        <f t="shared" ca="1" si="7"/>
        <v>4</v>
      </c>
      <c r="P45" s="182"/>
      <c r="Q45" s="149" t="s">
        <v>93</v>
      </c>
      <c r="R45" s="149"/>
      <c r="S45" s="149">
        <f ca="1">D45-J45*O45</f>
        <v>30</v>
      </c>
      <c r="T45" s="149"/>
      <c r="W45" s="10"/>
      <c r="X45" s="12"/>
      <c r="Y45" s="12"/>
      <c r="AE45" s="10"/>
      <c r="AF45" s="10"/>
      <c r="AH45" s="7"/>
      <c r="AI45" s="11"/>
      <c r="AJ45" s="1" t="str">
        <f t="shared" si="10"/>
        <v/>
      </c>
      <c r="AK45" s="1" t="str">
        <f t="shared" si="10"/>
        <v/>
      </c>
    </row>
    <row r="46" spans="1:37" ht="34" customHeight="1" x14ac:dyDescent="0.25">
      <c r="A46" s="1" t="str">
        <f t="shared" si="3"/>
        <v/>
      </c>
      <c r="B46" s="1" t="str">
        <f>IF(B23="","",B23)</f>
        <v/>
      </c>
      <c r="C46" s="1" t="str">
        <f>IF(C23="","",C23)</f>
        <v/>
      </c>
      <c r="D46" s="1" t="str">
        <f>IF(D23="","",D23)</f>
        <v/>
      </c>
      <c r="E46" s="1" t="str">
        <f>IF(E23="","",E23)</f>
        <v/>
      </c>
      <c r="F46" s="1" t="str">
        <f>IF(F23="","",F23)</f>
        <v/>
      </c>
      <c r="G46" s="1" t="str">
        <f t="shared" si="5"/>
        <v/>
      </c>
      <c r="H46" s="1" t="str">
        <f>IF(H23="","",H23)</f>
        <v/>
      </c>
      <c r="I46" s="1" t="str">
        <f t="shared" si="6"/>
        <v/>
      </c>
      <c r="J46" s="1" t="str">
        <f t="shared" si="6"/>
        <v/>
      </c>
      <c r="K46" s="1" t="str">
        <f>IF(K23="","",K23)</f>
        <v/>
      </c>
      <c r="L46" s="1" t="str">
        <f>IF(L23="","",L23)</f>
        <v/>
      </c>
      <c r="M46" s="1" t="str">
        <f>IF(M23="","",M23)</f>
        <v/>
      </c>
      <c r="N46" s="1" t="str">
        <f t="shared" si="7"/>
        <v/>
      </c>
      <c r="O46" s="1" t="str">
        <f t="shared" si="7"/>
        <v/>
      </c>
      <c r="P46" s="1" t="str">
        <f>IF(P23="","",P23)</f>
        <v/>
      </c>
      <c r="Q46" s="1" t="str">
        <f t="shared" si="0"/>
        <v/>
      </c>
      <c r="R46" s="1" t="str">
        <f t="shared" si="9"/>
        <v/>
      </c>
      <c r="S46" s="1" t="str">
        <f t="shared" si="9"/>
        <v/>
      </c>
      <c r="T46" s="1" t="str">
        <f t="shared" ref="T46:AI46" si="11">IF(T23="","",T23)</f>
        <v/>
      </c>
      <c r="U46" s="1" t="str">
        <f t="shared" si="11"/>
        <v/>
      </c>
      <c r="V46" s="1" t="str">
        <f t="shared" si="11"/>
        <v/>
      </c>
      <c r="W46" s="1" t="str">
        <f t="shared" si="11"/>
        <v/>
      </c>
      <c r="X46" s="1" t="str">
        <f t="shared" si="11"/>
        <v/>
      </c>
      <c r="Y46" s="1" t="str">
        <f t="shared" si="11"/>
        <v/>
      </c>
      <c r="Z46" s="1" t="str">
        <f t="shared" si="11"/>
        <v/>
      </c>
      <c r="AA46" s="1" t="str">
        <f t="shared" si="11"/>
        <v/>
      </c>
      <c r="AB46" s="1" t="str">
        <f t="shared" si="11"/>
        <v/>
      </c>
      <c r="AC46" s="1" t="str">
        <f t="shared" si="11"/>
        <v/>
      </c>
      <c r="AD46" s="1" t="str">
        <f t="shared" si="11"/>
        <v/>
      </c>
      <c r="AE46" s="1" t="str">
        <f t="shared" si="11"/>
        <v/>
      </c>
      <c r="AF46" s="1" t="str">
        <f t="shared" si="11"/>
        <v/>
      </c>
      <c r="AG46" s="1" t="str">
        <f t="shared" si="11"/>
        <v/>
      </c>
      <c r="AH46" s="1" t="str">
        <f t="shared" si="11"/>
        <v/>
      </c>
      <c r="AI46" s="1" t="str">
        <f t="shared" si="11"/>
        <v/>
      </c>
      <c r="AJ46" s="1" t="str">
        <f t="shared" si="10"/>
        <v/>
      </c>
      <c r="AK46" s="1" t="str">
        <f t="shared" si="10"/>
        <v/>
      </c>
    </row>
  </sheetData>
  <mergeCells count="99">
    <mergeCell ref="G31:H31"/>
    <mergeCell ref="G33:H33"/>
    <mergeCell ref="G35:H35"/>
    <mergeCell ref="G37:H37"/>
    <mergeCell ref="G39:H39"/>
    <mergeCell ref="S39:T39"/>
    <mergeCell ref="L37:M37"/>
    <mergeCell ref="L31:M31"/>
    <mergeCell ref="L33:M33"/>
    <mergeCell ref="L35:M35"/>
    <mergeCell ref="O35:P35"/>
    <mergeCell ref="O37:P37"/>
    <mergeCell ref="O39:P39"/>
    <mergeCell ref="S41:T41"/>
    <mergeCell ref="S43:T43"/>
    <mergeCell ref="S45:T45"/>
    <mergeCell ref="G41:H41"/>
    <mergeCell ref="G43:H43"/>
    <mergeCell ref="G45:H45"/>
    <mergeCell ref="L43:M43"/>
    <mergeCell ref="L45:M45"/>
    <mergeCell ref="Q41:R41"/>
    <mergeCell ref="Q43:R43"/>
    <mergeCell ref="Q45:R45"/>
    <mergeCell ref="O41:P41"/>
    <mergeCell ref="O43:P43"/>
    <mergeCell ref="O45:P45"/>
    <mergeCell ref="D37:F37"/>
    <mergeCell ref="D39:F39"/>
    <mergeCell ref="D43:F43"/>
    <mergeCell ref="D45:F45"/>
    <mergeCell ref="L39:M39"/>
    <mergeCell ref="L41:M41"/>
    <mergeCell ref="J45:K45"/>
    <mergeCell ref="D41:F41"/>
    <mergeCell ref="J33:K33"/>
    <mergeCell ref="J43:K43"/>
    <mergeCell ref="D27:F27"/>
    <mergeCell ref="D29:F29"/>
    <mergeCell ref="O27:P27"/>
    <mergeCell ref="O29:P29"/>
    <mergeCell ref="L27:M27"/>
    <mergeCell ref="L29:M29"/>
    <mergeCell ref="J27:K27"/>
    <mergeCell ref="J29:K29"/>
    <mergeCell ref="G27:H27"/>
    <mergeCell ref="G29:H29"/>
    <mergeCell ref="O33:P33"/>
    <mergeCell ref="D31:F31"/>
    <mergeCell ref="D33:F33"/>
    <mergeCell ref="D35:F35"/>
    <mergeCell ref="D20:F20"/>
    <mergeCell ref="O20:P20"/>
    <mergeCell ref="D22:F22"/>
    <mergeCell ref="O22:P22"/>
    <mergeCell ref="J20:K20"/>
    <mergeCell ref="J22:K22"/>
    <mergeCell ref="G20:H20"/>
    <mergeCell ref="G22:H22"/>
    <mergeCell ref="D16:F16"/>
    <mergeCell ref="O16:P16"/>
    <mergeCell ref="D18:F18"/>
    <mergeCell ref="O18:P18"/>
    <mergeCell ref="J16:K16"/>
    <mergeCell ref="J18:K18"/>
    <mergeCell ref="G16:H16"/>
    <mergeCell ref="G18:H18"/>
    <mergeCell ref="D14:F14"/>
    <mergeCell ref="O14:P14"/>
    <mergeCell ref="J12:K12"/>
    <mergeCell ref="J14:K14"/>
    <mergeCell ref="G12:H12"/>
    <mergeCell ref="G14:H14"/>
    <mergeCell ref="AI1:AJ1"/>
    <mergeCell ref="AI24:AJ24"/>
    <mergeCell ref="O4:P4"/>
    <mergeCell ref="J31:K31"/>
    <mergeCell ref="O31:P31"/>
    <mergeCell ref="O6:P6"/>
    <mergeCell ref="O8:P8"/>
    <mergeCell ref="O12:P12"/>
    <mergeCell ref="O10:P10"/>
    <mergeCell ref="J10:K10"/>
    <mergeCell ref="D4:F4"/>
    <mergeCell ref="J35:K35"/>
    <mergeCell ref="J37:K37"/>
    <mergeCell ref="J39:K39"/>
    <mergeCell ref="J41:K41"/>
    <mergeCell ref="J8:K8"/>
    <mergeCell ref="D6:F6"/>
    <mergeCell ref="D8:F8"/>
    <mergeCell ref="G4:H4"/>
    <mergeCell ref="G6:H6"/>
    <mergeCell ref="G8:H8"/>
    <mergeCell ref="J4:K4"/>
    <mergeCell ref="J6:K6"/>
    <mergeCell ref="D12:F12"/>
    <mergeCell ref="G10:H10"/>
    <mergeCell ref="D10:F10"/>
  </mergeCells>
  <phoneticPr fontId="3"/>
  <pageMargins left="0.98425196850393704" right="0.98425196850393704" top="0.98425196850393704" bottom="0.98425196850393704" header="0.51181102362204722" footer="0.51181102362204722"/>
  <pageSetup paperSize="9" scale="98" orientation="portrait" horizontalDpi="300" verticalDpi="0" r:id="rId1"/>
  <headerFooter alignWithMargins="0">
    <oddHeader>&amp;L&amp;14算数ドリル</oddHeader>
  </headerFooter>
  <rowBreaks count="1" manualBreakCount="1">
    <brk id="23" max="36"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G61"/>
  <sheetViews>
    <sheetView zoomScaleNormal="100" workbookViewId="0"/>
  </sheetViews>
  <sheetFormatPr defaultColWidth="11.0703125" defaultRowHeight="25" customHeight="1" x14ac:dyDescent="0.25"/>
  <cols>
    <col min="1" max="33" width="1.7109375" style="1" customWidth="1"/>
    <col min="34" max="16384" width="11.0703125" style="1"/>
  </cols>
  <sheetData>
    <row r="1" spans="1:33" ht="25" customHeight="1" x14ac:dyDescent="0.25">
      <c r="D1" s="2" t="s">
        <v>110</v>
      </c>
      <c r="AC1" s="3" t="s">
        <v>3</v>
      </c>
      <c r="AD1" s="3"/>
      <c r="AE1" s="147"/>
      <c r="AF1" s="147"/>
    </row>
    <row r="2" spans="1:33" ht="25" customHeight="1" x14ac:dyDescent="0.25">
      <c r="P2" s="4" t="s">
        <v>0</v>
      </c>
      <c r="Q2" s="3"/>
      <c r="R2" s="3"/>
      <c r="S2" s="3"/>
      <c r="T2" s="3"/>
      <c r="U2" s="3"/>
      <c r="V2" s="3"/>
      <c r="W2" s="3"/>
      <c r="X2" s="3"/>
      <c r="Y2" s="3"/>
      <c r="Z2" s="3"/>
      <c r="AA2" s="3"/>
      <c r="AB2" s="3"/>
      <c r="AC2" s="13"/>
      <c r="AD2" s="13"/>
      <c r="AE2" s="13"/>
    </row>
    <row r="3" spans="1:33" ht="25" customHeight="1" x14ac:dyDescent="0.25">
      <c r="A3" s="5"/>
    </row>
    <row r="4" spans="1:33" ht="27" customHeight="1" x14ac:dyDescent="0.25">
      <c r="A4" s="17"/>
      <c r="B4" s="17"/>
      <c r="C4" s="17"/>
      <c r="D4" s="17"/>
      <c r="E4" s="17"/>
      <c r="F4" s="18"/>
      <c r="G4" s="18"/>
      <c r="H4" s="18"/>
      <c r="I4" s="18"/>
      <c r="J4" s="18"/>
      <c r="K4" s="17"/>
      <c r="L4" s="17"/>
      <c r="M4" s="17"/>
      <c r="N4" s="17"/>
      <c r="O4" s="17"/>
      <c r="P4" s="17"/>
      <c r="Q4" s="17"/>
      <c r="R4" s="17"/>
      <c r="S4" s="17"/>
      <c r="T4" s="17"/>
      <c r="U4" s="17"/>
      <c r="V4" s="17"/>
      <c r="W4" s="17"/>
      <c r="X4" s="18"/>
      <c r="Y4" s="18"/>
      <c r="Z4" s="18"/>
      <c r="AA4" s="18"/>
      <c r="AB4" s="18"/>
      <c r="AC4" s="17"/>
      <c r="AD4" s="17"/>
      <c r="AE4" s="17"/>
      <c r="AF4" s="17"/>
      <c r="AG4" s="17"/>
    </row>
    <row r="5" spans="1:33" ht="27" customHeight="1" x14ac:dyDescent="0.25">
      <c r="A5" s="44" t="s">
        <v>115</v>
      </c>
      <c r="B5" s="43"/>
      <c r="C5" s="43"/>
      <c r="D5" s="183">
        <f ca="1">INT(RAND()*39)+11</f>
        <v>33</v>
      </c>
      <c r="E5" s="183"/>
      <c r="F5" s="43" t="s">
        <v>116</v>
      </c>
      <c r="G5" s="44"/>
      <c r="H5" s="44">
        <f ca="1">INT(K5/10)</f>
        <v>6</v>
      </c>
      <c r="I5" s="43"/>
      <c r="J5" s="43">
        <f ca="1">K5-INT(K5/10)*10</f>
        <v>6</v>
      </c>
      <c r="K5" s="45">
        <f ca="1">D5*L5</f>
        <v>66</v>
      </c>
      <c r="L5" s="45">
        <f ca="1">INT(RAND()*(100-D5*2)/D5)+2</f>
        <v>2</v>
      </c>
      <c r="M5" s="43"/>
      <c r="N5" s="43"/>
      <c r="O5" s="43"/>
      <c r="P5" s="43"/>
      <c r="Q5" s="43"/>
      <c r="R5" s="43"/>
      <c r="S5" s="44" t="s">
        <v>117</v>
      </c>
      <c r="T5" s="43"/>
      <c r="U5" s="43"/>
      <c r="V5" s="183">
        <f ca="1">INT(RAND()*39)+11</f>
        <v>18</v>
      </c>
      <c r="W5" s="183"/>
      <c r="X5" s="43" t="s">
        <v>116</v>
      </c>
      <c r="Y5" s="44"/>
      <c r="Z5" s="44">
        <f ca="1">INT(AC5/10)</f>
        <v>7</v>
      </c>
      <c r="AA5" s="43"/>
      <c r="AB5" s="43">
        <f ca="1">AC5-INT(AC5/10)*10</f>
        <v>2</v>
      </c>
      <c r="AC5" s="45">
        <f ca="1">V5*AD5</f>
        <v>72</v>
      </c>
      <c r="AD5" s="45">
        <f ca="1">INT(RAND()*(100-V5*2)/V5)+2</f>
        <v>4</v>
      </c>
      <c r="AE5" s="45"/>
      <c r="AF5" s="46"/>
      <c r="AG5" s="46"/>
    </row>
    <row r="6" spans="1:33" ht="27" customHeight="1" x14ac:dyDescent="0.25">
      <c r="A6" s="30"/>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row>
    <row r="7" spans="1:33" ht="27" customHeight="1" x14ac:dyDescent="0.25">
      <c r="A7" s="30"/>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row>
    <row r="8" spans="1:33" ht="27" customHeight="1" x14ac:dyDescent="0.25">
      <c r="A8" s="30"/>
      <c r="B8" s="30"/>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row>
    <row r="9" spans="1:33" ht="27" customHeight="1" x14ac:dyDescent="0.25">
      <c r="A9" s="30"/>
      <c r="B9" s="30"/>
      <c r="C9" s="30"/>
      <c r="D9" s="30"/>
      <c r="E9" s="30"/>
      <c r="F9" s="34"/>
      <c r="G9" s="34"/>
      <c r="H9" s="34"/>
      <c r="I9" s="34"/>
      <c r="J9" s="34"/>
      <c r="K9" s="30"/>
      <c r="L9" s="30"/>
      <c r="M9" s="30"/>
      <c r="N9" s="30"/>
      <c r="O9" s="30"/>
      <c r="P9" s="30"/>
      <c r="Q9" s="30"/>
      <c r="R9" s="30"/>
      <c r="S9" s="30"/>
      <c r="T9" s="30"/>
      <c r="U9" s="30"/>
      <c r="V9" s="30"/>
      <c r="W9" s="30"/>
      <c r="X9" s="34"/>
      <c r="Y9" s="34"/>
      <c r="Z9" s="34"/>
      <c r="AA9" s="34"/>
      <c r="AB9" s="34"/>
      <c r="AC9" s="30"/>
      <c r="AD9" s="30"/>
      <c r="AE9" s="30"/>
      <c r="AF9" s="30"/>
      <c r="AG9" s="30"/>
    </row>
    <row r="10" spans="1:33" ht="27" customHeight="1" x14ac:dyDescent="0.25">
      <c r="A10" s="47" t="s">
        <v>118</v>
      </c>
      <c r="B10" s="46"/>
      <c r="C10" s="46"/>
      <c r="D10" s="183">
        <f ca="1">INT(RAND()*39)+11</f>
        <v>38</v>
      </c>
      <c r="E10" s="183"/>
      <c r="F10" s="43" t="s">
        <v>116</v>
      </c>
      <c r="G10" s="44"/>
      <c r="H10" s="44">
        <f ca="1">INT(K10/10)</f>
        <v>7</v>
      </c>
      <c r="I10" s="43"/>
      <c r="J10" s="43">
        <f ca="1">K10-INT(K10/10)*10</f>
        <v>6</v>
      </c>
      <c r="K10" s="45">
        <f ca="1">D10*L10</f>
        <v>76</v>
      </c>
      <c r="L10" s="45">
        <f ca="1">INT(RAND()*(100-D10*2)/D10)+2</f>
        <v>2</v>
      </c>
      <c r="M10" s="45"/>
      <c r="N10" s="46"/>
      <c r="O10" s="46"/>
      <c r="P10" s="46"/>
      <c r="Q10" s="46"/>
      <c r="R10" s="46"/>
      <c r="S10" s="47" t="s">
        <v>119</v>
      </c>
      <c r="T10" s="46"/>
      <c r="U10" s="46"/>
      <c r="V10" s="183">
        <f ca="1">INT(RAND()*39)+11</f>
        <v>22</v>
      </c>
      <c r="W10" s="183"/>
      <c r="X10" s="43" t="s">
        <v>116</v>
      </c>
      <c r="Y10" s="44"/>
      <c r="Z10" s="44">
        <f ca="1">INT(AC10/10)</f>
        <v>4</v>
      </c>
      <c r="AA10" s="43"/>
      <c r="AB10" s="43">
        <f ca="1">AC10-INT(AC10/10)*10</f>
        <v>4</v>
      </c>
      <c r="AC10" s="45">
        <f ca="1">V10*AD10</f>
        <v>44</v>
      </c>
      <c r="AD10" s="45">
        <f ca="1">INT(RAND()*(100-V10*2)/V10)+2</f>
        <v>2</v>
      </c>
      <c r="AE10" s="45"/>
      <c r="AF10" s="46"/>
      <c r="AG10" s="46"/>
    </row>
    <row r="11" spans="1:33" ht="27" customHeight="1" x14ac:dyDescent="0.25">
      <c r="A11" s="30"/>
      <c r="B11" s="30"/>
      <c r="C11" s="30"/>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row>
    <row r="12" spans="1:33" ht="27" customHeight="1" x14ac:dyDescent="0.25">
      <c r="A12" s="30"/>
      <c r="B12" s="30"/>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row>
    <row r="13" spans="1:33" ht="27" customHeight="1" x14ac:dyDescent="0.25">
      <c r="A13" s="30"/>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row>
    <row r="14" spans="1:33" ht="27" customHeight="1" x14ac:dyDescent="0.25">
      <c r="A14" s="30"/>
      <c r="B14" s="30"/>
      <c r="C14" s="30"/>
      <c r="D14" s="30"/>
      <c r="E14" s="30"/>
      <c r="F14" s="34"/>
      <c r="G14" s="34"/>
      <c r="H14" s="34"/>
      <c r="I14" s="34"/>
      <c r="J14" s="34"/>
      <c r="K14" s="30"/>
      <c r="L14" s="30"/>
      <c r="M14" s="30"/>
      <c r="N14" s="30"/>
      <c r="O14" s="30"/>
      <c r="P14" s="30"/>
      <c r="Q14" s="30"/>
      <c r="R14" s="30"/>
      <c r="S14" s="30"/>
      <c r="T14" s="30"/>
      <c r="U14" s="30"/>
      <c r="V14" s="30"/>
      <c r="W14" s="30"/>
      <c r="X14" s="34"/>
      <c r="Y14" s="34"/>
      <c r="Z14" s="34"/>
      <c r="AA14" s="34"/>
      <c r="AB14" s="34"/>
      <c r="AC14" s="30"/>
      <c r="AD14" s="30"/>
      <c r="AE14" s="30"/>
      <c r="AF14" s="30"/>
      <c r="AG14" s="30"/>
    </row>
    <row r="15" spans="1:33" ht="27" customHeight="1" x14ac:dyDescent="0.25">
      <c r="A15" s="47" t="s">
        <v>120</v>
      </c>
      <c r="B15" s="46"/>
      <c r="C15" s="46"/>
      <c r="D15" s="183">
        <f ca="1">INT(RAND()*39)+11</f>
        <v>31</v>
      </c>
      <c r="E15" s="183"/>
      <c r="F15" s="43" t="s">
        <v>116</v>
      </c>
      <c r="G15" s="44"/>
      <c r="H15" s="44">
        <f ca="1">INT(K15/10)</f>
        <v>6</v>
      </c>
      <c r="I15" s="43"/>
      <c r="J15" s="43">
        <f ca="1">K15-INT(K15/10)*10</f>
        <v>2</v>
      </c>
      <c r="K15" s="45">
        <f ca="1">D15*L15</f>
        <v>62</v>
      </c>
      <c r="L15" s="45">
        <f ca="1">INT(RAND()*(100-D15*2)/D15)+2</f>
        <v>2</v>
      </c>
      <c r="M15" s="45"/>
      <c r="N15" s="46"/>
      <c r="O15" s="46"/>
      <c r="P15" s="46"/>
      <c r="Q15" s="46"/>
      <c r="R15" s="46"/>
      <c r="S15" s="47" t="s">
        <v>121</v>
      </c>
      <c r="T15" s="46"/>
      <c r="U15" s="46"/>
      <c r="V15" s="183">
        <f ca="1">INT(RAND()*39)+11</f>
        <v>37</v>
      </c>
      <c r="W15" s="183"/>
      <c r="X15" s="43" t="s">
        <v>116</v>
      </c>
      <c r="Y15" s="44"/>
      <c r="Z15" s="44">
        <f ca="1">INT(AC15/10)</f>
        <v>7</v>
      </c>
      <c r="AA15" s="43"/>
      <c r="AB15" s="43">
        <f ca="1">AC15-INT(AC15/10)*10</f>
        <v>4</v>
      </c>
      <c r="AC15" s="45">
        <f ca="1">V15*AD15</f>
        <v>74</v>
      </c>
      <c r="AD15" s="45">
        <f ca="1">INT(RAND()*(100-V15*2)/V15)+2</f>
        <v>2</v>
      </c>
      <c r="AE15" s="45"/>
      <c r="AF15" s="46"/>
      <c r="AG15" s="46"/>
    </row>
    <row r="16" spans="1:33" ht="27" customHeight="1" x14ac:dyDescent="0.25">
      <c r="A16" s="30"/>
      <c r="B16" s="3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row>
    <row r="17" spans="1:33" ht="27" customHeight="1" x14ac:dyDescent="0.25">
      <c r="A17" s="30"/>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row>
    <row r="18" spans="1:33" ht="27" customHeight="1" x14ac:dyDescent="0.25">
      <c r="A18" s="30"/>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row>
    <row r="19" spans="1:33" ht="27" customHeight="1" x14ac:dyDescent="0.25">
      <c r="A19" s="30"/>
      <c r="B19" s="30"/>
      <c r="C19" s="30"/>
      <c r="D19" s="30"/>
      <c r="E19" s="30"/>
      <c r="F19" s="34"/>
      <c r="G19" s="34"/>
      <c r="H19" s="34"/>
      <c r="I19" s="34"/>
      <c r="J19" s="34"/>
      <c r="K19" s="30"/>
      <c r="L19" s="30"/>
      <c r="M19" s="30"/>
      <c r="N19" s="30"/>
      <c r="O19" s="30"/>
      <c r="P19" s="30"/>
      <c r="Q19" s="30"/>
      <c r="R19" s="30"/>
      <c r="S19" s="30"/>
      <c r="T19" s="30"/>
      <c r="U19" s="30"/>
      <c r="V19" s="30"/>
      <c r="W19" s="30"/>
      <c r="X19" s="34"/>
      <c r="Y19" s="34"/>
      <c r="Z19" s="34"/>
      <c r="AA19" s="34"/>
      <c r="AB19" s="34"/>
      <c r="AC19" s="30"/>
      <c r="AD19" s="30"/>
      <c r="AE19" s="30"/>
      <c r="AF19" s="30"/>
      <c r="AG19" s="30"/>
    </row>
    <row r="20" spans="1:33" ht="27" customHeight="1" x14ac:dyDescent="0.25">
      <c r="A20" s="47" t="s">
        <v>122</v>
      </c>
      <c r="B20" s="46"/>
      <c r="C20" s="46"/>
      <c r="D20" s="183">
        <f ca="1">INT(RAND()*39)+11</f>
        <v>48</v>
      </c>
      <c r="E20" s="183"/>
      <c r="F20" s="43" t="s">
        <v>116</v>
      </c>
      <c r="G20" s="44"/>
      <c r="H20" s="44">
        <f ca="1">INT(K20/10)</f>
        <v>9</v>
      </c>
      <c r="I20" s="43"/>
      <c r="J20" s="43">
        <f ca="1">K20-INT(K20/10)*10</f>
        <v>6</v>
      </c>
      <c r="K20" s="45">
        <f ca="1">D20*L20</f>
        <v>96</v>
      </c>
      <c r="L20" s="45">
        <f ca="1">INT(RAND()*(100-D20*2)/D20)+2</f>
        <v>2</v>
      </c>
      <c r="M20" s="45"/>
      <c r="N20" s="46"/>
      <c r="O20" s="46"/>
      <c r="P20" s="46"/>
      <c r="Q20" s="46"/>
      <c r="R20" s="46"/>
      <c r="S20" s="47" t="s">
        <v>123</v>
      </c>
      <c r="T20" s="46"/>
      <c r="U20" s="46"/>
      <c r="V20" s="183">
        <f ca="1">INT(RAND()*39)+11</f>
        <v>15</v>
      </c>
      <c r="W20" s="183"/>
      <c r="X20" s="43" t="s">
        <v>116</v>
      </c>
      <c r="Y20" s="44"/>
      <c r="Z20" s="44">
        <f ca="1">INT(AC20/10)</f>
        <v>3</v>
      </c>
      <c r="AA20" s="43"/>
      <c r="AB20" s="43">
        <f ca="1">AC20-INT(AC20/10)*10</f>
        <v>0</v>
      </c>
      <c r="AC20" s="45">
        <f ca="1">V20*AD20</f>
        <v>30</v>
      </c>
      <c r="AD20" s="45">
        <f ca="1">INT(RAND()*(100-V20*2)/V20)+2</f>
        <v>2</v>
      </c>
      <c r="AE20" s="45"/>
      <c r="AF20" s="46"/>
      <c r="AG20" s="46"/>
    </row>
    <row r="21" spans="1:33" ht="27" customHeight="1" x14ac:dyDescent="0.25">
      <c r="A21" s="30"/>
      <c r="B21" s="30"/>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row>
    <row r="22" spans="1:33" ht="27" customHeight="1" x14ac:dyDescent="0.25">
      <c r="A22" s="30"/>
      <c r="B22" s="30"/>
      <c r="C22" s="30"/>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row>
    <row r="23" spans="1:33" ht="27" customHeight="1" x14ac:dyDescent="0.25">
      <c r="A23" s="30"/>
      <c r="B23" s="30"/>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row>
    <row r="24" spans="1:33" ht="27" customHeight="1" x14ac:dyDescent="0.25">
      <c r="A24" s="30"/>
      <c r="B24" s="30"/>
      <c r="C24" s="30"/>
      <c r="D24" s="30"/>
      <c r="E24" s="30"/>
      <c r="F24" s="34"/>
      <c r="G24" s="34"/>
      <c r="H24" s="34"/>
      <c r="I24" s="34"/>
      <c r="J24" s="34"/>
      <c r="K24" s="30"/>
      <c r="L24" s="30"/>
      <c r="M24" s="30"/>
      <c r="N24" s="30"/>
      <c r="O24" s="30"/>
      <c r="P24" s="30"/>
      <c r="Q24" s="30"/>
      <c r="R24" s="30"/>
      <c r="S24" s="30"/>
      <c r="T24" s="30"/>
      <c r="U24" s="30"/>
      <c r="V24" s="30"/>
      <c r="W24" s="30"/>
      <c r="X24" s="34"/>
      <c r="Y24" s="34"/>
      <c r="Z24" s="34"/>
      <c r="AA24" s="34"/>
      <c r="AB24" s="34"/>
      <c r="AC24" s="30"/>
      <c r="AD24" s="30"/>
      <c r="AE24" s="30"/>
      <c r="AF24" s="30"/>
      <c r="AG24" s="30"/>
    </row>
    <row r="25" spans="1:33" ht="27" customHeight="1" x14ac:dyDescent="0.25">
      <c r="A25" s="47" t="s">
        <v>124</v>
      </c>
      <c r="B25" s="46"/>
      <c r="C25" s="46"/>
      <c r="D25" s="183">
        <f ca="1">INT(RAND()*39)+11</f>
        <v>29</v>
      </c>
      <c r="E25" s="183"/>
      <c r="F25" s="43" t="s">
        <v>116</v>
      </c>
      <c r="G25" s="44"/>
      <c r="H25" s="44">
        <f ca="1">INT(K25/10)</f>
        <v>8</v>
      </c>
      <c r="I25" s="43"/>
      <c r="J25" s="43">
        <f ca="1">K25-INT(K25/10)*10</f>
        <v>7</v>
      </c>
      <c r="K25" s="45">
        <f ca="1">D25*L25</f>
        <v>87</v>
      </c>
      <c r="L25" s="45">
        <f ca="1">INT(RAND()*(100-D25*2)/D25)+2</f>
        <v>3</v>
      </c>
      <c r="M25" s="45"/>
      <c r="N25" s="46"/>
      <c r="O25" s="46"/>
      <c r="P25" s="46"/>
      <c r="Q25" s="46"/>
      <c r="R25" s="46"/>
      <c r="S25" s="184" t="s">
        <v>125</v>
      </c>
      <c r="T25" s="184"/>
      <c r="U25" s="46"/>
      <c r="V25" s="183">
        <f ca="1">INT(RAND()*39)+11</f>
        <v>32</v>
      </c>
      <c r="W25" s="183"/>
      <c r="X25" s="43" t="s">
        <v>116</v>
      </c>
      <c r="Y25" s="44"/>
      <c r="Z25" s="44">
        <f ca="1">INT(AC25/10)</f>
        <v>6</v>
      </c>
      <c r="AA25" s="43"/>
      <c r="AB25" s="43">
        <f ca="1">AC25-INT(AC25/10)*10</f>
        <v>4</v>
      </c>
      <c r="AC25" s="45">
        <f ca="1">V25*AD25</f>
        <v>64</v>
      </c>
      <c r="AD25" s="45">
        <f ca="1">INT(RAND()*(100-V25*2)/V25)+2</f>
        <v>2</v>
      </c>
      <c r="AE25" s="45"/>
      <c r="AF25" s="46"/>
      <c r="AG25" s="46"/>
    </row>
    <row r="26" spans="1:33" ht="27" customHeight="1" x14ac:dyDescent="0.25">
      <c r="A26" s="30"/>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row>
    <row r="27" spans="1:33" ht="27" customHeight="1" x14ac:dyDescent="0.25">
      <c r="A27" s="30"/>
      <c r="B27" s="30"/>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row>
    <row r="28" spans="1:33" ht="27" customHeight="1" x14ac:dyDescent="0.25">
      <c r="A28" s="30"/>
      <c r="B28" s="30"/>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row>
    <row r="29" spans="1:33" ht="27" customHeight="1" x14ac:dyDescent="0.25">
      <c r="A29" s="30"/>
      <c r="B29" s="30"/>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row>
    <row r="30" spans="1:33" ht="25" customHeight="1" x14ac:dyDescent="0.25">
      <c r="D30" s="2" t="str">
        <f>IF(D1="","",D1)</f>
        <v>わり算の筆算</v>
      </c>
      <c r="AC30" s="3" t="str">
        <f>IF(AC1="","",AC1)</f>
        <v>№</v>
      </c>
      <c r="AD30" s="3"/>
      <c r="AE30" s="147" t="str">
        <f>IF(AE1="","",AE1)</f>
        <v/>
      </c>
      <c r="AF30" s="147"/>
    </row>
    <row r="31" spans="1:33" ht="25" customHeight="1" x14ac:dyDescent="0.25">
      <c r="E31" s="6" t="s">
        <v>1</v>
      </c>
      <c r="P31" s="4" t="str">
        <f>IF(P2="","",P2)</f>
        <v>名前</v>
      </c>
      <c r="Q31" s="3"/>
      <c r="R31" s="3"/>
      <c r="S31" s="3"/>
      <c r="T31" s="3" t="str">
        <f>IF(T2="","",T2)</f>
        <v/>
      </c>
      <c r="U31" s="3"/>
      <c r="V31" s="3"/>
      <c r="W31" s="3"/>
      <c r="X31" s="3"/>
      <c r="Y31" s="3"/>
      <c r="Z31" s="3"/>
      <c r="AA31" s="3"/>
      <c r="AB31" s="3"/>
      <c r="AC31" s="13"/>
      <c r="AD31" s="13"/>
      <c r="AE31" s="13"/>
    </row>
    <row r="32" spans="1:33" ht="25" customHeight="1" x14ac:dyDescent="0.25">
      <c r="A32" s="1" t="str">
        <f t="shared" ref="A32:AG32" si="0">IF(A3="","",A3)</f>
        <v/>
      </c>
      <c r="B32" s="1" t="str">
        <f t="shared" si="0"/>
        <v/>
      </c>
      <c r="C32" s="1" t="str">
        <f t="shared" si="0"/>
        <v/>
      </c>
      <c r="D32" s="1" t="str">
        <f t="shared" si="0"/>
        <v/>
      </c>
      <c r="E32" s="1" t="str">
        <f t="shared" si="0"/>
        <v/>
      </c>
      <c r="F32" s="1" t="str">
        <f t="shared" si="0"/>
        <v/>
      </c>
      <c r="G32" s="1" t="str">
        <f t="shared" si="0"/>
        <v/>
      </c>
      <c r="H32" s="1" t="str">
        <f t="shared" si="0"/>
        <v/>
      </c>
      <c r="I32" s="1" t="str">
        <f t="shared" si="0"/>
        <v/>
      </c>
      <c r="J32" s="1" t="str">
        <f t="shared" si="0"/>
        <v/>
      </c>
      <c r="K32" s="1" t="str">
        <f t="shared" si="0"/>
        <v/>
      </c>
      <c r="L32" s="1" t="str">
        <f t="shared" si="0"/>
        <v/>
      </c>
      <c r="M32" s="1" t="str">
        <f t="shared" si="0"/>
        <v/>
      </c>
      <c r="N32" s="1" t="str">
        <f t="shared" si="0"/>
        <v/>
      </c>
      <c r="O32" s="1" t="str">
        <f t="shared" si="0"/>
        <v/>
      </c>
      <c r="P32" s="1" t="str">
        <f t="shared" si="0"/>
        <v/>
      </c>
      <c r="Q32" s="1" t="str">
        <f t="shared" si="0"/>
        <v/>
      </c>
      <c r="R32" s="1" t="str">
        <f t="shared" si="0"/>
        <v/>
      </c>
      <c r="S32" s="1" t="str">
        <f t="shared" si="0"/>
        <v/>
      </c>
      <c r="T32" s="1" t="str">
        <f t="shared" si="0"/>
        <v/>
      </c>
      <c r="U32" s="1" t="str">
        <f t="shared" si="0"/>
        <v/>
      </c>
      <c r="V32" s="1" t="str">
        <f t="shared" si="0"/>
        <v/>
      </c>
      <c r="W32" s="1" t="str">
        <f t="shared" si="0"/>
        <v/>
      </c>
      <c r="X32" s="1" t="str">
        <f t="shared" si="0"/>
        <v/>
      </c>
      <c r="Y32" s="1" t="str">
        <f t="shared" si="0"/>
        <v/>
      </c>
      <c r="Z32" s="1" t="str">
        <f t="shared" si="0"/>
        <v/>
      </c>
      <c r="AA32" s="1" t="str">
        <f t="shared" si="0"/>
        <v/>
      </c>
      <c r="AB32" s="1" t="str">
        <f t="shared" si="0"/>
        <v/>
      </c>
      <c r="AC32" s="1" t="str">
        <f t="shared" si="0"/>
        <v/>
      </c>
      <c r="AD32" s="1" t="str">
        <f t="shared" si="0"/>
        <v/>
      </c>
      <c r="AE32" s="1" t="str">
        <f t="shared" si="0"/>
        <v/>
      </c>
      <c r="AF32" s="1" t="str">
        <f t="shared" si="0"/>
        <v/>
      </c>
      <c r="AG32" s="1" t="str">
        <f t="shared" si="0"/>
        <v/>
      </c>
    </row>
    <row r="33" spans="1:33" ht="27" customHeight="1" x14ac:dyDescent="0.25">
      <c r="A33" s="1" t="str">
        <f t="shared" ref="A33:AG33" si="1">IF(A4="","",A4)</f>
        <v/>
      </c>
      <c r="B33" s="1" t="str">
        <f t="shared" si="1"/>
        <v/>
      </c>
      <c r="C33" s="1" t="str">
        <f t="shared" si="1"/>
        <v/>
      </c>
      <c r="D33" s="1" t="str">
        <f t="shared" si="1"/>
        <v/>
      </c>
      <c r="E33" s="1" t="str">
        <f t="shared" si="1"/>
        <v/>
      </c>
      <c r="F33" s="3" t="str">
        <f t="shared" si="1"/>
        <v/>
      </c>
      <c r="G33" s="3" t="str">
        <f t="shared" si="1"/>
        <v/>
      </c>
      <c r="H33" s="3" t="str">
        <f t="shared" si="1"/>
        <v/>
      </c>
      <c r="I33" s="3" t="str">
        <f t="shared" si="1"/>
        <v/>
      </c>
      <c r="J33" s="14">
        <f ca="1">L34</f>
        <v>2</v>
      </c>
      <c r="K33" s="1" t="str">
        <f t="shared" si="1"/>
        <v/>
      </c>
      <c r="L33" s="1" t="str">
        <f t="shared" si="1"/>
        <v/>
      </c>
      <c r="M33" s="1" t="str">
        <f t="shared" si="1"/>
        <v/>
      </c>
      <c r="N33" s="1" t="str">
        <f t="shared" si="1"/>
        <v/>
      </c>
      <c r="O33" s="1" t="str">
        <f t="shared" si="1"/>
        <v/>
      </c>
      <c r="P33" s="1" t="str">
        <f t="shared" si="1"/>
        <v/>
      </c>
      <c r="Q33" s="1" t="str">
        <f t="shared" si="1"/>
        <v/>
      </c>
      <c r="R33" s="1" t="str">
        <f t="shared" si="1"/>
        <v/>
      </c>
      <c r="S33" s="1" t="str">
        <f t="shared" si="1"/>
        <v/>
      </c>
      <c r="T33" s="1" t="str">
        <f t="shared" si="1"/>
        <v/>
      </c>
      <c r="U33" s="1" t="str">
        <f t="shared" si="1"/>
        <v/>
      </c>
      <c r="V33" s="1" t="str">
        <f t="shared" ref="V33:AA33" si="2">IF(V4="","",V4)</f>
        <v/>
      </c>
      <c r="W33" s="1" t="str">
        <f t="shared" si="2"/>
        <v/>
      </c>
      <c r="X33" s="3" t="str">
        <f t="shared" si="2"/>
        <v/>
      </c>
      <c r="Y33" s="3" t="str">
        <f t="shared" si="2"/>
        <v/>
      </c>
      <c r="Z33" s="3" t="str">
        <f t="shared" si="2"/>
        <v/>
      </c>
      <c r="AA33" s="3" t="str">
        <f t="shared" si="2"/>
        <v/>
      </c>
      <c r="AB33" s="14">
        <f ca="1">AD34</f>
        <v>4</v>
      </c>
      <c r="AC33" s="1" t="str">
        <f>IF(AC4="","",AC4)</f>
        <v/>
      </c>
      <c r="AD33" s="1" t="str">
        <f>IF(AD4="","",AD4)</f>
        <v/>
      </c>
      <c r="AE33" s="1" t="str">
        <f t="shared" si="1"/>
        <v/>
      </c>
      <c r="AF33" s="1" t="str">
        <f t="shared" si="1"/>
        <v/>
      </c>
      <c r="AG33" s="1" t="str">
        <f t="shared" si="1"/>
        <v/>
      </c>
    </row>
    <row r="34" spans="1:33" ht="27" customHeight="1" x14ac:dyDescent="0.25">
      <c r="A34" s="44" t="str">
        <f t="shared" ref="A34:AG34" si="3">IF(A5="","",A5)</f>
        <v>(1)</v>
      </c>
      <c r="B34" s="43"/>
      <c r="C34" s="43"/>
      <c r="D34" s="183">
        <f t="shared" ca="1" si="3"/>
        <v>33</v>
      </c>
      <c r="E34" s="183" t="str">
        <f t="shared" si="3"/>
        <v/>
      </c>
      <c r="F34" s="43" t="str">
        <f t="shared" si="3"/>
        <v>)</v>
      </c>
      <c r="G34" s="44" t="str">
        <f t="shared" si="3"/>
        <v/>
      </c>
      <c r="H34" s="44">
        <f t="shared" ca="1" si="3"/>
        <v>6</v>
      </c>
      <c r="I34" s="43" t="str">
        <f t="shared" si="3"/>
        <v/>
      </c>
      <c r="J34" s="43">
        <f t="shared" ca="1" si="3"/>
        <v>6</v>
      </c>
      <c r="K34" s="45">
        <f t="shared" ca="1" si="3"/>
        <v>66</v>
      </c>
      <c r="L34" s="45">
        <f t="shared" ca="1" si="3"/>
        <v>2</v>
      </c>
      <c r="M34" s="43" t="str">
        <f t="shared" si="3"/>
        <v/>
      </c>
      <c r="N34" s="43" t="str">
        <f t="shared" si="3"/>
        <v/>
      </c>
      <c r="O34" s="43" t="str">
        <f t="shared" si="3"/>
        <v/>
      </c>
      <c r="P34" s="43" t="str">
        <f t="shared" si="3"/>
        <v/>
      </c>
      <c r="Q34" s="43" t="str">
        <f t="shared" si="3"/>
        <v/>
      </c>
      <c r="R34" s="43" t="str">
        <f t="shared" si="3"/>
        <v/>
      </c>
      <c r="S34" s="44" t="str">
        <f t="shared" si="3"/>
        <v>(2)</v>
      </c>
      <c r="T34" s="43"/>
      <c r="U34" s="43"/>
      <c r="V34" s="183">
        <f t="shared" ref="V34:AD34" ca="1" si="4">IF(V5="","",V5)</f>
        <v>18</v>
      </c>
      <c r="W34" s="183" t="str">
        <f t="shared" si="4"/>
        <v/>
      </c>
      <c r="X34" s="43" t="str">
        <f t="shared" si="4"/>
        <v>)</v>
      </c>
      <c r="Y34" s="44" t="str">
        <f t="shared" si="4"/>
        <v/>
      </c>
      <c r="Z34" s="44">
        <f t="shared" ca="1" si="4"/>
        <v>7</v>
      </c>
      <c r="AA34" s="43" t="str">
        <f t="shared" si="4"/>
        <v/>
      </c>
      <c r="AB34" s="43">
        <f t="shared" ca="1" si="4"/>
        <v>2</v>
      </c>
      <c r="AC34" s="45">
        <f t="shared" ca="1" si="4"/>
        <v>72</v>
      </c>
      <c r="AD34" s="45">
        <f t="shared" ca="1" si="4"/>
        <v>4</v>
      </c>
      <c r="AE34" s="43" t="str">
        <f t="shared" si="3"/>
        <v/>
      </c>
      <c r="AF34" s="43" t="str">
        <f t="shared" si="3"/>
        <v/>
      </c>
      <c r="AG34" s="43" t="str">
        <f t="shared" si="3"/>
        <v/>
      </c>
    </row>
    <row r="35" spans="1:33" ht="27" customHeight="1" x14ac:dyDescent="0.25">
      <c r="A35" s="1" t="str">
        <f t="shared" ref="A35:AG35" si="5">IF(A6="","",A6)</f>
        <v/>
      </c>
      <c r="D35" s="1" t="str">
        <f t="shared" si="5"/>
        <v/>
      </c>
      <c r="E35" s="1" t="str">
        <f t="shared" si="5"/>
        <v/>
      </c>
      <c r="F35" s="1" t="str">
        <f t="shared" si="5"/>
        <v/>
      </c>
      <c r="G35" s="1" t="str">
        <f t="shared" si="5"/>
        <v/>
      </c>
      <c r="H35" s="39">
        <f ca="1">INT(K35/10)</f>
        <v>6</v>
      </c>
      <c r="I35" s="39" t="str">
        <f t="shared" si="5"/>
        <v/>
      </c>
      <c r="J35" s="39">
        <f ca="1">K35-INT(K35/10)*10</f>
        <v>6</v>
      </c>
      <c r="K35" s="8">
        <f ca="1">D34*J33</f>
        <v>66</v>
      </c>
      <c r="L35" s="8" t="str">
        <f t="shared" si="5"/>
        <v/>
      </c>
      <c r="M35" s="1" t="str">
        <f t="shared" si="5"/>
        <v/>
      </c>
      <c r="N35" s="1" t="str">
        <f t="shared" si="5"/>
        <v/>
      </c>
      <c r="O35" s="1" t="str">
        <f t="shared" si="5"/>
        <v/>
      </c>
      <c r="P35" s="1" t="str">
        <f t="shared" si="5"/>
        <v/>
      </c>
      <c r="Q35" s="1" t="str">
        <f t="shared" si="5"/>
        <v/>
      </c>
      <c r="R35" s="1" t="str">
        <f t="shared" si="5"/>
        <v/>
      </c>
      <c r="S35" s="1" t="str">
        <f t="shared" si="5"/>
        <v/>
      </c>
      <c r="V35" s="1" t="str">
        <f>IF(V6="","",V6)</f>
        <v/>
      </c>
      <c r="W35" s="1" t="str">
        <f>IF(W6="","",W6)</f>
        <v/>
      </c>
      <c r="X35" s="1" t="str">
        <f>IF(X6="","",X6)</f>
        <v/>
      </c>
      <c r="Y35" s="1" t="str">
        <f>IF(Y6="","",Y6)</f>
        <v/>
      </c>
      <c r="Z35" s="39">
        <f ca="1">INT(AC35/10)</f>
        <v>7</v>
      </c>
      <c r="AA35" s="39" t="str">
        <f>IF(AA6="","",AA6)</f>
        <v/>
      </c>
      <c r="AB35" s="39">
        <f ca="1">AC35-INT(AC35/10)*10</f>
        <v>2</v>
      </c>
      <c r="AC35" s="8">
        <f ca="1">V34*AB33</f>
        <v>72</v>
      </c>
      <c r="AD35" s="8" t="str">
        <f>IF(AD6="","",AD6)</f>
        <v/>
      </c>
      <c r="AE35" s="1" t="str">
        <f t="shared" si="5"/>
        <v/>
      </c>
      <c r="AF35" s="1" t="str">
        <f t="shared" si="5"/>
        <v/>
      </c>
      <c r="AG35" s="1" t="str">
        <f t="shared" si="5"/>
        <v/>
      </c>
    </row>
    <row r="36" spans="1:33" ht="27" customHeight="1" x14ac:dyDescent="0.25">
      <c r="A36" s="1" t="str">
        <f t="shared" ref="A36:AG36" si="6">IF(A7="","",A7)</f>
        <v/>
      </c>
      <c r="D36" s="1" t="str">
        <f t="shared" si="6"/>
        <v/>
      </c>
      <c r="E36" s="1" t="str">
        <f t="shared" si="6"/>
        <v/>
      </c>
      <c r="F36" s="1" t="str">
        <f t="shared" si="6"/>
        <v/>
      </c>
      <c r="G36" s="1" t="str">
        <f t="shared" si="6"/>
        <v/>
      </c>
      <c r="H36" s="7" t="str">
        <f t="shared" si="6"/>
        <v/>
      </c>
      <c r="I36" s="7" t="str">
        <f t="shared" si="6"/>
        <v/>
      </c>
      <c r="J36" s="7">
        <f ca="1">K36</f>
        <v>0</v>
      </c>
      <c r="K36" s="8">
        <f ca="1">K34-K35</f>
        <v>0</v>
      </c>
      <c r="L36" s="8" t="str">
        <f t="shared" si="6"/>
        <v/>
      </c>
      <c r="M36" s="1" t="str">
        <f t="shared" si="6"/>
        <v/>
      </c>
      <c r="N36" s="1" t="str">
        <f t="shared" si="6"/>
        <v/>
      </c>
      <c r="O36" s="1" t="str">
        <f t="shared" si="6"/>
        <v/>
      </c>
      <c r="P36" s="1" t="str">
        <f t="shared" si="6"/>
        <v/>
      </c>
      <c r="Q36" s="1" t="str">
        <f t="shared" si="6"/>
        <v/>
      </c>
      <c r="R36" s="1" t="str">
        <f t="shared" si="6"/>
        <v/>
      </c>
      <c r="S36" s="1" t="str">
        <f t="shared" si="6"/>
        <v/>
      </c>
      <c r="V36" s="1" t="str">
        <f t="shared" ref="V36:AA36" si="7">IF(V7="","",V7)</f>
        <v/>
      </c>
      <c r="W36" s="1" t="str">
        <f t="shared" si="7"/>
        <v/>
      </c>
      <c r="X36" s="1" t="str">
        <f t="shared" si="7"/>
        <v/>
      </c>
      <c r="Y36" s="1" t="str">
        <f t="shared" si="7"/>
        <v/>
      </c>
      <c r="Z36" s="7" t="str">
        <f t="shared" si="7"/>
        <v/>
      </c>
      <c r="AA36" s="7" t="str">
        <f t="shared" si="7"/>
        <v/>
      </c>
      <c r="AB36" s="7">
        <f ca="1">AC36</f>
        <v>0</v>
      </c>
      <c r="AC36" s="8">
        <f ca="1">AC34-AC35</f>
        <v>0</v>
      </c>
      <c r="AD36" s="8" t="str">
        <f>IF(AD7="","",AD7)</f>
        <v/>
      </c>
      <c r="AE36" s="1" t="str">
        <f t="shared" si="6"/>
        <v/>
      </c>
      <c r="AF36" s="1" t="str">
        <f t="shared" si="6"/>
        <v/>
      </c>
      <c r="AG36" s="1" t="str">
        <f t="shared" si="6"/>
        <v/>
      </c>
    </row>
    <row r="37" spans="1:33" ht="27" customHeight="1" x14ac:dyDescent="0.25">
      <c r="A37" s="1" t="str">
        <f t="shared" ref="A37:AG37" si="8">IF(A8="","",A8)</f>
        <v/>
      </c>
      <c r="D37" s="1" t="str">
        <f t="shared" si="8"/>
        <v/>
      </c>
      <c r="E37" s="1" t="str">
        <f t="shared" si="8"/>
        <v/>
      </c>
      <c r="F37" s="1" t="str">
        <f t="shared" si="8"/>
        <v/>
      </c>
      <c r="G37" s="1" t="str">
        <f t="shared" si="8"/>
        <v/>
      </c>
      <c r="H37" s="1" t="str">
        <f t="shared" si="8"/>
        <v/>
      </c>
      <c r="I37" s="1" t="str">
        <f t="shared" si="8"/>
        <v/>
      </c>
      <c r="J37" s="1" t="str">
        <f t="shared" si="8"/>
        <v/>
      </c>
      <c r="K37" s="1" t="str">
        <f t="shared" si="8"/>
        <v/>
      </c>
      <c r="L37" s="1" t="str">
        <f t="shared" si="8"/>
        <v/>
      </c>
      <c r="M37" s="1" t="str">
        <f t="shared" si="8"/>
        <v/>
      </c>
      <c r="N37" s="1" t="str">
        <f t="shared" si="8"/>
        <v/>
      </c>
      <c r="O37" s="1" t="str">
        <f t="shared" si="8"/>
        <v/>
      </c>
      <c r="P37" s="1" t="str">
        <f t="shared" si="8"/>
        <v/>
      </c>
      <c r="Q37" s="1" t="str">
        <f t="shared" si="8"/>
        <v/>
      </c>
      <c r="R37" s="1" t="str">
        <f t="shared" si="8"/>
        <v/>
      </c>
      <c r="S37" s="1" t="str">
        <f t="shared" si="8"/>
        <v/>
      </c>
      <c r="V37" s="1" t="str">
        <f t="shared" si="8"/>
        <v/>
      </c>
      <c r="W37" s="1" t="str">
        <f t="shared" si="8"/>
        <v/>
      </c>
      <c r="X37" s="1" t="str">
        <f t="shared" si="8"/>
        <v/>
      </c>
      <c r="Y37" s="1" t="str">
        <f t="shared" si="8"/>
        <v/>
      </c>
      <c r="Z37" s="1" t="str">
        <f t="shared" si="8"/>
        <v/>
      </c>
      <c r="AA37" s="1" t="str">
        <f t="shared" si="8"/>
        <v/>
      </c>
      <c r="AB37" s="1" t="str">
        <f t="shared" si="8"/>
        <v/>
      </c>
      <c r="AC37" s="1" t="str">
        <f t="shared" si="8"/>
        <v/>
      </c>
      <c r="AD37" s="1" t="str">
        <f t="shared" si="8"/>
        <v/>
      </c>
      <c r="AE37" s="1" t="str">
        <f t="shared" si="8"/>
        <v/>
      </c>
      <c r="AF37" s="1" t="str">
        <f t="shared" si="8"/>
        <v/>
      </c>
      <c r="AG37" s="1" t="str">
        <f t="shared" si="8"/>
        <v/>
      </c>
    </row>
    <row r="38" spans="1:33" ht="27" customHeight="1" x14ac:dyDescent="0.25">
      <c r="A38" s="1" t="str">
        <f>IF(A9="","",A9)</f>
        <v/>
      </c>
      <c r="D38" s="1" t="str">
        <f t="shared" ref="D38:I38" si="9">IF(D9="","",D9)</f>
        <v/>
      </c>
      <c r="E38" s="1" t="str">
        <f t="shared" si="9"/>
        <v/>
      </c>
      <c r="F38" s="3" t="str">
        <f t="shared" si="9"/>
        <v/>
      </c>
      <c r="G38" s="3" t="str">
        <f t="shared" si="9"/>
        <v/>
      </c>
      <c r="H38" s="3" t="str">
        <f t="shared" si="9"/>
        <v/>
      </c>
      <c r="I38" s="3" t="str">
        <f t="shared" si="9"/>
        <v/>
      </c>
      <c r="J38" s="14">
        <f ca="1">L39</f>
        <v>2</v>
      </c>
      <c r="K38" s="1" t="str">
        <f t="shared" ref="K38:S38" si="10">IF(K9="","",K9)</f>
        <v/>
      </c>
      <c r="L38" s="1" t="str">
        <f t="shared" si="10"/>
        <v/>
      </c>
      <c r="M38" s="1" t="str">
        <f t="shared" si="10"/>
        <v/>
      </c>
      <c r="N38" s="1" t="str">
        <f t="shared" si="10"/>
        <v/>
      </c>
      <c r="O38" s="1" t="str">
        <f t="shared" si="10"/>
        <v/>
      </c>
      <c r="P38" s="1" t="str">
        <f t="shared" si="10"/>
        <v/>
      </c>
      <c r="Q38" s="1" t="str">
        <f t="shared" si="10"/>
        <v/>
      </c>
      <c r="R38" s="1" t="str">
        <f t="shared" si="10"/>
        <v/>
      </c>
      <c r="S38" s="1" t="str">
        <f t="shared" si="10"/>
        <v/>
      </c>
      <c r="V38" s="1" t="str">
        <f t="shared" ref="V38:AA38" si="11">IF(V9="","",V9)</f>
        <v/>
      </c>
      <c r="W38" s="1" t="str">
        <f t="shared" si="11"/>
        <v/>
      </c>
      <c r="X38" s="3" t="str">
        <f t="shared" si="11"/>
        <v/>
      </c>
      <c r="Y38" s="3" t="str">
        <f t="shared" si="11"/>
        <v/>
      </c>
      <c r="Z38" s="3" t="str">
        <f t="shared" si="11"/>
        <v/>
      </c>
      <c r="AA38" s="3" t="str">
        <f t="shared" si="11"/>
        <v/>
      </c>
      <c r="AB38" s="14">
        <f ca="1">AD39</f>
        <v>2</v>
      </c>
      <c r="AC38" s="1" t="str">
        <f>IF(AC9="","",AC9)</f>
        <v/>
      </c>
      <c r="AD38" s="1" t="str">
        <f>IF(AD9="","",AD9)</f>
        <v/>
      </c>
      <c r="AE38" s="1" t="str">
        <f>IF(AE9="","",AE9)</f>
        <v/>
      </c>
      <c r="AF38" s="1" t="str">
        <f>IF(AF9="","",AF9)</f>
        <v/>
      </c>
      <c r="AG38" s="1" t="str">
        <f>IF(AG9="","",AG9)</f>
        <v/>
      </c>
    </row>
    <row r="39" spans="1:33" ht="27" customHeight="1" x14ac:dyDescent="0.25">
      <c r="A39" s="44" t="str">
        <f>IF(A10="","",A10)</f>
        <v>(3)</v>
      </c>
      <c r="B39" s="43"/>
      <c r="C39" s="43"/>
      <c r="D39" s="183">
        <f t="shared" ref="D39:L39" ca="1" si="12">IF(D10="","",D10)</f>
        <v>38</v>
      </c>
      <c r="E39" s="183" t="str">
        <f t="shared" si="12"/>
        <v/>
      </c>
      <c r="F39" s="43" t="str">
        <f t="shared" si="12"/>
        <v>)</v>
      </c>
      <c r="G39" s="44" t="str">
        <f t="shared" si="12"/>
        <v/>
      </c>
      <c r="H39" s="44">
        <f t="shared" ca="1" si="12"/>
        <v>7</v>
      </c>
      <c r="I39" s="43" t="str">
        <f t="shared" si="12"/>
        <v/>
      </c>
      <c r="J39" s="43">
        <f t="shared" ca="1" si="12"/>
        <v>6</v>
      </c>
      <c r="K39" s="45">
        <f t="shared" ca="1" si="12"/>
        <v>76</v>
      </c>
      <c r="L39" s="45">
        <f t="shared" ca="1" si="12"/>
        <v>2</v>
      </c>
      <c r="M39" s="43" t="str">
        <f t="shared" ref="M39:S41" si="13">IF(M10="","",M10)</f>
        <v/>
      </c>
      <c r="N39" s="43" t="str">
        <f t="shared" si="13"/>
        <v/>
      </c>
      <c r="O39" s="43" t="str">
        <f t="shared" si="13"/>
        <v/>
      </c>
      <c r="P39" s="43" t="str">
        <f t="shared" si="13"/>
        <v/>
      </c>
      <c r="Q39" s="43" t="str">
        <f t="shared" si="13"/>
        <v/>
      </c>
      <c r="R39" s="43" t="str">
        <f t="shared" si="13"/>
        <v/>
      </c>
      <c r="S39" s="44" t="str">
        <f t="shared" si="13"/>
        <v>(4)</v>
      </c>
      <c r="T39" s="43"/>
      <c r="U39" s="43"/>
      <c r="V39" s="183">
        <f t="shared" ref="V39:AD39" ca="1" si="14">IF(V10="","",V10)</f>
        <v>22</v>
      </c>
      <c r="W39" s="183" t="str">
        <f t="shared" si="14"/>
        <v/>
      </c>
      <c r="X39" s="43" t="str">
        <f t="shared" si="14"/>
        <v>)</v>
      </c>
      <c r="Y39" s="44" t="str">
        <f t="shared" si="14"/>
        <v/>
      </c>
      <c r="Z39" s="44">
        <f t="shared" ca="1" si="14"/>
        <v>4</v>
      </c>
      <c r="AA39" s="43" t="str">
        <f t="shared" si="14"/>
        <v/>
      </c>
      <c r="AB39" s="43">
        <f t="shared" ca="1" si="14"/>
        <v>4</v>
      </c>
      <c r="AC39" s="45">
        <f t="shared" ca="1" si="14"/>
        <v>44</v>
      </c>
      <c r="AD39" s="45">
        <f t="shared" ca="1" si="14"/>
        <v>2</v>
      </c>
      <c r="AE39" s="43" t="str">
        <f t="shared" ref="AE39:AG41" si="15">IF(AE10="","",AE10)</f>
        <v/>
      </c>
      <c r="AF39" s="43" t="str">
        <f t="shared" si="15"/>
        <v/>
      </c>
      <c r="AG39" s="43" t="str">
        <f t="shared" si="15"/>
        <v/>
      </c>
    </row>
    <row r="40" spans="1:33" ht="27" customHeight="1" x14ac:dyDescent="0.25">
      <c r="A40" s="1" t="str">
        <f>IF(A11="","",A11)</f>
        <v/>
      </c>
      <c r="D40" s="1" t="str">
        <f>IF(D11="","",D11)</f>
        <v/>
      </c>
      <c r="E40" s="1" t="str">
        <f>IF(E11="","",E11)</f>
        <v/>
      </c>
      <c r="F40" s="1" t="str">
        <f>IF(F11="","",F11)</f>
        <v/>
      </c>
      <c r="G40" s="1" t="str">
        <f>IF(G11="","",G11)</f>
        <v/>
      </c>
      <c r="H40" s="39">
        <f ca="1">INT(K40/10)</f>
        <v>7</v>
      </c>
      <c r="I40" s="39" t="str">
        <f>IF(I11="","",I11)</f>
        <v/>
      </c>
      <c r="J40" s="39">
        <f ca="1">K40-INT(K40/10)*10</f>
        <v>6</v>
      </c>
      <c r="K40" s="8">
        <f ca="1">D39*J38</f>
        <v>76</v>
      </c>
      <c r="L40" s="8" t="str">
        <f>IF(L11="","",L11)</f>
        <v/>
      </c>
      <c r="M40" s="1" t="str">
        <f t="shared" si="13"/>
        <v/>
      </c>
      <c r="N40" s="1" t="str">
        <f t="shared" si="13"/>
        <v/>
      </c>
      <c r="O40" s="1" t="str">
        <f t="shared" si="13"/>
        <v/>
      </c>
      <c r="P40" s="1" t="str">
        <f t="shared" si="13"/>
        <v/>
      </c>
      <c r="Q40" s="1" t="str">
        <f t="shared" si="13"/>
        <v/>
      </c>
      <c r="R40" s="1" t="str">
        <f t="shared" si="13"/>
        <v/>
      </c>
      <c r="S40" s="1" t="str">
        <f t="shared" si="13"/>
        <v/>
      </c>
      <c r="V40" s="1" t="str">
        <f>IF(V11="","",V11)</f>
        <v/>
      </c>
      <c r="W40" s="1" t="str">
        <f>IF(W11="","",W11)</f>
        <v/>
      </c>
      <c r="X40" s="1" t="str">
        <f>IF(X11="","",X11)</f>
        <v/>
      </c>
      <c r="Y40" s="1" t="str">
        <f>IF(Y11="","",Y11)</f>
        <v/>
      </c>
      <c r="Z40" s="39">
        <f ca="1">INT(AC40/10)</f>
        <v>4</v>
      </c>
      <c r="AA40" s="39" t="str">
        <f>IF(AA11="","",AA11)</f>
        <v/>
      </c>
      <c r="AB40" s="39">
        <f ca="1">AC40-INT(AC40/10)*10</f>
        <v>4</v>
      </c>
      <c r="AC40" s="8">
        <f ca="1">V39*AB38</f>
        <v>44</v>
      </c>
      <c r="AD40" s="8" t="str">
        <f>IF(AD11="","",AD11)</f>
        <v/>
      </c>
      <c r="AE40" s="1" t="str">
        <f t="shared" si="15"/>
        <v/>
      </c>
      <c r="AF40" s="1" t="str">
        <f t="shared" si="15"/>
        <v/>
      </c>
      <c r="AG40" s="1" t="str">
        <f t="shared" si="15"/>
        <v/>
      </c>
    </row>
    <row r="41" spans="1:33" ht="27" customHeight="1" x14ac:dyDescent="0.25">
      <c r="A41" s="1" t="str">
        <f>IF(A12="","",A12)</f>
        <v/>
      </c>
      <c r="D41" s="1" t="str">
        <f t="shared" ref="D41:I41" si="16">IF(D12="","",D12)</f>
        <v/>
      </c>
      <c r="E41" s="1" t="str">
        <f t="shared" si="16"/>
        <v/>
      </c>
      <c r="F41" s="1" t="str">
        <f t="shared" si="16"/>
        <v/>
      </c>
      <c r="G41" s="1" t="str">
        <f t="shared" si="16"/>
        <v/>
      </c>
      <c r="H41" s="7" t="str">
        <f t="shared" si="16"/>
        <v/>
      </c>
      <c r="I41" s="7" t="str">
        <f t="shared" si="16"/>
        <v/>
      </c>
      <c r="J41" s="7">
        <f ca="1">K41</f>
        <v>0</v>
      </c>
      <c r="K41" s="8">
        <f ca="1">K39-K40</f>
        <v>0</v>
      </c>
      <c r="L41" s="8" t="str">
        <f>IF(L12="","",L12)</f>
        <v/>
      </c>
      <c r="M41" s="1" t="str">
        <f t="shared" si="13"/>
        <v/>
      </c>
      <c r="N41" s="1" t="str">
        <f t="shared" si="13"/>
        <v/>
      </c>
      <c r="O41" s="1" t="str">
        <f t="shared" si="13"/>
        <v/>
      </c>
      <c r="P41" s="1" t="str">
        <f t="shared" si="13"/>
        <v/>
      </c>
      <c r="Q41" s="1" t="str">
        <f t="shared" si="13"/>
        <v/>
      </c>
      <c r="R41" s="1" t="str">
        <f t="shared" si="13"/>
        <v/>
      </c>
      <c r="S41" s="1" t="str">
        <f t="shared" si="13"/>
        <v/>
      </c>
      <c r="V41" s="1" t="str">
        <f t="shared" ref="V41:AA41" si="17">IF(V12="","",V12)</f>
        <v/>
      </c>
      <c r="W41" s="1" t="str">
        <f t="shared" si="17"/>
        <v/>
      </c>
      <c r="X41" s="1" t="str">
        <f t="shared" si="17"/>
        <v/>
      </c>
      <c r="Y41" s="1" t="str">
        <f t="shared" si="17"/>
        <v/>
      </c>
      <c r="Z41" s="7" t="str">
        <f t="shared" si="17"/>
        <v/>
      </c>
      <c r="AA41" s="7" t="str">
        <f t="shared" si="17"/>
        <v/>
      </c>
      <c r="AB41" s="7">
        <f ca="1">AC41</f>
        <v>0</v>
      </c>
      <c r="AC41" s="8">
        <f ca="1">AC39-AC40</f>
        <v>0</v>
      </c>
      <c r="AD41" s="8" t="str">
        <f>IF(AD12="","",AD12)</f>
        <v/>
      </c>
      <c r="AE41" s="1" t="str">
        <f t="shared" si="15"/>
        <v/>
      </c>
      <c r="AF41" s="1" t="str">
        <f t="shared" si="15"/>
        <v/>
      </c>
      <c r="AG41" s="1" t="str">
        <f t="shared" si="15"/>
        <v/>
      </c>
    </row>
    <row r="42" spans="1:33" ht="27" customHeight="1" x14ac:dyDescent="0.25">
      <c r="A42" s="1" t="str">
        <f t="shared" ref="A42:AG42" si="18">IF(A13="","",A13)</f>
        <v/>
      </c>
      <c r="D42" s="1" t="str">
        <f t="shared" si="18"/>
        <v/>
      </c>
      <c r="E42" s="1" t="str">
        <f t="shared" si="18"/>
        <v/>
      </c>
      <c r="F42" s="1" t="str">
        <f t="shared" si="18"/>
        <v/>
      </c>
      <c r="G42" s="1" t="str">
        <f t="shared" si="18"/>
        <v/>
      </c>
      <c r="H42" s="1" t="str">
        <f t="shared" si="18"/>
        <v/>
      </c>
      <c r="I42" s="1" t="str">
        <f t="shared" si="18"/>
        <v/>
      </c>
      <c r="J42" s="1" t="str">
        <f t="shared" si="18"/>
        <v/>
      </c>
      <c r="K42" s="1" t="str">
        <f t="shared" si="18"/>
        <v/>
      </c>
      <c r="L42" s="1" t="str">
        <f t="shared" si="18"/>
        <v/>
      </c>
      <c r="M42" s="1" t="str">
        <f t="shared" si="18"/>
        <v/>
      </c>
      <c r="N42" s="1" t="str">
        <f t="shared" si="18"/>
        <v/>
      </c>
      <c r="O42" s="1" t="str">
        <f t="shared" si="18"/>
        <v/>
      </c>
      <c r="P42" s="1" t="str">
        <f t="shared" si="18"/>
        <v/>
      </c>
      <c r="Q42" s="1" t="str">
        <f t="shared" si="18"/>
        <v/>
      </c>
      <c r="R42" s="1" t="str">
        <f t="shared" si="18"/>
        <v/>
      </c>
      <c r="S42" s="1" t="str">
        <f t="shared" si="18"/>
        <v/>
      </c>
      <c r="V42" s="1" t="str">
        <f t="shared" si="18"/>
        <v/>
      </c>
      <c r="W42" s="1" t="str">
        <f t="shared" si="18"/>
        <v/>
      </c>
      <c r="X42" s="1" t="str">
        <f t="shared" si="18"/>
        <v/>
      </c>
      <c r="Y42" s="1" t="str">
        <f t="shared" si="18"/>
        <v/>
      </c>
      <c r="Z42" s="1" t="str">
        <f t="shared" si="18"/>
        <v/>
      </c>
      <c r="AA42" s="1" t="str">
        <f t="shared" si="18"/>
        <v/>
      </c>
      <c r="AB42" s="1" t="str">
        <f t="shared" si="18"/>
        <v/>
      </c>
      <c r="AC42" s="1" t="str">
        <f t="shared" si="18"/>
        <v/>
      </c>
      <c r="AD42" s="1" t="str">
        <f t="shared" si="18"/>
        <v/>
      </c>
      <c r="AE42" s="1" t="str">
        <f t="shared" si="18"/>
        <v/>
      </c>
      <c r="AF42" s="1" t="str">
        <f t="shared" si="18"/>
        <v/>
      </c>
      <c r="AG42" s="1" t="str">
        <f t="shared" si="18"/>
        <v/>
      </c>
    </row>
    <row r="43" spans="1:33" ht="27" customHeight="1" x14ac:dyDescent="0.25">
      <c r="A43" s="1" t="str">
        <f>IF(A14="","",A14)</f>
        <v/>
      </c>
      <c r="D43" s="1" t="str">
        <f t="shared" ref="D43:I43" si="19">IF(D14="","",D14)</f>
        <v/>
      </c>
      <c r="E43" s="1" t="str">
        <f t="shared" si="19"/>
        <v/>
      </c>
      <c r="F43" s="3" t="str">
        <f t="shared" si="19"/>
        <v/>
      </c>
      <c r="G43" s="3" t="str">
        <f t="shared" si="19"/>
        <v/>
      </c>
      <c r="H43" s="3" t="str">
        <f t="shared" si="19"/>
        <v/>
      </c>
      <c r="I43" s="3" t="str">
        <f t="shared" si="19"/>
        <v/>
      </c>
      <c r="J43" s="14">
        <f ca="1">L44</f>
        <v>2</v>
      </c>
      <c r="K43" s="1" t="str">
        <f t="shared" ref="K43:S43" si="20">IF(K14="","",K14)</f>
        <v/>
      </c>
      <c r="L43" s="1" t="str">
        <f t="shared" si="20"/>
        <v/>
      </c>
      <c r="M43" s="1" t="str">
        <f t="shared" si="20"/>
        <v/>
      </c>
      <c r="N43" s="1" t="str">
        <f t="shared" si="20"/>
        <v/>
      </c>
      <c r="O43" s="1" t="str">
        <f t="shared" si="20"/>
        <v/>
      </c>
      <c r="P43" s="1" t="str">
        <f t="shared" si="20"/>
        <v/>
      </c>
      <c r="Q43" s="1" t="str">
        <f t="shared" si="20"/>
        <v/>
      </c>
      <c r="R43" s="1" t="str">
        <f t="shared" si="20"/>
        <v/>
      </c>
      <c r="S43" s="1" t="str">
        <f t="shared" si="20"/>
        <v/>
      </c>
      <c r="V43" s="1" t="str">
        <f t="shared" ref="V43:AA43" si="21">IF(V14="","",V14)</f>
        <v/>
      </c>
      <c r="W43" s="1" t="str">
        <f t="shared" si="21"/>
        <v/>
      </c>
      <c r="X43" s="3" t="str">
        <f t="shared" si="21"/>
        <v/>
      </c>
      <c r="Y43" s="3" t="str">
        <f t="shared" si="21"/>
        <v/>
      </c>
      <c r="Z43" s="3" t="str">
        <f t="shared" si="21"/>
        <v/>
      </c>
      <c r="AA43" s="3" t="str">
        <f t="shared" si="21"/>
        <v/>
      </c>
      <c r="AB43" s="14">
        <f ca="1">AD44</f>
        <v>2</v>
      </c>
      <c r="AC43" s="1" t="str">
        <f>IF(AC14="","",AC14)</f>
        <v/>
      </c>
      <c r="AD43" s="1" t="str">
        <f>IF(AD14="","",AD14)</f>
        <v/>
      </c>
      <c r="AE43" s="1" t="str">
        <f>IF(AE14="","",AE14)</f>
        <v/>
      </c>
      <c r="AF43" s="1" t="str">
        <f>IF(AF14="","",AF14)</f>
        <v/>
      </c>
      <c r="AG43" s="1" t="str">
        <f>IF(AG14="","",AG14)</f>
        <v/>
      </c>
    </row>
    <row r="44" spans="1:33" ht="27" customHeight="1" x14ac:dyDescent="0.25">
      <c r="A44" s="44" t="str">
        <f>IF(A15="","",A15)</f>
        <v>(5)</v>
      </c>
      <c r="B44" s="43"/>
      <c r="C44" s="43"/>
      <c r="D44" s="183">
        <f t="shared" ref="D44:L44" ca="1" si="22">IF(D15="","",D15)</f>
        <v>31</v>
      </c>
      <c r="E44" s="183" t="str">
        <f t="shared" si="22"/>
        <v/>
      </c>
      <c r="F44" s="43" t="str">
        <f t="shared" si="22"/>
        <v>)</v>
      </c>
      <c r="G44" s="44" t="str">
        <f t="shared" si="22"/>
        <v/>
      </c>
      <c r="H44" s="44">
        <f t="shared" ca="1" si="22"/>
        <v>6</v>
      </c>
      <c r="I44" s="43" t="str">
        <f t="shared" si="22"/>
        <v/>
      </c>
      <c r="J44" s="43">
        <f t="shared" ca="1" si="22"/>
        <v>2</v>
      </c>
      <c r="K44" s="45">
        <f t="shared" ca="1" si="22"/>
        <v>62</v>
      </c>
      <c r="L44" s="45">
        <f t="shared" ca="1" si="22"/>
        <v>2</v>
      </c>
      <c r="M44" s="43" t="str">
        <f t="shared" ref="M44:S46" si="23">IF(M15="","",M15)</f>
        <v/>
      </c>
      <c r="N44" s="43" t="str">
        <f t="shared" si="23"/>
        <v/>
      </c>
      <c r="O44" s="43" t="str">
        <f t="shared" si="23"/>
        <v/>
      </c>
      <c r="P44" s="43" t="str">
        <f t="shared" si="23"/>
        <v/>
      </c>
      <c r="Q44" s="43" t="str">
        <f t="shared" si="23"/>
        <v/>
      </c>
      <c r="R44" s="43" t="str">
        <f t="shared" si="23"/>
        <v/>
      </c>
      <c r="S44" s="44" t="str">
        <f t="shared" si="23"/>
        <v>(6)</v>
      </c>
      <c r="T44" s="43"/>
      <c r="U44" s="43"/>
      <c r="V44" s="183">
        <f t="shared" ref="V44:AD44" ca="1" si="24">IF(V15="","",V15)</f>
        <v>37</v>
      </c>
      <c r="W44" s="183" t="str">
        <f t="shared" si="24"/>
        <v/>
      </c>
      <c r="X44" s="43" t="str">
        <f t="shared" si="24"/>
        <v>)</v>
      </c>
      <c r="Y44" s="44" t="str">
        <f t="shared" si="24"/>
        <v/>
      </c>
      <c r="Z44" s="44">
        <f t="shared" ca="1" si="24"/>
        <v>7</v>
      </c>
      <c r="AA44" s="43" t="str">
        <f t="shared" si="24"/>
        <v/>
      </c>
      <c r="AB44" s="43">
        <f t="shared" ca="1" si="24"/>
        <v>4</v>
      </c>
      <c r="AC44" s="45">
        <f t="shared" ca="1" si="24"/>
        <v>74</v>
      </c>
      <c r="AD44" s="45">
        <f t="shared" ca="1" si="24"/>
        <v>2</v>
      </c>
      <c r="AE44" s="43" t="str">
        <f t="shared" ref="AE44:AG46" si="25">IF(AE15="","",AE15)</f>
        <v/>
      </c>
      <c r="AF44" s="43" t="str">
        <f t="shared" si="25"/>
        <v/>
      </c>
      <c r="AG44" s="43" t="str">
        <f t="shared" si="25"/>
        <v/>
      </c>
    </row>
    <row r="45" spans="1:33" ht="27" customHeight="1" x14ac:dyDescent="0.25">
      <c r="A45" s="1" t="str">
        <f>IF(A16="","",A16)</f>
        <v/>
      </c>
      <c r="D45" s="1" t="str">
        <f>IF(D16="","",D16)</f>
        <v/>
      </c>
      <c r="E45" s="1" t="str">
        <f>IF(E16="","",E16)</f>
        <v/>
      </c>
      <c r="F45" s="1" t="str">
        <f>IF(F16="","",F16)</f>
        <v/>
      </c>
      <c r="G45" s="1" t="str">
        <f>IF(G16="","",G16)</f>
        <v/>
      </c>
      <c r="H45" s="39">
        <f ca="1">INT(K45/10)</f>
        <v>6</v>
      </c>
      <c r="I45" s="39" t="str">
        <f>IF(I16="","",I16)</f>
        <v/>
      </c>
      <c r="J45" s="39">
        <f ca="1">K45-INT(K45/10)*10</f>
        <v>2</v>
      </c>
      <c r="K45" s="8">
        <f ca="1">D44*J43</f>
        <v>62</v>
      </c>
      <c r="L45" s="8" t="str">
        <f>IF(L16="","",L16)</f>
        <v/>
      </c>
      <c r="M45" s="1" t="str">
        <f t="shared" si="23"/>
        <v/>
      </c>
      <c r="N45" s="1" t="str">
        <f t="shared" si="23"/>
        <v/>
      </c>
      <c r="O45" s="1" t="str">
        <f t="shared" si="23"/>
        <v/>
      </c>
      <c r="P45" s="1" t="str">
        <f t="shared" si="23"/>
        <v/>
      </c>
      <c r="Q45" s="1" t="str">
        <f t="shared" si="23"/>
        <v/>
      </c>
      <c r="R45" s="1" t="str">
        <f t="shared" si="23"/>
        <v/>
      </c>
      <c r="S45" s="1" t="str">
        <f t="shared" si="23"/>
        <v/>
      </c>
      <c r="V45" s="1" t="str">
        <f>IF(V16="","",V16)</f>
        <v/>
      </c>
      <c r="W45" s="1" t="str">
        <f>IF(W16="","",W16)</f>
        <v/>
      </c>
      <c r="X45" s="1" t="str">
        <f>IF(X16="","",X16)</f>
        <v/>
      </c>
      <c r="Y45" s="1" t="str">
        <f>IF(Y16="","",Y16)</f>
        <v/>
      </c>
      <c r="Z45" s="39">
        <f ca="1">INT(AC45/10)</f>
        <v>7</v>
      </c>
      <c r="AA45" s="39" t="str">
        <f>IF(AA16="","",AA16)</f>
        <v/>
      </c>
      <c r="AB45" s="39">
        <f ca="1">AC45-INT(AC45/10)*10</f>
        <v>4</v>
      </c>
      <c r="AC45" s="8">
        <f ca="1">V44*AB43</f>
        <v>74</v>
      </c>
      <c r="AD45" s="8" t="str">
        <f>IF(AD16="","",AD16)</f>
        <v/>
      </c>
      <c r="AE45" s="1" t="str">
        <f t="shared" si="25"/>
        <v/>
      </c>
      <c r="AF45" s="1" t="str">
        <f t="shared" si="25"/>
        <v/>
      </c>
      <c r="AG45" s="1" t="str">
        <f t="shared" si="25"/>
        <v/>
      </c>
    </row>
    <row r="46" spans="1:33" ht="27" customHeight="1" x14ac:dyDescent="0.25">
      <c r="A46" s="1" t="str">
        <f>IF(A17="","",A17)</f>
        <v/>
      </c>
      <c r="D46" s="1" t="str">
        <f t="shared" ref="D46:I46" si="26">IF(D17="","",D17)</f>
        <v/>
      </c>
      <c r="E46" s="1" t="str">
        <f t="shared" si="26"/>
        <v/>
      </c>
      <c r="F46" s="1" t="str">
        <f t="shared" si="26"/>
        <v/>
      </c>
      <c r="G46" s="1" t="str">
        <f t="shared" si="26"/>
        <v/>
      </c>
      <c r="H46" s="7" t="str">
        <f t="shared" si="26"/>
        <v/>
      </c>
      <c r="I46" s="7" t="str">
        <f t="shared" si="26"/>
        <v/>
      </c>
      <c r="J46" s="7">
        <f ca="1">K46</f>
        <v>0</v>
      </c>
      <c r="K46" s="8">
        <f ca="1">K44-K45</f>
        <v>0</v>
      </c>
      <c r="L46" s="8" t="str">
        <f>IF(L17="","",L17)</f>
        <v/>
      </c>
      <c r="M46" s="1" t="str">
        <f t="shared" si="23"/>
        <v/>
      </c>
      <c r="N46" s="1" t="str">
        <f t="shared" si="23"/>
        <v/>
      </c>
      <c r="O46" s="1" t="str">
        <f t="shared" si="23"/>
        <v/>
      </c>
      <c r="P46" s="1" t="str">
        <f t="shared" si="23"/>
        <v/>
      </c>
      <c r="Q46" s="1" t="str">
        <f t="shared" si="23"/>
        <v/>
      </c>
      <c r="R46" s="1" t="str">
        <f t="shared" si="23"/>
        <v/>
      </c>
      <c r="S46" s="1" t="str">
        <f t="shared" si="23"/>
        <v/>
      </c>
      <c r="V46" s="1" t="str">
        <f t="shared" ref="V46:AA46" si="27">IF(V17="","",V17)</f>
        <v/>
      </c>
      <c r="W46" s="1" t="str">
        <f t="shared" si="27"/>
        <v/>
      </c>
      <c r="X46" s="1" t="str">
        <f t="shared" si="27"/>
        <v/>
      </c>
      <c r="Y46" s="1" t="str">
        <f t="shared" si="27"/>
        <v/>
      </c>
      <c r="Z46" s="7" t="str">
        <f t="shared" si="27"/>
        <v/>
      </c>
      <c r="AA46" s="7" t="str">
        <f t="shared" si="27"/>
        <v/>
      </c>
      <c r="AB46" s="7">
        <f ca="1">AC46</f>
        <v>0</v>
      </c>
      <c r="AC46" s="8">
        <f ca="1">AC44-AC45</f>
        <v>0</v>
      </c>
      <c r="AD46" s="8" t="str">
        <f>IF(AD17="","",AD17)</f>
        <v/>
      </c>
      <c r="AE46" s="1" t="str">
        <f t="shared" si="25"/>
        <v/>
      </c>
      <c r="AF46" s="1" t="str">
        <f t="shared" si="25"/>
        <v/>
      </c>
      <c r="AG46" s="1" t="str">
        <f t="shared" si="25"/>
        <v/>
      </c>
    </row>
    <row r="47" spans="1:33" ht="27" customHeight="1" x14ac:dyDescent="0.25">
      <c r="A47" s="1" t="str">
        <f t="shared" ref="A47:AG47" si="28">IF(A18="","",A18)</f>
        <v/>
      </c>
      <c r="D47" s="1" t="str">
        <f t="shared" si="28"/>
        <v/>
      </c>
      <c r="E47" s="1" t="str">
        <f t="shared" si="28"/>
        <v/>
      </c>
      <c r="F47" s="1" t="str">
        <f t="shared" si="28"/>
        <v/>
      </c>
      <c r="G47" s="1" t="str">
        <f t="shared" si="28"/>
        <v/>
      </c>
      <c r="H47" s="1" t="str">
        <f t="shared" si="28"/>
        <v/>
      </c>
      <c r="I47" s="1" t="str">
        <f t="shared" si="28"/>
        <v/>
      </c>
      <c r="J47" s="1" t="str">
        <f t="shared" si="28"/>
        <v/>
      </c>
      <c r="K47" s="1" t="str">
        <f t="shared" si="28"/>
        <v/>
      </c>
      <c r="L47" s="1" t="str">
        <f t="shared" si="28"/>
        <v/>
      </c>
      <c r="M47" s="1" t="str">
        <f t="shared" si="28"/>
        <v/>
      </c>
      <c r="N47" s="1" t="str">
        <f t="shared" si="28"/>
        <v/>
      </c>
      <c r="O47" s="1" t="str">
        <f t="shared" si="28"/>
        <v/>
      </c>
      <c r="P47" s="1" t="str">
        <f t="shared" si="28"/>
        <v/>
      </c>
      <c r="Q47" s="1" t="str">
        <f t="shared" si="28"/>
        <v/>
      </c>
      <c r="R47" s="1" t="str">
        <f t="shared" si="28"/>
        <v/>
      </c>
      <c r="S47" s="1" t="str">
        <f t="shared" si="28"/>
        <v/>
      </c>
      <c r="V47" s="1" t="str">
        <f t="shared" si="28"/>
        <v/>
      </c>
      <c r="W47" s="1" t="str">
        <f t="shared" si="28"/>
        <v/>
      </c>
      <c r="X47" s="1" t="str">
        <f t="shared" si="28"/>
        <v/>
      </c>
      <c r="Y47" s="1" t="str">
        <f t="shared" si="28"/>
        <v/>
      </c>
      <c r="Z47" s="1" t="str">
        <f t="shared" si="28"/>
        <v/>
      </c>
      <c r="AA47" s="1" t="str">
        <f t="shared" si="28"/>
        <v/>
      </c>
      <c r="AB47" s="1" t="str">
        <f t="shared" si="28"/>
        <v/>
      </c>
      <c r="AC47" s="1" t="str">
        <f t="shared" si="28"/>
        <v/>
      </c>
      <c r="AD47" s="1" t="str">
        <f t="shared" si="28"/>
        <v/>
      </c>
      <c r="AE47" s="1" t="str">
        <f t="shared" si="28"/>
        <v/>
      </c>
      <c r="AF47" s="1" t="str">
        <f t="shared" si="28"/>
        <v/>
      </c>
      <c r="AG47" s="1" t="str">
        <f t="shared" si="28"/>
        <v/>
      </c>
    </row>
    <row r="48" spans="1:33" ht="27" customHeight="1" x14ac:dyDescent="0.25">
      <c r="A48" s="1" t="str">
        <f>IF(A19="","",A19)</f>
        <v/>
      </c>
      <c r="D48" s="1" t="str">
        <f t="shared" ref="D48:I48" si="29">IF(D19="","",D19)</f>
        <v/>
      </c>
      <c r="E48" s="1" t="str">
        <f t="shared" si="29"/>
        <v/>
      </c>
      <c r="F48" s="3" t="str">
        <f t="shared" si="29"/>
        <v/>
      </c>
      <c r="G48" s="3" t="str">
        <f t="shared" si="29"/>
        <v/>
      </c>
      <c r="H48" s="3" t="str">
        <f t="shared" si="29"/>
        <v/>
      </c>
      <c r="I48" s="3" t="str">
        <f t="shared" si="29"/>
        <v/>
      </c>
      <c r="J48" s="14">
        <f ca="1">L49</f>
        <v>2</v>
      </c>
      <c r="K48" s="1" t="str">
        <f t="shared" ref="K48:S48" si="30">IF(K19="","",K19)</f>
        <v/>
      </c>
      <c r="L48" s="1" t="str">
        <f t="shared" si="30"/>
        <v/>
      </c>
      <c r="M48" s="1" t="str">
        <f t="shared" si="30"/>
        <v/>
      </c>
      <c r="N48" s="1" t="str">
        <f t="shared" si="30"/>
        <v/>
      </c>
      <c r="O48" s="1" t="str">
        <f t="shared" si="30"/>
        <v/>
      </c>
      <c r="P48" s="1" t="str">
        <f t="shared" si="30"/>
        <v/>
      </c>
      <c r="Q48" s="1" t="str">
        <f t="shared" si="30"/>
        <v/>
      </c>
      <c r="R48" s="1" t="str">
        <f t="shared" si="30"/>
        <v/>
      </c>
      <c r="S48" s="1" t="str">
        <f t="shared" si="30"/>
        <v/>
      </c>
      <c r="V48" s="1" t="str">
        <f t="shared" ref="V48:AA48" si="31">IF(V19="","",V19)</f>
        <v/>
      </c>
      <c r="W48" s="1" t="str">
        <f t="shared" si="31"/>
        <v/>
      </c>
      <c r="X48" s="3" t="str">
        <f t="shared" si="31"/>
        <v/>
      </c>
      <c r="Y48" s="3" t="str">
        <f t="shared" si="31"/>
        <v/>
      </c>
      <c r="Z48" s="3" t="str">
        <f t="shared" si="31"/>
        <v/>
      </c>
      <c r="AA48" s="3" t="str">
        <f t="shared" si="31"/>
        <v/>
      </c>
      <c r="AB48" s="14">
        <f ca="1">AD49</f>
        <v>2</v>
      </c>
      <c r="AC48" s="1" t="str">
        <f>IF(AC19="","",AC19)</f>
        <v/>
      </c>
      <c r="AD48" s="1" t="str">
        <f>IF(AD19="","",AD19)</f>
        <v/>
      </c>
      <c r="AE48" s="1" t="str">
        <f>IF(AE19="","",AE19)</f>
        <v/>
      </c>
      <c r="AF48" s="1" t="str">
        <f>IF(AF19="","",AF19)</f>
        <v/>
      </c>
      <c r="AG48" s="1" t="str">
        <f>IF(AG19="","",AG19)</f>
        <v/>
      </c>
    </row>
    <row r="49" spans="1:33" ht="27" customHeight="1" x14ac:dyDescent="0.25">
      <c r="A49" s="44" t="str">
        <f>IF(A20="","",A20)</f>
        <v>(7)</v>
      </c>
      <c r="B49" s="43"/>
      <c r="C49" s="43"/>
      <c r="D49" s="183">
        <f t="shared" ref="D49:L49" ca="1" si="32">IF(D20="","",D20)</f>
        <v>48</v>
      </c>
      <c r="E49" s="183" t="str">
        <f t="shared" si="32"/>
        <v/>
      </c>
      <c r="F49" s="43" t="str">
        <f t="shared" si="32"/>
        <v>)</v>
      </c>
      <c r="G49" s="44" t="str">
        <f t="shared" si="32"/>
        <v/>
      </c>
      <c r="H49" s="44">
        <f t="shared" ca="1" si="32"/>
        <v>9</v>
      </c>
      <c r="I49" s="43" t="str">
        <f t="shared" si="32"/>
        <v/>
      </c>
      <c r="J49" s="43">
        <f t="shared" ca="1" si="32"/>
        <v>6</v>
      </c>
      <c r="K49" s="45">
        <f t="shared" ca="1" si="32"/>
        <v>96</v>
      </c>
      <c r="L49" s="45">
        <f t="shared" ca="1" si="32"/>
        <v>2</v>
      </c>
      <c r="M49" s="43" t="str">
        <f t="shared" ref="M49:S51" si="33">IF(M20="","",M20)</f>
        <v/>
      </c>
      <c r="N49" s="43" t="str">
        <f t="shared" si="33"/>
        <v/>
      </c>
      <c r="O49" s="43" t="str">
        <f t="shared" si="33"/>
        <v/>
      </c>
      <c r="P49" s="43" t="str">
        <f t="shared" si="33"/>
        <v/>
      </c>
      <c r="Q49" s="43" t="str">
        <f t="shared" si="33"/>
        <v/>
      </c>
      <c r="R49" s="43" t="str">
        <f t="shared" si="33"/>
        <v/>
      </c>
      <c r="S49" s="44" t="str">
        <f t="shared" si="33"/>
        <v>(8)</v>
      </c>
      <c r="T49" s="43"/>
      <c r="U49" s="43"/>
      <c r="V49" s="183">
        <f t="shared" ref="V49:AD49" ca="1" si="34">IF(V20="","",V20)</f>
        <v>15</v>
      </c>
      <c r="W49" s="183" t="str">
        <f t="shared" si="34"/>
        <v/>
      </c>
      <c r="X49" s="43" t="str">
        <f t="shared" si="34"/>
        <v>)</v>
      </c>
      <c r="Y49" s="44" t="str">
        <f t="shared" si="34"/>
        <v/>
      </c>
      <c r="Z49" s="44">
        <f t="shared" ca="1" si="34"/>
        <v>3</v>
      </c>
      <c r="AA49" s="43" t="str">
        <f t="shared" si="34"/>
        <v/>
      </c>
      <c r="AB49" s="43">
        <f t="shared" ca="1" si="34"/>
        <v>0</v>
      </c>
      <c r="AC49" s="45">
        <f t="shared" ca="1" si="34"/>
        <v>30</v>
      </c>
      <c r="AD49" s="45">
        <f t="shared" ca="1" si="34"/>
        <v>2</v>
      </c>
      <c r="AE49" s="43" t="str">
        <f t="shared" ref="AE49:AG51" si="35">IF(AE20="","",AE20)</f>
        <v/>
      </c>
      <c r="AF49" s="43" t="str">
        <f t="shared" si="35"/>
        <v/>
      </c>
      <c r="AG49" s="43" t="str">
        <f t="shared" si="35"/>
        <v/>
      </c>
    </row>
    <row r="50" spans="1:33" ht="27" customHeight="1" x14ac:dyDescent="0.25">
      <c r="A50" s="1" t="str">
        <f>IF(A21="","",A21)</f>
        <v/>
      </c>
      <c r="D50" s="1" t="str">
        <f>IF(D21="","",D21)</f>
        <v/>
      </c>
      <c r="E50" s="1" t="str">
        <f>IF(E21="","",E21)</f>
        <v/>
      </c>
      <c r="F50" s="1" t="str">
        <f>IF(F21="","",F21)</f>
        <v/>
      </c>
      <c r="G50" s="1" t="str">
        <f>IF(G21="","",G21)</f>
        <v/>
      </c>
      <c r="H50" s="39">
        <f ca="1">INT(K50/10)</f>
        <v>9</v>
      </c>
      <c r="I50" s="39" t="str">
        <f>IF(I21="","",I21)</f>
        <v/>
      </c>
      <c r="J50" s="39">
        <f ca="1">K50-INT(K50/10)*10</f>
        <v>6</v>
      </c>
      <c r="K50" s="8">
        <f ca="1">D49*J48</f>
        <v>96</v>
      </c>
      <c r="L50" s="8" t="str">
        <f>IF(L21="","",L21)</f>
        <v/>
      </c>
      <c r="M50" s="1" t="str">
        <f t="shared" si="33"/>
        <v/>
      </c>
      <c r="N50" s="1" t="str">
        <f t="shared" si="33"/>
        <v/>
      </c>
      <c r="O50" s="1" t="str">
        <f t="shared" si="33"/>
        <v/>
      </c>
      <c r="P50" s="1" t="str">
        <f t="shared" si="33"/>
        <v/>
      </c>
      <c r="Q50" s="1" t="str">
        <f t="shared" si="33"/>
        <v/>
      </c>
      <c r="R50" s="1" t="str">
        <f t="shared" si="33"/>
        <v/>
      </c>
      <c r="S50" s="1" t="str">
        <f t="shared" si="33"/>
        <v/>
      </c>
      <c r="V50" s="1" t="str">
        <f>IF(V21="","",V21)</f>
        <v/>
      </c>
      <c r="W50" s="1" t="str">
        <f>IF(W21="","",W21)</f>
        <v/>
      </c>
      <c r="X50" s="1" t="str">
        <f>IF(X21="","",X21)</f>
        <v/>
      </c>
      <c r="Y50" s="1" t="str">
        <f>IF(Y21="","",Y21)</f>
        <v/>
      </c>
      <c r="Z50" s="39">
        <f ca="1">INT(AC50/10)</f>
        <v>3</v>
      </c>
      <c r="AA50" s="39" t="str">
        <f>IF(AA21="","",AA21)</f>
        <v/>
      </c>
      <c r="AB50" s="39">
        <f ca="1">AC50-INT(AC50/10)*10</f>
        <v>0</v>
      </c>
      <c r="AC50" s="8">
        <f ca="1">V49*AB48</f>
        <v>30</v>
      </c>
      <c r="AD50" s="8" t="str">
        <f>IF(AD21="","",AD21)</f>
        <v/>
      </c>
      <c r="AE50" s="1" t="str">
        <f t="shared" si="35"/>
        <v/>
      </c>
      <c r="AF50" s="1" t="str">
        <f t="shared" si="35"/>
        <v/>
      </c>
      <c r="AG50" s="1" t="str">
        <f t="shared" si="35"/>
        <v/>
      </c>
    </row>
    <row r="51" spans="1:33" ht="27" customHeight="1" x14ac:dyDescent="0.25">
      <c r="A51" s="1" t="str">
        <f>IF(A22="","",A22)</f>
        <v/>
      </c>
      <c r="D51" s="1" t="str">
        <f t="shared" ref="D51:I51" si="36">IF(D22="","",D22)</f>
        <v/>
      </c>
      <c r="E51" s="1" t="str">
        <f t="shared" si="36"/>
        <v/>
      </c>
      <c r="F51" s="1" t="str">
        <f t="shared" si="36"/>
        <v/>
      </c>
      <c r="G51" s="1" t="str">
        <f t="shared" si="36"/>
        <v/>
      </c>
      <c r="H51" s="7" t="str">
        <f t="shared" si="36"/>
        <v/>
      </c>
      <c r="I51" s="7" t="str">
        <f t="shared" si="36"/>
        <v/>
      </c>
      <c r="J51" s="7">
        <f ca="1">K51</f>
        <v>0</v>
      </c>
      <c r="K51" s="8">
        <f ca="1">K49-K50</f>
        <v>0</v>
      </c>
      <c r="L51" s="8" t="str">
        <f>IF(L22="","",L22)</f>
        <v/>
      </c>
      <c r="M51" s="1" t="str">
        <f t="shared" si="33"/>
        <v/>
      </c>
      <c r="N51" s="1" t="str">
        <f t="shared" si="33"/>
        <v/>
      </c>
      <c r="O51" s="1" t="str">
        <f t="shared" si="33"/>
        <v/>
      </c>
      <c r="P51" s="1" t="str">
        <f t="shared" si="33"/>
        <v/>
      </c>
      <c r="Q51" s="1" t="str">
        <f t="shared" si="33"/>
        <v/>
      </c>
      <c r="R51" s="1" t="str">
        <f t="shared" si="33"/>
        <v/>
      </c>
      <c r="S51" s="1" t="str">
        <f t="shared" si="33"/>
        <v/>
      </c>
      <c r="V51" s="1" t="str">
        <f t="shared" ref="V51:AA51" si="37">IF(V22="","",V22)</f>
        <v/>
      </c>
      <c r="W51" s="1" t="str">
        <f t="shared" si="37"/>
        <v/>
      </c>
      <c r="X51" s="1" t="str">
        <f t="shared" si="37"/>
        <v/>
      </c>
      <c r="Y51" s="1" t="str">
        <f t="shared" si="37"/>
        <v/>
      </c>
      <c r="Z51" s="7" t="str">
        <f t="shared" si="37"/>
        <v/>
      </c>
      <c r="AA51" s="7" t="str">
        <f t="shared" si="37"/>
        <v/>
      </c>
      <c r="AB51" s="7">
        <f ca="1">AC51</f>
        <v>0</v>
      </c>
      <c r="AC51" s="8">
        <f ca="1">AC49-AC50</f>
        <v>0</v>
      </c>
      <c r="AD51" s="8" t="str">
        <f>IF(AD22="","",AD22)</f>
        <v/>
      </c>
      <c r="AE51" s="1" t="str">
        <f t="shared" si="35"/>
        <v/>
      </c>
      <c r="AF51" s="1" t="str">
        <f t="shared" si="35"/>
        <v/>
      </c>
      <c r="AG51" s="1" t="str">
        <f t="shared" si="35"/>
        <v/>
      </c>
    </row>
    <row r="52" spans="1:33" ht="27" customHeight="1" x14ac:dyDescent="0.25">
      <c r="A52" s="1" t="str">
        <f t="shared" ref="A52:AG52" si="38">IF(A23="","",A23)</f>
        <v/>
      </c>
      <c r="D52" s="1" t="str">
        <f t="shared" si="38"/>
        <v/>
      </c>
      <c r="E52" s="1" t="str">
        <f t="shared" si="38"/>
        <v/>
      </c>
      <c r="F52" s="1" t="str">
        <f t="shared" si="38"/>
        <v/>
      </c>
      <c r="G52" s="1" t="str">
        <f t="shared" si="38"/>
        <v/>
      </c>
      <c r="H52" s="1" t="str">
        <f t="shared" si="38"/>
        <v/>
      </c>
      <c r="I52" s="1" t="str">
        <f t="shared" si="38"/>
        <v/>
      </c>
      <c r="J52" s="1" t="str">
        <f t="shared" si="38"/>
        <v/>
      </c>
      <c r="K52" s="1" t="str">
        <f t="shared" si="38"/>
        <v/>
      </c>
      <c r="L52" s="1" t="str">
        <f t="shared" si="38"/>
        <v/>
      </c>
      <c r="M52" s="1" t="str">
        <f t="shared" si="38"/>
        <v/>
      </c>
      <c r="N52" s="1" t="str">
        <f t="shared" si="38"/>
        <v/>
      </c>
      <c r="O52" s="1" t="str">
        <f t="shared" si="38"/>
        <v/>
      </c>
      <c r="P52" s="1" t="str">
        <f t="shared" si="38"/>
        <v/>
      </c>
      <c r="Q52" s="1" t="str">
        <f t="shared" si="38"/>
        <v/>
      </c>
      <c r="R52" s="1" t="str">
        <f t="shared" si="38"/>
        <v/>
      </c>
      <c r="S52" s="1" t="str">
        <f t="shared" si="38"/>
        <v/>
      </c>
      <c r="V52" s="1" t="str">
        <f t="shared" si="38"/>
        <v/>
      </c>
      <c r="W52" s="1" t="str">
        <f t="shared" si="38"/>
        <v/>
      </c>
      <c r="X52" s="1" t="str">
        <f t="shared" si="38"/>
        <v/>
      </c>
      <c r="Y52" s="1" t="str">
        <f t="shared" si="38"/>
        <v/>
      </c>
      <c r="Z52" s="1" t="str">
        <f t="shared" si="38"/>
        <v/>
      </c>
      <c r="AA52" s="1" t="str">
        <f t="shared" si="38"/>
        <v/>
      </c>
      <c r="AB52" s="1" t="str">
        <f t="shared" si="38"/>
        <v/>
      </c>
      <c r="AC52" s="1" t="str">
        <f t="shared" si="38"/>
        <v/>
      </c>
      <c r="AD52" s="1" t="str">
        <f t="shared" si="38"/>
        <v/>
      </c>
      <c r="AE52" s="1" t="str">
        <f t="shared" si="38"/>
        <v/>
      </c>
      <c r="AF52" s="1" t="str">
        <f t="shared" si="38"/>
        <v/>
      </c>
      <c r="AG52" s="1" t="str">
        <f t="shared" si="38"/>
        <v/>
      </c>
    </row>
    <row r="53" spans="1:33" ht="27" customHeight="1" x14ac:dyDescent="0.25">
      <c r="A53" s="1" t="str">
        <f>IF(A24="","",A24)</f>
        <v/>
      </c>
      <c r="D53" s="1" t="str">
        <f t="shared" ref="D53:I53" si="39">IF(D24="","",D24)</f>
        <v/>
      </c>
      <c r="E53" s="1" t="str">
        <f t="shared" si="39"/>
        <v/>
      </c>
      <c r="F53" s="3" t="str">
        <f t="shared" si="39"/>
        <v/>
      </c>
      <c r="G53" s="3" t="str">
        <f t="shared" si="39"/>
        <v/>
      </c>
      <c r="H53" s="3" t="str">
        <f t="shared" si="39"/>
        <v/>
      </c>
      <c r="I53" s="3" t="str">
        <f t="shared" si="39"/>
        <v/>
      </c>
      <c r="J53" s="14">
        <f ca="1">L54</f>
        <v>3</v>
      </c>
      <c r="K53" s="1" t="str">
        <f t="shared" ref="K53:S53" si="40">IF(K24="","",K24)</f>
        <v/>
      </c>
      <c r="L53" s="1" t="str">
        <f t="shared" si="40"/>
        <v/>
      </c>
      <c r="M53" s="1" t="str">
        <f t="shared" si="40"/>
        <v/>
      </c>
      <c r="N53" s="1" t="str">
        <f t="shared" si="40"/>
        <v/>
      </c>
      <c r="O53" s="1" t="str">
        <f t="shared" si="40"/>
        <v/>
      </c>
      <c r="P53" s="1" t="str">
        <f t="shared" si="40"/>
        <v/>
      </c>
      <c r="Q53" s="1" t="str">
        <f t="shared" si="40"/>
        <v/>
      </c>
      <c r="R53" s="1" t="str">
        <f t="shared" si="40"/>
        <v/>
      </c>
      <c r="S53" s="1" t="str">
        <f t="shared" si="40"/>
        <v/>
      </c>
      <c r="V53" s="1" t="str">
        <f t="shared" ref="V53:AA53" si="41">IF(V24="","",V24)</f>
        <v/>
      </c>
      <c r="W53" s="1" t="str">
        <f t="shared" si="41"/>
        <v/>
      </c>
      <c r="X53" s="3" t="str">
        <f t="shared" si="41"/>
        <v/>
      </c>
      <c r="Y53" s="3" t="str">
        <f t="shared" si="41"/>
        <v/>
      </c>
      <c r="Z53" s="3" t="str">
        <f t="shared" si="41"/>
        <v/>
      </c>
      <c r="AA53" s="3" t="str">
        <f t="shared" si="41"/>
        <v/>
      </c>
      <c r="AB53" s="14">
        <f ca="1">AD54</f>
        <v>2</v>
      </c>
      <c r="AC53" s="1" t="str">
        <f>IF(AC24="","",AC24)</f>
        <v/>
      </c>
      <c r="AD53" s="1" t="str">
        <f>IF(AD24="","",AD24)</f>
        <v/>
      </c>
      <c r="AE53" s="1" t="str">
        <f>IF(AE24="","",AE24)</f>
        <v/>
      </c>
      <c r="AF53" s="1" t="str">
        <f>IF(AF24="","",AF24)</f>
        <v/>
      </c>
      <c r="AG53" s="1" t="str">
        <f>IF(AG24="","",AG24)</f>
        <v/>
      </c>
    </row>
    <row r="54" spans="1:33" ht="27" customHeight="1" x14ac:dyDescent="0.25">
      <c r="A54" s="44" t="str">
        <f>IF(A25="","",A25)</f>
        <v>(9)</v>
      </c>
      <c r="B54" s="43"/>
      <c r="C54" s="43"/>
      <c r="D54" s="183">
        <f t="shared" ref="D54:L54" ca="1" si="42">IF(D25="","",D25)</f>
        <v>29</v>
      </c>
      <c r="E54" s="183" t="str">
        <f t="shared" si="42"/>
        <v/>
      </c>
      <c r="F54" s="43" t="str">
        <f t="shared" si="42"/>
        <v>)</v>
      </c>
      <c r="G54" s="44" t="str">
        <f t="shared" si="42"/>
        <v/>
      </c>
      <c r="H54" s="44">
        <f t="shared" ca="1" si="42"/>
        <v>8</v>
      </c>
      <c r="I54" s="43" t="str">
        <f t="shared" si="42"/>
        <v/>
      </c>
      <c r="J54" s="43">
        <f t="shared" ca="1" si="42"/>
        <v>7</v>
      </c>
      <c r="K54" s="45">
        <f t="shared" ca="1" si="42"/>
        <v>87</v>
      </c>
      <c r="L54" s="45">
        <f t="shared" ca="1" si="42"/>
        <v>3</v>
      </c>
      <c r="M54" s="43" t="str">
        <f t="shared" ref="M54:S56" si="43">IF(M25="","",M25)</f>
        <v/>
      </c>
      <c r="N54" s="43" t="str">
        <f t="shared" si="43"/>
        <v/>
      </c>
      <c r="O54" s="43" t="str">
        <f t="shared" si="43"/>
        <v/>
      </c>
      <c r="P54" s="43" t="str">
        <f t="shared" si="43"/>
        <v/>
      </c>
      <c r="Q54" s="43" t="str">
        <f t="shared" si="43"/>
        <v/>
      </c>
      <c r="R54" s="43" t="str">
        <f t="shared" si="43"/>
        <v/>
      </c>
      <c r="S54" s="185" t="str">
        <f t="shared" si="43"/>
        <v>(10)</v>
      </c>
      <c r="T54" s="185"/>
      <c r="U54" s="43"/>
      <c r="V54" s="183">
        <f t="shared" ref="V54:AD54" ca="1" si="44">IF(V25="","",V25)</f>
        <v>32</v>
      </c>
      <c r="W54" s="183" t="str">
        <f t="shared" si="44"/>
        <v/>
      </c>
      <c r="X54" s="43" t="str">
        <f t="shared" si="44"/>
        <v>)</v>
      </c>
      <c r="Y54" s="44" t="str">
        <f t="shared" si="44"/>
        <v/>
      </c>
      <c r="Z54" s="44">
        <f t="shared" ca="1" si="44"/>
        <v>6</v>
      </c>
      <c r="AA54" s="43" t="str">
        <f t="shared" si="44"/>
        <v/>
      </c>
      <c r="AB54" s="43">
        <f t="shared" ca="1" si="44"/>
        <v>4</v>
      </c>
      <c r="AC54" s="45">
        <f t="shared" ca="1" si="44"/>
        <v>64</v>
      </c>
      <c r="AD54" s="45">
        <f t="shared" ca="1" si="44"/>
        <v>2</v>
      </c>
      <c r="AE54" s="43" t="str">
        <f t="shared" ref="AE54:AG56" si="45">IF(AE25="","",AE25)</f>
        <v/>
      </c>
      <c r="AF54" s="43" t="str">
        <f t="shared" si="45"/>
        <v/>
      </c>
      <c r="AG54" s="43" t="str">
        <f t="shared" si="45"/>
        <v/>
      </c>
    </row>
    <row r="55" spans="1:33" ht="27" customHeight="1" x14ac:dyDescent="0.25">
      <c r="A55" s="1" t="str">
        <f>IF(A26="","",A26)</f>
        <v/>
      </c>
      <c r="D55" s="1" t="str">
        <f>IF(D26="","",D26)</f>
        <v/>
      </c>
      <c r="E55" s="1" t="str">
        <f>IF(E26="","",E26)</f>
        <v/>
      </c>
      <c r="F55" s="1" t="str">
        <f>IF(F26="","",F26)</f>
        <v/>
      </c>
      <c r="G55" s="1" t="str">
        <f>IF(G26="","",G26)</f>
        <v/>
      </c>
      <c r="H55" s="39">
        <f ca="1">INT(K55/10)</f>
        <v>8</v>
      </c>
      <c r="I55" s="39" t="str">
        <f>IF(I26="","",I26)</f>
        <v/>
      </c>
      <c r="J55" s="39">
        <f ca="1">K55-INT(K55/10)*10</f>
        <v>7</v>
      </c>
      <c r="K55" s="8">
        <f ca="1">D54*J53</f>
        <v>87</v>
      </c>
      <c r="L55" s="8" t="str">
        <f>IF(L26="","",L26)</f>
        <v/>
      </c>
      <c r="M55" s="1" t="str">
        <f t="shared" si="43"/>
        <v/>
      </c>
      <c r="N55" s="1" t="str">
        <f t="shared" si="43"/>
        <v/>
      </c>
      <c r="O55" s="1" t="str">
        <f t="shared" si="43"/>
        <v/>
      </c>
      <c r="P55" s="1" t="str">
        <f t="shared" si="43"/>
        <v/>
      </c>
      <c r="Q55" s="1" t="str">
        <f t="shared" si="43"/>
        <v/>
      </c>
      <c r="R55" s="1" t="str">
        <f t="shared" si="43"/>
        <v/>
      </c>
      <c r="S55" s="1" t="str">
        <f t="shared" si="43"/>
        <v/>
      </c>
      <c r="V55" s="1" t="str">
        <f>IF(V26="","",V26)</f>
        <v/>
      </c>
      <c r="W55" s="1" t="str">
        <f>IF(W26="","",W26)</f>
        <v/>
      </c>
      <c r="X55" s="1" t="str">
        <f>IF(X26="","",X26)</f>
        <v/>
      </c>
      <c r="Y55" s="1" t="str">
        <f>IF(Y26="","",Y26)</f>
        <v/>
      </c>
      <c r="Z55" s="39">
        <f ca="1">INT(AC55/10)</f>
        <v>6</v>
      </c>
      <c r="AA55" s="39" t="str">
        <f>IF(AA26="","",AA26)</f>
        <v/>
      </c>
      <c r="AB55" s="39">
        <f ca="1">AC55-INT(AC55/10)*10</f>
        <v>4</v>
      </c>
      <c r="AC55" s="8">
        <f ca="1">V54*AB53</f>
        <v>64</v>
      </c>
      <c r="AD55" s="8" t="str">
        <f>IF(AD26="","",AD26)</f>
        <v/>
      </c>
      <c r="AE55" s="1" t="str">
        <f t="shared" si="45"/>
        <v/>
      </c>
      <c r="AF55" s="1" t="str">
        <f t="shared" si="45"/>
        <v/>
      </c>
      <c r="AG55" s="1" t="str">
        <f t="shared" si="45"/>
        <v/>
      </c>
    </row>
    <row r="56" spans="1:33" ht="27" customHeight="1" x14ac:dyDescent="0.25">
      <c r="A56" s="1" t="str">
        <f>IF(A27="","",A27)</f>
        <v/>
      </c>
      <c r="D56" s="1" t="str">
        <f t="shared" ref="D56:I56" si="46">IF(D27="","",D27)</f>
        <v/>
      </c>
      <c r="E56" s="1" t="str">
        <f t="shared" si="46"/>
        <v/>
      </c>
      <c r="F56" s="1" t="str">
        <f t="shared" si="46"/>
        <v/>
      </c>
      <c r="G56" s="1" t="str">
        <f t="shared" si="46"/>
        <v/>
      </c>
      <c r="H56" s="7" t="str">
        <f t="shared" si="46"/>
        <v/>
      </c>
      <c r="I56" s="7" t="str">
        <f t="shared" si="46"/>
        <v/>
      </c>
      <c r="J56" s="7">
        <f ca="1">K56</f>
        <v>0</v>
      </c>
      <c r="K56" s="8">
        <f ca="1">K54-K55</f>
        <v>0</v>
      </c>
      <c r="L56" s="8" t="str">
        <f>IF(L27="","",L27)</f>
        <v/>
      </c>
      <c r="M56" s="1" t="str">
        <f t="shared" si="43"/>
        <v/>
      </c>
      <c r="N56" s="1" t="str">
        <f t="shared" si="43"/>
        <v/>
      </c>
      <c r="O56" s="1" t="str">
        <f t="shared" si="43"/>
        <v/>
      </c>
      <c r="P56" s="1" t="str">
        <f t="shared" si="43"/>
        <v/>
      </c>
      <c r="Q56" s="1" t="str">
        <f t="shared" si="43"/>
        <v/>
      </c>
      <c r="R56" s="1" t="str">
        <f t="shared" si="43"/>
        <v/>
      </c>
      <c r="S56" s="1" t="str">
        <f t="shared" si="43"/>
        <v/>
      </c>
      <c r="V56" s="1" t="str">
        <f t="shared" ref="V56:AA56" si="47">IF(V27="","",V27)</f>
        <v/>
      </c>
      <c r="W56" s="1" t="str">
        <f t="shared" si="47"/>
        <v/>
      </c>
      <c r="X56" s="1" t="str">
        <f t="shared" si="47"/>
        <v/>
      </c>
      <c r="Y56" s="1" t="str">
        <f t="shared" si="47"/>
        <v/>
      </c>
      <c r="Z56" s="7" t="str">
        <f t="shared" si="47"/>
        <v/>
      </c>
      <c r="AA56" s="7" t="str">
        <f t="shared" si="47"/>
        <v/>
      </c>
      <c r="AB56" s="7">
        <f ca="1">AC56</f>
        <v>0</v>
      </c>
      <c r="AC56" s="8">
        <f ca="1">AC54-AC55</f>
        <v>0</v>
      </c>
      <c r="AD56" s="8" t="str">
        <f>IF(AD27="","",AD27)</f>
        <v/>
      </c>
      <c r="AE56" s="1" t="str">
        <f t="shared" si="45"/>
        <v/>
      </c>
      <c r="AF56" s="1" t="str">
        <f t="shared" si="45"/>
        <v/>
      </c>
      <c r="AG56" s="1" t="str">
        <f t="shared" si="45"/>
        <v/>
      </c>
    </row>
    <row r="57" spans="1:33" ht="27" customHeight="1" x14ac:dyDescent="0.25">
      <c r="A57" s="1" t="str">
        <f t="shared" ref="A57:AG57" si="48">IF(A28="","",A28)</f>
        <v/>
      </c>
      <c r="D57" s="1" t="str">
        <f t="shared" si="48"/>
        <v/>
      </c>
      <c r="E57" s="1" t="str">
        <f t="shared" si="48"/>
        <v/>
      </c>
      <c r="F57" s="1" t="str">
        <f t="shared" si="48"/>
        <v/>
      </c>
      <c r="G57" s="1" t="str">
        <f t="shared" si="48"/>
        <v/>
      </c>
      <c r="H57" s="1" t="str">
        <f t="shared" si="48"/>
        <v/>
      </c>
      <c r="I57" s="1" t="str">
        <f t="shared" si="48"/>
        <v/>
      </c>
      <c r="J57" s="1" t="str">
        <f t="shared" si="48"/>
        <v/>
      </c>
      <c r="K57" s="1" t="str">
        <f t="shared" si="48"/>
        <v/>
      </c>
      <c r="L57" s="1" t="str">
        <f t="shared" si="48"/>
        <v/>
      </c>
      <c r="M57" s="1" t="str">
        <f t="shared" si="48"/>
        <v/>
      </c>
      <c r="N57" s="1" t="str">
        <f t="shared" si="48"/>
        <v/>
      </c>
      <c r="O57" s="1" t="str">
        <f t="shared" si="48"/>
        <v/>
      </c>
      <c r="P57" s="1" t="str">
        <f t="shared" si="48"/>
        <v/>
      </c>
      <c r="Q57" s="1" t="str">
        <f t="shared" si="48"/>
        <v/>
      </c>
      <c r="R57" s="1" t="str">
        <f t="shared" si="48"/>
        <v/>
      </c>
      <c r="S57" s="1" t="str">
        <f t="shared" si="48"/>
        <v/>
      </c>
      <c r="V57" s="1" t="str">
        <f t="shared" si="48"/>
        <v/>
      </c>
      <c r="W57" s="1" t="str">
        <f t="shared" si="48"/>
        <v/>
      </c>
      <c r="X57" s="1" t="str">
        <f t="shared" si="48"/>
        <v/>
      </c>
      <c r="Y57" s="1" t="str">
        <f t="shared" si="48"/>
        <v/>
      </c>
      <c r="Z57" s="1" t="str">
        <f t="shared" si="48"/>
        <v/>
      </c>
      <c r="AA57" s="1" t="str">
        <f t="shared" si="48"/>
        <v/>
      </c>
      <c r="AB57" s="1" t="str">
        <f t="shared" si="48"/>
        <v/>
      </c>
      <c r="AC57" s="1" t="str">
        <f t="shared" si="48"/>
        <v/>
      </c>
      <c r="AD57" s="1" t="str">
        <f t="shared" si="48"/>
        <v/>
      </c>
      <c r="AE57" s="1" t="str">
        <f t="shared" si="48"/>
        <v/>
      </c>
      <c r="AF57" s="1" t="str">
        <f t="shared" si="48"/>
        <v/>
      </c>
      <c r="AG57" s="1" t="str">
        <f t="shared" si="48"/>
        <v/>
      </c>
    </row>
    <row r="58" spans="1:33" ht="27" customHeight="1" x14ac:dyDescent="0.25">
      <c r="A58" s="1" t="str">
        <f t="shared" ref="A58:AG58" si="49">IF(A29="","",A29)</f>
        <v/>
      </c>
      <c r="D58" s="1" t="str">
        <f t="shared" si="49"/>
        <v/>
      </c>
      <c r="E58" s="1" t="str">
        <f t="shared" si="49"/>
        <v/>
      </c>
      <c r="F58" s="1" t="str">
        <f t="shared" si="49"/>
        <v/>
      </c>
      <c r="G58" s="1" t="str">
        <f t="shared" si="49"/>
        <v/>
      </c>
      <c r="H58" s="1" t="str">
        <f t="shared" si="49"/>
        <v/>
      </c>
      <c r="I58" s="1" t="str">
        <f t="shared" si="49"/>
        <v/>
      </c>
      <c r="J58" s="1" t="str">
        <f t="shared" si="49"/>
        <v/>
      </c>
      <c r="K58" s="1" t="str">
        <f t="shared" si="49"/>
        <v/>
      </c>
      <c r="L58" s="1" t="str">
        <f t="shared" si="49"/>
        <v/>
      </c>
      <c r="M58" s="1" t="str">
        <f t="shared" si="49"/>
        <v/>
      </c>
      <c r="N58" s="1" t="str">
        <f t="shared" si="49"/>
        <v/>
      </c>
      <c r="O58" s="1" t="str">
        <f t="shared" si="49"/>
        <v/>
      </c>
      <c r="P58" s="1" t="str">
        <f t="shared" si="49"/>
        <v/>
      </c>
      <c r="Q58" s="1" t="str">
        <f t="shared" si="49"/>
        <v/>
      </c>
      <c r="R58" s="1" t="str">
        <f t="shared" si="49"/>
        <v/>
      </c>
      <c r="S58" s="1" t="str">
        <f t="shared" si="49"/>
        <v/>
      </c>
      <c r="V58" s="1" t="str">
        <f t="shared" si="49"/>
        <v/>
      </c>
      <c r="W58" s="1" t="str">
        <f t="shared" si="49"/>
        <v/>
      </c>
      <c r="X58" s="1" t="str">
        <f t="shared" si="49"/>
        <v/>
      </c>
      <c r="Y58" s="1" t="str">
        <f t="shared" si="49"/>
        <v/>
      </c>
      <c r="Z58" s="1" t="str">
        <f t="shared" si="49"/>
        <v/>
      </c>
      <c r="AA58" s="1" t="str">
        <f t="shared" si="49"/>
        <v/>
      </c>
      <c r="AB58" s="1" t="str">
        <f t="shared" si="49"/>
        <v/>
      </c>
      <c r="AC58" s="1" t="str">
        <f t="shared" si="49"/>
        <v/>
      </c>
      <c r="AD58" s="1" t="str">
        <f t="shared" si="49"/>
        <v/>
      </c>
      <c r="AE58" s="1" t="str">
        <f t="shared" si="49"/>
        <v/>
      </c>
      <c r="AF58" s="1" t="str">
        <f t="shared" si="49"/>
        <v/>
      </c>
      <c r="AG58" s="1" t="str">
        <f t="shared" si="49"/>
        <v/>
      </c>
    </row>
    <row r="59" spans="1:33" ht="25" customHeight="1"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row>
    <row r="60" spans="1:33" ht="25" customHeight="1"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row>
    <row r="61" spans="1:33" ht="25" customHeight="1"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row>
  </sheetData>
  <mergeCells count="24">
    <mergeCell ref="S54:T54"/>
    <mergeCell ref="D54:E54"/>
    <mergeCell ref="V44:W44"/>
    <mergeCell ref="V49:W49"/>
    <mergeCell ref="V54:W54"/>
    <mergeCell ref="D44:E44"/>
    <mergeCell ref="D49:E49"/>
    <mergeCell ref="AE30:AF30"/>
    <mergeCell ref="D10:E10"/>
    <mergeCell ref="V10:W10"/>
    <mergeCell ref="D5:E5"/>
    <mergeCell ref="D39:E39"/>
    <mergeCell ref="V34:W34"/>
    <mergeCell ref="V39:W39"/>
    <mergeCell ref="D25:E25"/>
    <mergeCell ref="V25:W25"/>
    <mergeCell ref="S25:T25"/>
    <mergeCell ref="D34:E34"/>
    <mergeCell ref="AE1:AF1"/>
    <mergeCell ref="D20:E20"/>
    <mergeCell ref="V20:W20"/>
    <mergeCell ref="D15:E15"/>
    <mergeCell ref="V15:W15"/>
    <mergeCell ref="V5:W5"/>
  </mergeCells>
  <phoneticPr fontId="3"/>
  <pageMargins left="0.98425196850393704" right="0.98425196850393704" top="0.98425196850393704" bottom="0.98425196850393704" header="0.51181102362204722" footer="0.51181102362204722"/>
  <pageSetup paperSize="9" scale="96" orientation="portrait" horizontalDpi="300" verticalDpi="0" r:id="rId1"/>
  <headerFooter alignWithMargins="0">
    <oddHeader>&amp;L&amp;14算数ドリル</oddHeader>
  </headerFooter>
  <rowBreaks count="1" manualBreakCount="1">
    <brk id="29" max="3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K46"/>
  <sheetViews>
    <sheetView workbookViewId="0"/>
  </sheetViews>
  <sheetFormatPr defaultColWidth="11.0703125" defaultRowHeight="25" customHeight="1" x14ac:dyDescent="0.25"/>
  <cols>
    <col min="1" max="37" width="1.7109375" style="1" customWidth="1"/>
    <col min="38" max="16384" width="11.0703125" style="1"/>
  </cols>
  <sheetData>
    <row r="1" spans="1:36" ht="25" customHeight="1" x14ac:dyDescent="0.25">
      <c r="D1" s="2" t="s">
        <v>50</v>
      </c>
      <c r="AG1" s="3" t="s">
        <v>52</v>
      </c>
      <c r="AH1" s="3"/>
      <c r="AI1" s="147"/>
      <c r="AJ1" s="147"/>
    </row>
    <row r="2" spans="1:36" ht="25" customHeight="1" x14ac:dyDescent="0.25">
      <c r="Q2" s="4" t="s">
        <v>0</v>
      </c>
      <c r="R2" s="3"/>
      <c r="S2" s="3"/>
      <c r="T2" s="3"/>
      <c r="U2" s="3"/>
      <c r="V2" s="3"/>
      <c r="W2" s="3"/>
      <c r="X2" s="3"/>
      <c r="Y2" s="3"/>
      <c r="Z2" s="3"/>
      <c r="AA2" s="3"/>
      <c r="AB2" s="3"/>
      <c r="AC2" s="3"/>
      <c r="AD2" s="3"/>
      <c r="AE2" s="3"/>
      <c r="AF2" s="3"/>
    </row>
    <row r="3" spans="1:36" ht="25" customHeight="1" x14ac:dyDescent="0.25">
      <c r="A3" s="5"/>
    </row>
    <row r="4" spans="1:36" ht="35.15" customHeight="1" x14ac:dyDescent="0.25">
      <c r="A4" s="1" t="s">
        <v>70</v>
      </c>
    </row>
    <row r="5" spans="1:36" ht="35.15" customHeight="1" x14ac:dyDescent="0.25">
      <c r="A5" s="1" t="s">
        <v>79</v>
      </c>
      <c r="C5" s="5"/>
      <c r="T5" s="5"/>
    </row>
    <row r="6" spans="1:36" ht="35.15" customHeight="1" x14ac:dyDescent="0.25">
      <c r="A6" s="5" t="s">
        <v>4</v>
      </c>
      <c r="D6" s="150">
        <f ca="1">INT(RAND()*9+1)*10</f>
        <v>70</v>
      </c>
      <c r="E6" s="150"/>
      <c r="F6" s="1" t="s">
        <v>58</v>
      </c>
    </row>
    <row r="7" spans="1:36" ht="35.15" customHeight="1" x14ac:dyDescent="0.25">
      <c r="A7" s="5"/>
      <c r="C7" s="5"/>
      <c r="T7" s="5"/>
    </row>
    <row r="8" spans="1:36" ht="35.15" customHeight="1" x14ac:dyDescent="0.25">
      <c r="A8" s="5"/>
      <c r="C8" s="5"/>
      <c r="T8" s="5"/>
    </row>
    <row r="9" spans="1:36" ht="35.15" customHeight="1" x14ac:dyDescent="0.25">
      <c r="A9" s="5" t="s">
        <v>5</v>
      </c>
      <c r="D9" s="146">
        <f ca="1">INT(RAND()*9+1)*1000</f>
        <v>8000</v>
      </c>
      <c r="E9" s="146"/>
      <c r="F9" s="146"/>
      <c r="G9" s="1" t="s">
        <v>58</v>
      </c>
    </row>
    <row r="10" spans="1:36" ht="35.15" customHeight="1" x14ac:dyDescent="0.25">
      <c r="A10" s="5"/>
      <c r="C10" s="5"/>
      <c r="T10" s="5"/>
    </row>
    <row r="11" spans="1:36" ht="35.15" customHeight="1" x14ac:dyDescent="0.25">
      <c r="A11" s="5"/>
      <c r="C11" s="5"/>
      <c r="T11" s="5"/>
    </row>
    <row r="12" spans="1:36" ht="35.15" customHeight="1" x14ac:dyDescent="0.25">
      <c r="A12" s="5" t="s">
        <v>7</v>
      </c>
      <c r="D12" s="1">
        <f ca="1">INT(RAND()*9+1)</f>
        <v>6</v>
      </c>
      <c r="E12" s="1" t="s">
        <v>69</v>
      </c>
    </row>
    <row r="13" spans="1:36" ht="35.15" customHeight="1" x14ac:dyDescent="0.25">
      <c r="A13" s="5"/>
      <c r="C13" s="5"/>
    </row>
    <row r="14" spans="1:36" ht="35.15" customHeight="1" x14ac:dyDescent="0.25">
      <c r="A14" s="5"/>
      <c r="C14" s="5"/>
    </row>
    <row r="15" spans="1:36" ht="35.15" customHeight="1" x14ac:dyDescent="0.25">
      <c r="A15" s="1" t="s">
        <v>71</v>
      </c>
      <c r="C15" s="5"/>
      <c r="D15" s="146">
        <f ca="1">INT(RAND()*9+1)*10+INT(RAND()*9+1)</f>
        <v>37</v>
      </c>
      <c r="E15" s="146"/>
      <c r="F15" s="146" t="s">
        <v>38</v>
      </c>
      <c r="G15" s="146"/>
      <c r="H15" s="146">
        <f ca="1">INT(RAND()*9+1)*10+INT(RAND()*9+1)</f>
        <v>67</v>
      </c>
      <c r="I15" s="146"/>
      <c r="J15" s="151" t="s">
        <v>72</v>
      </c>
      <c r="K15" s="151"/>
      <c r="L15" s="146">
        <f ca="1">D15*H15</f>
        <v>2479</v>
      </c>
      <c r="M15" s="146"/>
      <c r="N15" s="146"/>
      <c r="O15" s="1" t="s">
        <v>73</v>
      </c>
      <c r="T15" s="5"/>
    </row>
    <row r="16" spans="1:36" ht="35.15" customHeight="1" x14ac:dyDescent="0.25">
      <c r="A16" s="5" t="s">
        <v>74</v>
      </c>
      <c r="D16" s="150">
        <f ca="1">D15*1000</f>
        <v>37000</v>
      </c>
      <c r="E16" s="150"/>
      <c r="F16" s="150"/>
      <c r="G16" s="150"/>
      <c r="H16" s="146" t="s">
        <v>75</v>
      </c>
      <c r="I16" s="146"/>
      <c r="J16" s="152">
        <f ca="1">H15*10</f>
        <v>670</v>
      </c>
      <c r="K16" s="152"/>
      <c r="L16" s="152"/>
    </row>
    <row r="17" spans="1:37" ht="35.15" customHeight="1" x14ac:dyDescent="0.25">
      <c r="A17" s="5"/>
      <c r="C17" s="5"/>
      <c r="T17" s="5"/>
    </row>
    <row r="18" spans="1:37" ht="35.15" customHeight="1" x14ac:dyDescent="0.25">
      <c r="A18" s="5" t="s">
        <v>76</v>
      </c>
      <c r="D18" s="150">
        <f ca="1">D15</f>
        <v>37</v>
      </c>
      <c r="E18" s="150"/>
      <c r="F18" s="1" t="s">
        <v>57</v>
      </c>
      <c r="H18" s="146" t="s">
        <v>75</v>
      </c>
      <c r="I18" s="146"/>
      <c r="J18" s="146">
        <f ca="1">H15</f>
        <v>67</v>
      </c>
      <c r="K18" s="146"/>
    </row>
    <row r="19" spans="1:37" ht="35.15" customHeight="1" x14ac:dyDescent="0.25">
      <c r="A19" s="5"/>
    </row>
    <row r="20" spans="1:37" ht="35.15" customHeight="1" x14ac:dyDescent="0.25">
      <c r="A20" s="5" t="s">
        <v>77</v>
      </c>
      <c r="C20" s="5"/>
      <c r="D20" s="150">
        <f ca="1">D15</f>
        <v>37</v>
      </c>
      <c r="E20" s="150"/>
      <c r="F20" s="1" t="s">
        <v>57</v>
      </c>
      <c r="H20" s="146" t="s">
        <v>75</v>
      </c>
      <c r="I20" s="146"/>
      <c r="J20" s="146">
        <f ca="1">H15</f>
        <v>67</v>
      </c>
      <c r="K20" s="146"/>
      <c r="L20" s="1" t="s">
        <v>57</v>
      </c>
      <c r="T20" s="5"/>
    </row>
    <row r="21" spans="1:37" ht="35.15" customHeight="1" x14ac:dyDescent="0.25">
      <c r="A21" s="5"/>
    </row>
    <row r="22" spans="1:37" ht="35.15" customHeight="1" x14ac:dyDescent="0.25">
      <c r="A22" s="5" t="s">
        <v>78</v>
      </c>
      <c r="C22" s="5"/>
      <c r="D22" s="150">
        <f ca="1">D15</f>
        <v>37</v>
      </c>
      <c r="E22" s="150"/>
      <c r="F22" s="1" t="s">
        <v>58</v>
      </c>
      <c r="H22" s="146" t="s">
        <v>75</v>
      </c>
      <c r="I22" s="146"/>
      <c r="J22" s="146">
        <f ca="1">H15</f>
        <v>67</v>
      </c>
      <c r="K22" s="146"/>
      <c r="L22" s="1" t="s">
        <v>57</v>
      </c>
      <c r="T22" s="5"/>
    </row>
    <row r="23" spans="1:37" ht="35.15" customHeight="1" x14ac:dyDescent="0.25"/>
    <row r="24" spans="1:37" ht="25" customHeight="1" x14ac:dyDescent="0.25">
      <c r="A24" s="1" t="str">
        <f>IF(A1="","",A1)</f>
        <v/>
      </c>
      <c r="D24" s="2" t="str">
        <f>IF(D1="","",D1)</f>
        <v>大きな数</v>
      </c>
      <c r="AG24" s="3" t="str">
        <f>IF(AG1="","",AG1)</f>
        <v>№</v>
      </c>
      <c r="AH24" s="3"/>
      <c r="AI24" s="147" t="str">
        <f>IF(AI1="","",AI1)</f>
        <v/>
      </c>
      <c r="AJ24" s="147"/>
    </row>
    <row r="25" spans="1:37" ht="25" customHeight="1" x14ac:dyDescent="0.25">
      <c r="E25" s="6" t="s">
        <v>1</v>
      </c>
      <c r="Q25" s="4" t="str">
        <f>IF(Q2="","",Q2)</f>
        <v>名前</v>
      </c>
      <c r="R25" s="3"/>
      <c r="S25" s="3"/>
      <c r="T25" s="3"/>
      <c r="U25" s="3" t="str">
        <f>IF(U2="","",U2)</f>
        <v/>
      </c>
      <c r="V25" s="3"/>
      <c r="W25" s="3"/>
      <c r="X25" s="3"/>
      <c r="Y25" s="3"/>
      <c r="Z25" s="3"/>
      <c r="AA25" s="3"/>
      <c r="AB25" s="3"/>
      <c r="AC25" s="3"/>
      <c r="AD25" s="3"/>
      <c r="AE25" s="3"/>
      <c r="AF25" s="3"/>
    </row>
    <row r="26" spans="1:37" ht="25" customHeight="1" x14ac:dyDescent="0.25">
      <c r="A26" s="1" t="str">
        <f t="shared" ref="A26:AK26" si="0">IF(A3="","",A3)</f>
        <v/>
      </c>
      <c r="B26" s="1" t="str">
        <f t="shared" si="0"/>
        <v/>
      </c>
      <c r="C26" s="1" t="str">
        <f t="shared" si="0"/>
        <v/>
      </c>
      <c r="D26" s="1" t="str">
        <f t="shared" si="0"/>
        <v/>
      </c>
      <c r="E26" s="1" t="str">
        <f t="shared" si="0"/>
        <v/>
      </c>
      <c r="F26" s="1" t="str">
        <f t="shared" si="0"/>
        <v/>
      </c>
      <c r="G26" s="1" t="str">
        <f t="shared" si="0"/>
        <v/>
      </c>
      <c r="H26" s="1" t="str">
        <f t="shared" si="0"/>
        <v/>
      </c>
      <c r="I26" s="1" t="str">
        <f t="shared" si="0"/>
        <v/>
      </c>
      <c r="J26" s="1" t="str">
        <f t="shared" si="0"/>
        <v/>
      </c>
      <c r="K26" s="1" t="str">
        <f t="shared" si="0"/>
        <v/>
      </c>
      <c r="L26" s="1" t="str">
        <f t="shared" si="0"/>
        <v/>
      </c>
      <c r="M26" s="1" t="str">
        <f t="shared" si="0"/>
        <v/>
      </c>
      <c r="N26" s="1" t="str">
        <f t="shared" si="0"/>
        <v/>
      </c>
      <c r="O26" s="1" t="str">
        <f t="shared" si="0"/>
        <v/>
      </c>
      <c r="P26" s="1" t="str">
        <f t="shared" si="0"/>
        <v/>
      </c>
      <c r="Q26" s="1" t="str">
        <f t="shared" si="0"/>
        <v/>
      </c>
      <c r="R26" s="1" t="str">
        <f t="shared" si="0"/>
        <v/>
      </c>
      <c r="S26" s="1" t="str">
        <f t="shared" si="0"/>
        <v/>
      </c>
      <c r="T26" s="1" t="str">
        <f t="shared" si="0"/>
        <v/>
      </c>
      <c r="U26" s="1" t="str">
        <f t="shared" si="0"/>
        <v/>
      </c>
      <c r="V26" s="1" t="str">
        <f t="shared" si="0"/>
        <v/>
      </c>
      <c r="W26" s="1" t="str">
        <f t="shared" si="0"/>
        <v/>
      </c>
      <c r="X26" s="1" t="str">
        <f t="shared" si="0"/>
        <v/>
      </c>
      <c r="Y26" s="1" t="str">
        <f t="shared" si="0"/>
        <v/>
      </c>
      <c r="Z26" s="1" t="str">
        <f t="shared" si="0"/>
        <v/>
      </c>
      <c r="AA26" s="1" t="str">
        <f t="shared" si="0"/>
        <v/>
      </c>
      <c r="AB26" s="1" t="str">
        <f t="shared" si="0"/>
        <v/>
      </c>
      <c r="AC26" s="1" t="str">
        <f t="shared" si="0"/>
        <v/>
      </c>
      <c r="AD26" s="1" t="str">
        <f t="shared" si="0"/>
        <v/>
      </c>
      <c r="AE26" s="1" t="str">
        <f t="shared" si="0"/>
        <v/>
      </c>
      <c r="AF26" s="1" t="str">
        <f t="shared" si="0"/>
        <v/>
      </c>
      <c r="AG26" s="1" t="str">
        <f t="shared" si="0"/>
        <v/>
      </c>
      <c r="AH26" s="1" t="str">
        <f t="shared" si="0"/>
        <v/>
      </c>
      <c r="AI26" s="1" t="str">
        <f t="shared" si="0"/>
        <v/>
      </c>
      <c r="AJ26" s="1" t="str">
        <f t="shared" si="0"/>
        <v/>
      </c>
      <c r="AK26" s="1" t="str">
        <f t="shared" si="0"/>
        <v/>
      </c>
    </row>
    <row r="27" spans="1:37" ht="35.15" customHeight="1" x14ac:dyDescent="0.25">
      <c r="A27" s="1" t="str">
        <f t="shared" ref="A27:A39" si="1">IF(A4="","",A4)</f>
        <v>◆　次の数を10倍した数をかきましょう。</v>
      </c>
    </row>
    <row r="28" spans="1:37" ht="35.15" customHeight="1" x14ac:dyDescent="0.25">
      <c r="A28" s="1" t="str">
        <f t="shared" si="1"/>
        <v>　　また，10でわった数をかきましょう。</v>
      </c>
    </row>
    <row r="29" spans="1:37" ht="35.15" customHeight="1" x14ac:dyDescent="0.25">
      <c r="A29" s="1" t="str">
        <f t="shared" si="1"/>
        <v>(1)</v>
      </c>
      <c r="D29" s="146">
        <f ca="1">IF(D6="","",D6)</f>
        <v>70</v>
      </c>
      <c r="E29" s="146"/>
      <c r="F29" s="1" t="str">
        <f>IF(F6="","",F6)</f>
        <v>億</v>
      </c>
    </row>
    <row r="30" spans="1:37" ht="35.15" customHeight="1" x14ac:dyDescent="0.25">
      <c r="A30" s="1" t="str">
        <f t="shared" si="1"/>
        <v/>
      </c>
      <c r="D30" s="7" t="s">
        <v>80</v>
      </c>
      <c r="E30" s="7"/>
      <c r="F30" s="7"/>
      <c r="G30" s="7"/>
      <c r="H30" s="7"/>
      <c r="I30" s="7"/>
      <c r="J30" s="7"/>
      <c r="K30" s="149">
        <f ca="1">D29*10</f>
        <v>700</v>
      </c>
      <c r="L30" s="149"/>
      <c r="M30" s="149"/>
      <c r="N30" s="7" t="s">
        <v>58</v>
      </c>
      <c r="O30" s="7"/>
    </row>
    <row r="31" spans="1:37" ht="35.15" customHeight="1" x14ac:dyDescent="0.25">
      <c r="A31" s="1" t="str">
        <f t="shared" si="1"/>
        <v/>
      </c>
      <c r="D31" s="7" t="s">
        <v>81</v>
      </c>
      <c r="E31" s="7"/>
      <c r="F31" s="7"/>
      <c r="G31" s="7"/>
      <c r="H31" s="7"/>
      <c r="I31" s="7"/>
      <c r="J31" s="7"/>
      <c r="K31" s="7"/>
      <c r="L31" s="7"/>
      <c r="M31" s="7">
        <f ca="1">D29/10</f>
        <v>7</v>
      </c>
      <c r="N31" s="7" t="s">
        <v>58</v>
      </c>
      <c r="O31" s="7"/>
      <c r="P31" s="7"/>
      <c r="Q31" s="7"/>
    </row>
    <row r="32" spans="1:37" ht="35.15" customHeight="1" x14ac:dyDescent="0.25">
      <c r="A32" s="1" t="str">
        <f t="shared" si="1"/>
        <v>(2)</v>
      </c>
      <c r="D32" s="146">
        <f ca="1">IF(D9="","",D9)</f>
        <v>8000</v>
      </c>
      <c r="E32" s="146"/>
      <c r="F32" s="146"/>
      <c r="G32" s="1" t="str">
        <f>IF(G9="","",G9)</f>
        <v>億</v>
      </c>
    </row>
    <row r="33" spans="1:37" ht="35.15" customHeight="1" x14ac:dyDescent="0.25">
      <c r="A33" s="1" t="str">
        <f t="shared" si="1"/>
        <v/>
      </c>
      <c r="D33" s="7" t="s">
        <v>80</v>
      </c>
      <c r="E33" s="7"/>
      <c r="F33" s="7"/>
      <c r="G33" s="7"/>
      <c r="H33" s="7"/>
      <c r="I33" s="7"/>
      <c r="J33" s="7"/>
      <c r="K33" s="7">
        <f ca="1">D32/1000</f>
        <v>8</v>
      </c>
      <c r="L33" s="7" t="s">
        <v>69</v>
      </c>
      <c r="M33" s="7"/>
      <c r="N33" s="7"/>
      <c r="O33" s="7"/>
      <c r="P33" s="7"/>
      <c r="Q33" s="7"/>
    </row>
    <row r="34" spans="1:37" ht="35.15" customHeight="1" x14ac:dyDescent="0.25">
      <c r="A34" s="1" t="str">
        <f t="shared" si="1"/>
        <v/>
      </c>
      <c r="D34" s="7" t="s">
        <v>81</v>
      </c>
      <c r="E34" s="7"/>
      <c r="F34" s="7"/>
      <c r="G34" s="7"/>
      <c r="H34" s="7"/>
      <c r="I34" s="7"/>
      <c r="J34" s="7"/>
      <c r="K34" s="7"/>
      <c r="L34" s="7"/>
      <c r="M34" s="148">
        <f ca="1">D32/10</f>
        <v>800</v>
      </c>
      <c r="N34" s="148"/>
      <c r="O34" s="148"/>
      <c r="P34" s="7" t="s">
        <v>58</v>
      </c>
      <c r="Q34" s="7"/>
    </row>
    <row r="35" spans="1:37" ht="35.15" customHeight="1" x14ac:dyDescent="0.25">
      <c r="A35" s="1" t="str">
        <f t="shared" si="1"/>
        <v>(3)</v>
      </c>
      <c r="D35" s="1">
        <f ca="1">IF(D12="","",D12)</f>
        <v>6</v>
      </c>
      <c r="E35" s="1" t="str">
        <f>IF(E12="","",E12)</f>
        <v>兆</v>
      </c>
    </row>
    <row r="36" spans="1:37" ht="35.15" customHeight="1" x14ac:dyDescent="0.25">
      <c r="A36" s="1" t="str">
        <f t="shared" si="1"/>
        <v/>
      </c>
      <c r="D36" s="7" t="s">
        <v>80</v>
      </c>
      <c r="E36" s="7"/>
      <c r="F36" s="7"/>
      <c r="G36" s="7"/>
      <c r="H36" s="7"/>
      <c r="I36" s="7"/>
      <c r="J36" s="7"/>
      <c r="K36" s="149">
        <f ca="1">D35*10</f>
        <v>60</v>
      </c>
      <c r="L36" s="149"/>
      <c r="M36" s="7" t="s">
        <v>69</v>
      </c>
      <c r="N36" s="7"/>
      <c r="O36" s="7"/>
      <c r="P36" s="7"/>
      <c r="Q36" s="7"/>
    </row>
    <row r="37" spans="1:37" ht="35.15" customHeight="1" x14ac:dyDescent="0.25">
      <c r="A37" s="1" t="str">
        <f t="shared" si="1"/>
        <v/>
      </c>
      <c r="D37" s="7" t="s">
        <v>81</v>
      </c>
      <c r="E37" s="7"/>
      <c r="F37" s="7"/>
      <c r="G37" s="7"/>
      <c r="H37" s="7"/>
      <c r="I37" s="7"/>
      <c r="J37" s="7"/>
      <c r="K37" s="7"/>
      <c r="L37" s="7"/>
      <c r="M37" s="149">
        <f ca="1">D35*1000</f>
        <v>6000</v>
      </c>
      <c r="N37" s="149"/>
      <c r="O37" s="149"/>
      <c r="P37" s="7" t="s">
        <v>58</v>
      </c>
      <c r="Q37" s="7"/>
    </row>
    <row r="38" spans="1:37" ht="35.15" customHeight="1" x14ac:dyDescent="0.25">
      <c r="A38" s="1" t="str">
        <f t="shared" si="1"/>
        <v>◆</v>
      </c>
      <c r="D38" s="146">
        <f ca="1">IF(D15="","",D15)</f>
        <v>37</v>
      </c>
      <c r="E38" s="146"/>
      <c r="F38" s="1" t="str">
        <f>IF(F15="","",F15)</f>
        <v>×</v>
      </c>
      <c r="H38" s="146">
        <f ca="1">IF(H15="","",H15)</f>
        <v>67</v>
      </c>
      <c r="I38" s="146"/>
      <c r="J38" s="1" t="str">
        <f>IF(J15="","",J15)</f>
        <v>＝</v>
      </c>
      <c r="L38" s="146">
        <f ca="1">IF(L15="","",L15)</f>
        <v>2479</v>
      </c>
      <c r="M38" s="146"/>
      <c r="N38" s="146"/>
      <c r="O38" s="1" t="str">
        <f>IF(O15="","",O15)</f>
        <v>を使って，次の答えをもとめましょう。</v>
      </c>
    </row>
    <row r="39" spans="1:37" ht="35.15" customHeight="1" x14ac:dyDescent="0.25">
      <c r="A39" s="1" t="str">
        <f t="shared" si="1"/>
        <v>(4)</v>
      </c>
      <c r="D39" s="146">
        <f ca="1">IF(D16="","",D16)</f>
        <v>37000</v>
      </c>
      <c r="E39" s="146"/>
      <c r="F39" s="146"/>
      <c r="G39" s="146"/>
      <c r="H39" s="1" t="str">
        <f>IF(H16="","",H16)</f>
        <v>×</v>
      </c>
      <c r="J39" s="146">
        <f ca="1">IF(J16="","",J16)</f>
        <v>670</v>
      </c>
      <c r="K39" s="146"/>
      <c r="L39" s="146"/>
      <c r="M39" s="5" t="s">
        <v>72</v>
      </c>
      <c r="O39" s="149">
        <f ca="1">D39*J39</f>
        <v>24790000</v>
      </c>
      <c r="P39" s="149"/>
      <c r="Q39" s="149"/>
      <c r="R39" s="149"/>
      <c r="S39" s="149"/>
      <c r="T39" s="149"/>
      <c r="U39" s="149"/>
    </row>
    <row r="40" spans="1:37" ht="35.15" customHeight="1" x14ac:dyDescent="0.25">
      <c r="A40" s="1" t="str">
        <f t="shared" ref="A40:AK40" si="2">IF(A17="","",A17)</f>
        <v/>
      </c>
      <c r="D40" s="1" t="str">
        <f t="shared" si="2"/>
        <v/>
      </c>
      <c r="E40" s="1" t="str">
        <f t="shared" si="2"/>
        <v/>
      </c>
      <c r="F40" s="1" t="str">
        <f t="shared" si="2"/>
        <v/>
      </c>
      <c r="G40" s="1" t="str">
        <f t="shared" si="2"/>
        <v/>
      </c>
      <c r="H40" s="1" t="str">
        <f t="shared" si="2"/>
        <v/>
      </c>
      <c r="I40" s="1" t="str">
        <f t="shared" si="2"/>
        <v/>
      </c>
      <c r="J40" s="1" t="str">
        <f t="shared" si="2"/>
        <v/>
      </c>
      <c r="K40" s="1" t="str">
        <f t="shared" si="2"/>
        <v/>
      </c>
      <c r="L40" s="1" t="str">
        <f t="shared" si="2"/>
        <v/>
      </c>
      <c r="M40" s="1" t="str">
        <f t="shared" si="2"/>
        <v/>
      </c>
      <c r="N40" s="1" t="str">
        <f t="shared" si="2"/>
        <v/>
      </c>
      <c r="O40" s="1" t="str">
        <f t="shared" si="2"/>
        <v/>
      </c>
      <c r="P40" s="1" t="str">
        <f t="shared" si="2"/>
        <v/>
      </c>
      <c r="Q40" s="1" t="str">
        <f t="shared" si="2"/>
        <v/>
      </c>
      <c r="R40" s="1" t="str">
        <f t="shared" si="2"/>
        <v/>
      </c>
      <c r="S40" s="1" t="str">
        <f t="shared" si="2"/>
        <v/>
      </c>
      <c r="T40" s="1" t="str">
        <f t="shared" si="2"/>
        <v/>
      </c>
      <c r="U40" s="1" t="str">
        <f t="shared" si="2"/>
        <v/>
      </c>
      <c r="V40" s="1" t="str">
        <f t="shared" si="2"/>
        <v/>
      </c>
      <c r="W40" s="1" t="str">
        <f t="shared" si="2"/>
        <v/>
      </c>
      <c r="X40" s="1" t="str">
        <f t="shared" si="2"/>
        <v/>
      </c>
      <c r="Y40" s="1" t="str">
        <f t="shared" si="2"/>
        <v/>
      </c>
      <c r="Z40" s="1" t="str">
        <f t="shared" si="2"/>
        <v/>
      </c>
      <c r="AA40" s="1" t="str">
        <f t="shared" si="2"/>
        <v/>
      </c>
      <c r="AB40" s="1" t="str">
        <f t="shared" si="2"/>
        <v/>
      </c>
      <c r="AC40" s="1" t="str">
        <f t="shared" si="2"/>
        <v/>
      </c>
      <c r="AD40" s="1" t="str">
        <f t="shared" si="2"/>
        <v/>
      </c>
      <c r="AE40" s="1" t="str">
        <f t="shared" si="2"/>
        <v/>
      </c>
      <c r="AF40" s="1" t="str">
        <f t="shared" si="2"/>
        <v/>
      </c>
      <c r="AG40" s="1" t="str">
        <f t="shared" si="2"/>
        <v/>
      </c>
      <c r="AH40" s="1" t="str">
        <f t="shared" si="2"/>
        <v/>
      </c>
      <c r="AI40" s="1" t="str">
        <f t="shared" si="2"/>
        <v/>
      </c>
      <c r="AJ40" s="1" t="str">
        <f t="shared" si="2"/>
        <v/>
      </c>
      <c r="AK40" s="1" t="str">
        <f t="shared" si="2"/>
        <v/>
      </c>
    </row>
    <row r="41" spans="1:37" ht="35.15" customHeight="1" x14ac:dyDescent="0.25">
      <c r="A41" s="1" t="str">
        <f>IF(A18="","",A18)</f>
        <v>(5)</v>
      </c>
      <c r="D41" s="146">
        <f ca="1">IF(D18="","",D18)</f>
        <v>37</v>
      </c>
      <c r="E41" s="146"/>
      <c r="F41" s="1" t="str">
        <f>IF(F18="","",F18)</f>
        <v>万</v>
      </c>
      <c r="H41" s="1" t="str">
        <f>IF(H18="","",H18)</f>
        <v>×</v>
      </c>
      <c r="J41" s="146">
        <f ca="1">IF(J18="","",J18)</f>
        <v>67</v>
      </c>
      <c r="K41" s="146"/>
      <c r="L41" s="5" t="s">
        <v>72</v>
      </c>
      <c r="N41" s="148">
        <f ca="1">D41*J41</f>
        <v>2479</v>
      </c>
      <c r="O41" s="148"/>
      <c r="P41" s="148"/>
      <c r="Q41" s="7" t="s">
        <v>57</v>
      </c>
    </row>
    <row r="42" spans="1:37" ht="35.15" customHeight="1" x14ac:dyDescent="0.25">
      <c r="A42" s="1" t="str">
        <f t="shared" ref="A42:AK42" si="3">IF(A19="","",A19)</f>
        <v/>
      </c>
      <c r="D42" s="1" t="str">
        <f t="shared" si="3"/>
        <v/>
      </c>
      <c r="E42" s="1" t="str">
        <f t="shared" si="3"/>
        <v/>
      </c>
      <c r="F42" s="1" t="str">
        <f t="shared" si="3"/>
        <v/>
      </c>
      <c r="G42" s="1" t="str">
        <f t="shared" si="3"/>
        <v/>
      </c>
      <c r="H42" s="1" t="str">
        <f t="shared" si="3"/>
        <v/>
      </c>
      <c r="I42" s="1" t="str">
        <f t="shared" si="3"/>
        <v/>
      </c>
      <c r="J42" s="1" t="str">
        <f t="shared" si="3"/>
        <v/>
      </c>
      <c r="K42" s="1" t="str">
        <f t="shared" si="3"/>
        <v/>
      </c>
      <c r="L42" s="1" t="str">
        <f t="shared" si="3"/>
        <v/>
      </c>
      <c r="M42" s="1" t="str">
        <f t="shared" si="3"/>
        <v/>
      </c>
      <c r="N42" s="1" t="str">
        <f t="shared" si="3"/>
        <v/>
      </c>
      <c r="O42" s="1" t="str">
        <f t="shared" si="3"/>
        <v/>
      </c>
      <c r="P42" s="1" t="str">
        <f t="shared" si="3"/>
        <v/>
      </c>
      <c r="Q42" s="1" t="str">
        <f t="shared" si="3"/>
        <v/>
      </c>
      <c r="R42" s="1" t="str">
        <f t="shared" si="3"/>
        <v/>
      </c>
      <c r="S42" s="1" t="str">
        <f t="shared" si="3"/>
        <v/>
      </c>
      <c r="T42" s="1" t="str">
        <f t="shared" si="3"/>
        <v/>
      </c>
      <c r="U42" s="1" t="str">
        <f t="shared" si="3"/>
        <v/>
      </c>
      <c r="V42" s="1" t="str">
        <f t="shared" si="3"/>
        <v/>
      </c>
      <c r="W42" s="1" t="str">
        <f t="shared" si="3"/>
        <v/>
      </c>
      <c r="X42" s="1" t="str">
        <f t="shared" si="3"/>
        <v/>
      </c>
      <c r="Y42" s="1" t="str">
        <f t="shared" si="3"/>
        <v/>
      </c>
      <c r="Z42" s="1" t="str">
        <f t="shared" si="3"/>
        <v/>
      </c>
      <c r="AA42" s="1" t="str">
        <f t="shared" si="3"/>
        <v/>
      </c>
      <c r="AB42" s="1" t="str">
        <f t="shared" si="3"/>
        <v/>
      </c>
      <c r="AC42" s="1" t="str">
        <f t="shared" si="3"/>
        <v/>
      </c>
      <c r="AD42" s="1" t="str">
        <f t="shared" si="3"/>
        <v/>
      </c>
      <c r="AE42" s="1" t="str">
        <f t="shared" si="3"/>
        <v/>
      </c>
      <c r="AF42" s="1" t="str">
        <f t="shared" si="3"/>
        <v/>
      </c>
      <c r="AG42" s="1" t="str">
        <f t="shared" si="3"/>
        <v/>
      </c>
      <c r="AH42" s="1" t="str">
        <f t="shared" si="3"/>
        <v/>
      </c>
      <c r="AI42" s="1" t="str">
        <f t="shared" si="3"/>
        <v/>
      </c>
      <c r="AJ42" s="1" t="str">
        <f t="shared" si="3"/>
        <v/>
      </c>
      <c r="AK42" s="1" t="str">
        <f t="shared" si="3"/>
        <v/>
      </c>
    </row>
    <row r="43" spans="1:37" ht="35.15" customHeight="1" x14ac:dyDescent="0.25">
      <c r="A43" s="1" t="str">
        <f>IF(A20="","",A20)</f>
        <v>(6)</v>
      </c>
      <c r="D43" s="146">
        <f ca="1">IF(D20="","",D20)</f>
        <v>37</v>
      </c>
      <c r="E43" s="146"/>
      <c r="F43" s="1" t="str">
        <f>IF(F20="","",F20)</f>
        <v>万</v>
      </c>
      <c r="H43" s="1" t="str">
        <f>IF(H20="","",H20)</f>
        <v>×</v>
      </c>
      <c r="J43" s="146">
        <f ca="1">IF(J20="","",J20)</f>
        <v>67</v>
      </c>
      <c r="K43" s="146"/>
      <c r="L43" s="1" t="str">
        <f>IF(L20="","",L20)</f>
        <v>万</v>
      </c>
      <c r="N43" s="5" t="s">
        <v>72</v>
      </c>
      <c r="P43" s="148">
        <f ca="1">D43*J43</f>
        <v>2479</v>
      </c>
      <c r="Q43" s="148"/>
      <c r="R43" s="148"/>
      <c r="S43" s="7" t="s">
        <v>58</v>
      </c>
    </row>
    <row r="44" spans="1:37" ht="35.15" customHeight="1" x14ac:dyDescent="0.25">
      <c r="A44" s="1" t="str">
        <f t="shared" ref="A44:AK44" si="4">IF(A21="","",A21)</f>
        <v/>
      </c>
      <c r="D44" s="1" t="str">
        <f t="shared" si="4"/>
        <v/>
      </c>
      <c r="E44" s="1" t="str">
        <f t="shared" si="4"/>
        <v/>
      </c>
      <c r="F44" s="1" t="str">
        <f t="shared" si="4"/>
        <v/>
      </c>
      <c r="G44" s="1" t="str">
        <f t="shared" si="4"/>
        <v/>
      </c>
      <c r="H44" s="1" t="str">
        <f t="shared" si="4"/>
        <v/>
      </c>
      <c r="I44" s="1" t="str">
        <f t="shared" si="4"/>
        <v/>
      </c>
      <c r="J44" s="1" t="str">
        <f t="shared" si="4"/>
        <v/>
      </c>
      <c r="K44" s="1" t="str">
        <f t="shared" si="4"/>
        <v/>
      </c>
      <c r="L44" s="1" t="str">
        <f t="shared" si="4"/>
        <v/>
      </c>
      <c r="M44" s="1" t="str">
        <f t="shared" si="4"/>
        <v/>
      </c>
      <c r="N44" s="1" t="str">
        <f t="shared" si="4"/>
        <v/>
      </c>
      <c r="O44" s="1" t="str">
        <f t="shared" si="4"/>
        <v/>
      </c>
      <c r="P44" s="1" t="str">
        <f t="shared" si="4"/>
        <v/>
      </c>
      <c r="Q44" s="1" t="str">
        <f t="shared" si="4"/>
        <v/>
      </c>
      <c r="R44" s="1" t="str">
        <f t="shared" si="4"/>
        <v/>
      </c>
      <c r="S44" s="1" t="str">
        <f t="shared" si="4"/>
        <v/>
      </c>
      <c r="T44" s="1" t="str">
        <f t="shared" si="4"/>
        <v/>
      </c>
      <c r="U44" s="1" t="str">
        <f t="shared" si="4"/>
        <v/>
      </c>
      <c r="V44" s="1" t="str">
        <f t="shared" si="4"/>
        <v/>
      </c>
      <c r="W44" s="1" t="str">
        <f t="shared" si="4"/>
        <v/>
      </c>
      <c r="X44" s="1" t="str">
        <f t="shared" si="4"/>
        <v/>
      </c>
      <c r="Y44" s="1" t="str">
        <f t="shared" si="4"/>
        <v/>
      </c>
      <c r="Z44" s="1" t="str">
        <f t="shared" si="4"/>
        <v/>
      </c>
      <c r="AA44" s="1" t="str">
        <f t="shared" si="4"/>
        <v/>
      </c>
      <c r="AB44" s="1" t="str">
        <f t="shared" si="4"/>
        <v/>
      </c>
      <c r="AC44" s="1" t="str">
        <f t="shared" si="4"/>
        <v/>
      </c>
      <c r="AD44" s="1" t="str">
        <f t="shared" si="4"/>
        <v/>
      </c>
      <c r="AE44" s="1" t="str">
        <f t="shared" si="4"/>
        <v/>
      </c>
      <c r="AF44" s="1" t="str">
        <f t="shared" si="4"/>
        <v/>
      </c>
      <c r="AG44" s="1" t="str">
        <f t="shared" si="4"/>
        <v/>
      </c>
      <c r="AH44" s="1" t="str">
        <f t="shared" si="4"/>
        <v/>
      </c>
      <c r="AI44" s="1" t="str">
        <f t="shared" si="4"/>
        <v/>
      </c>
      <c r="AJ44" s="1" t="str">
        <f t="shared" si="4"/>
        <v/>
      </c>
      <c r="AK44" s="1" t="str">
        <f t="shared" si="4"/>
        <v/>
      </c>
    </row>
    <row r="45" spans="1:37" ht="35.15" customHeight="1" x14ac:dyDescent="0.25">
      <c r="A45" s="1" t="str">
        <f t="shared" ref="A45:L45" si="5">IF(A22="","",A22)</f>
        <v>(7)</v>
      </c>
      <c r="D45" s="146">
        <f t="shared" ca="1" si="5"/>
        <v>37</v>
      </c>
      <c r="E45" s="146"/>
      <c r="F45" s="1" t="str">
        <f t="shared" si="5"/>
        <v>億</v>
      </c>
      <c r="H45" s="1" t="str">
        <f t="shared" si="5"/>
        <v>×</v>
      </c>
      <c r="J45" s="146">
        <f t="shared" ca="1" si="5"/>
        <v>67</v>
      </c>
      <c r="K45" s="146"/>
      <c r="L45" s="1" t="str">
        <f t="shared" si="5"/>
        <v>万</v>
      </c>
      <c r="N45" s="5" t="s">
        <v>72</v>
      </c>
      <c r="P45" s="148">
        <f ca="1">D45*J45</f>
        <v>2479</v>
      </c>
      <c r="Q45" s="148"/>
      <c r="R45" s="148"/>
      <c r="S45" s="7" t="s">
        <v>69</v>
      </c>
    </row>
    <row r="46" spans="1:37" ht="35.15" customHeight="1" x14ac:dyDescent="0.25">
      <c r="A46" s="1" t="str">
        <f t="shared" ref="A46:AK46" si="6">IF(A23="","",A23)</f>
        <v/>
      </c>
      <c r="D46" s="1" t="str">
        <f t="shared" si="6"/>
        <v/>
      </c>
      <c r="E46" s="1" t="str">
        <f t="shared" si="6"/>
        <v/>
      </c>
      <c r="F46" s="1" t="str">
        <f t="shared" si="6"/>
        <v/>
      </c>
      <c r="G46" s="1" t="str">
        <f t="shared" si="6"/>
        <v/>
      </c>
      <c r="H46" s="1" t="str">
        <f t="shared" si="6"/>
        <v/>
      </c>
      <c r="I46" s="1" t="str">
        <f t="shared" si="6"/>
        <v/>
      </c>
      <c r="J46" s="1" t="str">
        <f t="shared" si="6"/>
        <v/>
      </c>
      <c r="K46" s="1" t="str">
        <f t="shared" si="6"/>
        <v/>
      </c>
      <c r="L46" s="1" t="str">
        <f t="shared" si="6"/>
        <v/>
      </c>
      <c r="M46" s="1" t="str">
        <f t="shared" si="6"/>
        <v/>
      </c>
      <c r="N46" s="1" t="str">
        <f t="shared" si="6"/>
        <v/>
      </c>
      <c r="O46" s="1" t="str">
        <f t="shared" si="6"/>
        <v/>
      </c>
      <c r="P46" s="1" t="str">
        <f t="shared" si="6"/>
        <v/>
      </c>
      <c r="Q46" s="1" t="str">
        <f t="shared" si="6"/>
        <v/>
      </c>
      <c r="R46" s="1" t="str">
        <f t="shared" si="6"/>
        <v/>
      </c>
      <c r="S46" s="1" t="str">
        <f t="shared" si="6"/>
        <v/>
      </c>
      <c r="T46" s="1" t="str">
        <f t="shared" si="6"/>
        <v/>
      </c>
      <c r="U46" s="1" t="str">
        <f t="shared" si="6"/>
        <v/>
      </c>
      <c r="V46" s="1" t="str">
        <f t="shared" si="6"/>
        <v/>
      </c>
      <c r="W46" s="1" t="str">
        <f t="shared" si="6"/>
        <v/>
      </c>
      <c r="X46" s="1" t="str">
        <f t="shared" si="6"/>
        <v/>
      </c>
      <c r="Y46" s="1" t="str">
        <f t="shared" si="6"/>
        <v/>
      </c>
      <c r="Z46" s="1" t="str">
        <f t="shared" si="6"/>
        <v/>
      </c>
      <c r="AA46" s="1" t="str">
        <f t="shared" si="6"/>
        <v/>
      </c>
      <c r="AB46" s="1" t="str">
        <f t="shared" si="6"/>
        <v/>
      </c>
      <c r="AC46" s="1" t="str">
        <f t="shared" si="6"/>
        <v/>
      </c>
      <c r="AD46" s="1" t="str">
        <f t="shared" si="6"/>
        <v/>
      </c>
      <c r="AE46" s="1" t="str">
        <f t="shared" si="6"/>
        <v/>
      </c>
      <c r="AF46" s="1" t="str">
        <f t="shared" si="6"/>
        <v/>
      </c>
      <c r="AG46" s="1" t="str">
        <f t="shared" si="6"/>
        <v/>
      </c>
      <c r="AH46" s="1" t="str">
        <f t="shared" si="6"/>
        <v/>
      </c>
      <c r="AI46" s="1" t="str">
        <f t="shared" si="6"/>
        <v/>
      </c>
      <c r="AJ46" s="1" t="str">
        <f t="shared" si="6"/>
        <v/>
      </c>
      <c r="AK46" s="1" t="str">
        <f t="shared" si="6"/>
        <v/>
      </c>
    </row>
  </sheetData>
  <mergeCells count="42">
    <mergeCell ref="AI24:AJ24"/>
    <mergeCell ref="L38:N38"/>
    <mergeCell ref="J39:L39"/>
    <mergeCell ref="O39:U39"/>
    <mergeCell ref="D29:E29"/>
    <mergeCell ref="F15:G15"/>
    <mergeCell ref="H22:I22"/>
    <mergeCell ref="D16:G16"/>
    <mergeCell ref="H16:I16"/>
    <mergeCell ref="J16:L16"/>
    <mergeCell ref="D20:E20"/>
    <mergeCell ref="D22:E22"/>
    <mergeCell ref="J22:K22"/>
    <mergeCell ref="AI1:AJ1"/>
    <mergeCell ref="J20:K20"/>
    <mergeCell ref="D39:G39"/>
    <mergeCell ref="D6:E6"/>
    <mergeCell ref="D9:F9"/>
    <mergeCell ref="D15:E15"/>
    <mergeCell ref="K36:L36"/>
    <mergeCell ref="M37:O37"/>
    <mergeCell ref="J15:K15"/>
    <mergeCell ref="L15:N15"/>
    <mergeCell ref="D18:E18"/>
    <mergeCell ref="H18:I18"/>
    <mergeCell ref="J18:K18"/>
    <mergeCell ref="H15:I15"/>
    <mergeCell ref="H38:I38"/>
    <mergeCell ref="H20:I20"/>
    <mergeCell ref="P45:R45"/>
    <mergeCell ref="D45:E45"/>
    <mergeCell ref="J45:K45"/>
    <mergeCell ref="K30:M30"/>
    <mergeCell ref="M34:O34"/>
    <mergeCell ref="D32:F32"/>
    <mergeCell ref="N41:P41"/>
    <mergeCell ref="P43:R43"/>
    <mergeCell ref="D41:E41"/>
    <mergeCell ref="D43:E43"/>
    <mergeCell ref="J41:K41"/>
    <mergeCell ref="J43:K43"/>
    <mergeCell ref="D38:E38"/>
  </mergeCells>
  <phoneticPr fontId="3"/>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G61"/>
  <sheetViews>
    <sheetView zoomScaleNormal="100" workbookViewId="0"/>
  </sheetViews>
  <sheetFormatPr defaultColWidth="11.0703125" defaultRowHeight="25" customHeight="1" x14ac:dyDescent="0.25"/>
  <cols>
    <col min="1" max="33" width="1.7109375" style="1" customWidth="1"/>
    <col min="34" max="16384" width="11.0703125" style="1"/>
  </cols>
  <sheetData>
    <row r="1" spans="1:33" ht="25" customHeight="1" x14ac:dyDescent="0.25">
      <c r="D1" s="2" t="s">
        <v>110</v>
      </c>
      <c r="AC1" s="3" t="s">
        <v>2</v>
      </c>
      <c r="AD1" s="3"/>
      <c r="AE1" s="147"/>
      <c r="AF1" s="147"/>
    </row>
    <row r="2" spans="1:33" ht="25" customHeight="1" x14ac:dyDescent="0.25">
      <c r="P2" s="4" t="s">
        <v>0</v>
      </c>
      <c r="Q2" s="3"/>
      <c r="R2" s="3"/>
      <c r="S2" s="3"/>
      <c r="T2" s="3"/>
      <c r="U2" s="3"/>
      <c r="V2" s="3"/>
      <c r="W2" s="3"/>
      <c r="X2" s="3"/>
      <c r="Y2" s="3"/>
      <c r="Z2" s="3"/>
      <c r="AA2" s="3"/>
      <c r="AB2" s="3"/>
      <c r="AC2" s="3"/>
      <c r="AD2" s="3"/>
      <c r="AE2" s="3"/>
    </row>
    <row r="3" spans="1:33" ht="25" customHeight="1" x14ac:dyDescent="0.25">
      <c r="A3" s="5"/>
    </row>
    <row r="4" spans="1:33" ht="27" customHeight="1" x14ac:dyDescent="0.25">
      <c r="A4" s="17"/>
      <c r="B4" s="17"/>
      <c r="C4" s="17"/>
      <c r="D4" s="17"/>
      <c r="E4" s="17"/>
      <c r="F4" s="18"/>
      <c r="G4" s="18"/>
      <c r="H4" s="18"/>
      <c r="I4" s="18"/>
      <c r="J4" s="18"/>
      <c r="K4" s="18"/>
      <c r="L4" s="18"/>
      <c r="M4" s="17"/>
      <c r="N4" s="17"/>
      <c r="O4" s="17"/>
      <c r="P4" s="17"/>
      <c r="Q4" s="17"/>
      <c r="R4" s="17"/>
      <c r="S4" s="17"/>
      <c r="T4" s="17"/>
      <c r="U4" s="17"/>
      <c r="V4" s="17"/>
      <c r="W4" s="17"/>
      <c r="X4" s="18"/>
      <c r="Y4" s="18"/>
      <c r="Z4" s="18"/>
      <c r="AA4" s="18"/>
      <c r="AB4" s="18"/>
      <c r="AC4" s="18"/>
      <c r="AD4" s="18"/>
      <c r="AE4" s="17"/>
      <c r="AF4" s="17"/>
      <c r="AG4" s="17"/>
    </row>
    <row r="5" spans="1:33" ht="27" customHeight="1" x14ac:dyDescent="0.25">
      <c r="A5" s="44" t="s">
        <v>17</v>
      </c>
      <c r="B5" s="43"/>
      <c r="C5" s="43"/>
      <c r="D5" s="183">
        <f ca="1">INT(RAND()*25)+31</f>
        <v>46</v>
      </c>
      <c r="E5" s="183"/>
      <c r="F5" s="43" t="s">
        <v>28</v>
      </c>
      <c r="G5" s="44"/>
      <c r="H5" s="44">
        <f ca="1">INT(M5/100)</f>
        <v>1</v>
      </c>
      <c r="I5" s="43"/>
      <c r="J5" s="43">
        <f ca="1">INT(M5/10)-INT(M5/100)*10</f>
        <v>8</v>
      </c>
      <c r="K5" s="43"/>
      <c r="L5" s="43">
        <f ca="1">INT(M5-INT(M5/10)*10)</f>
        <v>4</v>
      </c>
      <c r="M5" s="45">
        <f ca="1">D5*N5</f>
        <v>184</v>
      </c>
      <c r="N5" s="45">
        <f ca="1">INT(RAND()*6+4)</f>
        <v>4</v>
      </c>
      <c r="O5" s="43"/>
      <c r="P5" s="43"/>
      <c r="Q5" s="43"/>
      <c r="R5" s="43"/>
      <c r="S5" s="44" t="s">
        <v>19</v>
      </c>
      <c r="T5" s="43"/>
      <c r="U5" s="43"/>
      <c r="V5" s="183">
        <f ca="1">INT(RAND()*25)+31</f>
        <v>43</v>
      </c>
      <c r="W5" s="183"/>
      <c r="X5" s="43" t="s">
        <v>28</v>
      </c>
      <c r="Y5" s="44"/>
      <c r="Z5" s="44">
        <f ca="1">INT(AE5/100)</f>
        <v>2</v>
      </c>
      <c r="AA5" s="43"/>
      <c r="AB5" s="43">
        <f ca="1">INT(AE5/10)-INT(AE5/100)*10</f>
        <v>1</v>
      </c>
      <c r="AC5" s="43"/>
      <c r="AD5" s="43">
        <f ca="1">INT(AE5-INT(AE5/10)*10)</f>
        <v>5</v>
      </c>
      <c r="AE5" s="45">
        <f ca="1">V5*AF5</f>
        <v>215</v>
      </c>
      <c r="AF5" s="45">
        <f ca="1">INT(RAND()*6+4)</f>
        <v>5</v>
      </c>
      <c r="AG5" s="43"/>
    </row>
    <row r="6" spans="1:33" ht="27" customHeight="1" x14ac:dyDescent="0.25"/>
    <row r="7" spans="1:33" ht="27" customHeight="1" x14ac:dyDescent="0.25"/>
    <row r="8" spans="1:33" ht="27" customHeight="1" x14ac:dyDescent="0.25"/>
    <row r="9" spans="1:33" ht="27" customHeight="1" x14ac:dyDescent="0.25">
      <c r="F9" s="3"/>
      <c r="G9" s="3"/>
      <c r="H9" s="3"/>
      <c r="I9" s="3"/>
      <c r="J9" s="3"/>
      <c r="K9" s="3"/>
      <c r="L9" s="3"/>
      <c r="X9" s="3"/>
      <c r="Y9" s="3"/>
      <c r="Z9" s="3"/>
      <c r="AA9" s="3"/>
      <c r="AB9" s="3"/>
      <c r="AC9" s="3"/>
      <c r="AD9" s="3"/>
    </row>
    <row r="10" spans="1:33" ht="27" customHeight="1" x14ac:dyDescent="0.25">
      <c r="A10" s="44" t="s">
        <v>20</v>
      </c>
      <c r="B10" s="43"/>
      <c r="C10" s="43"/>
      <c r="D10" s="183">
        <f ca="1">INT(RAND()*25)+31</f>
        <v>32</v>
      </c>
      <c r="E10" s="183"/>
      <c r="F10" s="43" t="s">
        <v>28</v>
      </c>
      <c r="G10" s="44"/>
      <c r="H10" s="44">
        <f ca="1">INT(M10/100)</f>
        <v>2</v>
      </c>
      <c r="I10" s="43"/>
      <c r="J10" s="43">
        <f ca="1">INT(M10/10)-INT(M10/100)*10</f>
        <v>2</v>
      </c>
      <c r="K10" s="43"/>
      <c r="L10" s="43">
        <f ca="1">INT(M10-INT(M10/10)*10)</f>
        <v>4</v>
      </c>
      <c r="M10" s="45">
        <f ca="1">D10*N10</f>
        <v>224</v>
      </c>
      <c r="N10" s="45">
        <f ca="1">INT(RAND()*6+4)</f>
        <v>7</v>
      </c>
      <c r="O10" s="43"/>
      <c r="P10" s="43"/>
      <c r="Q10" s="43"/>
      <c r="R10" s="43"/>
      <c r="S10" s="44" t="s">
        <v>21</v>
      </c>
      <c r="T10" s="43"/>
      <c r="U10" s="43"/>
      <c r="V10" s="183">
        <f ca="1">INT(RAND()*25)+31</f>
        <v>49</v>
      </c>
      <c r="W10" s="183"/>
      <c r="X10" s="43" t="s">
        <v>28</v>
      </c>
      <c r="Y10" s="44"/>
      <c r="Z10" s="44">
        <f ca="1">INT(AE10/100)</f>
        <v>2</v>
      </c>
      <c r="AA10" s="43"/>
      <c r="AB10" s="43">
        <f ca="1">INT(AE10/10)-INT(AE10/100)*10</f>
        <v>9</v>
      </c>
      <c r="AC10" s="43"/>
      <c r="AD10" s="43">
        <f ca="1">INT(AE10-INT(AE10/10)*10)</f>
        <v>4</v>
      </c>
      <c r="AE10" s="45">
        <f ca="1">V10*AF10</f>
        <v>294</v>
      </c>
      <c r="AF10" s="45">
        <f ca="1">INT(RAND()*6+4)</f>
        <v>6</v>
      </c>
      <c r="AG10" s="43"/>
    </row>
    <row r="11" spans="1:33" ht="27" customHeight="1" x14ac:dyDescent="0.25"/>
    <row r="12" spans="1:33" ht="27" customHeight="1" x14ac:dyDescent="0.25"/>
    <row r="13" spans="1:33" ht="27" customHeight="1" x14ac:dyDescent="0.25"/>
    <row r="14" spans="1:33" ht="27" customHeight="1" x14ac:dyDescent="0.25">
      <c r="F14" s="3"/>
      <c r="G14" s="3"/>
      <c r="H14" s="3"/>
      <c r="I14" s="3"/>
      <c r="J14" s="3"/>
      <c r="K14" s="3"/>
      <c r="L14" s="3"/>
      <c r="X14" s="3"/>
      <c r="Y14" s="3"/>
      <c r="Z14" s="3"/>
      <c r="AA14" s="3"/>
      <c r="AB14" s="3"/>
      <c r="AC14" s="3"/>
      <c r="AD14" s="3"/>
    </row>
    <row r="15" spans="1:33" ht="27" customHeight="1" x14ac:dyDescent="0.25">
      <c r="A15" s="44" t="s">
        <v>22</v>
      </c>
      <c r="B15" s="43"/>
      <c r="C15" s="43"/>
      <c r="D15" s="183">
        <f ca="1">INT(RAND()*25)+31</f>
        <v>38</v>
      </c>
      <c r="E15" s="183"/>
      <c r="F15" s="43" t="s">
        <v>28</v>
      </c>
      <c r="G15" s="44"/>
      <c r="H15" s="44">
        <f ca="1">INT(M15/100)</f>
        <v>2</v>
      </c>
      <c r="I15" s="43"/>
      <c r="J15" s="43">
        <f ca="1">INT(M15/10)-INT(M15/100)*10</f>
        <v>6</v>
      </c>
      <c r="K15" s="43"/>
      <c r="L15" s="43">
        <f ca="1">INT(M15-INT(M15/10)*10)</f>
        <v>6</v>
      </c>
      <c r="M15" s="45">
        <f ca="1">D15*N15</f>
        <v>266</v>
      </c>
      <c r="N15" s="45">
        <f ca="1">INT(RAND()*6+4)</f>
        <v>7</v>
      </c>
      <c r="O15" s="43"/>
      <c r="P15" s="43"/>
      <c r="Q15" s="43"/>
      <c r="R15" s="43"/>
      <c r="S15" s="44" t="s">
        <v>23</v>
      </c>
      <c r="T15" s="43"/>
      <c r="U15" s="43"/>
      <c r="V15" s="183">
        <f ca="1">INT(RAND()*25)+31</f>
        <v>51</v>
      </c>
      <c r="W15" s="183"/>
      <c r="X15" s="43" t="s">
        <v>28</v>
      </c>
      <c r="Y15" s="44"/>
      <c r="Z15" s="44">
        <f ca="1">INT(AE15/100)</f>
        <v>4</v>
      </c>
      <c r="AA15" s="43"/>
      <c r="AB15" s="43">
        <f ca="1">INT(AE15/10)-INT(AE15/100)*10</f>
        <v>5</v>
      </c>
      <c r="AC15" s="43"/>
      <c r="AD15" s="43">
        <f ca="1">INT(AE15-INT(AE15/10)*10)</f>
        <v>9</v>
      </c>
      <c r="AE15" s="45">
        <f ca="1">V15*AF15</f>
        <v>459</v>
      </c>
      <c r="AF15" s="45">
        <f ca="1">INT(RAND()*6+4)</f>
        <v>9</v>
      </c>
      <c r="AG15" s="43"/>
    </row>
    <row r="16" spans="1:33" ht="27" customHeight="1" x14ac:dyDescent="0.25"/>
    <row r="17" spans="1:33" ht="27" customHeight="1" x14ac:dyDescent="0.25"/>
    <row r="18" spans="1:33" ht="27" customHeight="1" x14ac:dyDescent="0.25"/>
    <row r="19" spans="1:33" ht="27" customHeight="1" x14ac:dyDescent="0.25">
      <c r="F19" s="3"/>
      <c r="G19" s="3"/>
      <c r="H19" s="3"/>
      <c r="I19" s="3"/>
      <c r="J19" s="3"/>
      <c r="K19" s="3"/>
      <c r="L19" s="3"/>
      <c r="X19" s="3"/>
      <c r="Y19" s="3"/>
      <c r="Z19" s="3"/>
      <c r="AA19" s="3"/>
      <c r="AB19" s="3"/>
      <c r="AC19" s="3"/>
      <c r="AD19" s="3"/>
    </row>
    <row r="20" spans="1:33" ht="27" customHeight="1" x14ac:dyDescent="0.25">
      <c r="A20" s="44" t="s">
        <v>24</v>
      </c>
      <c r="B20" s="43"/>
      <c r="C20" s="43"/>
      <c r="D20" s="183">
        <f ca="1">INT(RAND()*25)+31</f>
        <v>43</v>
      </c>
      <c r="E20" s="183"/>
      <c r="F20" s="43" t="s">
        <v>28</v>
      </c>
      <c r="G20" s="44"/>
      <c r="H20" s="44">
        <f ca="1">INT(M20/100)</f>
        <v>3</v>
      </c>
      <c r="I20" s="43"/>
      <c r="J20" s="43">
        <f ca="1">INT(M20/10)-INT(M20/100)*10</f>
        <v>4</v>
      </c>
      <c r="K20" s="43"/>
      <c r="L20" s="43">
        <f ca="1">INT(M20-INT(M20/10)*10)</f>
        <v>4</v>
      </c>
      <c r="M20" s="45">
        <f ca="1">D20*N20</f>
        <v>344</v>
      </c>
      <c r="N20" s="45">
        <f ca="1">INT(RAND()*6+4)</f>
        <v>8</v>
      </c>
      <c r="O20" s="43"/>
      <c r="P20" s="43"/>
      <c r="Q20" s="43"/>
      <c r="R20" s="43"/>
      <c r="S20" s="44" t="s">
        <v>25</v>
      </c>
      <c r="T20" s="43"/>
      <c r="U20" s="43"/>
      <c r="V20" s="183">
        <f ca="1">INT(RAND()*25)+31</f>
        <v>33</v>
      </c>
      <c r="W20" s="183"/>
      <c r="X20" s="43" t="s">
        <v>28</v>
      </c>
      <c r="Y20" s="44"/>
      <c r="Z20" s="44">
        <f ca="1">INT(AE20/100)</f>
        <v>1</v>
      </c>
      <c r="AA20" s="43"/>
      <c r="AB20" s="43">
        <f ca="1">INT(AE20/10)-INT(AE20/100)*10</f>
        <v>6</v>
      </c>
      <c r="AC20" s="43"/>
      <c r="AD20" s="43">
        <f ca="1">INT(AE20-INT(AE20/10)*10)</f>
        <v>5</v>
      </c>
      <c r="AE20" s="45">
        <f ca="1">V20*AF20</f>
        <v>165</v>
      </c>
      <c r="AF20" s="45">
        <f ca="1">INT(RAND()*6+4)</f>
        <v>5</v>
      </c>
      <c r="AG20" s="43"/>
    </row>
    <row r="21" spans="1:33" ht="27" customHeight="1" x14ac:dyDescent="0.25"/>
    <row r="22" spans="1:33" ht="27" customHeight="1" x14ac:dyDescent="0.25"/>
    <row r="23" spans="1:33" ht="27" customHeight="1" x14ac:dyDescent="0.25"/>
    <row r="24" spans="1:33" ht="27" customHeight="1" x14ac:dyDescent="0.25">
      <c r="F24" s="3"/>
      <c r="G24" s="3"/>
      <c r="H24" s="3"/>
      <c r="I24" s="3"/>
      <c r="J24" s="3"/>
      <c r="K24" s="3"/>
      <c r="L24" s="3"/>
      <c r="X24" s="3"/>
      <c r="Y24" s="3"/>
      <c r="Z24" s="3"/>
      <c r="AA24" s="3"/>
      <c r="AB24" s="3"/>
      <c r="AC24" s="3"/>
      <c r="AD24" s="3"/>
    </row>
    <row r="25" spans="1:33" ht="27" customHeight="1" x14ac:dyDescent="0.25">
      <c r="A25" s="44" t="s">
        <v>26</v>
      </c>
      <c r="B25" s="43"/>
      <c r="C25" s="43"/>
      <c r="D25" s="183">
        <f ca="1">INT(RAND()*25)+31</f>
        <v>35</v>
      </c>
      <c r="E25" s="183"/>
      <c r="F25" s="43" t="s">
        <v>28</v>
      </c>
      <c r="G25" s="44"/>
      <c r="H25" s="44">
        <f ca="1">INT(M25/100)</f>
        <v>3</v>
      </c>
      <c r="I25" s="43"/>
      <c r="J25" s="43">
        <f ca="1">INT(M25/10)-INT(M25/100)*10</f>
        <v>1</v>
      </c>
      <c r="K25" s="43"/>
      <c r="L25" s="43">
        <f ca="1">INT(M25-INT(M25/10)*10)</f>
        <v>5</v>
      </c>
      <c r="M25" s="45">
        <f ca="1">D25*N25</f>
        <v>315</v>
      </c>
      <c r="N25" s="45">
        <f ca="1">INT(RAND()*6+4)</f>
        <v>9</v>
      </c>
      <c r="O25" s="43"/>
      <c r="P25" s="43"/>
      <c r="Q25" s="43"/>
      <c r="R25" s="43"/>
      <c r="S25" s="185" t="s">
        <v>27</v>
      </c>
      <c r="T25" s="185"/>
      <c r="U25" s="43"/>
      <c r="V25" s="183">
        <f ca="1">INT(RAND()*25)+31</f>
        <v>39</v>
      </c>
      <c r="W25" s="183"/>
      <c r="X25" s="43" t="s">
        <v>28</v>
      </c>
      <c r="Y25" s="44"/>
      <c r="Z25" s="44">
        <f ca="1">INT(AE25/100)</f>
        <v>1</v>
      </c>
      <c r="AA25" s="43"/>
      <c r="AB25" s="43">
        <f ca="1">INT(AE25/10)-INT(AE25/100)*10</f>
        <v>5</v>
      </c>
      <c r="AC25" s="43"/>
      <c r="AD25" s="43">
        <f ca="1">INT(AE25-INT(AE25/10)*10)</f>
        <v>6</v>
      </c>
      <c r="AE25" s="45">
        <f ca="1">V25*AF25</f>
        <v>156</v>
      </c>
      <c r="AF25" s="45">
        <f ca="1">INT(RAND()*6+4)</f>
        <v>4</v>
      </c>
      <c r="AG25" s="43"/>
    </row>
    <row r="26" spans="1:33" ht="27" customHeight="1" x14ac:dyDescent="0.25"/>
    <row r="27" spans="1:33" ht="27" customHeight="1" x14ac:dyDescent="0.25"/>
    <row r="28" spans="1:33" ht="27" customHeight="1" x14ac:dyDescent="0.25"/>
    <row r="29" spans="1:33" ht="27" customHeight="1" x14ac:dyDescent="0.25"/>
    <row r="30" spans="1:33" ht="25" customHeight="1" x14ac:dyDescent="0.25">
      <c r="D30" s="2" t="str">
        <f>IF(D1="","",D1)</f>
        <v>わり算の筆算</v>
      </c>
      <c r="AC30" s="3" t="str">
        <f>IF(AC1="","",AC1)</f>
        <v>№</v>
      </c>
      <c r="AD30" s="3"/>
      <c r="AE30" s="147" t="str">
        <f>IF(AE1="","",AE1)</f>
        <v/>
      </c>
      <c r="AF30" s="147"/>
    </row>
    <row r="31" spans="1:33" ht="25" customHeight="1" x14ac:dyDescent="0.25">
      <c r="E31" s="6" t="s">
        <v>1</v>
      </c>
      <c r="P31" s="4" t="str">
        <f>IF(P2="","",P2)</f>
        <v>名前</v>
      </c>
      <c r="Q31" s="3"/>
      <c r="R31" s="3"/>
      <c r="S31" s="3"/>
      <c r="T31" s="3" t="str">
        <f>IF(T2="","",T2)</f>
        <v/>
      </c>
      <c r="U31" s="3"/>
      <c r="V31" s="3"/>
      <c r="W31" s="3"/>
      <c r="X31" s="3"/>
      <c r="Y31" s="3"/>
      <c r="Z31" s="3"/>
      <c r="AA31" s="3"/>
      <c r="AB31" s="3"/>
      <c r="AC31" s="3"/>
      <c r="AD31" s="3"/>
      <c r="AE31" s="3"/>
    </row>
    <row r="32" spans="1:33" ht="25" customHeight="1" x14ac:dyDescent="0.25">
      <c r="A32" s="1" t="str">
        <f t="shared" ref="A32:AG32" si="0">IF(A3="","",A3)</f>
        <v/>
      </c>
      <c r="B32" s="1" t="str">
        <f t="shared" si="0"/>
        <v/>
      </c>
      <c r="C32" s="1" t="str">
        <f t="shared" si="0"/>
        <v/>
      </c>
      <c r="D32" s="1" t="str">
        <f t="shared" si="0"/>
        <v/>
      </c>
      <c r="E32" s="1" t="str">
        <f t="shared" si="0"/>
        <v/>
      </c>
      <c r="F32" s="1" t="str">
        <f t="shared" si="0"/>
        <v/>
      </c>
      <c r="G32" s="1" t="str">
        <f t="shared" si="0"/>
        <v/>
      </c>
      <c r="H32" s="1" t="str">
        <f t="shared" si="0"/>
        <v/>
      </c>
      <c r="I32" s="1" t="str">
        <f t="shared" si="0"/>
        <v/>
      </c>
      <c r="J32" s="1" t="str">
        <f t="shared" si="0"/>
        <v/>
      </c>
      <c r="K32" s="1" t="str">
        <f t="shared" si="0"/>
        <v/>
      </c>
      <c r="L32" s="1" t="str">
        <f t="shared" si="0"/>
        <v/>
      </c>
      <c r="M32" s="1" t="str">
        <f t="shared" si="0"/>
        <v/>
      </c>
      <c r="N32" s="1" t="str">
        <f t="shared" si="0"/>
        <v/>
      </c>
      <c r="O32" s="1" t="str">
        <f t="shared" si="0"/>
        <v/>
      </c>
      <c r="P32" s="1" t="str">
        <f t="shared" si="0"/>
        <v/>
      </c>
      <c r="Q32" s="1" t="str">
        <f t="shared" si="0"/>
        <v/>
      </c>
      <c r="R32" s="1" t="str">
        <f t="shared" si="0"/>
        <v/>
      </c>
      <c r="S32" s="1" t="str">
        <f t="shared" si="0"/>
        <v/>
      </c>
      <c r="T32" s="1" t="str">
        <f t="shared" si="0"/>
        <v/>
      </c>
      <c r="U32" s="1" t="str">
        <f t="shared" si="0"/>
        <v/>
      </c>
      <c r="V32" s="1" t="str">
        <f t="shared" si="0"/>
        <v/>
      </c>
      <c r="W32" s="1" t="str">
        <f t="shared" si="0"/>
        <v/>
      </c>
      <c r="X32" s="1" t="str">
        <f t="shared" si="0"/>
        <v/>
      </c>
      <c r="Y32" s="1" t="str">
        <f t="shared" si="0"/>
        <v/>
      </c>
      <c r="Z32" s="1" t="str">
        <f t="shared" si="0"/>
        <v/>
      </c>
      <c r="AA32" s="1" t="str">
        <f t="shared" si="0"/>
        <v/>
      </c>
      <c r="AB32" s="1" t="str">
        <f t="shared" si="0"/>
        <v/>
      </c>
      <c r="AC32" s="1" t="str">
        <f t="shared" si="0"/>
        <v/>
      </c>
      <c r="AD32" s="1" t="str">
        <f t="shared" si="0"/>
        <v/>
      </c>
      <c r="AE32" s="1" t="str">
        <f t="shared" si="0"/>
        <v/>
      </c>
      <c r="AF32" s="1" t="str">
        <f t="shared" si="0"/>
        <v/>
      </c>
      <c r="AG32" s="1" t="str">
        <f t="shared" si="0"/>
        <v/>
      </c>
    </row>
    <row r="33" spans="1:33" s="30" customFormat="1" ht="27" customHeight="1" x14ac:dyDescent="0.25">
      <c r="A33" s="1" t="str">
        <f t="shared" ref="A33:K33" si="1">IF(A4="","",A4)</f>
        <v/>
      </c>
      <c r="B33" s="1" t="str">
        <f t="shared" si="1"/>
        <v/>
      </c>
      <c r="C33" s="1" t="str">
        <f t="shared" si="1"/>
        <v/>
      </c>
      <c r="D33" s="1" t="str">
        <f t="shared" si="1"/>
        <v/>
      </c>
      <c r="E33" s="1" t="str">
        <f t="shared" si="1"/>
        <v/>
      </c>
      <c r="F33" s="3" t="str">
        <f t="shared" si="1"/>
        <v/>
      </c>
      <c r="G33" s="3" t="str">
        <f t="shared" si="1"/>
        <v/>
      </c>
      <c r="H33" s="3" t="str">
        <f t="shared" si="1"/>
        <v/>
      </c>
      <c r="I33" s="3" t="str">
        <f t="shared" si="1"/>
        <v/>
      </c>
      <c r="J33" s="3" t="str">
        <f t="shared" si="1"/>
        <v/>
      </c>
      <c r="K33" s="3" t="str">
        <f t="shared" si="1"/>
        <v/>
      </c>
      <c r="L33" s="14">
        <f ca="1">N34</f>
        <v>4</v>
      </c>
      <c r="M33" s="30" t="str">
        <f t="shared" ref="M33:U33" si="2">IF(M4="","",M4)</f>
        <v/>
      </c>
      <c r="N33" s="30" t="str">
        <f t="shared" si="2"/>
        <v/>
      </c>
      <c r="O33" s="30" t="str">
        <f t="shared" si="2"/>
        <v/>
      </c>
      <c r="P33" s="30" t="str">
        <f t="shared" si="2"/>
        <v/>
      </c>
      <c r="Q33" s="30" t="str">
        <f t="shared" si="2"/>
        <v/>
      </c>
      <c r="R33" s="30" t="str">
        <f t="shared" si="2"/>
        <v/>
      </c>
      <c r="S33" s="30" t="str">
        <f t="shared" si="2"/>
        <v/>
      </c>
      <c r="T33" s="30" t="str">
        <f t="shared" si="2"/>
        <v/>
      </c>
      <c r="U33" s="30" t="str">
        <f t="shared" si="2"/>
        <v/>
      </c>
      <c r="V33" s="1" t="str">
        <f t="shared" ref="V33:AC33" si="3">IF(V4="","",V4)</f>
        <v/>
      </c>
      <c r="W33" s="1" t="str">
        <f t="shared" si="3"/>
        <v/>
      </c>
      <c r="X33" s="3" t="str">
        <f t="shared" si="3"/>
        <v/>
      </c>
      <c r="Y33" s="3" t="str">
        <f t="shared" si="3"/>
        <v/>
      </c>
      <c r="Z33" s="3" t="str">
        <f t="shared" si="3"/>
        <v/>
      </c>
      <c r="AA33" s="3" t="str">
        <f t="shared" si="3"/>
        <v/>
      </c>
      <c r="AB33" s="3" t="str">
        <f t="shared" si="3"/>
        <v/>
      </c>
      <c r="AC33" s="3" t="str">
        <f t="shared" si="3"/>
        <v/>
      </c>
      <c r="AD33" s="14">
        <f ca="1">AF34</f>
        <v>5</v>
      </c>
      <c r="AE33" s="30" t="str">
        <f>IF(AE4="","",AE4)</f>
        <v/>
      </c>
      <c r="AF33" s="30" t="str">
        <f>IF(AF4="","",AF4)</f>
        <v/>
      </c>
      <c r="AG33" s="30" t="str">
        <f>IF(AG4="","",AG4)</f>
        <v/>
      </c>
    </row>
    <row r="34" spans="1:33" s="30" customFormat="1" ht="27" customHeight="1" x14ac:dyDescent="0.25">
      <c r="A34" s="47" t="str">
        <f t="shared" ref="A34:AG34" si="4">IF(A5="","",A5)</f>
        <v>(1)</v>
      </c>
      <c r="B34" s="46"/>
      <c r="C34" s="46"/>
      <c r="D34" s="186">
        <f t="shared" ca="1" si="4"/>
        <v>46</v>
      </c>
      <c r="E34" s="186" t="str">
        <f t="shared" si="4"/>
        <v/>
      </c>
      <c r="F34" s="46" t="str">
        <f t="shared" si="4"/>
        <v>)</v>
      </c>
      <c r="G34" s="47" t="str">
        <f t="shared" si="4"/>
        <v/>
      </c>
      <c r="H34" s="47">
        <f t="shared" ca="1" si="4"/>
        <v>1</v>
      </c>
      <c r="I34" s="46" t="str">
        <f t="shared" si="4"/>
        <v/>
      </c>
      <c r="J34" s="46">
        <f t="shared" ca="1" si="4"/>
        <v>8</v>
      </c>
      <c r="K34" s="46" t="str">
        <f t="shared" si="4"/>
        <v/>
      </c>
      <c r="L34" s="46">
        <f t="shared" ca="1" si="4"/>
        <v>4</v>
      </c>
      <c r="M34" s="45">
        <f t="shared" ca="1" si="4"/>
        <v>184</v>
      </c>
      <c r="N34" s="45">
        <f t="shared" ca="1" si="4"/>
        <v>4</v>
      </c>
      <c r="O34" s="46" t="str">
        <f t="shared" si="4"/>
        <v/>
      </c>
      <c r="P34" s="46" t="str">
        <f t="shared" si="4"/>
        <v/>
      </c>
      <c r="Q34" s="46" t="str">
        <f t="shared" si="4"/>
        <v/>
      </c>
      <c r="R34" s="46" t="str">
        <f t="shared" si="4"/>
        <v/>
      </c>
      <c r="S34" s="47" t="str">
        <f t="shared" si="4"/>
        <v>(2)</v>
      </c>
      <c r="T34" s="46"/>
      <c r="U34" s="46"/>
      <c r="V34" s="186">
        <f t="shared" ref="V34:AF34" ca="1" si="5">IF(V5="","",V5)</f>
        <v>43</v>
      </c>
      <c r="W34" s="186" t="str">
        <f t="shared" si="5"/>
        <v/>
      </c>
      <c r="X34" s="46" t="str">
        <f t="shared" si="5"/>
        <v>)</v>
      </c>
      <c r="Y34" s="47" t="str">
        <f t="shared" si="5"/>
        <v/>
      </c>
      <c r="Z34" s="47">
        <f t="shared" ca="1" si="5"/>
        <v>2</v>
      </c>
      <c r="AA34" s="46" t="str">
        <f t="shared" si="5"/>
        <v/>
      </c>
      <c r="AB34" s="46">
        <f t="shared" ca="1" si="5"/>
        <v>1</v>
      </c>
      <c r="AC34" s="46" t="str">
        <f t="shared" si="5"/>
        <v/>
      </c>
      <c r="AD34" s="46">
        <f t="shared" ca="1" si="5"/>
        <v>5</v>
      </c>
      <c r="AE34" s="45">
        <f t="shared" ca="1" si="5"/>
        <v>215</v>
      </c>
      <c r="AF34" s="45">
        <f t="shared" ca="1" si="5"/>
        <v>5</v>
      </c>
      <c r="AG34" s="46" t="str">
        <f t="shared" si="4"/>
        <v/>
      </c>
    </row>
    <row r="35" spans="1:33" s="30" customFormat="1" ht="27" customHeight="1" x14ac:dyDescent="0.25">
      <c r="A35" s="30" t="str">
        <f>IF(A6="","",A6)</f>
        <v/>
      </c>
      <c r="D35" s="30" t="str">
        <f>IF(D6="","",D6)</f>
        <v/>
      </c>
      <c r="E35" s="30" t="str">
        <f>IF(E6="","",E6)</f>
        <v/>
      </c>
      <c r="F35" s="30" t="str">
        <f>IF(F6="","",F6)</f>
        <v/>
      </c>
      <c r="G35" s="30" t="str">
        <f>IF(G6="","",G6)</f>
        <v/>
      </c>
      <c r="H35" s="48">
        <f ca="1">INT(M35/100)</f>
        <v>1</v>
      </c>
      <c r="I35" s="39"/>
      <c r="J35" s="39">
        <f ca="1">INT(M35/10)-INT(M35/100)*10</f>
        <v>8</v>
      </c>
      <c r="K35" s="39"/>
      <c r="L35" s="39">
        <f ca="1">INT(M35-INT(M35/10)*10)</f>
        <v>4</v>
      </c>
      <c r="M35" s="8">
        <f ca="1">D34*L33</f>
        <v>184</v>
      </c>
      <c r="N35" s="8" t="str">
        <f t="shared" ref="N35:S35" si="6">IF(N6="","",N6)</f>
        <v/>
      </c>
      <c r="O35" s="30" t="str">
        <f t="shared" si="6"/>
        <v/>
      </c>
      <c r="P35" s="30" t="str">
        <f t="shared" si="6"/>
        <v/>
      </c>
      <c r="Q35" s="30" t="str">
        <f t="shared" si="6"/>
        <v/>
      </c>
      <c r="R35" s="30" t="str">
        <f t="shared" si="6"/>
        <v/>
      </c>
      <c r="S35" s="30" t="str">
        <f t="shared" si="6"/>
        <v/>
      </c>
      <c r="V35" s="30" t="str">
        <f>IF(V6="","",V6)</f>
        <v/>
      </c>
      <c r="W35" s="30" t="str">
        <f>IF(W6="","",W6)</f>
        <v/>
      </c>
      <c r="X35" s="30" t="str">
        <f>IF(X6="","",X6)</f>
        <v/>
      </c>
      <c r="Y35" s="30" t="str">
        <f>IF(Y6="","",Y6)</f>
        <v/>
      </c>
      <c r="Z35" s="48">
        <f ca="1">INT(AE35/100)</f>
        <v>2</v>
      </c>
      <c r="AA35" s="39"/>
      <c r="AB35" s="39">
        <f ca="1">INT(AE35/10)-INT(AE35/100)*10</f>
        <v>1</v>
      </c>
      <c r="AC35" s="39"/>
      <c r="AD35" s="39">
        <f ca="1">INT(AE35-INT(AE35/10)*10)</f>
        <v>5</v>
      </c>
      <c r="AE35" s="8">
        <f ca="1">V34*AD33</f>
        <v>215</v>
      </c>
      <c r="AF35" s="8" t="str">
        <f>IF(AF6="","",AF6)</f>
        <v/>
      </c>
      <c r="AG35" s="30" t="str">
        <f>IF(AG6="","",AG6)</f>
        <v/>
      </c>
    </row>
    <row r="36" spans="1:33" s="30" customFormat="1" ht="27" customHeight="1" x14ac:dyDescent="0.25">
      <c r="A36" s="30" t="str">
        <f t="shared" ref="A36:AG36" si="7">IF(A7="","",A7)</f>
        <v/>
      </c>
      <c r="D36" s="30" t="str">
        <f t="shared" si="7"/>
        <v/>
      </c>
      <c r="E36" s="30" t="str">
        <f t="shared" si="7"/>
        <v/>
      </c>
      <c r="F36" s="30" t="str">
        <f t="shared" si="7"/>
        <v/>
      </c>
      <c r="G36" s="30" t="str">
        <f t="shared" si="7"/>
        <v/>
      </c>
      <c r="H36" s="7" t="str">
        <f t="shared" si="7"/>
        <v/>
      </c>
      <c r="I36" s="7" t="str">
        <f t="shared" si="7"/>
        <v/>
      </c>
      <c r="J36" s="7" t="str">
        <f t="shared" si="7"/>
        <v/>
      </c>
      <c r="K36" s="7" t="str">
        <f t="shared" si="7"/>
        <v/>
      </c>
      <c r="L36" s="7">
        <f ca="1">M36</f>
        <v>0</v>
      </c>
      <c r="M36" s="8">
        <f ca="1">M34-M35</f>
        <v>0</v>
      </c>
      <c r="N36" s="8" t="str">
        <f t="shared" si="7"/>
        <v/>
      </c>
      <c r="O36" s="30" t="str">
        <f t="shared" si="7"/>
        <v/>
      </c>
      <c r="P36" s="30" t="str">
        <f t="shared" si="7"/>
        <v/>
      </c>
      <c r="Q36" s="30" t="str">
        <f t="shared" si="7"/>
        <v/>
      </c>
      <c r="R36" s="30" t="str">
        <f t="shared" si="7"/>
        <v/>
      </c>
      <c r="S36" s="30" t="str">
        <f t="shared" si="7"/>
        <v/>
      </c>
      <c r="V36" s="30" t="str">
        <f t="shared" ref="V36:AC36" si="8">IF(V7="","",V7)</f>
        <v/>
      </c>
      <c r="W36" s="30" t="str">
        <f t="shared" si="8"/>
        <v/>
      </c>
      <c r="X36" s="30" t="str">
        <f t="shared" si="8"/>
        <v/>
      </c>
      <c r="Y36" s="30" t="str">
        <f t="shared" si="8"/>
        <v/>
      </c>
      <c r="Z36" s="7" t="str">
        <f t="shared" si="8"/>
        <v/>
      </c>
      <c r="AA36" s="7" t="str">
        <f t="shared" si="8"/>
        <v/>
      </c>
      <c r="AB36" s="7" t="str">
        <f t="shared" si="8"/>
        <v/>
      </c>
      <c r="AC36" s="7" t="str">
        <f t="shared" si="8"/>
        <v/>
      </c>
      <c r="AD36" s="7">
        <f ca="1">AE36</f>
        <v>0</v>
      </c>
      <c r="AE36" s="8">
        <f ca="1">AE34-AE35</f>
        <v>0</v>
      </c>
      <c r="AF36" s="8" t="str">
        <f>IF(AF7="","",AF7)</f>
        <v/>
      </c>
      <c r="AG36" s="30" t="str">
        <f t="shared" si="7"/>
        <v/>
      </c>
    </row>
    <row r="37" spans="1:33" s="30" customFormat="1" ht="27" customHeight="1" x14ac:dyDescent="0.25">
      <c r="A37" s="30" t="str">
        <f t="shared" ref="A37:AG37" si="9">IF(A8="","",A8)</f>
        <v/>
      </c>
      <c r="D37" s="30" t="str">
        <f t="shared" si="9"/>
        <v/>
      </c>
      <c r="E37" s="30" t="str">
        <f t="shared" si="9"/>
        <v/>
      </c>
      <c r="F37" s="30" t="str">
        <f t="shared" si="9"/>
        <v/>
      </c>
      <c r="G37" s="30" t="str">
        <f t="shared" si="9"/>
        <v/>
      </c>
      <c r="H37" s="30" t="str">
        <f t="shared" si="9"/>
        <v/>
      </c>
      <c r="I37" s="30" t="str">
        <f t="shared" si="9"/>
        <v/>
      </c>
      <c r="J37" s="30" t="str">
        <f t="shared" si="9"/>
        <v/>
      </c>
      <c r="K37" s="30" t="str">
        <f t="shared" si="9"/>
        <v/>
      </c>
      <c r="L37" s="30" t="str">
        <f t="shared" si="9"/>
        <v/>
      </c>
      <c r="M37" s="30" t="str">
        <f t="shared" si="9"/>
        <v/>
      </c>
      <c r="N37" s="30" t="str">
        <f t="shared" si="9"/>
        <v/>
      </c>
      <c r="O37" s="30" t="str">
        <f t="shared" si="9"/>
        <v/>
      </c>
      <c r="P37" s="30" t="str">
        <f t="shared" si="9"/>
        <v/>
      </c>
      <c r="Q37" s="30" t="str">
        <f t="shared" si="9"/>
        <v/>
      </c>
      <c r="R37" s="30" t="str">
        <f t="shared" si="9"/>
        <v/>
      </c>
      <c r="S37" s="30" t="str">
        <f t="shared" si="9"/>
        <v/>
      </c>
      <c r="V37" s="30" t="str">
        <f t="shared" si="9"/>
        <v/>
      </c>
      <c r="W37" s="30" t="str">
        <f t="shared" si="9"/>
        <v/>
      </c>
      <c r="X37" s="30" t="str">
        <f t="shared" si="9"/>
        <v/>
      </c>
      <c r="Y37" s="30" t="str">
        <f t="shared" si="9"/>
        <v/>
      </c>
      <c r="Z37" s="30" t="str">
        <f t="shared" si="9"/>
        <v/>
      </c>
      <c r="AA37" s="30" t="str">
        <f t="shared" si="9"/>
        <v/>
      </c>
      <c r="AB37" s="30" t="str">
        <f t="shared" si="9"/>
        <v/>
      </c>
      <c r="AC37" s="30" t="str">
        <f t="shared" si="9"/>
        <v/>
      </c>
      <c r="AD37" s="30" t="str">
        <f t="shared" si="9"/>
        <v/>
      </c>
      <c r="AE37" s="30" t="str">
        <f t="shared" si="9"/>
        <v/>
      </c>
      <c r="AF37" s="30" t="str">
        <f t="shared" si="9"/>
        <v/>
      </c>
      <c r="AG37" s="30" t="str">
        <f t="shared" si="9"/>
        <v/>
      </c>
    </row>
    <row r="38" spans="1:33" s="30" customFormat="1" ht="27" customHeight="1" x14ac:dyDescent="0.25">
      <c r="A38" s="30" t="str">
        <f>IF(A9="","",A9)</f>
        <v/>
      </c>
      <c r="D38" s="1" t="str">
        <f t="shared" ref="D38:K38" si="10">IF(D9="","",D9)</f>
        <v/>
      </c>
      <c r="E38" s="1" t="str">
        <f t="shared" si="10"/>
        <v/>
      </c>
      <c r="F38" s="3" t="str">
        <f t="shared" si="10"/>
        <v/>
      </c>
      <c r="G38" s="3" t="str">
        <f t="shared" si="10"/>
        <v/>
      </c>
      <c r="H38" s="3" t="str">
        <f t="shared" si="10"/>
        <v/>
      </c>
      <c r="I38" s="3" t="str">
        <f t="shared" si="10"/>
        <v/>
      </c>
      <c r="J38" s="3" t="str">
        <f t="shared" si="10"/>
        <v/>
      </c>
      <c r="K38" s="3" t="str">
        <f t="shared" si="10"/>
        <v/>
      </c>
      <c r="L38" s="14">
        <f ca="1">N39</f>
        <v>7</v>
      </c>
      <c r="M38" s="30" t="str">
        <f t="shared" ref="M38:S38" si="11">IF(M9="","",M9)</f>
        <v/>
      </c>
      <c r="N38" s="30" t="str">
        <f t="shared" si="11"/>
        <v/>
      </c>
      <c r="O38" s="30" t="str">
        <f t="shared" si="11"/>
        <v/>
      </c>
      <c r="P38" s="30" t="str">
        <f t="shared" si="11"/>
        <v/>
      </c>
      <c r="Q38" s="30" t="str">
        <f t="shared" si="11"/>
        <v/>
      </c>
      <c r="R38" s="30" t="str">
        <f t="shared" si="11"/>
        <v/>
      </c>
      <c r="S38" s="30" t="str">
        <f t="shared" si="11"/>
        <v/>
      </c>
      <c r="V38" s="1" t="str">
        <f t="shared" ref="V38:AC38" si="12">IF(V9="","",V9)</f>
        <v/>
      </c>
      <c r="W38" s="1" t="str">
        <f t="shared" si="12"/>
        <v/>
      </c>
      <c r="X38" s="3" t="str">
        <f t="shared" si="12"/>
        <v/>
      </c>
      <c r="Y38" s="3" t="str">
        <f t="shared" si="12"/>
        <v/>
      </c>
      <c r="Z38" s="3" t="str">
        <f t="shared" si="12"/>
        <v/>
      </c>
      <c r="AA38" s="3" t="str">
        <f t="shared" si="12"/>
        <v/>
      </c>
      <c r="AB38" s="3" t="str">
        <f t="shared" si="12"/>
        <v/>
      </c>
      <c r="AC38" s="3" t="str">
        <f t="shared" si="12"/>
        <v/>
      </c>
      <c r="AD38" s="14">
        <f ca="1">AF39</f>
        <v>6</v>
      </c>
      <c r="AE38" s="30" t="str">
        <f>IF(AE9="","",AE9)</f>
        <v/>
      </c>
      <c r="AF38" s="30" t="str">
        <f>IF(AF9="","",AF9)</f>
        <v/>
      </c>
      <c r="AG38" s="30" t="str">
        <f>IF(AG9="","",AG9)</f>
        <v/>
      </c>
    </row>
    <row r="39" spans="1:33" s="30" customFormat="1" ht="27" customHeight="1" x14ac:dyDescent="0.25">
      <c r="A39" s="47" t="str">
        <f>IF(A10="","",A10)</f>
        <v>(3)</v>
      </c>
      <c r="B39" s="46"/>
      <c r="C39" s="46"/>
      <c r="D39" s="186">
        <f t="shared" ref="D39:N39" ca="1" si="13">IF(D10="","",D10)</f>
        <v>32</v>
      </c>
      <c r="E39" s="186" t="str">
        <f t="shared" si="13"/>
        <v/>
      </c>
      <c r="F39" s="46" t="str">
        <f t="shared" si="13"/>
        <v>)</v>
      </c>
      <c r="G39" s="47" t="str">
        <f t="shared" si="13"/>
        <v/>
      </c>
      <c r="H39" s="47">
        <f t="shared" ca="1" si="13"/>
        <v>2</v>
      </c>
      <c r="I39" s="46" t="str">
        <f t="shared" si="13"/>
        <v/>
      </c>
      <c r="J39" s="46">
        <f t="shared" ca="1" si="13"/>
        <v>2</v>
      </c>
      <c r="K39" s="46" t="str">
        <f t="shared" si="13"/>
        <v/>
      </c>
      <c r="L39" s="46">
        <f t="shared" ca="1" si="13"/>
        <v>4</v>
      </c>
      <c r="M39" s="45">
        <f t="shared" ca="1" si="13"/>
        <v>224</v>
      </c>
      <c r="N39" s="45">
        <f t="shared" ca="1" si="13"/>
        <v>7</v>
      </c>
      <c r="O39" s="46" t="str">
        <f t="shared" ref="O39:S41" si="14">IF(O10="","",O10)</f>
        <v/>
      </c>
      <c r="P39" s="46" t="str">
        <f t="shared" si="14"/>
        <v/>
      </c>
      <c r="Q39" s="46" t="str">
        <f t="shared" si="14"/>
        <v/>
      </c>
      <c r="R39" s="46" t="str">
        <f t="shared" si="14"/>
        <v/>
      </c>
      <c r="S39" s="47" t="str">
        <f t="shared" si="14"/>
        <v>(4)</v>
      </c>
      <c r="T39" s="46"/>
      <c r="U39" s="46"/>
      <c r="V39" s="186">
        <f t="shared" ref="V39:AF39" ca="1" si="15">IF(V10="","",V10)</f>
        <v>49</v>
      </c>
      <c r="W39" s="186" t="str">
        <f t="shared" si="15"/>
        <v/>
      </c>
      <c r="X39" s="46" t="str">
        <f t="shared" si="15"/>
        <v>)</v>
      </c>
      <c r="Y39" s="47" t="str">
        <f t="shared" si="15"/>
        <v/>
      </c>
      <c r="Z39" s="47">
        <f t="shared" ca="1" si="15"/>
        <v>2</v>
      </c>
      <c r="AA39" s="46" t="str">
        <f t="shared" si="15"/>
        <v/>
      </c>
      <c r="AB39" s="46">
        <f t="shared" ca="1" si="15"/>
        <v>9</v>
      </c>
      <c r="AC39" s="46" t="str">
        <f t="shared" si="15"/>
        <v/>
      </c>
      <c r="AD39" s="46">
        <f t="shared" ca="1" si="15"/>
        <v>4</v>
      </c>
      <c r="AE39" s="45">
        <f t="shared" ca="1" si="15"/>
        <v>294</v>
      </c>
      <c r="AF39" s="45">
        <f t="shared" ca="1" si="15"/>
        <v>6</v>
      </c>
      <c r="AG39" s="46" t="str">
        <f>IF(AG10="","",AG10)</f>
        <v/>
      </c>
    </row>
    <row r="40" spans="1:33" s="30" customFormat="1" ht="27" customHeight="1" x14ac:dyDescent="0.25">
      <c r="A40" s="30" t="str">
        <f>IF(A11="","",A11)</f>
        <v/>
      </c>
      <c r="D40" s="30" t="str">
        <f>IF(D11="","",D11)</f>
        <v/>
      </c>
      <c r="E40" s="30" t="str">
        <f>IF(E11="","",E11)</f>
        <v/>
      </c>
      <c r="F40" s="30" t="str">
        <f>IF(F11="","",F11)</f>
        <v/>
      </c>
      <c r="G40" s="30" t="str">
        <f>IF(G11="","",G11)</f>
        <v/>
      </c>
      <c r="H40" s="48">
        <f ca="1">INT(M40/100)</f>
        <v>2</v>
      </c>
      <c r="I40" s="39"/>
      <c r="J40" s="39">
        <f ca="1">INT(M40/10)-INT(M40/100)*10</f>
        <v>2</v>
      </c>
      <c r="K40" s="39"/>
      <c r="L40" s="39">
        <f ca="1">INT(M40-INT(M40/10)*10)</f>
        <v>4</v>
      </c>
      <c r="M40" s="8">
        <f ca="1">D39*L38</f>
        <v>224</v>
      </c>
      <c r="N40" s="8" t="str">
        <f>IF(N11="","",N11)</f>
        <v/>
      </c>
      <c r="O40" s="30" t="str">
        <f t="shared" si="14"/>
        <v/>
      </c>
      <c r="P40" s="30" t="str">
        <f t="shared" si="14"/>
        <v/>
      </c>
      <c r="Q40" s="30" t="str">
        <f t="shared" si="14"/>
        <v/>
      </c>
      <c r="R40" s="30" t="str">
        <f t="shared" si="14"/>
        <v/>
      </c>
      <c r="S40" s="30" t="str">
        <f t="shared" si="14"/>
        <v/>
      </c>
      <c r="V40" s="30" t="str">
        <f>IF(V11="","",V11)</f>
        <v/>
      </c>
      <c r="W40" s="30" t="str">
        <f>IF(W11="","",W11)</f>
        <v/>
      </c>
      <c r="X40" s="30" t="str">
        <f>IF(X11="","",X11)</f>
        <v/>
      </c>
      <c r="Y40" s="30" t="str">
        <f>IF(Y11="","",Y11)</f>
        <v/>
      </c>
      <c r="Z40" s="48">
        <f ca="1">INT(AE40/100)</f>
        <v>2</v>
      </c>
      <c r="AA40" s="39"/>
      <c r="AB40" s="39">
        <f ca="1">INT(AE40/10)-INT(AE40/100)*10</f>
        <v>9</v>
      </c>
      <c r="AC40" s="39"/>
      <c r="AD40" s="39">
        <f ca="1">INT(AE40-INT(AE40/10)*10)</f>
        <v>4</v>
      </c>
      <c r="AE40" s="8">
        <f ca="1">V39*AD38</f>
        <v>294</v>
      </c>
      <c r="AF40" s="8" t="str">
        <f>IF(AF11="","",AF11)</f>
        <v/>
      </c>
      <c r="AG40" s="30" t="str">
        <f>IF(AG11="","",AG11)</f>
        <v/>
      </c>
    </row>
    <row r="41" spans="1:33" s="30" customFormat="1" ht="27" customHeight="1" x14ac:dyDescent="0.25">
      <c r="A41" s="30" t="str">
        <f>IF(A12="","",A12)</f>
        <v/>
      </c>
      <c r="D41" s="30" t="str">
        <f t="shared" ref="D41:K41" si="16">IF(D12="","",D12)</f>
        <v/>
      </c>
      <c r="E41" s="30" t="str">
        <f t="shared" si="16"/>
        <v/>
      </c>
      <c r="F41" s="30" t="str">
        <f t="shared" si="16"/>
        <v/>
      </c>
      <c r="G41" s="30" t="str">
        <f t="shared" si="16"/>
        <v/>
      </c>
      <c r="H41" s="7" t="str">
        <f t="shared" si="16"/>
        <v/>
      </c>
      <c r="I41" s="7" t="str">
        <f t="shared" si="16"/>
        <v/>
      </c>
      <c r="J41" s="7" t="str">
        <f t="shared" si="16"/>
        <v/>
      </c>
      <c r="K41" s="7" t="str">
        <f t="shared" si="16"/>
        <v/>
      </c>
      <c r="L41" s="7">
        <f ca="1">M41</f>
        <v>0</v>
      </c>
      <c r="M41" s="8">
        <f ca="1">M39-M40</f>
        <v>0</v>
      </c>
      <c r="N41" s="8" t="str">
        <f>IF(N12="","",N12)</f>
        <v/>
      </c>
      <c r="O41" s="30" t="str">
        <f t="shared" si="14"/>
        <v/>
      </c>
      <c r="P41" s="30" t="str">
        <f t="shared" si="14"/>
        <v/>
      </c>
      <c r="Q41" s="30" t="str">
        <f t="shared" si="14"/>
        <v/>
      </c>
      <c r="R41" s="30" t="str">
        <f t="shared" si="14"/>
        <v/>
      </c>
      <c r="S41" s="30" t="str">
        <f t="shared" si="14"/>
        <v/>
      </c>
      <c r="V41" s="30" t="str">
        <f t="shared" ref="V41:AC41" si="17">IF(V12="","",V12)</f>
        <v/>
      </c>
      <c r="W41" s="30" t="str">
        <f t="shared" si="17"/>
        <v/>
      </c>
      <c r="X41" s="30" t="str">
        <f t="shared" si="17"/>
        <v/>
      </c>
      <c r="Y41" s="30" t="str">
        <f t="shared" si="17"/>
        <v/>
      </c>
      <c r="Z41" s="7" t="str">
        <f t="shared" si="17"/>
        <v/>
      </c>
      <c r="AA41" s="7" t="str">
        <f t="shared" si="17"/>
        <v/>
      </c>
      <c r="AB41" s="7" t="str">
        <f t="shared" si="17"/>
        <v/>
      </c>
      <c r="AC41" s="7" t="str">
        <f t="shared" si="17"/>
        <v/>
      </c>
      <c r="AD41" s="7">
        <f ca="1">AE41</f>
        <v>0</v>
      </c>
      <c r="AE41" s="8">
        <f ca="1">AE39-AE40</f>
        <v>0</v>
      </c>
      <c r="AF41" s="8" t="str">
        <f>IF(AF12="","",AF12)</f>
        <v/>
      </c>
      <c r="AG41" s="30" t="str">
        <f>IF(AG12="","",AG12)</f>
        <v/>
      </c>
    </row>
    <row r="42" spans="1:33" s="30" customFormat="1" ht="27" customHeight="1" x14ac:dyDescent="0.25">
      <c r="A42" s="30" t="str">
        <f t="shared" ref="A42:AG42" si="18">IF(A13="","",A13)</f>
        <v/>
      </c>
      <c r="D42" s="30" t="str">
        <f t="shared" si="18"/>
        <v/>
      </c>
      <c r="E42" s="30" t="str">
        <f t="shared" si="18"/>
        <v/>
      </c>
      <c r="F42" s="30" t="str">
        <f t="shared" si="18"/>
        <v/>
      </c>
      <c r="G42" s="30" t="str">
        <f t="shared" si="18"/>
        <v/>
      </c>
      <c r="H42" s="30" t="str">
        <f t="shared" si="18"/>
        <v/>
      </c>
      <c r="I42" s="30" t="str">
        <f t="shared" si="18"/>
        <v/>
      </c>
      <c r="J42" s="30" t="str">
        <f t="shared" si="18"/>
        <v/>
      </c>
      <c r="K42" s="30" t="str">
        <f t="shared" si="18"/>
        <v/>
      </c>
      <c r="L42" s="30" t="str">
        <f t="shared" si="18"/>
        <v/>
      </c>
      <c r="M42" s="30" t="str">
        <f t="shared" si="18"/>
        <v/>
      </c>
      <c r="N42" s="30" t="str">
        <f t="shared" si="18"/>
        <v/>
      </c>
      <c r="O42" s="30" t="str">
        <f t="shared" si="18"/>
        <v/>
      </c>
      <c r="P42" s="30" t="str">
        <f t="shared" si="18"/>
        <v/>
      </c>
      <c r="Q42" s="30" t="str">
        <f t="shared" si="18"/>
        <v/>
      </c>
      <c r="R42" s="30" t="str">
        <f t="shared" si="18"/>
        <v/>
      </c>
      <c r="S42" s="30" t="str">
        <f t="shared" si="18"/>
        <v/>
      </c>
      <c r="V42" s="30" t="str">
        <f t="shared" si="18"/>
        <v/>
      </c>
      <c r="W42" s="30" t="str">
        <f t="shared" si="18"/>
        <v/>
      </c>
      <c r="X42" s="30" t="str">
        <f t="shared" si="18"/>
        <v/>
      </c>
      <c r="Y42" s="30" t="str">
        <f t="shared" si="18"/>
        <v/>
      </c>
      <c r="Z42" s="30" t="str">
        <f t="shared" si="18"/>
        <v/>
      </c>
      <c r="AA42" s="30" t="str">
        <f t="shared" si="18"/>
        <v/>
      </c>
      <c r="AB42" s="30" t="str">
        <f t="shared" si="18"/>
        <v/>
      </c>
      <c r="AC42" s="30" t="str">
        <f t="shared" si="18"/>
        <v/>
      </c>
      <c r="AD42" s="30" t="str">
        <f t="shared" si="18"/>
        <v/>
      </c>
      <c r="AE42" s="30" t="str">
        <f t="shared" si="18"/>
        <v/>
      </c>
      <c r="AF42" s="30" t="str">
        <f t="shared" si="18"/>
        <v/>
      </c>
      <c r="AG42" s="30" t="str">
        <f t="shared" si="18"/>
        <v/>
      </c>
    </row>
    <row r="43" spans="1:33" s="30" customFormat="1" ht="27" customHeight="1" x14ac:dyDescent="0.25">
      <c r="A43" s="30" t="str">
        <f>IF(A14="","",A14)</f>
        <v/>
      </c>
      <c r="D43" s="1" t="str">
        <f t="shared" ref="D43:K43" si="19">IF(D14="","",D14)</f>
        <v/>
      </c>
      <c r="E43" s="1" t="str">
        <f t="shared" si="19"/>
        <v/>
      </c>
      <c r="F43" s="3" t="str">
        <f t="shared" si="19"/>
        <v/>
      </c>
      <c r="G43" s="3" t="str">
        <f t="shared" si="19"/>
        <v/>
      </c>
      <c r="H43" s="3" t="str">
        <f t="shared" si="19"/>
        <v/>
      </c>
      <c r="I43" s="3" t="str">
        <f t="shared" si="19"/>
        <v/>
      </c>
      <c r="J43" s="3" t="str">
        <f t="shared" si="19"/>
        <v/>
      </c>
      <c r="K43" s="3" t="str">
        <f t="shared" si="19"/>
        <v/>
      </c>
      <c r="L43" s="14">
        <f ca="1">N44</f>
        <v>7</v>
      </c>
      <c r="M43" s="30" t="str">
        <f t="shared" ref="M43:S43" si="20">IF(M14="","",M14)</f>
        <v/>
      </c>
      <c r="N43" s="30" t="str">
        <f t="shared" si="20"/>
        <v/>
      </c>
      <c r="O43" s="30" t="str">
        <f t="shared" si="20"/>
        <v/>
      </c>
      <c r="P43" s="30" t="str">
        <f t="shared" si="20"/>
        <v/>
      </c>
      <c r="Q43" s="30" t="str">
        <f t="shared" si="20"/>
        <v/>
      </c>
      <c r="R43" s="30" t="str">
        <f t="shared" si="20"/>
        <v/>
      </c>
      <c r="S43" s="30" t="str">
        <f t="shared" si="20"/>
        <v/>
      </c>
      <c r="V43" s="1" t="str">
        <f t="shared" ref="V43:AC43" si="21">IF(V14="","",V14)</f>
        <v/>
      </c>
      <c r="W43" s="1" t="str">
        <f t="shared" si="21"/>
        <v/>
      </c>
      <c r="X43" s="3" t="str">
        <f t="shared" si="21"/>
        <v/>
      </c>
      <c r="Y43" s="3" t="str">
        <f t="shared" si="21"/>
        <v/>
      </c>
      <c r="Z43" s="3" t="str">
        <f t="shared" si="21"/>
        <v/>
      </c>
      <c r="AA43" s="3" t="str">
        <f t="shared" si="21"/>
        <v/>
      </c>
      <c r="AB43" s="3" t="str">
        <f t="shared" si="21"/>
        <v/>
      </c>
      <c r="AC43" s="3" t="str">
        <f t="shared" si="21"/>
        <v/>
      </c>
      <c r="AD43" s="14">
        <f ca="1">AF44</f>
        <v>9</v>
      </c>
      <c r="AE43" s="30" t="str">
        <f>IF(AE14="","",AE14)</f>
        <v/>
      </c>
      <c r="AF43" s="30" t="str">
        <f>IF(AF14="","",AF14)</f>
        <v/>
      </c>
      <c r="AG43" s="30" t="str">
        <f>IF(AG14="","",AG14)</f>
        <v/>
      </c>
    </row>
    <row r="44" spans="1:33" s="30" customFormat="1" ht="27" customHeight="1" x14ac:dyDescent="0.25">
      <c r="A44" s="47" t="str">
        <f>IF(A15="","",A15)</f>
        <v>(5)</v>
      </c>
      <c r="B44" s="46"/>
      <c r="C44" s="46"/>
      <c r="D44" s="186">
        <f t="shared" ref="D44:N44" ca="1" si="22">IF(D15="","",D15)</f>
        <v>38</v>
      </c>
      <c r="E44" s="186" t="str">
        <f t="shared" si="22"/>
        <v/>
      </c>
      <c r="F44" s="46" t="str">
        <f t="shared" si="22"/>
        <v>)</v>
      </c>
      <c r="G44" s="47" t="str">
        <f t="shared" si="22"/>
        <v/>
      </c>
      <c r="H44" s="47">
        <f t="shared" ca="1" si="22"/>
        <v>2</v>
      </c>
      <c r="I44" s="46" t="str">
        <f t="shared" si="22"/>
        <v/>
      </c>
      <c r="J44" s="46">
        <f t="shared" ca="1" si="22"/>
        <v>6</v>
      </c>
      <c r="K44" s="46" t="str">
        <f t="shared" si="22"/>
        <v/>
      </c>
      <c r="L44" s="46">
        <f t="shared" ca="1" si="22"/>
        <v>6</v>
      </c>
      <c r="M44" s="45">
        <f t="shared" ca="1" si="22"/>
        <v>266</v>
      </c>
      <c r="N44" s="45">
        <f t="shared" ca="1" si="22"/>
        <v>7</v>
      </c>
      <c r="O44" s="46" t="str">
        <f t="shared" ref="O44:S46" si="23">IF(O15="","",O15)</f>
        <v/>
      </c>
      <c r="P44" s="46" t="str">
        <f t="shared" si="23"/>
        <v/>
      </c>
      <c r="Q44" s="46" t="str">
        <f t="shared" si="23"/>
        <v/>
      </c>
      <c r="R44" s="46" t="str">
        <f t="shared" si="23"/>
        <v/>
      </c>
      <c r="S44" s="47" t="str">
        <f t="shared" si="23"/>
        <v>(6)</v>
      </c>
      <c r="T44" s="46"/>
      <c r="U44" s="46"/>
      <c r="V44" s="186">
        <f t="shared" ref="V44:AF44" ca="1" si="24">IF(V15="","",V15)</f>
        <v>51</v>
      </c>
      <c r="W44" s="186" t="str">
        <f t="shared" si="24"/>
        <v/>
      </c>
      <c r="X44" s="46" t="str">
        <f t="shared" si="24"/>
        <v>)</v>
      </c>
      <c r="Y44" s="47" t="str">
        <f t="shared" si="24"/>
        <v/>
      </c>
      <c r="Z44" s="47">
        <f t="shared" ca="1" si="24"/>
        <v>4</v>
      </c>
      <c r="AA44" s="46" t="str">
        <f t="shared" si="24"/>
        <v/>
      </c>
      <c r="AB44" s="46">
        <f t="shared" ca="1" si="24"/>
        <v>5</v>
      </c>
      <c r="AC44" s="46" t="str">
        <f t="shared" si="24"/>
        <v/>
      </c>
      <c r="AD44" s="46">
        <f t="shared" ca="1" si="24"/>
        <v>9</v>
      </c>
      <c r="AE44" s="45">
        <f t="shared" ca="1" si="24"/>
        <v>459</v>
      </c>
      <c r="AF44" s="45">
        <f t="shared" ca="1" si="24"/>
        <v>9</v>
      </c>
      <c r="AG44" s="46" t="str">
        <f>IF(AG15="","",AG15)</f>
        <v/>
      </c>
    </row>
    <row r="45" spans="1:33" s="30" customFormat="1" ht="27" customHeight="1" x14ac:dyDescent="0.25">
      <c r="A45" s="30" t="str">
        <f>IF(A16="","",A16)</f>
        <v/>
      </c>
      <c r="D45" s="30" t="str">
        <f>IF(D16="","",D16)</f>
        <v/>
      </c>
      <c r="E45" s="30" t="str">
        <f>IF(E16="","",E16)</f>
        <v/>
      </c>
      <c r="F45" s="30" t="str">
        <f>IF(F16="","",F16)</f>
        <v/>
      </c>
      <c r="G45" s="30" t="str">
        <f>IF(G16="","",G16)</f>
        <v/>
      </c>
      <c r="H45" s="48">
        <f ca="1">INT(M45/100)</f>
        <v>2</v>
      </c>
      <c r="I45" s="39"/>
      <c r="J45" s="39">
        <f ca="1">INT(M45/10)-INT(M45/100)*10</f>
        <v>6</v>
      </c>
      <c r="K45" s="39"/>
      <c r="L45" s="39">
        <f ca="1">INT(M45-INT(M45/10)*10)</f>
        <v>6</v>
      </c>
      <c r="M45" s="8">
        <f ca="1">D44*L43</f>
        <v>266</v>
      </c>
      <c r="N45" s="8" t="str">
        <f>IF(N16="","",N16)</f>
        <v/>
      </c>
      <c r="O45" s="30" t="str">
        <f t="shared" si="23"/>
        <v/>
      </c>
      <c r="P45" s="30" t="str">
        <f t="shared" si="23"/>
        <v/>
      </c>
      <c r="Q45" s="30" t="str">
        <f t="shared" si="23"/>
        <v/>
      </c>
      <c r="R45" s="30" t="str">
        <f t="shared" si="23"/>
        <v/>
      </c>
      <c r="S45" s="30" t="str">
        <f t="shared" si="23"/>
        <v/>
      </c>
      <c r="V45" s="30" t="str">
        <f>IF(V16="","",V16)</f>
        <v/>
      </c>
      <c r="W45" s="30" t="str">
        <f>IF(W16="","",W16)</f>
        <v/>
      </c>
      <c r="X45" s="30" t="str">
        <f>IF(X16="","",X16)</f>
        <v/>
      </c>
      <c r="Y45" s="30" t="str">
        <f>IF(Y16="","",Y16)</f>
        <v/>
      </c>
      <c r="Z45" s="48">
        <f ca="1">INT(AE45/100)</f>
        <v>4</v>
      </c>
      <c r="AA45" s="39"/>
      <c r="AB45" s="39">
        <f ca="1">INT(AE45/10)-INT(AE45/100)*10</f>
        <v>5</v>
      </c>
      <c r="AC45" s="39"/>
      <c r="AD45" s="39">
        <f ca="1">INT(AE45-INT(AE45/10)*10)</f>
        <v>9</v>
      </c>
      <c r="AE45" s="8">
        <f ca="1">V44*AD43</f>
        <v>459</v>
      </c>
      <c r="AF45" s="8" t="str">
        <f>IF(AF16="","",AF16)</f>
        <v/>
      </c>
      <c r="AG45" s="30" t="str">
        <f>IF(AG16="","",AG16)</f>
        <v/>
      </c>
    </row>
    <row r="46" spans="1:33" s="30" customFormat="1" ht="27" customHeight="1" x14ac:dyDescent="0.25">
      <c r="A46" s="30" t="str">
        <f>IF(A17="","",A17)</f>
        <v/>
      </c>
      <c r="D46" s="30" t="str">
        <f t="shared" ref="D46:K46" si="25">IF(D17="","",D17)</f>
        <v/>
      </c>
      <c r="E46" s="30" t="str">
        <f t="shared" si="25"/>
        <v/>
      </c>
      <c r="F46" s="30" t="str">
        <f t="shared" si="25"/>
        <v/>
      </c>
      <c r="G46" s="30" t="str">
        <f t="shared" si="25"/>
        <v/>
      </c>
      <c r="H46" s="7" t="str">
        <f t="shared" si="25"/>
        <v/>
      </c>
      <c r="I46" s="7" t="str">
        <f t="shared" si="25"/>
        <v/>
      </c>
      <c r="J46" s="7" t="str">
        <f t="shared" si="25"/>
        <v/>
      </c>
      <c r="K46" s="7" t="str">
        <f t="shared" si="25"/>
        <v/>
      </c>
      <c r="L46" s="7">
        <f ca="1">M46</f>
        <v>0</v>
      </c>
      <c r="M46" s="8">
        <f ca="1">M44-M45</f>
        <v>0</v>
      </c>
      <c r="N46" s="8" t="str">
        <f>IF(N17="","",N17)</f>
        <v/>
      </c>
      <c r="O46" s="30" t="str">
        <f t="shared" si="23"/>
        <v/>
      </c>
      <c r="P46" s="30" t="str">
        <f t="shared" si="23"/>
        <v/>
      </c>
      <c r="Q46" s="30" t="str">
        <f t="shared" si="23"/>
        <v/>
      </c>
      <c r="R46" s="30" t="str">
        <f t="shared" si="23"/>
        <v/>
      </c>
      <c r="S46" s="30" t="str">
        <f t="shared" si="23"/>
        <v/>
      </c>
      <c r="V46" s="30" t="str">
        <f t="shared" ref="V46:AC46" si="26">IF(V17="","",V17)</f>
        <v/>
      </c>
      <c r="W46" s="30" t="str">
        <f t="shared" si="26"/>
        <v/>
      </c>
      <c r="X46" s="30" t="str">
        <f t="shared" si="26"/>
        <v/>
      </c>
      <c r="Y46" s="30" t="str">
        <f t="shared" si="26"/>
        <v/>
      </c>
      <c r="Z46" s="7" t="str">
        <f t="shared" si="26"/>
        <v/>
      </c>
      <c r="AA46" s="7" t="str">
        <f t="shared" si="26"/>
        <v/>
      </c>
      <c r="AB46" s="7" t="str">
        <f t="shared" si="26"/>
        <v/>
      </c>
      <c r="AC46" s="7" t="str">
        <f t="shared" si="26"/>
        <v/>
      </c>
      <c r="AD46" s="7">
        <f ca="1">AE46</f>
        <v>0</v>
      </c>
      <c r="AE46" s="8">
        <f ca="1">AE44-AE45</f>
        <v>0</v>
      </c>
      <c r="AF46" s="8" t="str">
        <f>IF(AF17="","",AF17)</f>
        <v/>
      </c>
      <c r="AG46" s="30" t="str">
        <f>IF(AG17="","",AG17)</f>
        <v/>
      </c>
    </row>
    <row r="47" spans="1:33" s="30" customFormat="1" ht="27" customHeight="1" x14ac:dyDescent="0.25">
      <c r="A47" s="30" t="str">
        <f t="shared" ref="A47:AG47" si="27">IF(A18="","",A18)</f>
        <v/>
      </c>
      <c r="D47" s="30" t="str">
        <f t="shared" si="27"/>
        <v/>
      </c>
      <c r="E47" s="30" t="str">
        <f t="shared" si="27"/>
        <v/>
      </c>
      <c r="F47" s="30" t="str">
        <f t="shared" si="27"/>
        <v/>
      </c>
      <c r="G47" s="30" t="str">
        <f t="shared" si="27"/>
        <v/>
      </c>
      <c r="H47" s="30" t="str">
        <f t="shared" si="27"/>
        <v/>
      </c>
      <c r="I47" s="30" t="str">
        <f t="shared" si="27"/>
        <v/>
      </c>
      <c r="J47" s="30" t="str">
        <f t="shared" si="27"/>
        <v/>
      </c>
      <c r="K47" s="30" t="str">
        <f t="shared" si="27"/>
        <v/>
      </c>
      <c r="L47" s="30" t="str">
        <f t="shared" si="27"/>
        <v/>
      </c>
      <c r="M47" s="30" t="str">
        <f t="shared" si="27"/>
        <v/>
      </c>
      <c r="N47" s="30" t="str">
        <f t="shared" si="27"/>
        <v/>
      </c>
      <c r="O47" s="30" t="str">
        <f t="shared" si="27"/>
        <v/>
      </c>
      <c r="P47" s="30" t="str">
        <f t="shared" si="27"/>
        <v/>
      </c>
      <c r="Q47" s="30" t="str">
        <f t="shared" si="27"/>
        <v/>
      </c>
      <c r="R47" s="30" t="str">
        <f t="shared" si="27"/>
        <v/>
      </c>
      <c r="S47" s="30" t="str">
        <f t="shared" si="27"/>
        <v/>
      </c>
      <c r="V47" s="30" t="str">
        <f t="shared" si="27"/>
        <v/>
      </c>
      <c r="W47" s="30" t="str">
        <f t="shared" si="27"/>
        <v/>
      </c>
      <c r="X47" s="30" t="str">
        <f t="shared" si="27"/>
        <v/>
      </c>
      <c r="Y47" s="30" t="str">
        <f t="shared" si="27"/>
        <v/>
      </c>
      <c r="Z47" s="30" t="str">
        <f t="shared" si="27"/>
        <v/>
      </c>
      <c r="AA47" s="30" t="str">
        <f t="shared" si="27"/>
        <v/>
      </c>
      <c r="AB47" s="30" t="str">
        <f t="shared" si="27"/>
        <v/>
      </c>
      <c r="AC47" s="30" t="str">
        <f t="shared" si="27"/>
        <v/>
      </c>
      <c r="AD47" s="30" t="str">
        <f t="shared" si="27"/>
        <v/>
      </c>
      <c r="AE47" s="30" t="str">
        <f t="shared" si="27"/>
        <v/>
      </c>
      <c r="AF47" s="30" t="str">
        <f t="shared" si="27"/>
        <v/>
      </c>
      <c r="AG47" s="30" t="str">
        <f t="shared" si="27"/>
        <v/>
      </c>
    </row>
    <row r="48" spans="1:33" s="30" customFormat="1" ht="27" customHeight="1" x14ac:dyDescent="0.25">
      <c r="A48" s="30" t="str">
        <f>IF(A19="","",A19)</f>
        <v/>
      </c>
      <c r="D48" s="1" t="str">
        <f t="shared" ref="D48:K48" si="28">IF(D19="","",D19)</f>
        <v/>
      </c>
      <c r="E48" s="1" t="str">
        <f t="shared" si="28"/>
        <v/>
      </c>
      <c r="F48" s="3" t="str">
        <f t="shared" si="28"/>
        <v/>
      </c>
      <c r="G48" s="3" t="str">
        <f t="shared" si="28"/>
        <v/>
      </c>
      <c r="H48" s="3" t="str">
        <f t="shared" si="28"/>
        <v/>
      </c>
      <c r="I48" s="3" t="str">
        <f t="shared" si="28"/>
        <v/>
      </c>
      <c r="J48" s="3" t="str">
        <f t="shared" si="28"/>
        <v/>
      </c>
      <c r="K48" s="3" t="str">
        <f t="shared" si="28"/>
        <v/>
      </c>
      <c r="L48" s="14">
        <f ca="1">N49</f>
        <v>8</v>
      </c>
      <c r="M48" s="30" t="str">
        <f t="shared" ref="M48:S48" si="29">IF(M19="","",M19)</f>
        <v/>
      </c>
      <c r="N48" s="30" t="str">
        <f t="shared" si="29"/>
        <v/>
      </c>
      <c r="O48" s="30" t="str">
        <f t="shared" si="29"/>
        <v/>
      </c>
      <c r="P48" s="30" t="str">
        <f t="shared" si="29"/>
        <v/>
      </c>
      <c r="Q48" s="30" t="str">
        <f t="shared" si="29"/>
        <v/>
      </c>
      <c r="R48" s="30" t="str">
        <f t="shared" si="29"/>
        <v/>
      </c>
      <c r="S48" s="30" t="str">
        <f t="shared" si="29"/>
        <v/>
      </c>
      <c r="V48" s="1" t="str">
        <f t="shared" ref="V48:AC48" si="30">IF(V19="","",V19)</f>
        <v/>
      </c>
      <c r="W48" s="1" t="str">
        <f t="shared" si="30"/>
        <v/>
      </c>
      <c r="X48" s="3" t="str">
        <f t="shared" si="30"/>
        <v/>
      </c>
      <c r="Y48" s="3" t="str">
        <f t="shared" si="30"/>
        <v/>
      </c>
      <c r="Z48" s="3" t="str">
        <f t="shared" si="30"/>
        <v/>
      </c>
      <c r="AA48" s="3" t="str">
        <f t="shared" si="30"/>
        <v/>
      </c>
      <c r="AB48" s="3" t="str">
        <f t="shared" si="30"/>
        <v/>
      </c>
      <c r="AC48" s="3" t="str">
        <f t="shared" si="30"/>
        <v/>
      </c>
      <c r="AD48" s="14">
        <f ca="1">AF49</f>
        <v>5</v>
      </c>
      <c r="AE48" s="30" t="str">
        <f>IF(AE19="","",AE19)</f>
        <v/>
      </c>
      <c r="AF48" s="30" t="str">
        <f>IF(AF19="","",AF19)</f>
        <v/>
      </c>
      <c r="AG48" s="30" t="str">
        <f>IF(AG19="","",AG19)</f>
        <v/>
      </c>
    </row>
    <row r="49" spans="1:33" s="30" customFormat="1" ht="27" customHeight="1" x14ac:dyDescent="0.25">
      <c r="A49" s="47" t="str">
        <f>IF(A20="","",A20)</f>
        <v>(7)</v>
      </c>
      <c r="B49" s="46"/>
      <c r="C49" s="46"/>
      <c r="D49" s="186">
        <f t="shared" ref="D49:N49" ca="1" si="31">IF(D20="","",D20)</f>
        <v>43</v>
      </c>
      <c r="E49" s="186" t="str">
        <f t="shared" si="31"/>
        <v/>
      </c>
      <c r="F49" s="46" t="str">
        <f t="shared" si="31"/>
        <v>)</v>
      </c>
      <c r="G49" s="47" t="str">
        <f t="shared" si="31"/>
        <v/>
      </c>
      <c r="H49" s="47">
        <f t="shared" ca="1" si="31"/>
        <v>3</v>
      </c>
      <c r="I49" s="46" t="str">
        <f t="shared" si="31"/>
        <v/>
      </c>
      <c r="J49" s="46">
        <f t="shared" ca="1" si="31"/>
        <v>4</v>
      </c>
      <c r="K49" s="46" t="str">
        <f t="shared" si="31"/>
        <v/>
      </c>
      <c r="L49" s="46">
        <f t="shared" ca="1" si="31"/>
        <v>4</v>
      </c>
      <c r="M49" s="45">
        <f t="shared" ca="1" si="31"/>
        <v>344</v>
      </c>
      <c r="N49" s="45">
        <f t="shared" ca="1" si="31"/>
        <v>8</v>
      </c>
      <c r="O49" s="46" t="str">
        <f t="shared" ref="O49:S51" si="32">IF(O20="","",O20)</f>
        <v/>
      </c>
      <c r="P49" s="46" t="str">
        <f t="shared" si="32"/>
        <v/>
      </c>
      <c r="Q49" s="46" t="str">
        <f t="shared" si="32"/>
        <v/>
      </c>
      <c r="R49" s="46" t="str">
        <f t="shared" si="32"/>
        <v/>
      </c>
      <c r="S49" s="47" t="str">
        <f t="shared" si="32"/>
        <v>(8)</v>
      </c>
      <c r="T49" s="46"/>
      <c r="U49" s="46"/>
      <c r="V49" s="186">
        <f t="shared" ref="V49:AF49" ca="1" si="33">IF(V20="","",V20)</f>
        <v>33</v>
      </c>
      <c r="W49" s="186" t="str">
        <f t="shared" si="33"/>
        <v/>
      </c>
      <c r="X49" s="46" t="str">
        <f t="shared" si="33"/>
        <v>)</v>
      </c>
      <c r="Y49" s="47" t="str">
        <f t="shared" si="33"/>
        <v/>
      </c>
      <c r="Z49" s="47">
        <f t="shared" ca="1" si="33"/>
        <v>1</v>
      </c>
      <c r="AA49" s="46" t="str">
        <f t="shared" si="33"/>
        <v/>
      </c>
      <c r="AB49" s="46">
        <f t="shared" ca="1" si="33"/>
        <v>6</v>
      </c>
      <c r="AC49" s="46" t="str">
        <f t="shared" si="33"/>
        <v/>
      </c>
      <c r="AD49" s="46">
        <f t="shared" ca="1" si="33"/>
        <v>5</v>
      </c>
      <c r="AE49" s="45">
        <f t="shared" ca="1" si="33"/>
        <v>165</v>
      </c>
      <c r="AF49" s="45">
        <f t="shared" ca="1" si="33"/>
        <v>5</v>
      </c>
      <c r="AG49" s="46" t="str">
        <f>IF(AG20="","",AG20)</f>
        <v/>
      </c>
    </row>
    <row r="50" spans="1:33" s="30" customFormat="1" ht="27" customHeight="1" x14ac:dyDescent="0.25">
      <c r="A50" s="30" t="str">
        <f>IF(A21="","",A21)</f>
        <v/>
      </c>
      <c r="D50" s="30" t="str">
        <f>IF(D21="","",D21)</f>
        <v/>
      </c>
      <c r="E50" s="30" t="str">
        <f>IF(E21="","",E21)</f>
        <v/>
      </c>
      <c r="F50" s="30" t="str">
        <f>IF(F21="","",F21)</f>
        <v/>
      </c>
      <c r="G50" s="30" t="str">
        <f>IF(G21="","",G21)</f>
        <v/>
      </c>
      <c r="H50" s="48">
        <f ca="1">INT(M50/100)</f>
        <v>3</v>
      </c>
      <c r="I50" s="39"/>
      <c r="J50" s="39">
        <f ca="1">INT(M50/10)-INT(M50/100)*10</f>
        <v>4</v>
      </c>
      <c r="K50" s="39"/>
      <c r="L50" s="39">
        <f ca="1">INT(M50-INT(M50/10)*10)</f>
        <v>4</v>
      </c>
      <c r="M50" s="8">
        <f ca="1">D49*L48</f>
        <v>344</v>
      </c>
      <c r="N50" s="8" t="str">
        <f>IF(N21="","",N21)</f>
        <v/>
      </c>
      <c r="O50" s="30" t="str">
        <f t="shared" si="32"/>
        <v/>
      </c>
      <c r="P50" s="30" t="str">
        <f t="shared" si="32"/>
        <v/>
      </c>
      <c r="Q50" s="30" t="str">
        <f t="shared" si="32"/>
        <v/>
      </c>
      <c r="R50" s="30" t="str">
        <f t="shared" si="32"/>
        <v/>
      </c>
      <c r="S50" s="30" t="str">
        <f t="shared" si="32"/>
        <v/>
      </c>
      <c r="V50" s="30" t="str">
        <f>IF(V21="","",V21)</f>
        <v/>
      </c>
      <c r="W50" s="30" t="str">
        <f>IF(W21="","",W21)</f>
        <v/>
      </c>
      <c r="X50" s="30" t="str">
        <f>IF(X21="","",X21)</f>
        <v/>
      </c>
      <c r="Y50" s="30" t="str">
        <f>IF(Y21="","",Y21)</f>
        <v/>
      </c>
      <c r="Z50" s="48">
        <f ca="1">INT(AE50/100)</f>
        <v>1</v>
      </c>
      <c r="AA50" s="39"/>
      <c r="AB50" s="39">
        <f ca="1">INT(AE50/10)-INT(AE50/100)*10</f>
        <v>6</v>
      </c>
      <c r="AC50" s="39"/>
      <c r="AD50" s="39">
        <f ca="1">INT(AE50-INT(AE50/10)*10)</f>
        <v>5</v>
      </c>
      <c r="AE50" s="8">
        <f ca="1">V49*AD48</f>
        <v>165</v>
      </c>
      <c r="AF50" s="8" t="str">
        <f>IF(AF21="","",AF21)</f>
        <v/>
      </c>
      <c r="AG50" s="30" t="str">
        <f>IF(AG21="","",AG21)</f>
        <v/>
      </c>
    </row>
    <row r="51" spans="1:33" s="30" customFormat="1" ht="27" customHeight="1" x14ac:dyDescent="0.25">
      <c r="A51" s="30" t="str">
        <f>IF(A22="","",A22)</f>
        <v/>
      </c>
      <c r="D51" s="30" t="str">
        <f t="shared" ref="D51:K51" si="34">IF(D22="","",D22)</f>
        <v/>
      </c>
      <c r="E51" s="30" t="str">
        <f t="shared" si="34"/>
        <v/>
      </c>
      <c r="F51" s="30" t="str">
        <f t="shared" si="34"/>
        <v/>
      </c>
      <c r="G51" s="30" t="str">
        <f t="shared" si="34"/>
        <v/>
      </c>
      <c r="H51" s="7" t="str">
        <f t="shared" si="34"/>
        <v/>
      </c>
      <c r="I51" s="7" t="str">
        <f t="shared" si="34"/>
        <v/>
      </c>
      <c r="J51" s="7" t="str">
        <f t="shared" si="34"/>
        <v/>
      </c>
      <c r="K51" s="7" t="str">
        <f t="shared" si="34"/>
        <v/>
      </c>
      <c r="L51" s="7">
        <f ca="1">M51</f>
        <v>0</v>
      </c>
      <c r="M51" s="8">
        <f ca="1">M49-M50</f>
        <v>0</v>
      </c>
      <c r="N51" s="8" t="str">
        <f>IF(N22="","",N22)</f>
        <v/>
      </c>
      <c r="O51" s="30" t="str">
        <f t="shared" si="32"/>
        <v/>
      </c>
      <c r="P51" s="30" t="str">
        <f t="shared" si="32"/>
        <v/>
      </c>
      <c r="Q51" s="30" t="str">
        <f t="shared" si="32"/>
        <v/>
      </c>
      <c r="R51" s="30" t="str">
        <f t="shared" si="32"/>
        <v/>
      </c>
      <c r="S51" s="30" t="str">
        <f t="shared" si="32"/>
        <v/>
      </c>
      <c r="V51" s="30" t="str">
        <f t="shared" ref="V51:AC51" si="35">IF(V22="","",V22)</f>
        <v/>
      </c>
      <c r="W51" s="30" t="str">
        <f t="shared" si="35"/>
        <v/>
      </c>
      <c r="X51" s="30" t="str">
        <f t="shared" si="35"/>
        <v/>
      </c>
      <c r="Y51" s="30" t="str">
        <f t="shared" si="35"/>
        <v/>
      </c>
      <c r="Z51" s="7" t="str">
        <f t="shared" si="35"/>
        <v/>
      </c>
      <c r="AA51" s="7" t="str">
        <f t="shared" si="35"/>
        <v/>
      </c>
      <c r="AB51" s="7" t="str">
        <f t="shared" si="35"/>
        <v/>
      </c>
      <c r="AC51" s="7" t="str">
        <f t="shared" si="35"/>
        <v/>
      </c>
      <c r="AD51" s="7">
        <f ca="1">AE51</f>
        <v>0</v>
      </c>
      <c r="AE51" s="8">
        <f ca="1">AE49-AE50</f>
        <v>0</v>
      </c>
      <c r="AF51" s="8" t="str">
        <f>IF(AF22="","",AF22)</f>
        <v/>
      </c>
      <c r="AG51" s="30" t="str">
        <f>IF(AG22="","",AG22)</f>
        <v/>
      </c>
    </row>
    <row r="52" spans="1:33" s="30" customFormat="1" ht="27" customHeight="1" x14ac:dyDescent="0.25">
      <c r="A52" s="30" t="str">
        <f t="shared" ref="A52:AG52" si="36">IF(A23="","",A23)</f>
        <v/>
      </c>
      <c r="D52" s="30" t="str">
        <f t="shared" si="36"/>
        <v/>
      </c>
      <c r="E52" s="30" t="str">
        <f t="shared" si="36"/>
        <v/>
      </c>
      <c r="F52" s="30" t="str">
        <f t="shared" si="36"/>
        <v/>
      </c>
      <c r="G52" s="30" t="str">
        <f t="shared" si="36"/>
        <v/>
      </c>
      <c r="H52" s="30" t="str">
        <f t="shared" si="36"/>
        <v/>
      </c>
      <c r="I52" s="30" t="str">
        <f t="shared" si="36"/>
        <v/>
      </c>
      <c r="J52" s="30" t="str">
        <f t="shared" si="36"/>
        <v/>
      </c>
      <c r="K52" s="30" t="str">
        <f t="shared" si="36"/>
        <v/>
      </c>
      <c r="L52" s="30" t="str">
        <f t="shared" si="36"/>
        <v/>
      </c>
      <c r="M52" s="30" t="str">
        <f t="shared" si="36"/>
        <v/>
      </c>
      <c r="N52" s="30" t="str">
        <f t="shared" si="36"/>
        <v/>
      </c>
      <c r="O52" s="30" t="str">
        <f t="shared" si="36"/>
        <v/>
      </c>
      <c r="P52" s="30" t="str">
        <f t="shared" si="36"/>
        <v/>
      </c>
      <c r="Q52" s="30" t="str">
        <f t="shared" si="36"/>
        <v/>
      </c>
      <c r="R52" s="30" t="str">
        <f t="shared" si="36"/>
        <v/>
      </c>
      <c r="S52" s="30" t="str">
        <f t="shared" si="36"/>
        <v/>
      </c>
      <c r="V52" s="30" t="str">
        <f t="shared" si="36"/>
        <v/>
      </c>
      <c r="W52" s="30" t="str">
        <f t="shared" si="36"/>
        <v/>
      </c>
      <c r="X52" s="30" t="str">
        <f t="shared" si="36"/>
        <v/>
      </c>
      <c r="Y52" s="30" t="str">
        <f t="shared" si="36"/>
        <v/>
      </c>
      <c r="Z52" s="30" t="str">
        <f t="shared" si="36"/>
        <v/>
      </c>
      <c r="AA52" s="30" t="str">
        <f t="shared" si="36"/>
        <v/>
      </c>
      <c r="AB52" s="30" t="str">
        <f t="shared" si="36"/>
        <v/>
      </c>
      <c r="AC52" s="30" t="str">
        <f t="shared" si="36"/>
        <v/>
      </c>
      <c r="AD52" s="30" t="str">
        <f t="shared" si="36"/>
        <v/>
      </c>
      <c r="AE52" s="30" t="str">
        <f t="shared" si="36"/>
        <v/>
      </c>
      <c r="AF52" s="30" t="str">
        <f t="shared" si="36"/>
        <v/>
      </c>
      <c r="AG52" s="30" t="str">
        <f t="shared" si="36"/>
        <v/>
      </c>
    </row>
    <row r="53" spans="1:33" s="30" customFormat="1" ht="27" customHeight="1" x14ac:dyDescent="0.25">
      <c r="A53" s="30" t="str">
        <f>IF(A24="","",A24)</f>
        <v/>
      </c>
      <c r="D53" s="1" t="str">
        <f t="shared" ref="D53:K53" si="37">IF(D24="","",D24)</f>
        <v/>
      </c>
      <c r="E53" s="1" t="str">
        <f t="shared" si="37"/>
        <v/>
      </c>
      <c r="F53" s="3" t="str">
        <f t="shared" si="37"/>
        <v/>
      </c>
      <c r="G53" s="3" t="str">
        <f t="shared" si="37"/>
        <v/>
      </c>
      <c r="H53" s="3" t="str">
        <f t="shared" si="37"/>
        <v/>
      </c>
      <c r="I53" s="3" t="str">
        <f t="shared" si="37"/>
        <v/>
      </c>
      <c r="J53" s="3" t="str">
        <f t="shared" si="37"/>
        <v/>
      </c>
      <c r="K53" s="3" t="str">
        <f t="shared" si="37"/>
        <v/>
      </c>
      <c r="L53" s="14">
        <f ca="1">N54</f>
        <v>9</v>
      </c>
      <c r="M53" s="30" t="str">
        <f t="shared" ref="M53:S53" si="38">IF(M24="","",M24)</f>
        <v/>
      </c>
      <c r="N53" s="30" t="str">
        <f t="shared" si="38"/>
        <v/>
      </c>
      <c r="O53" s="30" t="str">
        <f t="shared" si="38"/>
        <v/>
      </c>
      <c r="P53" s="30" t="str">
        <f t="shared" si="38"/>
        <v/>
      </c>
      <c r="Q53" s="30" t="str">
        <f t="shared" si="38"/>
        <v/>
      </c>
      <c r="R53" s="30" t="str">
        <f t="shared" si="38"/>
        <v/>
      </c>
      <c r="S53" s="30" t="str">
        <f t="shared" si="38"/>
        <v/>
      </c>
      <c r="V53" s="1" t="str">
        <f t="shared" ref="V53:AC53" si="39">IF(V24="","",V24)</f>
        <v/>
      </c>
      <c r="W53" s="1" t="str">
        <f t="shared" si="39"/>
        <v/>
      </c>
      <c r="X53" s="3" t="str">
        <f t="shared" si="39"/>
        <v/>
      </c>
      <c r="Y53" s="3" t="str">
        <f t="shared" si="39"/>
        <v/>
      </c>
      <c r="Z53" s="3" t="str">
        <f t="shared" si="39"/>
        <v/>
      </c>
      <c r="AA53" s="3" t="str">
        <f t="shared" si="39"/>
        <v/>
      </c>
      <c r="AB53" s="3" t="str">
        <f t="shared" si="39"/>
        <v/>
      </c>
      <c r="AC53" s="3" t="str">
        <f t="shared" si="39"/>
        <v/>
      </c>
      <c r="AD53" s="14">
        <f ca="1">AF54</f>
        <v>4</v>
      </c>
      <c r="AE53" s="30" t="str">
        <f>IF(AE24="","",AE24)</f>
        <v/>
      </c>
      <c r="AF53" s="30" t="str">
        <f>IF(AF24="","",AF24)</f>
        <v/>
      </c>
      <c r="AG53" s="30" t="str">
        <f>IF(AG24="","",AG24)</f>
        <v/>
      </c>
    </row>
    <row r="54" spans="1:33" s="30" customFormat="1" ht="27" customHeight="1" x14ac:dyDescent="0.25">
      <c r="A54" s="47" t="str">
        <f>IF(A25="","",A25)</f>
        <v>(9)</v>
      </c>
      <c r="B54" s="46"/>
      <c r="C54" s="46"/>
      <c r="D54" s="186">
        <f t="shared" ref="D54:N54" ca="1" si="40">IF(D25="","",D25)</f>
        <v>35</v>
      </c>
      <c r="E54" s="186" t="str">
        <f t="shared" si="40"/>
        <v/>
      </c>
      <c r="F54" s="46" t="str">
        <f t="shared" si="40"/>
        <v>)</v>
      </c>
      <c r="G54" s="47" t="str">
        <f t="shared" si="40"/>
        <v/>
      </c>
      <c r="H54" s="47">
        <f t="shared" ca="1" si="40"/>
        <v>3</v>
      </c>
      <c r="I54" s="46" t="str">
        <f t="shared" si="40"/>
        <v/>
      </c>
      <c r="J54" s="46">
        <f t="shared" ca="1" si="40"/>
        <v>1</v>
      </c>
      <c r="K54" s="46" t="str">
        <f t="shared" si="40"/>
        <v/>
      </c>
      <c r="L54" s="46">
        <f t="shared" ca="1" si="40"/>
        <v>5</v>
      </c>
      <c r="M54" s="45">
        <f t="shared" ca="1" si="40"/>
        <v>315</v>
      </c>
      <c r="N54" s="45">
        <f t="shared" ca="1" si="40"/>
        <v>9</v>
      </c>
      <c r="O54" s="46" t="str">
        <f t="shared" ref="O54:S56" si="41">IF(O25="","",O25)</f>
        <v/>
      </c>
      <c r="P54" s="46" t="str">
        <f t="shared" si="41"/>
        <v/>
      </c>
      <c r="Q54" s="46" t="str">
        <f t="shared" si="41"/>
        <v/>
      </c>
      <c r="R54" s="46" t="str">
        <f t="shared" si="41"/>
        <v/>
      </c>
      <c r="S54" s="184" t="str">
        <f t="shared" si="41"/>
        <v>(10)</v>
      </c>
      <c r="T54" s="184"/>
      <c r="U54" s="46"/>
      <c r="V54" s="186">
        <f t="shared" ref="V54:AF54" ca="1" si="42">IF(V25="","",V25)</f>
        <v>39</v>
      </c>
      <c r="W54" s="186" t="str">
        <f t="shared" si="42"/>
        <v/>
      </c>
      <c r="X54" s="46" t="str">
        <f t="shared" si="42"/>
        <v>)</v>
      </c>
      <c r="Y54" s="47" t="str">
        <f t="shared" si="42"/>
        <v/>
      </c>
      <c r="Z54" s="47">
        <f t="shared" ca="1" si="42"/>
        <v>1</v>
      </c>
      <c r="AA54" s="46" t="str">
        <f t="shared" si="42"/>
        <v/>
      </c>
      <c r="AB54" s="46">
        <f t="shared" ca="1" si="42"/>
        <v>5</v>
      </c>
      <c r="AC54" s="46" t="str">
        <f t="shared" si="42"/>
        <v/>
      </c>
      <c r="AD54" s="46">
        <f t="shared" ca="1" si="42"/>
        <v>6</v>
      </c>
      <c r="AE54" s="45">
        <f t="shared" ca="1" si="42"/>
        <v>156</v>
      </c>
      <c r="AF54" s="45">
        <f t="shared" ca="1" si="42"/>
        <v>4</v>
      </c>
      <c r="AG54" s="46" t="str">
        <f>IF(AG25="","",AG25)</f>
        <v/>
      </c>
    </row>
    <row r="55" spans="1:33" s="30" customFormat="1" ht="27" customHeight="1" x14ac:dyDescent="0.25">
      <c r="A55" s="30" t="str">
        <f>IF(A26="","",A26)</f>
        <v/>
      </c>
      <c r="D55" s="30" t="str">
        <f>IF(D26="","",D26)</f>
        <v/>
      </c>
      <c r="E55" s="30" t="str">
        <f>IF(E26="","",E26)</f>
        <v/>
      </c>
      <c r="F55" s="30" t="str">
        <f>IF(F26="","",F26)</f>
        <v/>
      </c>
      <c r="G55" s="30" t="str">
        <f>IF(G26="","",G26)</f>
        <v/>
      </c>
      <c r="H55" s="48">
        <f ca="1">INT(M55/100)</f>
        <v>3</v>
      </c>
      <c r="I55" s="39"/>
      <c r="J55" s="39">
        <f ca="1">INT(M55/10)-INT(M55/100)*10</f>
        <v>1</v>
      </c>
      <c r="K55" s="39"/>
      <c r="L55" s="39">
        <f ca="1">INT(M55-INT(M55/10)*10)</f>
        <v>5</v>
      </c>
      <c r="M55" s="8">
        <f ca="1">D54*L53</f>
        <v>315</v>
      </c>
      <c r="N55" s="8" t="str">
        <f>IF(N26="","",N26)</f>
        <v/>
      </c>
      <c r="O55" s="30" t="str">
        <f t="shared" si="41"/>
        <v/>
      </c>
      <c r="P55" s="30" t="str">
        <f t="shared" si="41"/>
        <v/>
      </c>
      <c r="Q55" s="30" t="str">
        <f t="shared" si="41"/>
        <v/>
      </c>
      <c r="R55" s="30" t="str">
        <f t="shared" si="41"/>
        <v/>
      </c>
      <c r="S55" s="30" t="str">
        <f t="shared" si="41"/>
        <v/>
      </c>
      <c r="V55" s="30" t="str">
        <f>IF(V26="","",V26)</f>
        <v/>
      </c>
      <c r="W55" s="30" t="str">
        <f>IF(W26="","",W26)</f>
        <v/>
      </c>
      <c r="X55" s="30" t="str">
        <f>IF(X26="","",X26)</f>
        <v/>
      </c>
      <c r="Y55" s="30" t="str">
        <f>IF(Y26="","",Y26)</f>
        <v/>
      </c>
      <c r="Z55" s="48">
        <f ca="1">INT(AE55/100)</f>
        <v>1</v>
      </c>
      <c r="AA55" s="39"/>
      <c r="AB55" s="39">
        <f ca="1">INT(AE55/10)-INT(AE55/100)*10</f>
        <v>5</v>
      </c>
      <c r="AC55" s="39"/>
      <c r="AD55" s="39">
        <f ca="1">INT(AE55-INT(AE55/10)*10)</f>
        <v>6</v>
      </c>
      <c r="AE55" s="8">
        <f ca="1">V54*AD53</f>
        <v>156</v>
      </c>
      <c r="AF55" s="8" t="str">
        <f>IF(AF26="","",AF26)</f>
        <v/>
      </c>
      <c r="AG55" s="30" t="str">
        <f>IF(AG26="","",AG26)</f>
        <v/>
      </c>
    </row>
    <row r="56" spans="1:33" s="30" customFormat="1" ht="27" customHeight="1" x14ac:dyDescent="0.25">
      <c r="A56" s="30" t="str">
        <f>IF(A27="","",A27)</f>
        <v/>
      </c>
      <c r="D56" s="30" t="str">
        <f t="shared" ref="D56:K56" si="43">IF(D27="","",D27)</f>
        <v/>
      </c>
      <c r="E56" s="30" t="str">
        <f t="shared" si="43"/>
        <v/>
      </c>
      <c r="F56" s="30" t="str">
        <f t="shared" si="43"/>
        <v/>
      </c>
      <c r="G56" s="30" t="str">
        <f t="shared" si="43"/>
        <v/>
      </c>
      <c r="H56" s="7" t="str">
        <f t="shared" si="43"/>
        <v/>
      </c>
      <c r="I56" s="7" t="str">
        <f t="shared" si="43"/>
        <v/>
      </c>
      <c r="J56" s="7" t="str">
        <f t="shared" si="43"/>
        <v/>
      </c>
      <c r="K56" s="7" t="str">
        <f t="shared" si="43"/>
        <v/>
      </c>
      <c r="L56" s="7">
        <f ca="1">M56</f>
        <v>0</v>
      </c>
      <c r="M56" s="8">
        <f ca="1">M54-M55</f>
        <v>0</v>
      </c>
      <c r="N56" s="8" t="str">
        <f>IF(N27="","",N27)</f>
        <v/>
      </c>
      <c r="O56" s="30" t="str">
        <f t="shared" si="41"/>
        <v/>
      </c>
      <c r="P56" s="30" t="str">
        <f t="shared" si="41"/>
        <v/>
      </c>
      <c r="Q56" s="30" t="str">
        <f t="shared" si="41"/>
        <v/>
      </c>
      <c r="R56" s="30" t="str">
        <f t="shared" si="41"/>
        <v/>
      </c>
      <c r="S56" s="30" t="str">
        <f t="shared" si="41"/>
        <v/>
      </c>
      <c r="V56" s="30" t="str">
        <f t="shared" ref="V56:AC56" si="44">IF(V27="","",V27)</f>
        <v/>
      </c>
      <c r="W56" s="30" t="str">
        <f t="shared" si="44"/>
        <v/>
      </c>
      <c r="X56" s="30" t="str">
        <f t="shared" si="44"/>
        <v/>
      </c>
      <c r="Y56" s="30" t="str">
        <f t="shared" si="44"/>
        <v/>
      </c>
      <c r="Z56" s="7" t="str">
        <f t="shared" si="44"/>
        <v/>
      </c>
      <c r="AA56" s="7" t="str">
        <f t="shared" si="44"/>
        <v/>
      </c>
      <c r="AB56" s="7" t="str">
        <f t="shared" si="44"/>
        <v/>
      </c>
      <c r="AC56" s="7" t="str">
        <f t="shared" si="44"/>
        <v/>
      </c>
      <c r="AD56" s="7">
        <f ca="1">AE56</f>
        <v>0</v>
      </c>
      <c r="AE56" s="8">
        <f ca="1">AE54-AE55</f>
        <v>0</v>
      </c>
      <c r="AF56" s="8" t="str">
        <f>IF(AF27="","",AF27)</f>
        <v/>
      </c>
      <c r="AG56" s="30" t="str">
        <f>IF(AG27="","",AG27)</f>
        <v/>
      </c>
    </row>
    <row r="57" spans="1:33" s="30" customFormat="1" ht="27" customHeight="1" x14ac:dyDescent="0.25">
      <c r="A57" s="30" t="str">
        <f t="shared" ref="A57:AG57" si="45">IF(A28="","",A28)</f>
        <v/>
      </c>
      <c r="D57" s="30" t="str">
        <f t="shared" si="45"/>
        <v/>
      </c>
      <c r="E57" s="30" t="str">
        <f t="shared" si="45"/>
        <v/>
      </c>
      <c r="F57" s="30" t="str">
        <f t="shared" si="45"/>
        <v/>
      </c>
      <c r="G57" s="30" t="str">
        <f t="shared" si="45"/>
        <v/>
      </c>
      <c r="H57" s="30" t="str">
        <f t="shared" si="45"/>
        <v/>
      </c>
      <c r="I57" s="30" t="str">
        <f t="shared" si="45"/>
        <v/>
      </c>
      <c r="J57" s="30" t="str">
        <f t="shared" si="45"/>
        <v/>
      </c>
      <c r="K57" s="30" t="str">
        <f t="shared" si="45"/>
        <v/>
      </c>
      <c r="L57" s="30" t="str">
        <f t="shared" si="45"/>
        <v/>
      </c>
      <c r="M57" s="30" t="str">
        <f t="shared" si="45"/>
        <v/>
      </c>
      <c r="N57" s="30" t="str">
        <f t="shared" si="45"/>
        <v/>
      </c>
      <c r="O57" s="30" t="str">
        <f t="shared" si="45"/>
        <v/>
      </c>
      <c r="P57" s="30" t="str">
        <f t="shared" si="45"/>
        <v/>
      </c>
      <c r="Q57" s="30" t="str">
        <f t="shared" si="45"/>
        <v/>
      </c>
      <c r="R57" s="30" t="str">
        <f t="shared" si="45"/>
        <v/>
      </c>
      <c r="S57" s="30" t="str">
        <f t="shared" si="45"/>
        <v/>
      </c>
      <c r="V57" s="30" t="str">
        <f t="shared" si="45"/>
        <v/>
      </c>
      <c r="W57" s="30" t="str">
        <f t="shared" si="45"/>
        <v/>
      </c>
      <c r="X57" s="30" t="str">
        <f t="shared" si="45"/>
        <v/>
      </c>
      <c r="Y57" s="30" t="str">
        <f t="shared" si="45"/>
        <v/>
      </c>
      <c r="Z57" s="30" t="str">
        <f t="shared" si="45"/>
        <v/>
      </c>
      <c r="AA57" s="30" t="str">
        <f t="shared" si="45"/>
        <v/>
      </c>
      <c r="AB57" s="30" t="str">
        <f t="shared" si="45"/>
        <v/>
      </c>
      <c r="AC57" s="30" t="str">
        <f t="shared" si="45"/>
        <v/>
      </c>
      <c r="AD57" s="30" t="str">
        <f t="shared" si="45"/>
        <v/>
      </c>
      <c r="AE57" s="30" t="str">
        <f t="shared" si="45"/>
        <v/>
      </c>
      <c r="AF57" s="30" t="str">
        <f t="shared" si="45"/>
        <v/>
      </c>
      <c r="AG57" s="30" t="str">
        <f t="shared" si="45"/>
        <v/>
      </c>
    </row>
    <row r="58" spans="1:33" s="30" customFormat="1" ht="27" customHeight="1" x14ac:dyDescent="0.25">
      <c r="A58" s="30" t="str">
        <f t="shared" ref="A58:AG58" si="46">IF(A29="","",A29)</f>
        <v/>
      </c>
      <c r="D58" s="30" t="str">
        <f t="shared" si="46"/>
        <v/>
      </c>
      <c r="E58" s="30" t="str">
        <f t="shared" si="46"/>
        <v/>
      </c>
      <c r="F58" s="30" t="str">
        <f t="shared" si="46"/>
        <v/>
      </c>
      <c r="G58" s="30" t="str">
        <f t="shared" si="46"/>
        <v/>
      </c>
      <c r="H58" s="30" t="str">
        <f t="shared" si="46"/>
        <v/>
      </c>
      <c r="I58" s="30" t="str">
        <f t="shared" si="46"/>
        <v/>
      </c>
      <c r="J58" s="30" t="str">
        <f t="shared" si="46"/>
        <v/>
      </c>
      <c r="K58" s="30" t="str">
        <f t="shared" si="46"/>
        <v/>
      </c>
      <c r="L58" s="30" t="str">
        <f t="shared" si="46"/>
        <v/>
      </c>
      <c r="M58" s="30" t="str">
        <f t="shared" si="46"/>
        <v/>
      </c>
      <c r="N58" s="30" t="str">
        <f t="shared" si="46"/>
        <v/>
      </c>
      <c r="O58" s="30" t="str">
        <f t="shared" si="46"/>
        <v/>
      </c>
      <c r="P58" s="30" t="str">
        <f t="shared" si="46"/>
        <v/>
      </c>
      <c r="Q58" s="30" t="str">
        <f t="shared" si="46"/>
        <v/>
      </c>
      <c r="R58" s="30" t="str">
        <f t="shared" si="46"/>
        <v/>
      </c>
      <c r="S58" s="30" t="str">
        <f t="shared" si="46"/>
        <v/>
      </c>
      <c r="V58" s="30" t="str">
        <f t="shared" si="46"/>
        <v/>
      </c>
      <c r="W58" s="30" t="str">
        <f t="shared" si="46"/>
        <v/>
      </c>
      <c r="X58" s="30" t="str">
        <f t="shared" si="46"/>
        <v/>
      </c>
      <c r="Y58" s="30" t="str">
        <f t="shared" si="46"/>
        <v/>
      </c>
      <c r="Z58" s="30" t="str">
        <f t="shared" si="46"/>
        <v/>
      </c>
      <c r="AA58" s="30" t="str">
        <f t="shared" si="46"/>
        <v/>
      </c>
      <c r="AB58" s="30" t="str">
        <f t="shared" si="46"/>
        <v/>
      </c>
      <c r="AC58" s="30" t="str">
        <f t="shared" si="46"/>
        <v/>
      </c>
      <c r="AD58" s="30" t="str">
        <f t="shared" si="46"/>
        <v/>
      </c>
      <c r="AE58" s="30" t="str">
        <f t="shared" si="46"/>
        <v/>
      </c>
      <c r="AF58" s="30" t="str">
        <f t="shared" si="46"/>
        <v/>
      </c>
      <c r="AG58" s="30" t="str">
        <f t="shared" si="46"/>
        <v/>
      </c>
    </row>
    <row r="59" spans="1:33" ht="25" customHeight="1"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row>
    <row r="60" spans="1:33" ht="25" customHeight="1"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row>
    <row r="61" spans="1:33" ht="25" customHeight="1"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row>
  </sheetData>
  <mergeCells count="24">
    <mergeCell ref="AE30:AF30"/>
    <mergeCell ref="D10:E10"/>
    <mergeCell ref="V10:W10"/>
    <mergeCell ref="D5:E5"/>
    <mergeCell ref="AE1:AF1"/>
    <mergeCell ref="D20:E20"/>
    <mergeCell ref="V20:W20"/>
    <mergeCell ref="D15:E15"/>
    <mergeCell ref="V15:W15"/>
    <mergeCell ref="V5:W5"/>
    <mergeCell ref="D39:E39"/>
    <mergeCell ref="V34:W34"/>
    <mergeCell ref="V39:W39"/>
    <mergeCell ref="D25:E25"/>
    <mergeCell ref="V25:W25"/>
    <mergeCell ref="S25:T25"/>
    <mergeCell ref="D34:E34"/>
    <mergeCell ref="S54:T54"/>
    <mergeCell ref="D54:E54"/>
    <mergeCell ref="V44:W44"/>
    <mergeCell ref="V49:W49"/>
    <mergeCell ref="V54:W54"/>
    <mergeCell ref="D44:E44"/>
    <mergeCell ref="D49:E49"/>
  </mergeCells>
  <phoneticPr fontId="3"/>
  <pageMargins left="0.98425196850393704" right="0.98425196850393704" top="0.98425196850393704" bottom="0.98425196850393704" header="0.51181102362204722" footer="0.51181102362204722"/>
  <pageSetup paperSize="9" scale="96" orientation="portrait" horizontalDpi="300" verticalDpi="0" r:id="rId1"/>
  <headerFooter alignWithMargins="0">
    <oddHeader>&amp;L&amp;14算数ドリル</oddHeader>
  </headerFooter>
  <rowBreaks count="1" manualBreakCount="1">
    <brk id="29" max="3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G61"/>
  <sheetViews>
    <sheetView zoomScaleNormal="100" workbookViewId="0"/>
  </sheetViews>
  <sheetFormatPr defaultColWidth="11.0703125" defaultRowHeight="25" customHeight="1" x14ac:dyDescent="0.25"/>
  <cols>
    <col min="1" max="33" width="1.7109375" style="1" customWidth="1"/>
    <col min="34" max="16384" width="11.0703125" style="1"/>
  </cols>
  <sheetData>
    <row r="1" spans="1:33" ht="25" customHeight="1" x14ac:dyDescent="0.25">
      <c r="D1" s="2" t="s">
        <v>110</v>
      </c>
      <c r="AC1" s="3" t="s">
        <v>2</v>
      </c>
      <c r="AD1" s="3"/>
      <c r="AE1" s="147"/>
      <c r="AF1" s="147"/>
    </row>
    <row r="2" spans="1:33" ht="25" customHeight="1" x14ac:dyDescent="0.25">
      <c r="P2" s="4" t="s">
        <v>0</v>
      </c>
      <c r="Q2" s="3"/>
      <c r="R2" s="3"/>
      <c r="S2" s="3"/>
      <c r="T2" s="3"/>
      <c r="U2" s="3"/>
      <c r="V2" s="3"/>
      <c r="W2" s="3"/>
      <c r="X2" s="3"/>
      <c r="Y2" s="3"/>
      <c r="Z2" s="3"/>
      <c r="AA2" s="3"/>
      <c r="AB2" s="3"/>
      <c r="AC2" s="3"/>
      <c r="AD2" s="3"/>
      <c r="AE2" s="3"/>
    </row>
    <row r="3" spans="1:33" ht="25" customHeight="1" x14ac:dyDescent="0.25">
      <c r="A3" s="5"/>
    </row>
    <row r="4" spans="1:33" ht="27" customHeight="1" x14ac:dyDescent="0.25">
      <c r="A4" s="17"/>
      <c r="B4" s="17"/>
      <c r="C4" s="17"/>
      <c r="D4" s="17"/>
      <c r="E4" s="17"/>
      <c r="F4" s="18"/>
      <c r="G4" s="18"/>
      <c r="H4" s="18"/>
      <c r="I4" s="18"/>
      <c r="J4" s="18"/>
      <c r="K4" s="17"/>
      <c r="L4" s="17"/>
      <c r="M4" s="17"/>
      <c r="N4" s="17"/>
      <c r="O4" s="17"/>
      <c r="P4" s="17"/>
      <c r="Q4" s="17"/>
      <c r="R4" s="17"/>
      <c r="S4" s="17"/>
      <c r="T4" s="17"/>
      <c r="U4" s="17"/>
      <c r="V4" s="17"/>
      <c r="W4" s="17"/>
      <c r="X4" s="18"/>
      <c r="Y4" s="18"/>
      <c r="Z4" s="18"/>
      <c r="AA4" s="18"/>
      <c r="AB4" s="18"/>
      <c r="AC4" s="18"/>
      <c r="AD4" s="18"/>
      <c r="AE4" s="17"/>
      <c r="AF4" s="17"/>
      <c r="AG4" s="17"/>
    </row>
    <row r="5" spans="1:33" ht="27" customHeight="1" x14ac:dyDescent="0.25">
      <c r="A5" s="44" t="s">
        <v>17</v>
      </c>
      <c r="B5" s="43"/>
      <c r="C5" s="43"/>
      <c r="D5" s="183">
        <f ca="1">INT(RAND()*39)+11</f>
        <v>26</v>
      </c>
      <c r="E5" s="183"/>
      <c r="F5" s="43" t="s">
        <v>116</v>
      </c>
      <c r="G5" s="44"/>
      <c r="H5" s="44">
        <f ca="1">INT(K5/10)</f>
        <v>7</v>
      </c>
      <c r="I5" s="43"/>
      <c r="J5" s="43">
        <f ca="1">K5-INT(K5/10)*10</f>
        <v>8</v>
      </c>
      <c r="K5" s="45">
        <f ca="1">D5*L5</f>
        <v>78</v>
      </c>
      <c r="L5" s="45">
        <f ca="1">INT(RAND()*(100-D5*2)/D5)+2</f>
        <v>3</v>
      </c>
      <c r="M5" s="43"/>
      <c r="N5" s="43"/>
      <c r="O5" s="43"/>
      <c r="P5" s="43"/>
      <c r="Q5" s="43"/>
      <c r="R5" s="43"/>
      <c r="S5" s="44" t="s">
        <v>19</v>
      </c>
      <c r="T5" s="43"/>
      <c r="U5" s="43"/>
      <c r="V5" s="183">
        <f ca="1">INT(RAND()*25)+31</f>
        <v>37</v>
      </c>
      <c r="W5" s="183"/>
      <c r="X5" s="43" t="s">
        <v>18</v>
      </c>
      <c r="Y5" s="44"/>
      <c r="Z5" s="44">
        <f ca="1">INT(AE5/100)</f>
        <v>2</v>
      </c>
      <c r="AA5" s="43"/>
      <c r="AB5" s="43">
        <f ca="1">INT(AE5/10)-INT(AE5/100)*10</f>
        <v>5</v>
      </c>
      <c r="AC5" s="43"/>
      <c r="AD5" s="43">
        <f ca="1">INT(AE5-INT(AE5/10)*10)</f>
        <v>9</v>
      </c>
      <c r="AE5" s="45">
        <f ca="1">V5*AF5</f>
        <v>259</v>
      </c>
      <c r="AF5" s="45">
        <f ca="1">INT(RAND()*6+4)</f>
        <v>7</v>
      </c>
      <c r="AG5" s="43"/>
    </row>
    <row r="6" spans="1:33" ht="27" customHeight="1" x14ac:dyDescent="0.25">
      <c r="D6" s="30"/>
      <c r="E6" s="30"/>
      <c r="F6" s="30"/>
      <c r="G6" s="30"/>
      <c r="H6" s="30"/>
      <c r="I6" s="30"/>
      <c r="J6" s="30"/>
      <c r="K6" s="30"/>
      <c r="L6" s="30"/>
      <c r="M6" s="30"/>
      <c r="N6" s="30"/>
      <c r="O6" s="30"/>
      <c r="P6" s="30"/>
      <c r="Q6" s="30"/>
    </row>
    <row r="7" spans="1:33" ht="27" customHeight="1" x14ac:dyDescent="0.25">
      <c r="D7" s="30"/>
      <c r="E7" s="30"/>
      <c r="F7" s="30"/>
      <c r="G7" s="30"/>
      <c r="H7" s="30"/>
      <c r="I7" s="30"/>
      <c r="J7" s="30"/>
      <c r="K7" s="30"/>
      <c r="L7" s="30"/>
      <c r="M7" s="30"/>
      <c r="N7" s="30"/>
      <c r="O7" s="30"/>
      <c r="P7" s="30"/>
      <c r="Q7" s="30"/>
    </row>
    <row r="8" spans="1:33" ht="27" customHeight="1" x14ac:dyDescent="0.25">
      <c r="D8" s="30"/>
      <c r="E8" s="30"/>
      <c r="F8" s="30"/>
      <c r="G8" s="30"/>
      <c r="H8" s="30"/>
      <c r="I8" s="30"/>
      <c r="J8" s="30"/>
      <c r="K8" s="30"/>
      <c r="L8" s="30"/>
      <c r="M8" s="30"/>
      <c r="N8" s="30"/>
      <c r="O8" s="30"/>
      <c r="P8" s="30"/>
      <c r="Q8" s="30"/>
    </row>
    <row r="9" spans="1:33" ht="27" customHeight="1" x14ac:dyDescent="0.25">
      <c r="D9" s="30"/>
      <c r="E9" s="30"/>
      <c r="F9" s="34"/>
      <c r="G9" s="34"/>
      <c r="H9" s="34"/>
      <c r="I9" s="34"/>
      <c r="J9" s="34"/>
      <c r="K9" s="30"/>
      <c r="L9" s="30"/>
      <c r="M9" s="30"/>
      <c r="N9" s="30"/>
      <c r="O9" s="30"/>
      <c r="P9" s="30"/>
      <c r="Q9" s="30"/>
      <c r="X9" s="3"/>
      <c r="Y9" s="3"/>
      <c r="Z9" s="3"/>
      <c r="AA9" s="3"/>
      <c r="AB9" s="3"/>
      <c r="AC9" s="3"/>
      <c r="AD9" s="3"/>
    </row>
    <row r="10" spans="1:33" ht="27" customHeight="1" x14ac:dyDescent="0.25">
      <c r="A10" s="44" t="s">
        <v>20</v>
      </c>
      <c r="B10" s="43"/>
      <c r="C10" s="43"/>
      <c r="D10" s="183">
        <f ca="1">INT(RAND()*39)+11</f>
        <v>35</v>
      </c>
      <c r="E10" s="183"/>
      <c r="F10" s="43" t="s">
        <v>116</v>
      </c>
      <c r="G10" s="44"/>
      <c r="H10" s="44">
        <f ca="1">INT(K10/10)</f>
        <v>7</v>
      </c>
      <c r="I10" s="43"/>
      <c r="J10" s="43">
        <f ca="1">K10-INT(K10/10)*10</f>
        <v>0</v>
      </c>
      <c r="K10" s="45">
        <f ca="1">D10*L10</f>
        <v>70</v>
      </c>
      <c r="L10" s="45">
        <f ca="1">INT(RAND()*(100-D10*2)/D10)+2</f>
        <v>2</v>
      </c>
      <c r="M10" s="45"/>
      <c r="N10" s="46"/>
      <c r="O10" s="46"/>
      <c r="P10" s="46"/>
      <c r="Q10" s="46"/>
      <c r="R10" s="43"/>
      <c r="S10" s="44" t="s">
        <v>21</v>
      </c>
      <c r="T10" s="43"/>
      <c r="U10" s="43"/>
      <c r="V10" s="183">
        <f ca="1">INT(RAND()*25)+31</f>
        <v>34</v>
      </c>
      <c r="W10" s="183"/>
      <c r="X10" s="43" t="s">
        <v>18</v>
      </c>
      <c r="Y10" s="44"/>
      <c r="Z10" s="44">
        <f ca="1">INT(AE10/100)</f>
        <v>2</v>
      </c>
      <c r="AA10" s="43"/>
      <c r="AB10" s="43">
        <f ca="1">INT(AE10/10)-INT(AE10/100)*10</f>
        <v>7</v>
      </c>
      <c r="AC10" s="43"/>
      <c r="AD10" s="43">
        <f ca="1">INT(AE10-INT(AE10/10)*10)</f>
        <v>2</v>
      </c>
      <c r="AE10" s="45">
        <f ca="1">V10*AF10</f>
        <v>272</v>
      </c>
      <c r="AF10" s="45">
        <f ca="1">INT(RAND()*6+4)</f>
        <v>8</v>
      </c>
      <c r="AG10" s="43"/>
    </row>
    <row r="11" spans="1:33" ht="27" customHeight="1" x14ac:dyDescent="0.25">
      <c r="D11" s="30"/>
      <c r="E11" s="30"/>
      <c r="F11" s="30"/>
      <c r="G11" s="30"/>
      <c r="H11" s="30"/>
      <c r="I11" s="30"/>
      <c r="J11" s="30"/>
      <c r="K11" s="30"/>
      <c r="L11" s="30"/>
      <c r="M11" s="30"/>
      <c r="N11" s="30"/>
      <c r="O11" s="30"/>
      <c r="P11" s="30"/>
      <c r="Q11" s="30"/>
    </row>
    <row r="12" spans="1:33" ht="27" customHeight="1" x14ac:dyDescent="0.25">
      <c r="D12" s="30"/>
      <c r="E12" s="30"/>
      <c r="F12" s="30"/>
      <c r="G12" s="30"/>
      <c r="H12" s="30"/>
      <c r="I12" s="30"/>
      <c r="J12" s="30"/>
      <c r="K12" s="30"/>
      <c r="L12" s="30"/>
      <c r="M12" s="30"/>
      <c r="N12" s="30"/>
      <c r="O12" s="30"/>
      <c r="P12" s="30"/>
      <c r="Q12" s="30"/>
    </row>
    <row r="13" spans="1:33" ht="27" customHeight="1" x14ac:dyDescent="0.25">
      <c r="D13" s="30"/>
      <c r="E13" s="30"/>
      <c r="F13" s="30"/>
      <c r="G13" s="30"/>
      <c r="H13" s="30"/>
      <c r="I13" s="30"/>
      <c r="J13" s="30"/>
      <c r="K13" s="30"/>
      <c r="L13" s="30"/>
      <c r="M13" s="30"/>
      <c r="N13" s="30"/>
      <c r="O13" s="30"/>
      <c r="P13" s="30"/>
      <c r="Q13" s="30"/>
    </row>
    <row r="14" spans="1:33" ht="27" customHeight="1" x14ac:dyDescent="0.25">
      <c r="D14" s="30"/>
      <c r="E14" s="30"/>
      <c r="F14" s="34"/>
      <c r="G14" s="34"/>
      <c r="H14" s="34"/>
      <c r="I14" s="34"/>
      <c r="J14" s="34"/>
      <c r="K14" s="30"/>
      <c r="L14" s="30"/>
      <c r="M14" s="30"/>
      <c r="N14" s="30"/>
      <c r="O14" s="30"/>
      <c r="P14" s="30"/>
      <c r="Q14" s="30"/>
      <c r="X14" s="3"/>
      <c r="Y14" s="3"/>
      <c r="Z14" s="3"/>
      <c r="AA14" s="3"/>
      <c r="AB14" s="3"/>
      <c r="AC14" s="3"/>
      <c r="AD14" s="3"/>
    </row>
    <row r="15" spans="1:33" ht="27" customHeight="1" x14ac:dyDescent="0.25">
      <c r="A15" s="44" t="s">
        <v>22</v>
      </c>
      <c r="B15" s="43"/>
      <c r="C15" s="43"/>
      <c r="D15" s="183">
        <f ca="1">INT(RAND()*39)+11</f>
        <v>21</v>
      </c>
      <c r="E15" s="183"/>
      <c r="F15" s="43" t="s">
        <v>116</v>
      </c>
      <c r="G15" s="44"/>
      <c r="H15" s="44">
        <f ca="1">INT(K15/10)</f>
        <v>4</v>
      </c>
      <c r="I15" s="43"/>
      <c r="J15" s="43">
        <f ca="1">K15-INT(K15/10)*10</f>
        <v>2</v>
      </c>
      <c r="K15" s="45">
        <f ca="1">D15*L15</f>
        <v>42</v>
      </c>
      <c r="L15" s="45">
        <f ca="1">INT(RAND()*(100-D15*2)/D15)+2</f>
        <v>2</v>
      </c>
      <c r="M15" s="45"/>
      <c r="N15" s="46"/>
      <c r="O15" s="46"/>
      <c r="P15" s="46"/>
      <c r="Q15" s="46"/>
      <c r="R15" s="43"/>
      <c r="S15" s="44" t="s">
        <v>23</v>
      </c>
      <c r="T15" s="43"/>
      <c r="U15" s="43"/>
      <c r="V15" s="183">
        <f ca="1">INT(RAND()*25)+31</f>
        <v>41</v>
      </c>
      <c r="W15" s="183"/>
      <c r="X15" s="43" t="s">
        <v>18</v>
      </c>
      <c r="Y15" s="44"/>
      <c r="Z15" s="44">
        <f ca="1">INT(AE15/100)</f>
        <v>1</v>
      </c>
      <c r="AA15" s="43"/>
      <c r="AB15" s="43">
        <f ca="1">INT(AE15/10)-INT(AE15/100)*10</f>
        <v>6</v>
      </c>
      <c r="AC15" s="43"/>
      <c r="AD15" s="43">
        <f ca="1">INT(AE15-INT(AE15/10)*10)</f>
        <v>4</v>
      </c>
      <c r="AE15" s="45">
        <f ca="1">V15*AF15</f>
        <v>164</v>
      </c>
      <c r="AF15" s="45">
        <f ca="1">INT(RAND()*6+4)</f>
        <v>4</v>
      </c>
      <c r="AG15" s="43"/>
    </row>
    <row r="16" spans="1:33" ht="27" customHeight="1" x14ac:dyDescent="0.25">
      <c r="D16" s="30"/>
      <c r="E16" s="30"/>
      <c r="F16" s="30"/>
      <c r="G16" s="30"/>
      <c r="H16" s="30"/>
      <c r="I16" s="30"/>
      <c r="J16" s="30"/>
      <c r="K16" s="30"/>
      <c r="L16" s="30"/>
      <c r="M16" s="30"/>
      <c r="N16" s="30"/>
      <c r="O16" s="30"/>
      <c r="P16" s="30"/>
      <c r="Q16" s="30"/>
    </row>
    <row r="17" spans="1:33" ht="27" customHeight="1" x14ac:dyDescent="0.25">
      <c r="D17" s="30"/>
      <c r="E17" s="30"/>
      <c r="F17" s="30"/>
      <c r="G17" s="30"/>
      <c r="H17" s="30"/>
      <c r="I17" s="30"/>
      <c r="J17" s="30"/>
      <c r="K17" s="30"/>
      <c r="L17" s="30"/>
      <c r="M17" s="30"/>
      <c r="N17" s="30"/>
      <c r="O17" s="30"/>
      <c r="P17" s="30"/>
      <c r="Q17" s="30"/>
    </row>
    <row r="18" spans="1:33" ht="27" customHeight="1" x14ac:dyDescent="0.25">
      <c r="D18" s="30"/>
      <c r="E18" s="30"/>
      <c r="F18" s="30"/>
      <c r="G18" s="30"/>
      <c r="H18" s="30"/>
      <c r="I18" s="30"/>
      <c r="J18" s="30"/>
      <c r="K18" s="30"/>
      <c r="L18" s="30"/>
      <c r="M18" s="30"/>
      <c r="N18" s="30"/>
      <c r="O18" s="30"/>
      <c r="P18" s="30"/>
      <c r="Q18" s="30"/>
    </row>
    <row r="19" spans="1:33" ht="27" customHeight="1" x14ac:dyDescent="0.25">
      <c r="D19" s="30"/>
      <c r="E19" s="30"/>
      <c r="F19" s="34"/>
      <c r="G19" s="34"/>
      <c r="H19" s="34"/>
      <c r="I19" s="34"/>
      <c r="J19" s="34"/>
      <c r="K19" s="30"/>
      <c r="L19" s="30"/>
      <c r="M19" s="30"/>
      <c r="N19" s="30"/>
      <c r="O19" s="30"/>
      <c r="P19" s="30"/>
      <c r="Q19" s="30"/>
      <c r="X19" s="3"/>
      <c r="Y19" s="3"/>
      <c r="Z19" s="3"/>
      <c r="AA19" s="3"/>
      <c r="AB19" s="3"/>
      <c r="AC19" s="3"/>
      <c r="AD19" s="3"/>
    </row>
    <row r="20" spans="1:33" ht="27" customHeight="1" x14ac:dyDescent="0.25">
      <c r="A20" s="44" t="s">
        <v>24</v>
      </c>
      <c r="B20" s="43"/>
      <c r="C20" s="43"/>
      <c r="D20" s="183">
        <f ca="1">INT(RAND()*39)+11</f>
        <v>13</v>
      </c>
      <c r="E20" s="183"/>
      <c r="F20" s="43" t="s">
        <v>116</v>
      </c>
      <c r="G20" s="44"/>
      <c r="H20" s="44">
        <f ca="1">INT(K20/10)</f>
        <v>7</v>
      </c>
      <c r="I20" s="43"/>
      <c r="J20" s="43">
        <f ca="1">K20-INT(K20/10)*10</f>
        <v>8</v>
      </c>
      <c r="K20" s="45">
        <f ca="1">D20*L20</f>
        <v>78</v>
      </c>
      <c r="L20" s="45">
        <f ca="1">INT(RAND()*(100-D20*2)/D20)+2</f>
        <v>6</v>
      </c>
      <c r="M20" s="45"/>
      <c r="N20" s="46"/>
      <c r="O20" s="46"/>
      <c r="P20" s="46"/>
      <c r="Q20" s="46"/>
      <c r="R20" s="43"/>
      <c r="S20" s="44" t="s">
        <v>25</v>
      </c>
      <c r="T20" s="43"/>
      <c r="U20" s="43"/>
      <c r="V20" s="183">
        <f ca="1">INT(RAND()*25)+31</f>
        <v>49</v>
      </c>
      <c r="W20" s="183"/>
      <c r="X20" s="43" t="s">
        <v>18</v>
      </c>
      <c r="Y20" s="44"/>
      <c r="Z20" s="44">
        <f ca="1">INT(AE20/100)</f>
        <v>3</v>
      </c>
      <c r="AA20" s="43"/>
      <c r="AB20" s="43">
        <f ca="1">INT(AE20/10)-INT(AE20/100)*10</f>
        <v>9</v>
      </c>
      <c r="AC20" s="43"/>
      <c r="AD20" s="43">
        <f ca="1">INT(AE20-INT(AE20/10)*10)</f>
        <v>2</v>
      </c>
      <c r="AE20" s="45">
        <f ca="1">V20*AF20</f>
        <v>392</v>
      </c>
      <c r="AF20" s="45">
        <f ca="1">INT(RAND()*6+4)</f>
        <v>8</v>
      </c>
      <c r="AG20" s="43"/>
    </row>
    <row r="21" spans="1:33" ht="27" customHeight="1" x14ac:dyDescent="0.25">
      <c r="D21" s="30"/>
      <c r="E21" s="30"/>
      <c r="F21" s="30"/>
      <c r="G21" s="30"/>
      <c r="H21" s="30"/>
      <c r="I21" s="30"/>
      <c r="J21" s="30"/>
      <c r="K21" s="30"/>
      <c r="L21" s="30"/>
      <c r="M21" s="30"/>
      <c r="N21" s="30"/>
      <c r="O21" s="30"/>
      <c r="P21" s="30"/>
      <c r="Q21" s="30"/>
    </row>
    <row r="22" spans="1:33" ht="27" customHeight="1" x14ac:dyDescent="0.25">
      <c r="D22" s="30"/>
      <c r="E22" s="30"/>
      <c r="F22" s="30"/>
      <c r="G22" s="30"/>
      <c r="H22" s="30"/>
      <c r="I22" s="30"/>
      <c r="J22" s="30"/>
      <c r="K22" s="30"/>
      <c r="L22" s="30"/>
      <c r="M22" s="30"/>
      <c r="N22" s="30"/>
      <c r="O22" s="30"/>
      <c r="P22" s="30"/>
      <c r="Q22" s="30"/>
    </row>
    <row r="23" spans="1:33" ht="27" customHeight="1" x14ac:dyDescent="0.25">
      <c r="D23" s="30"/>
      <c r="E23" s="30"/>
      <c r="F23" s="30"/>
      <c r="G23" s="30"/>
      <c r="H23" s="30"/>
      <c r="I23" s="30"/>
      <c r="J23" s="30"/>
      <c r="K23" s="30"/>
      <c r="L23" s="30"/>
      <c r="M23" s="30"/>
      <c r="N23" s="30"/>
      <c r="O23" s="30"/>
      <c r="P23" s="30"/>
      <c r="Q23" s="30"/>
    </row>
    <row r="24" spans="1:33" ht="27" customHeight="1" x14ac:dyDescent="0.25">
      <c r="D24" s="30"/>
      <c r="E24" s="30"/>
      <c r="F24" s="34"/>
      <c r="G24" s="34"/>
      <c r="H24" s="34"/>
      <c r="I24" s="34"/>
      <c r="J24" s="34"/>
      <c r="K24" s="30"/>
      <c r="L24" s="30"/>
      <c r="M24" s="30"/>
      <c r="N24" s="30"/>
      <c r="O24" s="30"/>
      <c r="P24" s="30"/>
      <c r="Q24" s="30"/>
      <c r="X24" s="3"/>
      <c r="Y24" s="3"/>
      <c r="Z24" s="3"/>
      <c r="AA24" s="3"/>
      <c r="AB24" s="3"/>
      <c r="AC24" s="3"/>
      <c r="AD24" s="3"/>
    </row>
    <row r="25" spans="1:33" ht="27" customHeight="1" x14ac:dyDescent="0.25">
      <c r="A25" s="44" t="s">
        <v>26</v>
      </c>
      <c r="B25" s="43"/>
      <c r="C25" s="43"/>
      <c r="D25" s="183">
        <f ca="1">INT(RAND()*39)+11</f>
        <v>21</v>
      </c>
      <c r="E25" s="183"/>
      <c r="F25" s="43" t="s">
        <v>116</v>
      </c>
      <c r="G25" s="44"/>
      <c r="H25" s="44">
        <f ca="1">INT(K25/10)</f>
        <v>8</v>
      </c>
      <c r="I25" s="43"/>
      <c r="J25" s="43">
        <f ca="1">K25-INT(K25/10)*10</f>
        <v>4</v>
      </c>
      <c r="K25" s="45">
        <f ca="1">D25*L25</f>
        <v>84</v>
      </c>
      <c r="L25" s="45">
        <f ca="1">INT(RAND()*(100-D25*2)/D25)+2</f>
        <v>4</v>
      </c>
      <c r="M25" s="45"/>
      <c r="N25" s="46"/>
      <c r="O25" s="46"/>
      <c r="P25" s="46"/>
      <c r="Q25" s="46"/>
      <c r="R25" s="43"/>
      <c r="S25" s="185" t="s">
        <v>27</v>
      </c>
      <c r="T25" s="185"/>
      <c r="U25" s="43"/>
      <c r="V25" s="183">
        <f ca="1">INT(RAND()*25)+31</f>
        <v>55</v>
      </c>
      <c r="W25" s="183"/>
      <c r="X25" s="43" t="s">
        <v>18</v>
      </c>
      <c r="Y25" s="44"/>
      <c r="Z25" s="44">
        <f ca="1">INT(AE25/100)</f>
        <v>4</v>
      </c>
      <c r="AA25" s="43"/>
      <c r="AB25" s="43">
        <f ca="1">INT(AE25/10)-INT(AE25/100)*10</f>
        <v>4</v>
      </c>
      <c r="AC25" s="43"/>
      <c r="AD25" s="43">
        <f ca="1">INT(AE25-INT(AE25/10)*10)</f>
        <v>0</v>
      </c>
      <c r="AE25" s="45">
        <f ca="1">V25*AF25</f>
        <v>440</v>
      </c>
      <c r="AF25" s="45">
        <f ca="1">INT(RAND()*6+4)</f>
        <v>8</v>
      </c>
      <c r="AG25" s="43"/>
    </row>
    <row r="26" spans="1:33" ht="27" customHeight="1" x14ac:dyDescent="0.25">
      <c r="D26" s="30"/>
      <c r="E26" s="30"/>
      <c r="F26" s="30"/>
      <c r="G26" s="30"/>
      <c r="H26" s="30"/>
      <c r="I26" s="30"/>
      <c r="J26" s="30"/>
      <c r="K26" s="30"/>
      <c r="L26" s="30"/>
      <c r="M26" s="30"/>
      <c r="N26" s="30"/>
      <c r="O26" s="30"/>
      <c r="P26" s="30"/>
      <c r="Q26" s="30"/>
    </row>
    <row r="27" spans="1:33" ht="27" customHeight="1" x14ac:dyDescent="0.25">
      <c r="D27" s="30"/>
      <c r="E27" s="30"/>
      <c r="F27" s="30"/>
      <c r="G27" s="30"/>
      <c r="H27" s="30"/>
      <c r="I27" s="30"/>
      <c r="J27" s="30"/>
      <c r="K27" s="30"/>
      <c r="L27" s="30"/>
      <c r="M27" s="30"/>
      <c r="N27" s="30"/>
      <c r="O27" s="30"/>
      <c r="P27" s="30"/>
      <c r="Q27" s="30"/>
    </row>
    <row r="28" spans="1:33" ht="27" customHeight="1" x14ac:dyDescent="0.25">
      <c r="D28" s="30"/>
      <c r="E28" s="30"/>
      <c r="F28" s="30"/>
      <c r="G28" s="30"/>
      <c r="H28" s="30"/>
      <c r="I28" s="30"/>
      <c r="J28" s="30"/>
      <c r="K28" s="30"/>
      <c r="L28" s="30"/>
      <c r="M28" s="30"/>
      <c r="N28" s="30"/>
      <c r="O28" s="30"/>
      <c r="P28" s="30"/>
      <c r="Q28" s="30"/>
    </row>
    <row r="29" spans="1:33" ht="27" customHeight="1" x14ac:dyDescent="0.25">
      <c r="D29" s="30"/>
      <c r="E29" s="30"/>
      <c r="F29" s="30"/>
      <c r="G29" s="30"/>
      <c r="H29" s="30"/>
      <c r="I29" s="30"/>
      <c r="J29" s="30"/>
      <c r="K29" s="30"/>
      <c r="L29" s="30"/>
      <c r="M29" s="30"/>
      <c r="N29" s="30"/>
      <c r="O29" s="30"/>
      <c r="P29" s="30"/>
      <c r="Q29" s="30"/>
    </row>
    <row r="30" spans="1:33" ht="25" customHeight="1" x14ac:dyDescent="0.25">
      <c r="D30" s="2" t="str">
        <f>IF(D1="","",D1)</f>
        <v>わり算の筆算</v>
      </c>
      <c r="AC30" s="3" t="str">
        <f>IF(AC1="","",AC1)</f>
        <v>№</v>
      </c>
      <c r="AD30" s="3"/>
      <c r="AE30" s="147" t="str">
        <f>IF(AE1="","",AE1)</f>
        <v/>
      </c>
      <c r="AF30" s="147"/>
    </row>
    <row r="31" spans="1:33" ht="25" customHeight="1" x14ac:dyDescent="0.25">
      <c r="E31" s="6" t="s">
        <v>1</v>
      </c>
      <c r="P31" s="4" t="str">
        <f>IF(P2="","",P2)</f>
        <v>名前</v>
      </c>
      <c r="Q31" s="3"/>
      <c r="R31" s="3"/>
      <c r="S31" s="3"/>
      <c r="T31" s="3" t="str">
        <f>IF(T2="","",T2)</f>
        <v/>
      </c>
      <c r="U31" s="3"/>
      <c r="V31" s="3"/>
      <c r="W31" s="3"/>
      <c r="X31" s="3"/>
      <c r="Y31" s="3"/>
      <c r="Z31" s="3"/>
      <c r="AA31" s="3"/>
      <c r="AB31" s="3"/>
      <c r="AC31" s="3"/>
      <c r="AD31" s="3"/>
      <c r="AE31" s="3"/>
    </row>
    <row r="32" spans="1:33" ht="25" customHeight="1" x14ac:dyDescent="0.25">
      <c r="A32" s="1" t="str">
        <f t="shared" ref="A32:P47" si="0">IF(A3="","",A3)</f>
        <v/>
      </c>
      <c r="B32" s="1" t="str">
        <f t="shared" si="0"/>
        <v/>
      </c>
      <c r="C32" s="1" t="str">
        <f t="shared" si="0"/>
        <v/>
      </c>
      <c r="D32" s="1" t="str">
        <f t="shared" si="0"/>
        <v/>
      </c>
      <c r="E32" s="1" t="str">
        <f t="shared" si="0"/>
        <v/>
      </c>
      <c r="F32" s="1" t="str">
        <f t="shared" si="0"/>
        <v/>
      </c>
      <c r="G32" s="1" t="str">
        <f t="shared" si="0"/>
        <v/>
      </c>
      <c r="H32" s="1" t="str">
        <f t="shared" si="0"/>
        <v/>
      </c>
      <c r="I32" s="1" t="str">
        <f t="shared" si="0"/>
        <v/>
      </c>
      <c r="J32" s="1" t="str">
        <f t="shared" si="0"/>
        <v/>
      </c>
      <c r="K32" s="1" t="str">
        <f t="shared" si="0"/>
        <v/>
      </c>
      <c r="L32" s="1" t="str">
        <f t="shared" si="0"/>
        <v/>
      </c>
      <c r="M32" s="1" t="str">
        <f t="shared" si="0"/>
        <v/>
      </c>
      <c r="N32" s="1" t="str">
        <f t="shared" si="0"/>
        <v/>
      </c>
      <c r="O32" s="1" t="str">
        <f t="shared" si="0"/>
        <v/>
      </c>
      <c r="P32" s="1" t="str">
        <f>IF(P3="","",P3)</f>
        <v/>
      </c>
      <c r="Q32" s="1" t="str">
        <f t="shared" ref="Q32:R58" si="1">IF(Q3="","",Q3)</f>
        <v/>
      </c>
      <c r="R32" s="1" t="str">
        <f t="shared" si="1"/>
        <v/>
      </c>
      <c r="S32" s="1" t="str">
        <f t="shared" ref="S32:S58" si="2">IF(S3="","",S3)</f>
        <v/>
      </c>
      <c r="T32" s="1" t="str">
        <f t="shared" ref="T32:AG32" si="3">IF(T3="","",T3)</f>
        <v/>
      </c>
      <c r="U32" s="1" t="str">
        <f t="shared" si="3"/>
        <v/>
      </c>
      <c r="V32" s="1" t="str">
        <f t="shared" si="3"/>
        <v/>
      </c>
      <c r="W32" s="1" t="str">
        <f t="shared" si="3"/>
        <v/>
      </c>
      <c r="X32" s="1" t="str">
        <f t="shared" si="3"/>
        <v/>
      </c>
      <c r="Y32" s="1" t="str">
        <f t="shared" si="3"/>
        <v/>
      </c>
      <c r="Z32" s="1" t="str">
        <f t="shared" si="3"/>
        <v/>
      </c>
      <c r="AA32" s="1" t="str">
        <f t="shared" si="3"/>
        <v/>
      </c>
      <c r="AB32" s="1" t="str">
        <f t="shared" si="3"/>
        <v/>
      </c>
      <c r="AC32" s="1" t="str">
        <f t="shared" si="3"/>
        <v/>
      </c>
      <c r="AD32" s="1" t="str">
        <f t="shared" si="3"/>
        <v/>
      </c>
      <c r="AE32" s="1" t="str">
        <f t="shared" si="3"/>
        <v/>
      </c>
      <c r="AF32" s="1" t="str">
        <f t="shared" si="3"/>
        <v/>
      </c>
      <c r="AG32" s="1" t="str">
        <f t="shared" si="3"/>
        <v/>
      </c>
    </row>
    <row r="33" spans="1:33" ht="27" customHeight="1" x14ac:dyDescent="0.25">
      <c r="A33" s="1" t="str">
        <f>IF(A4="","",A4)</f>
        <v/>
      </c>
      <c r="B33" s="1" t="str">
        <f>IF(B4="","",B4)</f>
        <v/>
      </c>
      <c r="C33" s="1" t="str">
        <f>IF(C4="","",C4)</f>
        <v/>
      </c>
      <c r="D33" s="1" t="str">
        <f t="shared" si="0"/>
        <v/>
      </c>
      <c r="E33" s="1" t="str">
        <f t="shared" si="0"/>
        <v/>
      </c>
      <c r="F33" s="3" t="str">
        <f t="shared" si="0"/>
        <v/>
      </c>
      <c r="G33" s="3" t="str">
        <f t="shared" si="0"/>
        <v/>
      </c>
      <c r="H33" s="3" t="str">
        <f t="shared" si="0"/>
        <v/>
      </c>
      <c r="I33" s="3" t="str">
        <f t="shared" si="0"/>
        <v/>
      </c>
      <c r="J33" s="14">
        <f ca="1">L34</f>
        <v>3</v>
      </c>
      <c r="K33" s="1" t="str">
        <f t="shared" si="0"/>
        <v/>
      </c>
      <c r="L33" s="1" t="str">
        <f t="shared" si="0"/>
        <v/>
      </c>
      <c r="M33" s="1" t="str">
        <f t="shared" si="0"/>
        <v/>
      </c>
      <c r="N33" s="1" t="str">
        <f t="shared" si="0"/>
        <v/>
      </c>
      <c r="O33" s="1" t="str">
        <f t="shared" si="0"/>
        <v/>
      </c>
      <c r="P33" s="1" t="str">
        <f t="shared" si="0"/>
        <v/>
      </c>
      <c r="Q33" s="1" t="str">
        <f t="shared" si="1"/>
        <v/>
      </c>
      <c r="R33" s="1" t="str">
        <f t="shared" si="1"/>
        <v/>
      </c>
      <c r="S33" s="1" t="str">
        <f t="shared" si="2"/>
        <v/>
      </c>
      <c r="T33" s="1" t="str">
        <f t="shared" ref="T33:AC33" si="4">IF(T4="","",T4)</f>
        <v/>
      </c>
      <c r="U33" s="1" t="str">
        <f t="shared" si="4"/>
        <v/>
      </c>
      <c r="V33" s="1" t="str">
        <f t="shared" si="4"/>
        <v/>
      </c>
      <c r="W33" s="1" t="str">
        <f t="shared" si="4"/>
        <v/>
      </c>
      <c r="X33" s="3" t="str">
        <f t="shared" si="4"/>
        <v/>
      </c>
      <c r="Y33" s="3" t="str">
        <f t="shared" si="4"/>
        <v/>
      </c>
      <c r="Z33" s="3" t="str">
        <f t="shared" si="4"/>
        <v/>
      </c>
      <c r="AA33" s="3" t="str">
        <f t="shared" si="4"/>
        <v/>
      </c>
      <c r="AB33" s="3" t="str">
        <f t="shared" si="4"/>
        <v/>
      </c>
      <c r="AC33" s="3" t="str">
        <f t="shared" si="4"/>
        <v/>
      </c>
      <c r="AD33" s="14">
        <f ca="1">AF34</f>
        <v>7</v>
      </c>
      <c r="AE33" s="1" t="str">
        <f t="shared" ref="AE33:AG34" si="5">IF(AE4="","",AE4)</f>
        <v/>
      </c>
      <c r="AF33" s="1" t="str">
        <f t="shared" si="5"/>
        <v/>
      </c>
      <c r="AG33" s="1" t="str">
        <f t="shared" si="5"/>
        <v/>
      </c>
    </row>
    <row r="34" spans="1:33" ht="27" customHeight="1" x14ac:dyDescent="0.25">
      <c r="A34" s="44" t="str">
        <f t="shared" ref="A34:A58" si="6">IF(A5="","",A5)</f>
        <v>(1)</v>
      </c>
      <c r="B34" s="43"/>
      <c r="C34" s="43"/>
      <c r="D34" s="183">
        <f t="shared" ca="1" si="0"/>
        <v>26</v>
      </c>
      <c r="E34" s="183" t="str">
        <f t="shared" si="0"/>
        <v/>
      </c>
      <c r="F34" s="43" t="str">
        <f t="shared" si="0"/>
        <v>)</v>
      </c>
      <c r="G34" s="44" t="str">
        <f t="shared" si="0"/>
        <v/>
      </c>
      <c r="H34" s="44">
        <f t="shared" ca="1" si="0"/>
        <v>7</v>
      </c>
      <c r="I34" s="43" t="str">
        <f t="shared" si="0"/>
        <v/>
      </c>
      <c r="J34" s="43">
        <f t="shared" ca="1" si="0"/>
        <v>8</v>
      </c>
      <c r="K34" s="45">
        <f t="shared" ca="1" si="0"/>
        <v>78</v>
      </c>
      <c r="L34" s="45">
        <f t="shared" ca="1" si="0"/>
        <v>3</v>
      </c>
      <c r="M34" s="43" t="str">
        <f t="shared" si="0"/>
        <v/>
      </c>
      <c r="N34" s="43" t="str">
        <f t="shared" si="0"/>
        <v/>
      </c>
      <c r="O34" s="43" t="str">
        <f t="shared" si="0"/>
        <v/>
      </c>
      <c r="P34" s="43" t="str">
        <f t="shared" si="0"/>
        <v/>
      </c>
      <c r="Q34" s="43" t="str">
        <f t="shared" si="1"/>
        <v/>
      </c>
      <c r="R34" s="43" t="str">
        <f t="shared" si="1"/>
        <v/>
      </c>
      <c r="S34" s="44" t="str">
        <f t="shared" si="2"/>
        <v>(2)</v>
      </c>
      <c r="T34" s="43"/>
      <c r="U34" s="43"/>
      <c r="V34" s="183">
        <f t="shared" ref="V34:AD34" ca="1" si="7">IF(V5="","",V5)</f>
        <v>37</v>
      </c>
      <c r="W34" s="183" t="str">
        <f t="shared" si="7"/>
        <v/>
      </c>
      <c r="X34" s="43" t="str">
        <f t="shared" si="7"/>
        <v>)</v>
      </c>
      <c r="Y34" s="44" t="str">
        <f t="shared" si="7"/>
        <v/>
      </c>
      <c r="Z34" s="44">
        <f t="shared" ca="1" si="7"/>
        <v>2</v>
      </c>
      <c r="AA34" s="43" t="str">
        <f t="shared" si="7"/>
        <v/>
      </c>
      <c r="AB34" s="43">
        <f t="shared" ca="1" si="7"/>
        <v>5</v>
      </c>
      <c r="AC34" s="43" t="str">
        <f t="shared" si="7"/>
        <v/>
      </c>
      <c r="AD34" s="43">
        <f t="shared" ca="1" si="7"/>
        <v>9</v>
      </c>
      <c r="AE34" s="45">
        <f t="shared" ca="1" si="5"/>
        <v>259</v>
      </c>
      <c r="AF34" s="45">
        <f t="shared" ca="1" si="5"/>
        <v>7</v>
      </c>
      <c r="AG34" s="43" t="str">
        <f t="shared" si="5"/>
        <v/>
      </c>
    </row>
    <row r="35" spans="1:33" ht="27" customHeight="1" x14ac:dyDescent="0.25">
      <c r="A35" s="1" t="str">
        <f t="shared" si="6"/>
        <v/>
      </c>
      <c r="D35" s="1" t="str">
        <f t="shared" si="0"/>
        <v/>
      </c>
      <c r="E35" s="1" t="str">
        <f t="shared" si="0"/>
        <v/>
      </c>
      <c r="F35" s="1" t="str">
        <f t="shared" si="0"/>
        <v/>
      </c>
      <c r="G35" s="1" t="str">
        <f t="shared" si="0"/>
        <v/>
      </c>
      <c r="H35" s="39">
        <f ca="1">INT(K35/10)</f>
        <v>7</v>
      </c>
      <c r="I35" s="39" t="str">
        <f t="shared" si="0"/>
        <v/>
      </c>
      <c r="J35" s="39">
        <f ca="1">K35-INT(K35/10)*10</f>
        <v>8</v>
      </c>
      <c r="K35" s="8">
        <f ca="1">D34*J33</f>
        <v>78</v>
      </c>
      <c r="L35" s="8" t="str">
        <f t="shared" si="0"/>
        <v/>
      </c>
      <c r="M35" s="1" t="str">
        <f t="shared" si="0"/>
        <v/>
      </c>
      <c r="N35" s="1" t="str">
        <f t="shared" si="0"/>
        <v/>
      </c>
      <c r="O35" s="1" t="str">
        <f t="shared" si="0"/>
        <v/>
      </c>
      <c r="P35" s="1" t="str">
        <f t="shared" si="0"/>
        <v/>
      </c>
      <c r="Q35" s="1" t="str">
        <f t="shared" si="1"/>
        <v/>
      </c>
      <c r="R35" s="1" t="str">
        <f t="shared" si="1"/>
        <v/>
      </c>
      <c r="S35" s="1" t="str">
        <f t="shared" si="2"/>
        <v/>
      </c>
      <c r="V35" s="1" t="str">
        <f t="shared" ref="V35:Y58" si="8">IF(V6="","",V6)</f>
        <v/>
      </c>
      <c r="W35" s="1" t="str">
        <f t="shared" si="8"/>
        <v/>
      </c>
      <c r="X35" s="1" t="str">
        <f t="shared" si="8"/>
        <v/>
      </c>
      <c r="Y35" s="1" t="str">
        <f t="shared" si="8"/>
        <v/>
      </c>
      <c r="Z35" s="48">
        <f ca="1">INT(AE35/100)</f>
        <v>2</v>
      </c>
      <c r="AA35" s="39"/>
      <c r="AB35" s="39">
        <f ca="1">INT(AE35/10)-INT(AE35/100)*10</f>
        <v>5</v>
      </c>
      <c r="AC35" s="39"/>
      <c r="AD35" s="39">
        <f ca="1">INT(AE35-INT(AE35/10)*10)</f>
        <v>9</v>
      </c>
      <c r="AE35" s="8">
        <f ca="1">V34*AD33</f>
        <v>259</v>
      </c>
      <c r="AF35" s="8" t="str">
        <f t="shared" ref="AF35:AG58" si="9">IF(AF6="","",AF6)</f>
        <v/>
      </c>
      <c r="AG35" s="1" t="str">
        <f t="shared" si="9"/>
        <v/>
      </c>
    </row>
    <row r="36" spans="1:33" ht="27" customHeight="1" x14ac:dyDescent="0.25">
      <c r="A36" s="1" t="str">
        <f t="shared" si="6"/>
        <v/>
      </c>
      <c r="D36" s="1" t="str">
        <f t="shared" si="0"/>
        <v/>
      </c>
      <c r="E36" s="1" t="str">
        <f t="shared" si="0"/>
        <v/>
      </c>
      <c r="F36" s="1" t="str">
        <f t="shared" si="0"/>
        <v/>
      </c>
      <c r="G36" s="1" t="str">
        <f t="shared" si="0"/>
        <v/>
      </c>
      <c r="H36" s="7" t="str">
        <f t="shared" si="0"/>
        <v/>
      </c>
      <c r="I36" s="7" t="str">
        <f t="shared" si="0"/>
        <v/>
      </c>
      <c r="J36" s="7">
        <f ca="1">K36</f>
        <v>0</v>
      </c>
      <c r="K36" s="8">
        <f ca="1">K34-K35</f>
        <v>0</v>
      </c>
      <c r="L36" s="8" t="str">
        <f t="shared" si="0"/>
        <v/>
      </c>
      <c r="M36" s="1" t="str">
        <f t="shared" si="0"/>
        <v/>
      </c>
      <c r="N36" s="1" t="str">
        <f t="shared" si="0"/>
        <v/>
      </c>
      <c r="O36" s="1" t="str">
        <f t="shared" si="0"/>
        <v/>
      </c>
      <c r="P36" s="1" t="str">
        <f t="shared" si="0"/>
        <v/>
      </c>
      <c r="Q36" s="1" t="str">
        <f t="shared" si="1"/>
        <v/>
      </c>
      <c r="R36" s="1" t="str">
        <f t="shared" si="1"/>
        <v/>
      </c>
      <c r="S36" s="1" t="str">
        <f t="shared" si="2"/>
        <v/>
      </c>
      <c r="V36" s="1" t="str">
        <f t="shared" si="8"/>
        <v/>
      </c>
      <c r="W36" s="1" t="str">
        <f t="shared" si="8"/>
        <v/>
      </c>
      <c r="X36" s="1" t="str">
        <f t="shared" si="8"/>
        <v/>
      </c>
      <c r="Y36" s="1" t="str">
        <f t="shared" si="8"/>
        <v/>
      </c>
      <c r="Z36" s="7" t="str">
        <f t="shared" ref="Z36:AC39" si="10">IF(Z7="","",Z7)</f>
        <v/>
      </c>
      <c r="AA36" s="7" t="str">
        <f t="shared" si="10"/>
        <v/>
      </c>
      <c r="AB36" s="7" t="str">
        <f t="shared" si="10"/>
        <v/>
      </c>
      <c r="AC36" s="7" t="str">
        <f t="shared" si="10"/>
        <v/>
      </c>
      <c r="AD36" s="7">
        <f ca="1">AE36</f>
        <v>0</v>
      </c>
      <c r="AE36" s="8">
        <f ca="1">AE34-AE35</f>
        <v>0</v>
      </c>
      <c r="AF36" s="8" t="str">
        <f t="shared" si="9"/>
        <v/>
      </c>
      <c r="AG36" s="1" t="str">
        <f t="shared" si="9"/>
        <v/>
      </c>
    </row>
    <row r="37" spans="1:33" ht="27" customHeight="1" x14ac:dyDescent="0.25">
      <c r="A37" s="1" t="str">
        <f t="shared" si="6"/>
        <v/>
      </c>
      <c r="D37" s="1" t="str">
        <f t="shared" si="0"/>
        <v/>
      </c>
      <c r="E37" s="1" t="str">
        <f t="shared" si="0"/>
        <v/>
      </c>
      <c r="F37" s="1" t="str">
        <f t="shared" si="0"/>
        <v/>
      </c>
      <c r="G37" s="1" t="str">
        <f t="shared" si="0"/>
        <v/>
      </c>
      <c r="H37" s="1" t="str">
        <f t="shared" si="0"/>
        <v/>
      </c>
      <c r="I37" s="1" t="str">
        <f t="shared" si="0"/>
        <v/>
      </c>
      <c r="J37" s="1" t="str">
        <f t="shared" si="0"/>
        <v/>
      </c>
      <c r="K37" s="1" t="str">
        <f t="shared" si="0"/>
        <v/>
      </c>
      <c r="L37" s="1" t="str">
        <f t="shared" si="0"/>
        <v/>
      </c>
      <c r="M37" s="1" t="str">
        <f t="shared" si="0"/>
        <v/>
      </c>
      <c r="N37" s="1" t="str">
        <f t="shared" si="0"/>
        <v/>
      </c>
      <c r="O37" s="1" t="str">
        <f t="shared" si="0"/>
        <v/>
      </c>
      <c r="P37" s="1" t="str">
        <f t="shared" si="0"/>
        <v/>
      </c>
      <c r="Q37" s="1" t="str">
        <f t="shared" si="1"/>
        <v/>
      </c>
      <c r="R37" s="1" t="str">
        <f t="shared" si="1"/>
        <v/>
      </c>
      <c r="S37" s="1" t="str">
        <f t="shared" si="2"/>
        <v/>
      </c>
      <c r="V37" s="1" t="str">
        <f t="shared" si="8"/>
        <v/>
      </c>
      <c r="W37" s="1" t="str">
        <f t="shared" si="8"/>
        <v/>
      </c>
      <c r="X37" s="1" t="str">
        <f t="shared" si="8"/>
        <v/>
      </c>
      <c r="Y37" s="1" t="str">
        <f t="shared" si="8"/>
        <v/>
      </c>
      <c r="Z37" s="1" t="str">
        <f t="shared" si="10"/>
        <v/>
      </c>
      <c r="AA37" s="1" t="str">
        <f t="shared" si="10"/>
        <v/>
      </c>
      <c r="AB37" s="1" t="str">
        <f t="shared" si="10"/>
        <v/>
      </c>
      <c r="AC37" s="1" t="str">
        <f t="shared" si="10"/>
        <v/>
      </c>
      <c r="AD37" s="1" t="str">
        <f>IF(AD8="","",AD8)</f>
        <v/>
      </c>
      <c r="AE37" s="1" t="str">
        <f>IF(AE8="","",AE8)</f>
        <v/>
      </c>
      <c r="AF37" s="1" t="str">
        <f t="shared" si="9"/>
        <v/>
      </c>
      <c r="AG37" s="1" t="str">
        <f t="shared" si="9"/>
        <v/>
      </c>
    </row>
    <row r="38" spans="1:33" ht="27" customHeight="1" x14ac:dyDescent="0.25">
      <c r="A38" s="1" t="str">
        <f t="shared" si="6"/>
        <v/>
      </c>
      <c r="D38" s="1" t="str">
        <f t="shared" si="0"/>
        <v/>
      </c>
      <c r="E38" s="1" t="str">
        <f t="shared" si="0"/>
        <v/>
      </c>
      <c r="F38" s="3" t="str">
        <f t="shared" si="0"/>
        <v/>
      </c>
      <c r="G38" s="3" t="str">
        <f t="shared" si="0"/>
        <v/>
      </c>
      <c r="H38" s="3" t="str">
        <f t="shared" si="0"/>
        <v/>
      </c>
      <c r="I38" s="3" t="str">
        <f t="shared" si="0"/>
        <v/>
      </c>
      <c r="J38" s="14">
        <f ca="1">L39</f>
        <v>2</v>
      </c>
      <c r="K38" s="1" t="str">
        <f t="shared" si="0"/>
        <v/>
      </c>
      <c r="L38" s="1" t="str">
        <f t="shared" si="0"/>
        <v/>
      </c>
      <c r="M38" s="1" t="str">
        <f t="shared" si="0"/>
        <v/>
      </c>
      <c r="N38" s="1" t="str">
        <f t="shared" si="0"/>
        <v/>
      </c>
      <c r="O38" s="1" t="str">
        <f t="shared" si="0"/>
        <v/>
      </c>
      <c r="P38" s="1" t="str">
        <f t="shared" si="0"/>
        <v/>
      </c>
      <c r="Q38" s="1" t="str">
        <f t="shared" si="1"/>
        <v/>
      </c>
      <c r="R38" s="1" t="str">
        <f t="shared" si="1"/>
        <v/>
      </c>
      <c r="S38" s="1" t="str">
        <f t="shared" si="2"/>
        <v/>
      </c>
      <c r="V38" s="1" t="str">
        <f t="shared" si="8"/>
        <v/>
      </c>
      <c r="W38" s="1" t="str">
        <f t="shared" si="8"/>
        <v/>
      </c>
      <c r="X38" s="3" t="str">
        <f t="shared" si="8"/>
        <v/>
      </c>
      <c r="Y38" s="3" t="str">
        <f t="shared" si="8"/>
        <v/>
      </c>
      <c r="Z38" s="3" t="str">
        <f t="shared" si="10"/>
        <v/>
      </c>
      <c r="AA38" s="3" t="str">
        <f t="shared" si="10"/>
        <v/>
      </c>
      <c r="AB38" s="3" t="str">
        <f t="shared" si="10"/>
        <v/>
      </c>
      <c r="AC38" s="3" t="str">
        <f t="shared" si="10"/>
        <v/>
      </c>
      <c r="AD38" s="14">
        <f ca="1">AF39</f>
        <v>8</v>
      </c>
      <c r="AE38" s="1" t="str">
        <f>IF(AE9="","",AE9)</f>
        <v/>
      </c>
      <c r="AF38" s="1" t="str">
        <f t="shared" si="9"/>
        <v/>
      </c>
      <c r="AG38" s="1" t="str">
        <f t="shared" si="9"/>
        <v/>
      </c>
    </row>
    <row r="39" spans="1:33" ht="27" customHeight="1" x14ac:dyDescent="0.25">
      <c r="A39" s="44" t="str">
        <f t="shared" si="6"/>
        <v>(3)</v>
      </c>
      <c r="B39" s="43"/>
      <c r="C39" s="43"/>
      <c r="D39" s="183">
        <f t="shared" ca="1" si="0"/>
        <v>35</v>
      </c>
      <c r="E39" s="183" t="str">
        <f t="shared" si="0"/>
        <v/>
      </c>
      <c r="F39" s="43" t="str">
        <f t="shared" si="0"/>
        <v>)</v>
      </c>
      <c r="G39" s="44" t="str">
        <f t="shared" si="0"/>
        <v/>
      </c>
      <c r="H39" s="44">
        <f t="shared" ca="1" si="0"/>
        <v>7</v>
      </c>
      <c r="I39" s="43" t="str">
        <f t="shared" si="0"/>
        <v/>
      </c>
      <c r="J39" s="43">
        <f t="shared" ca="1" si="0"/>
        <v>0</v>
      </c>
      <c r="K39" s="45">
        <f t="shared" ca="1" si="0"/>
        <v>70</v>
      </c>
      <c r="L39" s="45">
        <f t="shared" ca="1" si="0"/>
        <v>2</v>
      </c>
      <c r="M39" s="43" t="str">
        <f t="shared" si="0"/>
        <v/>
      </c>
      <c r="N39" s="43" t="str">
        <f t="shared" si="0"/>
        <v/>
      </c>
      <c r="O39" s="43" t="str">
        <f t="shared" si="0"/>
        <v/>
      </c>
      <c r="P39" s="43" t="str">
        <f t="shared" si="0"/>
        <v/>
      </c>
      <c r="Q39" s="43" t="str">
        <f t="shared" si="1"/>
        <v/>
      </c>
      <c r="R39" s="43" t="str">
        <f t="shared" si="1"/>
        <v/>
      </c>
      <c r="S39" s="44" t="str">
        <f t="shared" si="2"/>
        <v>(4)</v>
      </c>
      <c r="T39" s="43"/>
      <c r="U39" s="43"/>
      <c r="V39" s="183">
        <f t="shared" ca="1" si="8"/>
        <v>34</v>
      </c>
      <c r="W39" s="183" t="str">
        <f t="shared" si="8"/>
        <v/>
      </c>
      <c r="X39" s="43" t="str">
        <f t="shared" si="8"/>
        <v>)</v>
      </c>
      <c r="Y39" s="44" t="str">
        <f t="shared" si="8"/>
        <v/>
      </c>
      <c r="Z39" s="44">
        <f t="shared" ca="1" si="10"/>
        <v>2</v>
      </c>
      <c r="AA39" s="43" t="str">
        <f t="shared" si="10"/>
        <v/>
      </c>
      <c r="AB39" s="43">
        <f t="shared" ca="1" si="10"/>
        <v>7</v>
      </c>
      <c r="AC39" s="43" t="str">
        <f t="shared" si="10"/>
        <v/>
      </c>
      <c r="AD39" s="43">
        <f ca="1">IF(AD10="","",AD10)</f>
        <v>2</v>
      </c>
      <c r="AE39" s="45">
        <f ca="1">IF(AE10="","",AE10)</f>
        <v>272</v>
      </c>
      <c r="AF39" s="45">
        <f t="shared" ca="1" si="9"/>
        <v>8</v>
      </c>
      <c r="AG39" s="43" t="str">
        <f t="shared" si="9"/>
        <v/>
      </c>
    </row>
    <row r="40" spans="1:33" ht="27" customHeight="1" x14ac:dyDescent="0.25">
      <c r="A40" s="1" t="str">
        <f t="shared" si="6"/>
        <v/>
      </c>
      <c r="D40" s="1" t="str">
        <f t="shared" si="0"/>
        <v/>
      </c>
      <c r="E40" s="1" t="str">
        <f t="shared" si="0"/>
        <v/>
      </c>
      <c r="F40" s="1" t="str">
        <f t="shared" si="0"/>
        <v/>
      </c>
      <c r="G40" s="1" t="str">
        <f t="shared" si="0"/>
        <v/>
      </c>
      <c r="H40" s="39">
        <f ca="1">INT(K40/10)</f>
        <v>7</v>
      </c>
      <c r="I40" s="39" t="str">
        <f t="shared" si="0"/>
        <v/>
      </c>
      <c r="J40" s="39">
        <f ca="1">K40-INT(K40/10)*10</f>
        <v>0</v>
      </c>
      <c r="K40" s="8">
        <f ca="1">D39*J38</f>
        <v>70</v>
      </c>
      <c r="L40" s="8" t="str">
        <f t="shared" si="0"/>
        <v/>
      </c>
      <c r="M40" s="1" t="str">
        <f t="shared" si="0"/>
        <v/>
      </c>
      <c r="N40" s="1" t="str">
        <f t="shared" si="0"/>
        <v/>
      </c>
      <c r="O40" s="1" t="str">
        <f t="shared" si="0"/>
        <v/>
      </c>
      <c r="P40" s="1" t="str">
        <f t="shared" si="0"/>
        <v/>
      </c>
      <c r="Q40" s="1" t="str">
        <f t="shared" si="1"/>
        <v/>
      </c>
      <c r="R40" s="1" t="str">
        <f t="shared" si="1"/>
        <v/>
      </c>
      <c r="S40" s="1" t="str">
        <f t="shared" si="2"/>
        <v/>
      </c>
      <c r="V40" s="1" t="str">
        <f t="shared" si="8"/>
        <v/>
      </c>
      <c r="W40" s="1" t="str">
        <f t="shared" si="8"/>
        <v/>
      </c>
      <c r="X40" s="1" t="str">
        <f t="shared" si="8"/>
        <v/>
      </c>
      <c r="Y40" s="1" t="str">
        <f t="shared" si="8"/>
        <v/>
      </c>
      <c r="Z40" s="48">
        <f ca="1">INT(AE40/100)</f>
        <v>2</v>
      </c>
      <c r="AA40" s="39"/>
      <c r="AB40" s="39">
        <f ca="1">INT(AE40/10)-INT(AE40/100)*10</f>
        <v>7</v>
      </c>
      <c r="AC40" s="39"/>
      <c r="AD40" s="39">
        <f ca="1">INT(AE40-INT(AE40/10)*10)</f>
        <v>2</v>
      </c>
      <c r="AE40" s="8">
        <f ca="1">V39*AD38</f>
        <v>272</v>
      </c>
      <c r="AF40" s="8" t="str">
        <f t="shared" si="9"/>
        <v/>
      </c>
      <c r="AG40" s="1" t="str">
        <f t="shared" si="9"/>
        <v/>
      </c>
    </row>
    <row r="41" spans="1:33" ht="27" customHeight="1" x14ac:dyDescent="0.25">
      <c r="A41" s="1" t="str">
        <f t="shared" si="6"/>
        <v/>
      </c>
      <c r="D41" s="1" t="str">
        <f t="shared" si="0"/>
        <v/>
      </c>
      <c r="E41" s="1" t="str">
        <f t="shared" si="0"/>
        <v/>
      </c>
      <c r="F41" s="1" t="str">
        <f t="shared" si="0"/>
        <v/>
      </c>
      <c r="G41" s="1" t="str">
        <f t="shared" si="0"/>
        <v/>
      </c>
      <c r="H41" s="7" t="str">
        <f t="shared" si="0"/>
        <v/>
      </c>
      <c r="I41" s="7" t="str">
        <f t="shared" si="0"/>
        <v/>
      </c>
      <c r="J41" s="7">
        <f ca="1">K41</f>
        <v>0</v>
      </c>
      <c r="K41" s="8">
        <f ca="1">K39-K40</f>
        <v>0</v>
      </c>
      <c r="L41" s="8" t="str">
        <f t="shared" si="0"/>
        <v/>
      </c>
      <c r="M41" s="1" t="str">
        <f t="shared" si="0"/>
        <v/>
      </c>
      <c r="N41" s="1" t="str">
        <f t="shared" si="0"/>
        <v/>
      </c>
      <c r="O41" s="1" t="str">
        <f t="shared" si="0"/>
        <v/>
      </c>
      <c r="P41" s="1" t="str">
        <f t="shared" si="0"/>
        <v/>
      </c>
      <c r="Q41" s="1" t="str">
        <f t="shared" si="1"/>
        <v/>
      </c>
      <c r="R41" s="1" t="str">
        <f t="shared" si="1"/>
        <v/>
      </c>
      <c r="S41" s="1" t="str">
        <f t="shared" si="2"/>
        <v/>
      </c>
      <c r="V41" s="1" t="str">
        <f t="shared" si="8"/>
        <v/>
      </c>
      <c r="W41" s="1" t="str">
        <f t="shared" si="8"/>
        <v/>
      </c>
      <c r="X41" s="1" t="str">
        <f t="shared" si="8"/>
        <v/>
      </c>
      <c r="Y41" s="1" t="str">
        <f t="shared" si="8"/>
        <v/>
      </c>
      <c r="Z41" s="7" t="str">
        <f t="shared" ref="Z41:AC44" si="11">IF(Z12="","",Z12)</f>
        <v/>
      </c>
      <c r="AA41" s="7" t="str">
        <f t="shared" si="11"/>
        <v/>
      </c>
      <c r="AB41" s="7" t="str">
        <f t="shared" si="11"/>
        <v/>
      </c>
      <c r="AC41" s="7" t="str">
        <f t="shared" si="11"/>
        <v/>
      </c>
      <c r="AD41" s="7">
        <f ca="1">AE41</f>
        <v>0</v>
      </c>
      <c r="AE41" s="8">
        <f ca="1">AE39-AE40</f>
        <v>0</v>
      </c>
      <c r="AF41" s="8" t="str">
        <f t="shared" si="9"/>
        <v/>
      </c>
      <c r="AG41" s="1" t="str">
        <f t="shared" si="9"/>
        <v/>
      </c>
    </row>
    <row r="42" spans="1:33" ht="27" customHeight="1" x14ac:dyDescent="0.25">
      <c r="A42" s="1" t="str">
        <f t="shared" si="6"/>
        <v/>
      </c>
      <c r="D42" s="1" t="str">
        <f t="shared" si="0"/>
        <v/>
      </c>
      <c r="E42" s="1" t="str">
        <f t="shared" si="0"/>
        <v/>
      </c>
      <c r="F42" s="1" t="str">
        <f t="shared" si="0"/>
        <v/>
      </c>
      <c r="G42" s="1" t="str">
        <f t="shared" si="0"/>
        <v/>
      </c>
      <c r="H42" s="1" t="str">
        <f t="shared" si="0"/>
        <v/>
      </c>
      <c r="I42" s="1" t="str">
        <f t="shared" si="0"/>
        <v/>
      </c>
      <c r="J42" s="1" t="str">
        <f t="shared" si="0"/>
        <v/>
      </c>
      <c r="K42" s="1" t="str">
        <f t="shared" si="0"/>
        <v/>
      </c>
      <c r="L42" s="1" t="str">
        <f t="shared" si="0"/>
        <v/>
      </c>
      <c r="M42" s="1" t="str">
        <f t="shared" si="0"/>
        <v/>
      </c>
      <c r="N42" s="1" t="str">
        <f t="shared" si="0"/>
        <v/>
      </c>
      <c r="O42" s="1" t="str">
        <f t="shared" si="0"/>
        <v/>
      </c>
      <c r="P42" s="1" t="str">
        <f t="shared" si="0"/>
        <v/>
      </c>
      <c r="Q42" s="1" t="str">
        <f t="shared" si="1"/>
        <v/>
      </c>
      <c r="R42" s="1" t="str">
        <f t="shared" si="1"/>
        <v/>
      </c>
      <c r="S42" s="1" t="str">
        <f t="shared" si="2"/>
        <v/>
      </c>
      <c r="V42" s="1" t="str">
        <f t="shared" si="8"/>
        <v/>
      </c>
      <c r="W42" s="1" t="str">
        <f t="shared" si="8"/>
        <v/>
      </c>
      <c r="X42" s="1" t="str">
        <f t="shared" si="8"/>
        <v/>
      </c>
      <c r="Y42" s="1" t="str">
        <f t="shared" si="8"/>
        <v/>
      </c>
      <c r="Z42" s="1" t="str">
        <f t="shared" si="11"/>
        <v/>
      </c>
      <c r="AA42" s="1" t="str">
        <f t="shared" si="11"/>
        <v/>
      </c>
      <c r="AB42" s="1" t="str">
        <f t="shared" si="11"/>
        <v/>
      </c>
      <c r="AC42" s="1" t="str">
        <f t="shared" si="11"/>
        <v/>
      </c>
      <c r="AD42" s="1" t="str">
        <f>IF(AD13="","",AD13)</f>
        <v/>
      </c>
      <c r="AE42" s="1" t="str">
        <f>IF(AE13="","",AE13)</f>
        <v/>
      </c>
      <c r="AF42" s="1" t="str">
        <f t="shared" si="9"/>
        <v/>
      </c>
      <c r="AG42" s="1" t="str">
        <f t="shared" si="9"/>
        <v/>
      </c>
    </row>
    <row r="43" spans="1:33" ht="27" customHeight="1" x14ac:dyDescent="0.25">
      <c r="A43" s="1" t="str">
        <f t="shared" si="6"/>
        <v/>
      </c>
      <c r="D43" s="1" t="str">
        <f t="shared" si="0"/>
        <v/>
      </c>
      <c r="E43" s="1" t="str">
        <f t="shared" si="0"/>
        <v/>
      </c>
      <c r="F43" s="3" t="str">
        <f t="shared" si="0"/>
        <v/>
      </c>
      <c r="G43" s="3" t="str">
        <f t="shared" si="0"/>
        <v/>
      </c>
      <c r="H43" s="3" t="str">
        <f t="shared" si="0"/>
        <v/>
      </c>
      <c r="I43" s="3" t="str">
        <f t="shared" si="0"/>
        <v/>
      </c>
      <c r="J43" s="14">
        <f ca="1">L44</f>
        <v>2</v>
      </c>
      <c r="K43" s="1" t="str">
        <f t="shared" si="0"/>
        <v/>
      </c>
      <c r="L43" s="1" t="str">
        <f t="shared" si="0"/>
        <v/>
      </c>
      <c r="M43" s="1" t="str">
        <f t="shared" si="0"/>
        <v/>
      </c>
      <c r="N43" s="1" t="str">
        <f t="shared" si="0"/>
        <v/>
      </c>
      <c r="O43" s="1" t="str">
        <f t="shared" si="0"/>
        <v/>
      </c>
      <c r="P43" s="1" t="str">
        <f t="shared" si="0"/>
        <v/>
      </c>
      <c r="Q43" s="1" t="str">
        <f t="shared" si="1"/>
        <v/>
      </c>
      <c r="R43" s="1" t="str">
        <f t="shared" si="1"/>
        <v/>
      </c>
      <c r="S43" s="1" t="str">
        <f t="shared" si="2"/>
        <v/>
      </c>
      <c r="V43" s="1" t="str">
        <f t="shared" si="8"/>
        <v/>
      </c>
      <c r="W43" s="1" t="str">
        <f t="shared" si="8"/>
        <v/>
      </c>
      <c r="X43" s="3" t="str">
        <f t="shared" si="8"/>
        <v/>
      </c>
      <c r="Y43" s="3" t="str">
        <f t="shared" si="8"/>
        <v/>
      </c>
      <c r="Z43" s="3" t="str">
        <f t="shared" si="11"/>
        <v/>
      </c>
      <c r="AA43" s="3" t="str">
        <f t="shared" si="11"/>
        <v/>
      </c>
      <c r="AB43" s="3" t="str">
        <f t="shared" si="11"/>
        <v/>
      </c>
      <c r="AC43" s="3" t="str">
        <f t="shared" si="11"/>
        <v/>
      </c>
      <c r="AD43" s="14">
        <f ca="1">AF44</f>
        <v>4</v>
      </c>
      <c r="AE43" s="1" t="str">
        <f>IF(AE14="","",AE14)</f>
        <v/>
      </c>
      <c r="AF43" s="1" t="str">
        <f t="shared" si="9"/>
        <v/>
      </c>
      <c r="AG43" s="1" t="str">
        <f t="shared" si="9"/>
        <v/>
      </c>
    </row>
    <row r="44" spans="1:33" ht="27" customHeight="1" x14ac:dyDescent="0.25">
      <c r="A44" s="44" t="str">
        <f t="shared" si="6"/>
        <v>(5)</v>
      </c>
      <c r="B44" s="43"/>
      <c r="C44" s="43"/>
      <c r="D44" s="183">
        <f t="shared" ca="1" si="0"/>
        <v>21</v>
      </c>
      <c r="E44" s="183" t="str">
        <f t="shared" si="0"/>
        <v/>
      </c>
      <c r="F44" s="43" t="str">
        <f t="shared" si="0"/>
        <v>)</v>
      </c>
      <c r="G44" s="44" t="str">
        <f t="shared" si="0"/>
        <v/>
      </c>
      <c r="H44" s="44">
        <f t="shared" ca="1" si="0"/>
        <v>4</v>
      </c>
      <c r="I44" s="43" t="str">
        <f t="shared" si="0"/>
        <v/>
      </c>
      <c r="J44" s="43">
        <f t="shared" ca="1" si="0"/>
        <v>2</v>
      </c>
      <c r="K44" s="45">
        <f t="shared" ca="1" si="0"/>
        <v>42</v>
      </c>
      <c r="L44" s="45">
        <f t="shared" ca="1" si="0"/>
        <v>2</v>
      </c>
      <c r="M44" s="43" t="str">
        <f t="shared" si="0"/>
        <v/>
      </c>
      <c r="N44" s="43" t="str">
        <f t="shared" si="0"/>
        <v/>
      </c>
      <c r="O44" s="43" t="str">
        <f t="shared" si="0"/>
        <v/>
      </c>
      <c r="P44" s="43" t="str">
        <f t="shared" si="0"/>
        <v/>
      </c>
      <c r="Q44" s="43" t="str">
        <f t="shared" si="1"/>
        <v/>
      </c>
      <c r="R44" s="43" t="str">
        <f t="shared" si="1"/>
        <v/>
      </c>
      <c r="S44" s="44" t="str">
        <f t="shared" si="2"/>
        <v>(6)</v>
      </c>
      <c r="T44" s="43"/>
      <c r="U44" s="43"/>
      <c r="V44" s="183">
        <f t="shared" ca="1" si="8"/>
        <v>41</v>
      </c>
      <c r="W44" s="183" t="str">
        <f t="shared" si="8"/>
        <v/>
      </c>
      <c r="X44" s="43" t="str">
        <f t="shared" si="8"/>
        <v>)</v>
      </c>
      <c r="Y44" s="44" t="str">
        <f t="shared" si="8"/>
        <v/>
      </c>
      <c r="Z44" s="44">
        <f t="shared" ca="1" si="11"/>
        <v>1</v>
      </c>
      <c r="AA44" s="43" t="str">
        <f t="shared" si="11"/>
        <v/>
      </c>
      <c r="AB44" s="43">
        <f t="shared" ca="1" si="11"/>
        <v>6</v>
      </c>
      <c r="AC44" s="43" t="str">
        <f t="shared" si="11"/>
        <v/>
      </c>
      <c r="AD44" s="43">
        <f ca="1">IF(AD15="","",AD15)</f>
        <v>4</v>
      </c>
      <c r="AE44" s="45">
        <f ca="1">IF(AE15="","",AE15)</f>
        <v>164</v>
      </c>
      <c r="AF44" s="45">
        <f t="shared" ca="1" si="9"/>
        <v>4</v>
      </c>
      <c r="AG44" s="43" t="str">
        <f t="shared" si="9"/>
        <v/>
      </c>
    </row>
    <row r="45" spans="1:33" ht="27" customHeight="1" x14ac:dyDescent="0.25">
      <c r="A45" s="1" t="str">
        <f t="shared" si="6"/>
        <v/>
      </c>
      <c r="D45" s="1" t="str">
        <f t="shared" si="0"/>
        <v/>
      </c>
      <c r="E45" s="1" t="str">
        <f t="shared" si="0"/>
        <v/>
      </c>
      <c r="F45" s="1" t="str">
        <f t="shared" si="0"/>
        <v/>
      </c>
      <c r="G45" s="1" t="str">
        <f t="shared" si="0"/>
        <v/>
      </c>
      <c r="H45" s="39">
        <f ca="1">INT(K45/10)</f>
        <v>4</v>
      </c>
      <c r="I45" s="39" t="str">
        <f t="shared" si="0"/>
        <v/>
      </c>
      <c r="J45" s="39">
        <f ca="1">K45-INT(K45/10)*10</f>
        <v>2</v>
      </c>
      <c r="K45" s="8">
        <f ca="1">D44*J43</f>
        <v>42</v>
      </c>
      <c r="L45" s="8" t="str">
        <f t="shared" si="0"/>
        <v/>
      </c>
      <c r="M45" s="1" t="str">
        <f t="shared" si="0"/>
        <v/>
      </c>
      <c r="N45" s="1" t="str">
        <f t="shared" si="0"/>
        <v/>
      </c>
      <c r="O45" s="1" t="str">
        <f t="shared" si="0"/>
        <v/>
      </c>
      <c r="P45" s="1" t="str">
        <f t="shared" si="0"/>
        <v/>
      </c>
      <c r="Q45" s="1" t="str">
        <f t="shared" si="1"/>
        <v/>
      </c>
      <c r="R45" s="1" t="str">
        <f t="shared" si="1"/>
        <v/>
      </c>
      <c r="S45" s="1" t="str">
        <f t="shared" si="2"/>
        <v/>
      </c>
      <c r="V45" s="1" t="str">
        <f t="shared" si="8"/>
        <v/>
      </c>
      <c r="W45" s="1" t="str">
        <f t="shared" si="8"/>
        <v/>
      </c>
      <c r="X45" s="1" t="str">
        <f t="shared" si="8"/>
        <v/>
      </c>
      <c r="Y45" s="1" t="str">
        <f t="shared" si="8"/>
        <v/>
      </c>
      <c r="Z45" s="48">
        <f ca="1">INT(AE45/100)</f>
        <v>1</v>
      </c>
      <c r="AA45" s="39"/>
      <c r="AB45" s="39">
        <f ca="1">INT(AE45/10)-INT(AE45/100)*10</f>
        <v>6</v>
      </c>
      <c r="AC45" s="39"/>
      <c r="AD45" s="39">
        <f ca="1">INT(AE45-INT(AE45/10)*10)</f>
        <v>4</v>
      </c>
      <c r="AE45" s="8">
        <f ca="1">V44*AD43</f>
        <v>164</v>
      </c>
      <c r="AF45" s="8" t="str">
        <f t="shared" si="9"/>
        <v/>
      </c>
      <c r="AG45" s="1" t="str">
        <f t="shared" si="9"/>
        <v/>
      </c>
    </row>
    <row r="46" spans="1:33" ht="27" customHeight="1" x14ac:dyDescent="0.25">
      <c r="A46" s="1" t="str">
        <f t="shared" si="6"/>
        <v/>
      </c>
      <c r="D46" s="1" t="str">
        <f t="shared" si="0"/>
        <v/>
      </c>
      <c r="E46" s="1" t="str">
        <f t="shared" si="0"/>
        <v/>
      </c>
      <c r="F46" s="1" t="str">
        <f t="shared" si="0"/>
        <v/>
      </c>
      <c r="G46" s="1" t="str">
        <f t="shared" si="0"/>
        <v/>
      </c>
      <c r="H46" s="7" t="str">
        <f t="shared" si="0"/>
        <v/>
      </c>
      <c r="I46" s="7" t="str">
        <f t="shared" si="0"/>
        <v/>
      </c>
      <c r="J46" s="7">
        <f ca="1">K46</f>
        <v>0</v>
      </c>
      <c r="K46" s="8">
        <f ca="1">K44-K45</f>
        <v>0</v>
      </c>
      <c r="L46" s="8" t="str">
        <f t="shared" si="0"/>
        <v/>
      </c>
      <c r="M46" s="1" t="str">
        <f t="shared" si="0"/>
        <v/>
      </c>
      <c r="N46" s="1" t="str">
        <f t="shared" si="0"/>
        <v/>
      </c>
      <c r="O46" s="1" t="str">
        <f t="shared" si="0"/>
        <v/>
      </c>
      <c r="P46" s="1" t="str">
        <f t="shared" si="0"/>
        <v/>
      </c>
      <c r="Q46" s="1" t="str">
        <f t="shared" si="1"/>
        <v/>
      </c>
      <c r="R46" s="1" t="str">
        <f t="shared" si="1"/>
        <v/>
      </c>
      <c r="S46" s="1" t="str">
        <f t="shared" si="2"/>
        <v/>
      </c>
      <c r="V46" s="1" t="str">
        <f t="shared" si="8"/>
        <v/>
      </c>
      <c r="W46" s="1" t="str">
        <f t="shared" si="8"/>
        <v/>
      </c>
      <c r="X46" s="1" t="str">
        <f t="shared" si="8"/>
        <v/>
      </c>
      <c r="Y46" s="1" t="str">
        <f t="shared" si="8"/>
        <v/>
      </c>
      <c r="Z46" s="7" t="str">
        <f t="shared" ref="Z46:AC49" si="12">IF(Z17="","",Z17)</f>
        <v/>
      </c>
      <c r="AA46" s="7" t="str">
        <f t="shared" si="12"/>
        <v/>
      </c>
      <c r="AB46" s="7" t="str">
        <f t="shared" si="12"/>
        <v/>
      </c>
      <c r="AC46" s="7" t="str">
        <f t="shared" si="12"/>
        <v/>
      </c>
      <c r="AD46" s="7">
        <f ca="1">AE46</f>
        <v>0</v>
      </c>
      <c r="AE46" s="8">
        <f ca="1">AE44-AE45</f>
        <v>0</v>
      </c>
      <c r="AF46" s="8" t="str">
        <f t="shared" si="9"/>
        <v/>
      </c>
      <c r="AG46" s="1" t="str">
        <f t="shared" si="9"/>
        <v/>
      </c>
    </row>
    <row r="47" spans="1:33" ht="27" customHeight="1" x14ac:dyDescent="0.25">
      <c r="A47" s="1" t="str">
        <f t="shared" si="6"/>
        <v/>
      </c>
      <c r="D47" s="1" t="str">
        <f t="shared" si="0"/>
        <v/>
      </c>
      <c r="E47" s="1" t="str">
        <f t="shared" si="0"/>
        <v/>
      </c>
      <c r="F47" s="1" t="str">
        <f t="shared" si="0"/>
        <v/>
      </c>
      <c r="G47" s="1" t="str">
        <f t="shared" si="0"/>
        <v/>
      </c>
      <c r="H47" s="1" t="str">
        <f t="shared" si="0"/>
        <v/>
      </c>
      <c r="I47" s="1" t="str">
        <f t="shared" si="0"/>
        <v/>
      </c>
      <c r="J47" s="1" t="str">
        <f t="shared" si="0"/>
        <v/>
      </c>
      <c r="K47" s="1" t="str">
        <f t="shared" si="0"/>
        <v/>
      </c>
      <c r="L47" s="1" t="str">
        <f t="shared" si="0"/>
        <v/>
      </c>
      <c r="M47" s="1" t="str">
        <f t="shared" si="0"/>
        <v/>
      </c>
      <c r="N47" s="1" t="str">
        <f t="shared" si="0"/>
        <v/>
      </c>
      <c r="O47" s="1" t="str">
        <f t="shared" si="0"/>
        <v/>
      </c>
      <c r="P47" s="1" t="str">
        <f t="shared" si="0"/>
        <v/>
      </c>
      <c r="Q47" s="1" t="str">
        <f t="shared" si="1"/>
        <v/>
      </c>
      <c r="R47" s="1" t="str">
        <f t="shared" si="1"/>
        <v/>
      </c>
      <c r="S47" s="1" t="str">
        <f t="shared" si="2"/>
        <v/>
      </c>
      <c r="V47" s="1" t="str">
        <f t="shared" si="8"/>
        <v/>
      </c>
      <c r="W47" s="1" t="str">
        <f t="shared" si="8"/>
        <v/>
      </c>
      <c r="X47" s="1" t="str">
        <f t="shared" si="8"/>
        <v/>
      </c>
      <c r="Y47" s="1" t="str">
        <f t="shared" si="8"/>
        <v/>
      </c>
      <c r="Z47" s="1" t="str">
        <f t="shared" si="12"/>
        <v/>
      </c>
      <c r="AA47" s="1" t="str">
        <f t="shared" si="12"/>
        <v/>
      </c>
      <c r="AB47" s="1" t="str">
        <f t="shared" si="12"/>
        <v/>
      </c>
      <c r="AC47" s="1" t="str">
        <f t="shared" si="12"/>
        <v/>
      </c>
      <c r="AD47" s="1" t="str">
        <f>IF(AD18="","",AD18)</f>
        <v/>
      </c>
      <c r="AE47" s="1" t="str">
        <f>IF(AE18="","",AE18)</f>
        <v/>
      </c>
      <c r="AF47" s="1" t="str">
        <f t="shared" si="9"/>
        <v/>
      </c>
      <c r="AG47" s="1" t="str">
        <f t="shared" si="9"/>
        <v/>
      </c>
    </row>
    <row r="48" spans="1:33" ht="27" customHeight="1" x14ac:dyDescent="0.25">
      <c r="A48" s="1" t="str">
        <f t="shared" si="6"/>
        <v/>
      </c>
      <c r="D48" s="1" t="str">
        <f t="shared" ref="D48:P58" si="13">IF(D19="","",D19)</f>
        <v/>
      </c>
      <c r="E48" s="1" t="str">
        <f t="shared" si="13"/>
        <v/>
      </c>
      <c r="F48" s="3" t="str">
        <f t="shared" si="13"/>
        <v/>
      </c>
      <c r="G48" s="3" t="str">
        <f t="shared" si="13"/>
        <v/>
      </c>
      <c r="H48" s="3" t="str">
        <f t="shared" si="13"/>
        <v/>
      </c>
      <c r="I48" s="3" t="str">
        <f t="shared" si="13"/>
        <v/>
      </c>
      <c r="J48" s="14">
        <f ca="1">L49</f>
        <v>6</v>
      </c>
      <c r="K48" s="1" t="str">
        <f t="shared" ref="K48:P51" si="14">IF(K19="","",K19)</f>
        <v/>
      </c>
      <c r="L48" s="1" t="str">
        <f t="shared" si="14"/>
        <v/>
      </c>
      <c r="M48" s="1" t="str">
        <f t="shared" si="14"/>
        <v/>
      </c>
      <c r="N48" s="1" t="str">
        <f t="shared" si="14"/>
        <v/>
      </c>
      <c r="O48" s="1" t="str">
        <f t="shared" si="14"/>
        <v/>
      </c>
      <c r="P48" s="1" t="str">
        <f t="shared" si="14"/>
        <v/>
      </c>
      <c r="Q48" s="1" t="str">
        <f t="shared" si="1"/>
        <v/>
      </c>
      <c r="R48" s="1" t="str">
        <f t="shared" si="1"/>
        <v/>
      </c>
      <c r="S48" s="1" t="str">
        <f t="shared" si="2"/>
        <v/>
      </c>
      <c r="V48" s="1" t="str">
        <f t="shared" si="8"/>
        <v/>
      </c>
      <c r="W48" s="1" t="str">
        <f t="shared" si="8"/>
        <v/>
      </c>
      <c r="X48" s="3" t="str">
        <f t="shared" si="8"/>
        <v/>
      </c>
      <c r="Y48" s="3" t="str">
        <f t="shared" si="8"/>
        <v/>
      </c>
      <c r="Z48" s="3" t="str">
        <f t="shared" si="12"/>
        <v/>
      </c>
      <c r="AA48" s="3" t="str">
        <f t="shared" si="12"/>
        <v/>
      </c>
      <c r="AB48" s="3" t="str">
        <f t="shared" si="12"/>
        <v/>
      </c>
      <c r="AC48" s="3" t="str">
        <f t="shared" si="12"/>
        <v/>
      </c>
      <c r="AD48" s="14">
        <f ca="1">AF49</f>
        <v>8</v>
      </c>
      <c r="AE48" s="1" t="str">
        <f>IF(AE19="","",AE19)</f>
        <v/>
      </c>
      <c r="AF48" s="1" t="str">
        <f t="shared" si="9"/>
        <v/>
      </c>
      <c r="AG48" s="1" t="str">
        <f t="shared" si="9"/>
        <v/>
      </c>
    </row>
    <row r="49" spans="1:33" ht="27" customHeight="1" x14ac:dyDescent="0.25">
      <c r="A49" s="44" t="str">
        <f t="shared" si="6"/>
        <v>(7)</v>
      </c>
      <c r="B49" s="43"/>
      <c r="C49" s="43"/>
      <c r="D49" s="183">
        <f t="shared" ca="1" si="13"/>
        <v>13</v>
      </c>
      <c r="E49" s="183" t="str">
        <f t="shared" si="13"/>
        <v/>
      </c>
      <c r="F49" s="43" t="str">
        <f t="shared" si="13"/>
        <v>)</v>
      </c>
      <c r="G49" s="44" t="str">
        <f t="shared" si="13"/>
        <v/>
      </c>
      <c r="H49" s="44">
        <f t="shared" ca="1" si="13"/>
        <v>7</v>
      </c>
      <c r="I49" s="43" t="str">
        <f t="shared" si="13"/>
        <v/>
      </c>
      <c r="J49" s="43">
        <f t="shared" ca="1" si="13"/>
        <v>8</v>
      </c>
      <c r="K49" s="45">
        <f t="shared" ca="1" si="13"/>
        <v>78</v>
      </c>
      <c r="L49" s="45">
        <f t="shared" ca="1" si="13"/>
        <v>6</v>
      </c>
      <c r="M49" s="43" t="str">
        <f t="shared" si="14"/>
        <v/>
      </c>
      <c r="N49" s="43" t="str">
        <f t="shared" si="14"/>
        <v/>
      </c>
      <c r="O49" s="43" t="str">
        <f t="shared" si="14"/>
        <v/>
      </c>
      <c r="P49" s="43" t="str">
        <f t="shared" si="14"/>
        <v/>
      </c>
      <c r="Q49" s="43" t="str">
        <f t="shared" si="1"/>
        <v/>
      </c>
      <c r="R49" s="43" t="str">
        <f t="shared" si="1"/>
        <v/>
      </c>
      <c r="S49" s="44" t="str">
        <f t="shared" si="2"/>
        <v>(8)</v>
      </c>
      <c r="T49" s="43"/>
      <c r="U49" s="43"/>
      <c r="V49" s="183">
        <f t="shared" ca="1" si="8"/>
        <v>49</v>
      </c>
      <c r="W49" s="183" t="str">
        <f t="shared" si="8"/>
        <v/>
      </c>
      <c r="X49" s="43" t="str">
        <f t="shared" si="8"/>
        <v>)</v>
      </c>
      <c r="Y49" s="44" t="str">
        <f t="shared" si="8"/>
        <v/>
      </c>
      <c r="Z49" s="44">
        <f t="shared" ca="1" si="12"/>
        <v>3</v>
      </c>
      <c r="AA49" s="43" t="str">
        <f t="shared" si="12"/>
        <v/>
      </c>
      <c r="AB49" s="43">
        <f t="shared" ca="1" si="12"/>
        <v>9</v>
      </c>
      <c r="AC49" s="43" t="str">
        <f t="shared" si="12"/>
        <v/>
      </c>
      <c r="AD49" s="43">
        <f ca="1">IF(AD20="","",AD20)</f>
        <v>2</v>
      </c>
      <c r="AE49" s="45">
        <f ca="1">IF(AE20="","",AE20)</f>
        <v>392</v>
      </c>
      <c r="AF49" s="45">
        <f t="shared" ca="1" si="9"/>
        <v>8</v>
      </c>
      <c r="AG49" s="43" t="str">
        <f t="shared" si="9"/>
        <v/>
      </c>
    </row>
    <row r="50" spans="1:33" ht="27" customHeight="1" x14ac:dyDescent="0.25">
      <c r="A50" s="1" t="str">
        <f t="shared" si="6"/>
        <v/>
      </c>
      <c r="D50" s="1" t="str">
        <f t="shared" si="13"/>
        <v/>
      </c>
      <c r="E50" s="1" t="str">
        <f t="shared" si="13"/>
        <v/>
      </c>
      <c r="F50" s="1" t="str">
        <f t="shared" si="13"/>
        <v/>
      </c>
      <c r="G50" s="1" t="str">
        <f t="shared" si="13"/>
        <v/>
      </c>
      <c r="H50" s="39">
        <f ca="1">INT(K50/10)</f>
        <v>7</v>
      </c>
      <c r="I50" s="39" t="str">
        <f t="shared" si="13"/>
        <v/>
      </c>
      <c r="J50" s="39">
        <f ca="1">K50-INT(K50/10)*10</f>
        <v>8</v>
      </c>
      <c r="K50" s="8">
        <f ca="1">D49*J48</f>
        <v>78</v>
      </c>
      <c r="L50" s="8" t="str">
        <f t="shared" si="13"/>
        <v/>
      </c>
      <c r="M50" s="1" t="str">
        <f t="shared" si="14"/>
        <v/>
      </c>
      <c r="N50" s="1" t="str">
        <f t="shared" si="14"/>
        <v/>
      </c>
      <c r="O50" s="1" t="str">
        <f t="shared" si="14"/>
        <v/>
      </c>
      <c r="P50" s="1" t="str">
        <f t="shared" si="14"/>
        <v/>
      </c>
      <c r="Q50" s="1" t="str">
        <f t="shared" si="1"/>
        <v/>
      </c>
      <c r="R50" s="1" t="str">
        <f t="shared" si="1"/>
        <v/>
      </c>
      <c r="S50" s="1" t="str">
        <f t="shared" si="2"/>
        <v/>
      </c>
      <c r="V50" s="1" t="str">
        <f t="shared" si="8"/>
        <v/>
      </c>
      <c r="W50" s="1" t="str">
        <f t="shared" si="8"/>
        <v/>
      </c>
      <c r="X50" s="1" t="str">
        <f t="shared" si="8"/>
        <v/>
      </c>
      <c r="Y50" s="1" t="str">
        <f t="shared" si="8"/>
        <v/>
      </c>
      <c r="Z50" s="48">
        <f ca="1">INT(AE50/100)</f>
        <v>3</v>
      </c>
      <c r="AA50" s="39"/>
      <c r="AB50" s="39">
        <f ca="1">INT(AE50/10)-INT(AE50/100)*10</f>
        <v>9</v>
      </c>
      <c r="AC50" s="39"/>
      <c r="AD50" s="39">
        <f ca="1">INT(AE50-INT(AE50/10)*10)</f>
        <v>2</v>
      </c>
      <c r="AE50" s="8">
        <f ca="1">V49*AD48</f>
        <v>392</v>
      </c>
      <c r="AF50" s="8" t="str">
        <f t="shared" si="9"/>
        <v/>
      </c>
      <c r="AG50" s="1" t="str">
        <f t="shared" si="9"/>
        <v/>
      </c>
    </row>
    <row r="51" spans="1:33" ht="27" customHeight="1" x14ac:dyDescent="0.25">
      <c r="A51" s="1" t="str">
        <f t="shared" si="6"/>
        <v/>
      </c>
      <c r="D51" s="1" t="str">
        <f t="shared" si="13"/>
        <v/>
      </c>
      <c r="E51" s="1" t="str">
        <f t="shared" si="13"/>
        <v/>
      </c>
      <c r="F51" s="1" t="str">
        <f t="shared" si="13"/>
        <v/>
      </c>
      <c r="G51" s="1" t="str">
        <f t="shared" si="13"/>
        <v/>
      </c>
      <c r="H51" s="7" t="str">
        <f t="shared" si="13"/>
        <v/>
      </c>
      <c r="I51" s="7" t="str">
        <f t="shared" si="13"/>
        <v/>
      </c>
      <c r="J51" s="7">
        <f ca="1">K51</f>
        <v>0</v>
      </c>
      <c r="K51" s="8">
        <f ca="1">K49-K50</f>
        <v>0</v>
      </c>
      <c r="L51" s="8" t="str">
        <f t="shared" si="13"/>
        <v/>
      </c>
      <c r="M51" s="1" t="str">
        <f t="shared" si="14"/>
        <v/>
      </c>
      <c r="N51" s="1" t="str">
        <f t="shared" si="14"/>
        <v/>
      </c>
      <c r="O51" s="1" t="str">
        <f t="shared" si="14"/>
        <v/>
      </c>
      <c r="P51" s="1" t="str">
        <f t="shared" si="14"/>
        <v/>
      </c>
      <c r="Q51" s="1" t="str">
        <f t="shared" si="1"/>
        <v/>
      </c>
      <c r="R51" s="1" t="str">
        <f t="shared" si="1"/>
        <v/>
      </c>
      <c r="S51" s="1" t="str">
        <f t="shared" si="2"/>
        <v/>
      </c>
      <c r="V51" s="1" t="str">
        <f t="shared" si="8"/>
        <v/>
      </c>
      <c r="W51" s="1" t="str">
        <f t="shared" si="8"/>
        <v/>
      </c>
      <c r="X51" s="1" t="str">
        <f t="shared" si="8"/>
        <v/>
      </c>
      <c r="Y51" s="1" t="str">
        <f t="shared" si="8"/>
        <v/>
      </c>
      <c r="Z51" s="7" t="str">
        <f t="shared" ref="Z51:AC54" si="15">IF(Z22="","",Z22)</f>
        <v/>
      </c>
      <c r="AA51" s="7" t="str">
        <f t="shared" si="15"/>
        <v/>
      </c>
      <c r="AB51" s="7" t="str">
        <f t="shared" si="15"/>
        <v/>
      </c>
      <c r="AC51" s="7" t="str">
        <f t="shared" si="15"/>
        <v/>
      </c>
      <c r="AD51" s="7">
        <f ca="1">AE51</f>
        <v>0</v>
      </c>
      <c r="AE51" s="8">
        <f ca="1">AE49-AE50</f>
        <v>0</v>
      </c>
      <c r="AF51" s="8" t="str">
        <f t="shared" si="9"/>
        <v/>
      </c>
      <c r="AG51" s="1" t="str">
        <f t="shared" si="9"/>
        <v/>
      </c>
    </row>
    <row r="52" spans="1:33" ht="27" customHeight="1" x14ac:dyDescent="0.25">
      <c r="A52" s="1" t="str">
        <f t="shared" si="6"/>
        <v/>
      </c>
      <c r="D52" s="1" t="str">
        <f t="shared" si="13"/>
        <v/>
      </c>
      <c r="E52" s="1" t="str">
        <f t="shared" si="13"/>
        <v/>
      </c>
      <c r="F52" s="1" t="str">
        <f t="shared" si="13"/>
        <v/>
      </c>
      <c r="G52" s="1" t="str">
        <f t="shared" si="13"/>
        <v/>
      </c>
      <c r="H52" s="1" t="str">
        <f t="shared" si="13"/>
        <v/>
      </c>
      <c r="I52" s="1" t="str">
        <f t="shared" si="13"/>
        <v/>
      </c>
      <c r="J52" s="1" t="str">
        <f t="shared" si="13"/>
        <v/>
      </c>
      <c r="K52" s="1" t="str">
        <f t="shared" si="13"/>
        <v/>
      </c>
      <c r="L52" s="1" t="str">
        <f t="shared" si="13"/>
        <v/>
      </c>
      <c r="M52" s="1" t="str">
        <f t="shared" si="13"/>
        <v/>
      </c>
      <c r="N52" s="1" t="str">
        <f t="shared" si="13"/>
        <v/>
      </c>
      <c r="O52" s="1" t="str">
        <f t="shared" si="13"/>
        <v/>
      </c>
      <c r="P52" s="1" t="str">
        <f t="shared" si="13"/>
        <v/>
      </c>
      <c r="Q52" s="1" t="str">
        <f t="shared" si="1"/>
        <v/>
      </c>
      <c r="R52" s="1" t="str">
        <f t="shared" si="1"/>
        <v/>
      </c>
      <c r="S52" s="1" t="str">
        <f t="shared" si="2"/>
        <v/>
      </c>
      <c r="V52" s="1" t="str">
        <f t="shared" si="8"/>
        <v/>
      </c>
      <c r="W52" s="1" t="str">
        <f t="shared" si="8"/>
        <v/>
      </c>
      <c r="X52" s="1" t="str">
        <f t="shared" si="8"/>
        <v/>
      </c>
      <c r="Y52" s="1" t="str">
        <f t="shared" si="8"/>
        <v/>
      </c>
      <c r="Z52" s="1" t="str">
        <f t="shared" si="15"/>
        <v/>
      </c>
      <c r="AA52" s="1" t="str">
        <f t="shared" si="15"/>
        <v/>
      </c>
      <c r="AB52" s="1" t="str">
        <f t="shared" si="15"/>
        <v/>
      </c>
      <c r="AC52" s="1" t="str">
        <f t="shared" si="15"/>
        <v/>
      </c>
      <c r="AD52" s="1" t="str">
        <f>IF(AD23="","",AD23)</f>
        <v/>
      </c>
      <c r="AE52" s="1" t="str">
        <f>IF(AE23="","",AE23)</f>
        <v/>
      </c>
      <c r="AF52" s="1" t="str">
        <f t="shared" si="9"/>
        <v/>
      </c>
      <c r="AG52" s="1" t="str">
        <f t="shared" si="9"/>
        <v/>
      </c>
    </row>
    <row r="53" spans="1:33" ht="27" customHeight="1" x14ac:dyDescent="0.25">
      <c r="A53" s="1" t="str">
        <f t="shared" si="6"/>
        <v/>
      </c>
      <c r="D53" s="1" t="str">
        <f t="shared" si="13"/>
        <v/>
      </c>
      <c r="E53" s="1" t="str">
        <f t="shared" si="13"/>
        <v/>
      </c>
      <c r="F53" s="3" t="str">
        <f t="shared" si="13"/>
        <v/>
      </c>
      <c r="G53" s="3" t="str">
        <f t="shared" si="13"/>
        <v/>
      </c>
      <c r="H53" s="3" t="str">
        <f t="shared" si="13"/>
        <v/>
      </c>
      <c r="I53" s="3" t="str">
        <f t="shared" si="13"/>
        <v/>
      </c>
      <c r="J53" s="14">
        <f ca="1">L54</f>
        <v>4</v>
      </c>
      <c r="K53" s="1" t="str">
        <f t="shared" si="13"/>
        <v/>
      </c>
      <c r="L53" s="1" t="str">
        <f t="shared" si="13"/>
        <v/>
      </c>
      <c r="M53" s="1" t="str">
        <f t="shared" si="13"/>
        <v/>
      </c>
      <c r="N53" s="1" t="str">
        <f t="shared" si="13"/>
        <v/>
      </c>
      <c r="O53" s="1" t="str">
        <f t="shared" si="13"/>
        <v/>
      </c>
      <c r="P53" s="1" t="str">
        <f t="shared" si="13"/>
        <v/>
      </c>
      <c r="Q53" s="1" t="str">
        <f t="shared" si="1"/>
        <v/>
      </c>
      <c r="R53" s="1" t="str">
        <f t="shared" si="1"/>
        <v/>
      </c>
      <c r="S53" s="1" t="str">
        <f t="shared" si="2"/>
        <v/>
      </c>
      <c r="V53" s="1" t="str">
        <f t="shared" si="8"/>
        <v/>
      </c>
      <c r="W53" s="1" t="str">
        <f t="shared" si="8"/>
        <v/>
      </c>
      <c r="X53" s="3" t="str">
        <f t="shared" si="8"/>
        <v/>
      </c>
      <c r="Y53" s="3" t="str">
        <f t="shared" si="8"/>
        <v/>
      </c>
      <c r="Z53" s="3" t="str">
        <f t="shared" si="15"/>
        <v/>
      </c>
      <c r="AA53" s="3" t="str">
        <f t="shared" si="15"/>
        <v/>
      </c>
      <c r="AB53" s="3" t="str">
        <f t="shared" si="15"/>
        <v/>
      </c>
      <c r="AC53" s="3" t="str">
        <f t="shared" si="15"/>
        <v/>
      </c>
      <c r="AD53" s="14">
        <f ca="1">AF54</f>
        <v>8</v>
      </c>
      <c r="AE53" s="1" t="str">
        <f>IF(AE24="","",AE24)</f>
        <v/>
      </c>
      <c r="AF53" s="1" t="str">
        <f t="shared" si="9"/>
        <v/>
      </c>
      <c r="AG53" s="1" t="str">
        <f t="shared" si="9"/>
        <v/>
      </c>
    </row>
    <row r="54" spans="1:33" ht="27" customHeight="1" x14ac:dyDescent="0.25">
      <c r="A54" s="44" t="str">
        <f t="shared" si="6"/>
        <v>(9)</v>
      </c>
      <c r="B54" s="43"/>
      <c r="C54" s="43"/>
      <c r="D54" s="183">
        <f t="shared" ca="1" si="13"/>
        <v>21</v>
      </c>
      <c r="E54" s="183" t="str">
        <f t="shared" si="13"/>
        <v/>
      </c>
      <c r="F54" s="43" t="str">
        <f t="shared" si="13"/>
        <v>)</v>
      </c>
      <c r="G54" s="44" t="str">
        <f t="shared" si="13"/>
        <v/>
      </c>
      <c r="H54" s="44">
        <f t="shared" ca="1" si="13"/>
        <v>8</v>
      </c>
      <c r="I54" s="43" t="str">
        <f t="shared" si="13"/>
        <v/>
      </c>
      <c r="J54" s="43">
        <f t="shared" ca="1" si="13"/>
        <v>4</v>
      </c>
      <c r="K54" s="45">
        <f t="shared" ca="1" si="13"/>
        <v>84</v>
      </c>
      <c r="L54" s="45">
        <f t="shared" ca="1" si="13"/>
        <v>4</v>
      </c>
      <c r="M54" s="43" t="str">
        <f t="shared" si="13"/>
        <v/>
      </c>
      <c r="N54" s="43" t="str">
        <f t="shared" si="13"/>
        <v/>
      </c>
      <c r="O54" s="43" t="str">
        <f t="shared" si="13"/>
        <v/>
      </c>
      <c r="P54" s="43" t="str">
        <f t="shared" si="13"/>
        <v/>
      </c>
      <c r="Q54" s="43" t="str">
        <f t="shared" si="1"/>
        <v/>
      </c>
      <c r="R54" s="43" t="str">
        <f t="shared" si="1"/>
        <v/>
      </c>
      <c r="S54" s="185" t="str">
        <f t="shared" si="2"/>
        <v>(10)</v>
      </c>
      <c r="T54" s="185"/>
      <c r="U54" s="43"/>
      <c r="V54" s="183">
        <f t="shared" ca="1" si="8"/>
        <v>55</v>
      </c>
      <c r="W54" s="183" t="str">
        <f t="shared" si="8"/>
        <v/>
      </c>
      <c r="X54" s="43" t="str">
        <f t="shared" si="8"/>
        <v>)</v>
      </c>
      <c r="Y54" s="44" t="str">
        <f t="shared" si="8"/>
        <v/>
      </c>
      <c r="Z54" s="44">
        <f t="shared" ca="1" si="15"/>
        <v>4</v>
      </c>
      <c r="AA54" s="43" t="str">
        <f t="shared" si="15"/>
        <v/>
      </c>
      <c r="AB54" s="43">
        <f t="shared" ca="1" si="15"/>
        <v>4</v>
      </c>
      <c r="AC54" s="43" t="str">
        <f t="shared" si="15"/>
        <v/>
      </c>
      <c r="AD54" s="43">
        <f ca="1">IF(AD25="","",AD25)</f>
        <v>0</v>
      </c>
      <c r="AE54" s="45">
        <f ca="1">IF(AE25="","",AE25)</f>
        <v>440</v>
      </c>
      <c r="AF54" s="45">
        <f t="shared" ca="1" si="9"/>
        <v>8</v>
      </c>
      <c r="AG54" s="43" t="str">
        <f t="shared" si="9"/>
        <v/>
      </c>
    </row>
    <row r="55" spans="1:33" ht="27" customHeight="1" x14ac:dyDescent="0.25">
      <c r="A55" s="1" t="str">
        <f t="shared" si="6"/>
        <v/>
      </c>
      <c r="D55" s="1" t="str">
        <f t="shared" si="13"/>
        <v/>
      </c>
      <c r="E55" s="1" t="str">
        <f t="shared" si="13"/>
        <v/>
      </c>
      <c r="F55" s="1" t="str">
        <f t="shared" si="13"/>
        <v/>
      </c>
      <c r="G55" s="1" t="str">
        <f t="shared" si="13"/>
        <v/>
      </c>
      <c r="H55" s="39">
        <f ca="1">INT(K55/10)</f>
        <v>8</v>
      </c>
      <c r="I55" s="39" t="str">
        <f t="shared" si="13"/>
        <v/>
      </c>
      <c r="J55" s="39">
        <f ca="1">K55-INT(K55/10)*10</f>
        <v>4</v>
      </c>
      <c r="K55" s="8">
        <f ca="1">D54*J53</f>
        <v>84</v>
      </c>
      <c r="L55" s="8" t="str">
        <f t="shared" si="13"/>
        <v/>
      </c>
      <c r="M55" s="1" t="str">
        <f t="shared" si="13"/>
        <v/>
      </c>
      <c r="N55" s="1" t="str">
        <f t="shared" si="13"/>
        <v/>
      </c>
      <c r="O55" s="1" t="str">
        <f t="shared" si="13"/>
        <v/>
      </c>
      <c r="P55" s="1" t="str">
        <f t="shared" si="13"/>
        <v/>
      </c>
      <c r="Q55" s="1" t="str">
        <f t="shared" si="1"/>
        <v/>
      </c>
      <c r="R55" s="1" t="str">
        <f t="shared" si="1"/>
        <v/>
      </c>
      <c r="S55" s="1" t="str">
        <f t="shared" si="2"/>
        <v/>
      </c>
      <c r="V55" s="1" t="str">
        <f t="shared" si="8"/>
        <v/>
      </c>
      <c r="W55" s="1" t="str">
        <f t="shared" si="8"/>
        <v/>
      </c>
      <c r="X55" s="1" t="str">
        <f t="shared" si="8"/>
        <v/>
      </c>
      <c r="Y55" s="1" t="str">
        <f t="shared" si="8"/>
        <v/>
      </c>
      <c r="Z55" s="48">
        <f ca="1">INT(AE55/100)</f>
        <v>4</v>
      </c>
      <c r="AA55" s="39"/>
      <c r="AB55" s="39">
        <f ca="1">INT(AE55/10)-INT(AE55/100)*10</f>
        <v>4</v>
      </c>
      <c r="AC55" s="39"/>
      <c r="AD55" s="39">
        <f ca="1">INT(AE55-INT(AE55/10)*10)</f>
        <v>0</v>
      </c>
      <c r="AE55" s="8">
        <f ca="1">V54*AD53</f>
        <v>440</v>
      </c>
      <c r="AF55" s="8" t="str">
        <f t="shared" si="9"/>
        <v/>
      </c>
      <c r="AG55" s="1" t="str">
        <f t="shared" si="9"/>
        <v/>
      </c>
    </row>
    <row r="56" spans="1:33" ht="27" customHeight="1" x14ac:dyDescent="0.25">
      <c r="A56" s="1" t="str">
        <f t="shared" si="6"/>
        <v/>
      </c>
      <c r="D56" s="1" t="str">
        <f t="shared" si="13"/>
        <v/>
      </c>
      <c r="E56" s="1" t="str">
        <f t="shared" si="13"/>
        <v/>
      </c>
      <c r="F56" s="1" t="str">
        <f t="shared" si="13"/>
        <v/>
      </c>
      <c r="G56" s="1" t="str">
        <f t="shared" si="13"/>
        <v/>
      </c>
      <c r="H56" s="7" t="str">
        <f t="shared" si="13"/>
        <v/>
      </c>
      <c r="I56" s="7" t="str">
        <f t="shared" si="13"/>
        <v/>
      </c>
      <c r="J56" s="7">
        <f ca="1">K56</f>
        <v>0</v>
      </c>
      <c r="K56" s="8">
        <f ca="1">K54-K55</f>
        <v>0</v>
      </c>
      <c r="L56" s="8" t="str">
        <f t="shared" si="13"/>
        <v/>
      </c>
      <c r="M56" s="1" t="str">
        <f t="shared" si="13"/>
        <v/>
      </c>
      <c r="N56" s="1" t="str">
        <f t="shared" si="13"/>
        <v/>
      </c>
      <c r="O56" s="1" t="str">
        <f t="shared" si="13"/>
        <v/>
      </c>
      <c r="P56" s="1" t="str">
        <f t="shared" si="13"/>
        <v/>
      </c>
      <c r="Q56" s="1" t="str">
        <f t="shared" si="1"/>
        <v/>
      </c>
      <c r="R56" s="1" t="str">
        <f t="shared" si="1"/>
        <v/>
      </c>
      <c r="S56" s="1" t="str">
        <f t="shared" si="2"/>
        <v/>
      </c>
      <c r="V56" s="1" t="str">
        <f t="shared" si="8"/>
        <v/>
      </c>
      <c r="W56" s="1" t="str">
        <f t="shared" si="8"/>
        <v/>
      </c>
      <c r="X56" s="1" t="str">
        <f t="shared" si="8"/>
        <v/>
      </c>
      <c r="Y56" s="1" t="str">
        <f t="shared" si="8"/>
        <v/>
      </c>
      <c r="Z56" s="7" t="str">
        <f t="shared" ref="Z56:AC58" si="16">IF(Z27="","",Z27)</f>
        <v/>
      </c>
      <c r="AA56" s="7" t="str">
        <f t="shared" si="16"/>
        <v/>
      </c>
      <c r="AB56" s="7" t="str">
        <f t="shared" si="16"/>
        <v/>
      </c>
      <c r="AC56" s="7" t="str">
        <f t="shared" si="16"/>
        <v/>
      </c>
      <c r="AD56" s="7">
        <f ca="1">AE56</f>
        <v>0</v>
      </c>
      <c r="AE56" s="8">
        <f ca="1">AE54-AE55</f>
        <v>0</v>
      </c>
      <c r="AF56" s="8" t="str">
        <f t="shared" si="9"/>
        <v/>
      </c>
      <c r="AG56" s="1" t="str">
        <f t="shared" si="9"/>
        <v/>
      </c>
    </row>
    <row r="57" spans="1:33" ht="27" customHeight="1" x14ac:dyDescent="0.25">
      <c r="A57" s="1" t="str">
        <f t="shared" si="6"/>
        <v/>
      </c>
      <c r="D57" s="1" t="str">
        <f t="shared" si="13"/>
        <v/>
      </c>
      <c r="E57" s="1" t="str">
        <f t="shared" si="13"/>
        <v/>
      </c>
      <c r="F57" s="1" t="str">
        <f t="shared" si="13"/>
        <v/>
      </c>
      <c r="G57" s="1" t="str">
        <f t="shared" si="13"/>
        <v/>
      </c>
      <c r="H57" s="1" t="str">
        <f t="shared" si="13"/>
        <v/>
      </c>
      <c r="I57" s="1" t="str">
        <f t="shared" si="13"/>
        <v/>
      </c>
      <c r="J57" s="1" t="str">
        <f t="shared" si="13"/>
        <v/>
      </c>
      <c r="K57" s="1" t="str">
        <f t="shared" si="13"/>
        <v/>
      </c>
      <c r="L57" s="1" t="str">
        <f t="shared" si="13"/>
        <v/>
      </c>
      <c r="M57" s="1" t="str">
        <f t="shared" si="13"/>
        <v/>
      </c>
      <c r="N57" s="1" t="str">
        <f t="shared" si="13"/>
        <v/>
      </c>
      <c r="O57" s="1" t="str">
        <f t="shared" si="13"/>
        <v/>
      </c>
      <c r="P57" s="1" t="str">
        <f t="shared" si="13"/>
        <v/>
      </c>
      <c r="Q57" s="1" t="str">
        <f t="shared" si="1"/>
        <v/>
      </c>
      <c r="R57" s="1" t="str">
        <f t="shared" si="1"/>
        <v/>
      </c>
      <c r="S57" s="1" t="str">
        <f t="shared" si="2"/>
        <v/>
      </c>
      <c r="V57" s="1" t="str">
        <f t="shared" si="8"/>
        <v/>
      </c>
      <c r="W57" s="1" t="str">
        <f t="shared" si="8"/>
        <v/>
      </c>
      <c r="X57" s="1" t="str">
        <f t="shared" si="8"/>
        <v/>
      </c>
      <c r="Y57" s="1" t="str">
        <f t="shared" si="8"/>
        <v/>
      </c>
      <c r="Z57" s="1" t="str">
        <f t="shared" si="16"/>
        <v/>
      </c>
      <c r="AA57" s="1" t="str">
        <f t="shared" si="16"/>
        <v/>
      </c>
      <c r="AB57" s="1" t="str">
        <f t="shared" si="16"/>
        <v/>
      </c>
      <c r="AC57" s="1" t="str">
        <f t="shared" si="16"/>
        <v/>
      </c>
      <c r="AD57" s="1" t="str">
        <f>IF(AD28="","",AD28)</f>
        <v/>
      </c>
      <c r="AE57" s="1" t="str">
        <f>IF(AE28="","",AE28)</f>
        <v/>
      </c>
      <c r="AF57" s="1" t="str">
        <f t="shared" si="9"/>
        <v/>
      </c>
      <c r="AG57" s="1" t="str">
        <f t="shared" si="9"/>
        <v/>
      </c>
    </row>
    <row r="58" spans="1:33" ht="27" customHeight="1" x14ac:dyDescent="0.25">
      <c r="A58" s="1" t="str">
        <f t="shared" si="6"/>
        <v/>
      </c>
      <c r="D58" s="1" t="str">
        <f t="shared" si="13"/>
        <v/>
      </c>
      <c r="E58" s="1" t="str">
        <f t="shared" si="13"/>
        <v/>
      </c>
      <c r="F58" s="1" t="str">
        <f t="shared" si="13"/>
        <v/>
      </c>
      <c r="G58" s="1" t="str">
        <f t="shared" si="13"/>
        <v/>
      </c>
      <c r="H58" s="1" t="str">
        <f t="shared" si="13"/>
        <v/>
      </c>
      <c r="I58" s="1" t="str">
        <f t="shared" si="13"/>
        <v/>
      </c>
      <c r="J58" s="1" t="str">
        <f t="shared" si="13"/>
        <v/>
      </c>
      <c r="K58" s="1" t="str">
        <f t="shared" si="13"/>
        <v/>
      </c>
      <c r="L58" s="1" t="str">
        <f t="shared" si="13"/>
        <v/>
      </c>
      <c r="M58" s="1" t="str">
        <f t="shared" si="13"/>
        <v/>
      </c>
      <c r="N58" s="1" t="str">
        <f t="shared" si="13"/>
        <v/>
      </c>
      <c r="O58" s="1" t="str">
        <f t="shared" si="13"/>
        <v/>
      </c>
      <c r="P58" s="1" t="str">
        <f t="shared" si="13"/>
        <v/>
      </c>
      <c r="Q58" s="1" t="str">
        <f t="shared" si="1"/>
        <v/>
      </c>
      <c r="R58" s="1" t="str">
        <f t="shared" si="1"/>
        <v/>
      </c>
      <c r="S58" s="1" t="str">
        <f t="shared" si="2"/>
        <v/>
      </c>
      <c r="V58" s="1" t="str">
        <f t="shared" si="8"/>
        <v/>
      </c>
      <c r="W58" s="1" t="str">
        <f t="shared" si="8"/>
        <v/>
      </c>
      <c r="X58" s="1" t="str">
        <f t="shared" si="8"/>
        <v/>
      </c>
      <c r="Y58" s="1" t="str">
        <f t="shared" si="8"/>
        <v/>
      </c>
      <c r="Z58" s="1" t="str">
        <f t="shared" si="16"/>
        <v/>
      </c>
      <c r="AA58" s="1" t="str">
        <f t="shared" si="16"/>
        <v/>
      </c>
      <c r="AB58" s="1" t="str">
        <f t="shared" si="16"/>
        <v/>
      </c>
      <c r="AC58" s="1" t="str">
        <f t="shared" si="16"/>
        <v/>
      </c>
      <c r="AD58" s="1" t="str">
        <f>IF(AD29="","",AD29)</f>
        <v/>
      </c>
      <c r="AE58" s="1" t="str">
        <f>IF(AE29="","",AE29)</f>
        <v/>
      </c>
      <c r="AF58" s="1" t="str">
        <f t="shared" si="9"/>
        <v/>
      </c>
      <c r="AG58" s="1" t="str">
        <f t="shared" si="9"/>
        <v/>
      </c>
    </row>
    <row r="59" spans="1:33" ht="25" customHeight="1"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row>
    <row r="60" spans="1:33" ht="25" customHeight="1"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row>
    <row r="61" spans="1:33" ht="25" customHeight="1"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row>
  </sheetData>
  <mergeCells count="24">
    <mergeCell ref="S54:T54"/>
    <mergeCell ref="D54:E54"/>
    <mergeCell ref="V44:W44"/>
    <mergeCell ref="V49:W49"/>
    <mergeCell ref="V54:W54"/>
    <mergeCell ref="D44:E44"/>
    <mergeCell ref="D49:E49"/>
    <mergeCell ref="AE30:AF30"/>
    <mergeCell ref="D10:E10"/>
    <mergeCell ref="V10:W10"/>
    <mergeCell ref="D5:E5"/>
    <mergeCell ref="D39:E39"/>
    <mergeCell ref="V34:W34"/>
    <mergeCell ref="V39:W39"/>
    <mergeCell ref="D25:E25"/>
    <mergeCell ref="V25:W25"/>
    <mergeCell ref="S25:T25"/>
    <mergeCell ref="D34:E34"/>
    <mergeCell ref="AE1:AF1"/>
    <mergeCell ref="D20:E20"/>
    <mergeCell ref="V20:W20"/>
    <mergeCell ref="D15:E15"/>
    <mergeCell ref="V15:W15"/>
    <mergeCell ref="V5:W5"/>
  </mergeCells>
  <phoneticPr fontId="3"/>
  <pageMargins left="0.98425196850393704" right="0.98425196850393704" top="0.98425196850393704" bottom="0.98425196850393704" header="0.51181102362204722" footer="0.51181102362204722"/>
  <pageSetup paperSize="9" scale="96" orientation="portrait" horizontalDpi="300" verticalDpi="0" r:id="rId1"/>
  <headerFooter alignWithMargins="0">
    <oddHeader>&amp;L&amp;14算数ドリル</oddHeader>
  </headerFooter>
  <rowBreaks count="1" manualBreakCount="1">
    <brk id="29" max="3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G81"/>
  <sheetViews>
    <sheetView zoomScaleNormal="100" workbookViewId="0"/>
  </sheetViews>
  <sheetFormatPr defaultColWidth="11.0703125" defaultRowHeight="25" customHeight="1" x14ac:dyDescent="0.25"/>
  <cols>
    <col min="1" max="33" width="1.7109375" style="1" customWidth="1"/>
    <col min="34" max="16384" width="11.0703125" style="1"/>
  </cols>
  <sheetData>
    <row r="1" spans="1:33" ht="25" customHeight="1" x14ac:dyDescent="0.25">
      <c r="D1" s="2" t="s">
        <v>110</v>
      </c>
      <c r="AC1" s="3" t="s">
        <v>2</v>
      </c>
      <c r="AD1" s="3"/>
      <c r="AE1" s="147"/>
      <c r="AF1" s="147"/>
    </row>
    <row r="2" spans="1:33" ht="25" customHeight="1" x14ac:dyDescent="0.25">
      <c r="P2" s="4" t="s">
        <v>0</v>
      </c>
      <c r="Q2" s="3"/>
      <c r="R2" s="3"/>
      <c r="S2" s="3"/>
      <c r="T2" s="3"/>
      <c r="U2" s="3"/>
      <c r="V2" s="3"/>
      <c r="W2" s="3"/>
      <c r="X2" s="3"/>
      <c r="Y2" s="3"/>
      <c r="Z2" s="3"/>
      <c r="AA2" s="3"/>
      <c r="AB2" s="3"/>
      <c r="AC2" s="3"/>
      <c r="AD2" s="3"/>
      <c r="AE2" s="3"/>
    </row>
    <row r="3" spans="1:33" ht="20.149999999999999" customHeight="1" x14ac:dyDescent="0.25">
      <c r="A3" s="5"/>
    </row>
    <row r="4" spans="1:33" ht="20.149999999999999" customHeight="1" x14ac:dyDescent="0.25">
      <c r="A4" s="17"/>
      <c r="B4" s="17"/>
      <c r="C4" s="17"/>
      <c r="D4" s="17"/>
      <c r="E4" s="17"/>
      <c r="F4" s="18"/>
      <c r="G4" s="18"/>
      <c r="H4" s="18"/>
      <c r="I4" s="18"/>
      <c r="J4" s="18"/>
      <c r="K4" s="18"/>
      <c r="L4" s="18"/>
      <c r="M4" s="17"/>
      <c r="N4" s="17"/>
      <c r="O4" s="17"/>
      <c r="P4" s="17"/>
      <c r="Q4" s="17"/>
      <c r="R4" s="17"/>
      <c r="S4" s="17"/>
      <c r="T4" s="17"/>
      <c r="U4" s="17"/>
      <c r="V4" s="17"/>
      <c r="W4" s="17"/>
      <c r="X4" s="18"/>
      <c r="Y4" s="18"/>
      <c r="Z4" s="18"/>
      <c r="AA4" s="18"/>
      <c r="AB4" s="18"/>
      <c r="AC4" s="18"/>
      <c r="AD4" s="18"/>
      <c r="AE4" s="17"/>
      <c r="AF4" s="17"/>
      <c r="AG4" s="17"/>
    </row>
    <row r="5" spans="1:33" ht="20.149999999999999" customHeight="1" x14ac:dyDescent="0.25">
      <c r="A5" s="44" t="s">
        <v>17</v>
      </c>
      <c r="B5" s="43"/>
      <c r="C5" s="43"/>
      <c r="D5" s="183">
        <f ca="1">INT(RAND()*29)+11</f>
        <v>30</v>
      </c>
      <c r="E5" s="183"/>
      <c r="F5" s="43" t="s">
        <v>18</v>
      </c>
      <c r="G5" s="44"/>
      <c r="H5" s="44">
        <f ca="1">INT(M5/100)</f>
        <v>8</v>
      </c>
      <c r="I5" s="43"/>
      <c r="J5" s="43">
        <f ca="1">INT(M5/10)-INT(M5/100)*10</f>
        <v>1</v>
      </c>
      <c r="K5" s="43"/>
      <c r="L5" s="43">
        <f ca="1">INT(M5-INT(M5/10)*10)</f>
        <v>0</v>
      </c>
      <c r="M5" s="45">
        <f ca="1">D5*N5</f>
        <v>810</v>
      </c>
      <c r="N5" s="45">
        <f ca="1">INT(RAND()*(1000/D5-11)+11)</f>
        <v>27</v>
      </c>
      <c r="P5" s="43"/>
      <c r="Q5" s="43"/>
      <c r="R5" s="43"/>
      <c r="S5" s="44" t="s">
        <v>19</v>
      </c>
      <c r="T5" s="43"/>
      <c r="U5" s="43"/>
      <c r="V5" s="183">
        <f ca="1">INT(RAND()*29)+11</f>
        <v>19</v>
      </c>
      <c r="W5" s="183"/>
      <c r="X5" s="43" t="s">
        <v>18</v>
      </c>
      <c r="Y5" s="44"/>
      <c r="Z5" s="44">
        <f ca="1">INT(AE5/100)</f>
        <v>8</v>
      </c>
      <c r="AA5" s="43"/>
      <c r="AB5" s="43">
        <f ca="1">INT(AE5/10)-INT(AE5/100)*10</f>
        <v>9</v>
      </c>
      <c r="AC5" s="43"/>
      <c r="AD5" s="43">
        <f ca="1">INT(AE5-INT(AE5/10)*10)</f>
        <v>3</v>
      </c>
      <c r="AE5" s="45">
        <f ca="1">V5*AF5</f>
        <v>893</v>
      </c>
      <c r="AF5" s="45">
        <f ca="1">INT(RAND()*(1000/V5-11)+11)</f>
        <v>47</v>
      </c>
      <c r="AG5" s="43"/>
    </row>
    <row r="6" spans="1:33" ht="20.149999999999999" customHeight="1" x14ac:dyDescent="0.25"/>
    <row r="7" spans="1:33" ht="20.149999999999999" customHeight="1" x14ac:dyDescent="0.25"/>
    <row r="8" spans="1:33" ht="20.149999999999999" customHeight="1" x14ac:dyDescent="0.25"/>
    <row r="9" spans="1:33" ht="20.149999999999999" customHeight="1" x14ac:dyDescent="0.25"/>
    <row r="10" spans="1:33" ht="20.149999999999999" customHeight="1" x14ac:dyDescent="0.25"/>
    <row r="11" spans="1:33" ht="20.149999999999999" customHeight="1" x14ac:dyDescent="0.25">
      <c r="F11" s="3"/>
      <c r="G11" s="3"/>
      <c r="H11" s="3"/>
      <c r="I11" s="3"/>
      <c r="J11" s="3"/>
      <c r="K11" s="3"/>
      <c r="L11" s="3"/>
      <c r="X11" s="3"/>
      <c r="Y11" s="3"/>
      <c r="Z11" s="3"/>
      <c r="AA11" s="3"/>
      <c r="AB11" s="3"/>
      <c r="AC11" s="3"/>
      <c r="AD11" s="3"/>
    </row>
    <row r="12" spans="1:33" ht="20.149999999999999" customHeight="1" x14ac:dyDescent="0.25">
      <c r="A12" s="44" t="s">
        <v>20</v>
      </c>
      <c r="B12" s="43"/>
      <c r="C12" s="43"/>
      <c r="D12" s="183">
        <f ca="1">INT(RAND()*29)+11</f>
        <v>19</v>
      </c>
      <c r="E12" s="183"/>
      <c r="F12" s="43" t="s">
        <v>18</v>
      </c>
      <c r="G12" s="44"/>
      <c r="H12" s="44">
        <f ca="1">INT(M12/100)</f>
        <v>2</v>
      </c>
      <c r="I12" s="43"/>
      <c r="J12" s="43">
        <f ca="1">INT(M12/10)-INT(M12/100)*10</f>
        <v>2</v>
      </c>
      <c r="K12" s="43"/>
      <c r="L12" s="43">
        <f ca="1">INT(M12-INT(M12/10)*10)</f>
        <v>8</v>
      </c>
      <c r="M12" s="45">
        <f ca="1">D12*N12</f>
        <v>228</v>
      </c>
      <c r="N12" s="45">
        <f ca="1">INT(RAND()*(1000/D12-11)+11)</f>
        <v>12</v>
      </c>
      <c r="O12" s="43"/>
      <c r="P12" s="43"/>
      <c r="Q12" s="43"/>
      <c r="R12" s="43"/>
      <c r="S12" s="44" t="s">
        <v>21</v>
      </c>
      <c r="T12" s="43"/>
      <c r="U12" s="43"/>
      <c r="V12" s="183">
        <f ca="1">INT(RAND()*29)+11</f>
        <v>35</v>
      </c>
      <c r="W12" s="183"/>
      <c r="X12" s="43" t="s">
        <v>18</v>
      </c>
      <c r="Y12" s="44"/>
      <c r="Z12" s="44">
        <f ca="1">INT(AE12/100)</f>
        <v>8</v>
      </c>
      <c r="AA12" s="43"/>
      <c r="AB12" s="43">
        <f ca="1">INT(AE12/10)-INT(AE12/100)*10</f>
        <v>7</v>
      </c>
      <c r="AC12" s="43"/>
      <c r="AD12" s="43">
        <f ca="1">INT(AE12-INT(AE12/10)*10)</f>
        <v>5</v>
      </c>
      <c r="AE12" s="45">
        <f ca="1">V12*AF12</f>
        <v>875</v>
      </c>
      <c r="AF12" s="45">
        <f ca="1">INT(RAND()*(1000/V12-11)+11)</f>
        <v>25</v>
      </c>
      <c r="AG12" s="43"/>
    </row>
    <row r="13" spans="1:33" ht="20.149999999999999" customHeight="1" x14ac:dyDescent="0.25"/>
    <row r="14" spans="1:33" ht="20.149999999999999" customHeight="1" x14ac:dyDescent="0.25"/>
    <row r="15" spans="1:33" ht="20.149999999999999" customHeight="1" x14ac:dyDescent="0.25"/>
    <row r="16" spans="1:33" ht="20.149999999999999" customHeight="1" x14ac:dyDescent="0.25"/>
    <row r="17" spans="1:33" ht="20.149999999999999" customHeight="1" x14ac:dyDescent="0.25"/>
    <row r="18" spans="1:33" ht="20.149999999999999" customHeight="1" x14ac:dyDescent="0.25">
      <c r="F18" s="3"/>
      <c r="G18" s="3"/>
      <c r="H18" s="3"/>
      <c r="I18" s="3"/>
      <c r="J18" s="3"/>
      <c r="K18" s="3"/>
      <c r="L18" s="3"/>
      <c r="X18" s="3"/>
      <c r="Y18" s="3"/>
      <c r="Z18" s="3"/>
      <c r="AA18" s="3"/>
      <c r="AB18" s="3"/>
      <c r="AC18" s="3"/>
      <c r="AD18" s="3"/>
    </row>
    <row r="19" spans="1:33" ht="20.149999999999999" customHeight="1" x14ac:dyDescent="0.25">
      <c r="A19" s="44" t="s">
        <v>22</v>
      </c>
      <c r="B19" s="43"/>
      <c r="C19" s="43"/>
      <c r="D19" s="183">
        <f ca="1">INT(RAND()*29)+11</f>
        <v>28</v>
      </c>
      <c r="E19" s="183"/>
      <c r="F19" s="43" t="s">
        <v>18</v>
      </c>
      <c r="G19" s="44"/>
      <c r="H19" s="44">
        <f ca="1">INT(M19/100)</f>
        <v>8</v>
      </c>
      <c r="I19" s="43"/>
      <c r="J19" s="43">
        <f ca="1">INT(M19/10)-INT(M19/100)*10</f>
        <v>1</v>
      </c>
      <c r="K19" s="43"/>
      <c r="L19" s="43">
        <f ca="1">INT(M19-INT(M19/10)*10)</f>
        <v>2</v>
      </c>
      <c r="M19" s="45">
        <f ca="1">D19*N19</f>
        <v>812</v>
      </c>
      <c r="N19" s="45">
        <f ca="1">INT(RAND()*(1000/D19-11)+11)</f>
        <v>29</v>
      </c>
      <c r="O19" s="43"/>
      <c r="P19" s="43"/>
      <c r="Q19" s="43"/>
      <c r="R19" s="43"/>
      <c r="S19" s="44" t="s">
        <v>23</v>
      </c>
      <c r="T19" s="43"/>
      <c r="U19" s="43"/>
      <c r="V19" s="183">
        <f ca="1">INT(RAND()*29)+11</f>
        <v>27</v>
      </c>
      <c r="W19" s="183"/>
      <c r="X19" s="43" t="s">
        <v>18</v>
      </c>
      <c r="Y19" s="44"/>
      <c r="Z19" s="44">
        <f ca="1">INT(AE19/100)</f>
        <v>9</v>
      </c>
      <c r="AA19" s="43"/>
      <c r="AB19" s="43">
        <f ca="1">INT(AE19/10)-INT(AE19/100)*10</f>
        <v>7</v>
      </c>
      <c r="AC19" s="43"/>
      <c r="AD19" s="43">
        <f ca="1">INT(AE19-INT(AE19/10)*10)</f>
        <v>2</v>
      </c>
      <c r="AE19" s="45">
        <f ca="1">V19*AF19</f>
        <v>972</v>
      </c>
      <c r="AF19" s="45">
        <f ca="1">INT(RAND()*(1000/V19-11)+11)</f>
        <v>36</v>
      </c>
      <c r="AG19" s="43"/>
    </row>
    <row r="20" spans="1:33" ht="20.149999999999999" customHeight="1" x14ac:dyDescent="0.25"/>
    <row r="21" spans="1:33" ht="20.149999999999999" customHeight="1" x14ac:dyDescent="0.25"/>
    <row r="22" spans="1:33" ht="20.149999999999999" customHeight="1" x14ac:dyDescent="0.25"/>
    <row r="23" spans="1:33" ht="20.149999999999999" customHeight="1" x14ac:dyDescent="0.25"/>
    <row r="24" spans="1:33" ht="20.149999999999999" customHeight="1" x14ac:dyDescent="0.25"/>
    <row r="25" spans="1:33" ht="20.149999999999999" customHeight="1" x14ac:dyDescent="0.25">
      <c r="F25" s="3"/>
      <c r="G25" s="3"/>
      <c r="H25" s="3"/>
      <c r="I25" s="3"/>
      <c r="J25" s="3"/>
      <c r="K25" s="3"/>
      <c r="L25" s="3"/>
      <c r="X25" s="3"/>
      <c r="Y25" s="3"/>
      <c r="Z25" s="3"/>
      <c r="AA25" s="3"/>
      <c r="AB25" s="3"/>
      <c r="AC25" s="3"/>
      <c r="AD25" s="3"/>
    </row>
    <row r="26" spans="1:33" ht="20.149999999999999" customHeight="1" x14ac:dyDescent="0.25">
      <c r="A26" s="44" t="s">
        <v>24</v>
      </c>
      <c r="B26" s="43"/>
      <c r="C26" s="43"/>
      <c r="D26" s="183">
        <f ca="1">INT(RAND()*29)+11</f>
        <v>15</v>
      </c>
      <c r="E26" s="183"/>
      <c r="F26" s="43" t="s">
        <v>18</v>
      </c>
      <c r="G26" s="44"/>
      <c r="H26" s="44">
        <f ca="1">INT(M26/100)</f>
        <v>9</v>
      </c>
      <c r="I26" s="43"/>
      <c r="J26" s="43">
        <f ca="1">INT(M26/10)-INT(M26/100)*10</f>
        <v>7</v>
      </c>
      <c r="K26" s="43"/>
      <c r="L26" s="43">
        <f ca="1">INT(M26-INT(M26/10)*10)</f>
        <v>5</v>
      </c>
      <c r="M26" s="45">
        <f ca="1">D26*N26</f>
        <v>975</v>
      </c>
      <c r="N26" s="45">
        <f ca="1">INT(RAND()*(1000/D26-11)+11)</f>
        <v>65</v>
      </c>
      <c r="O26" s="43"/>
      <c r="P26" s="43"/>
      <c r="Q26" s="43"/>
      <c r="R26" s="43"/>
      <c r="S26" s="44" t="s">
        <v>25</v>
      </c>
      <c r="T26" s="43"/>
      <c r="U26" s="43"/>
      <c r="V26" s="183">
        <f ca="1">INT(RAND()*29)+11</f>
        <v>22</v>
      </c>
      <c r="W26" s="183"/>
      <c r="X26" s="43" t="s">
        <v>18</v>
      </c>
      <c r="Y26" s="44"/>
      <c r="Z26" s="44">
        <f ca="1">INT(AE26/100)</f>
        <v>5</v>
      </c>
      <c r="AA26" s="43"/>
      <c r="AB26" s="43">
        <f ca="1">INT(AE26/10)-INT(AE26/100)*10</f>
        <v>0</v>
      </c>
      <c r="AC26" s="43"/>
      <c r="AD26" s="43">
        <f ca="1">INT(AE26-INT(AE26/10)*10)</f>
        <v>6</v>
      </c>
      <c r="AE26" s="45">
        <f ca="1">V26*AF26</f>
        <v>506</v>
      </c>
      <c r="AF26" s="45">
        <f ca="1">INT(RAND()*(1000/V26-11)+11)</f>
        <v>23</v>
      </c>
      <c r="AG26" s="43"/>
    </row>
    <row r="27" spans="1:33" ht="20.149999999999999" customHeight="1" x14ac:dyDescent="0.25"/>
    <row r="28" spans="1:33" ht="20.149999999999999" customHeight="1" x14ac:dyDescent="0.25"/>
    <row r="29" spans="1:33" ht="20.149999999999999" customHeight="1" x14ac:dyDescent="0.25"/>
    <row r="30" spans="1:33" ht="20.149999999999999" customHeight="1" x14ac:dyDescent="0.25"/>
    <row r="31" spans="1:33" ht="20.149999999999999" customHeight="1" x14ac:dyDescent="0.25"/>
    <row r="32" spans="1:33" ht="20.149999999999999" customHeight="1" x14ac:dyDescent="0.25">
      <c r="F32" s="3"/>
      <c r="G32" s="3"/>
      <c r="H32" s="3"/>
      <c r="I32" s="3"/>
      <c r="J32" s="3"/>
      <c r="K32" s="3"/>
      <c r="L32" s="3"/>
      <c r="X32" s="3"/>
      <c r="Y32" s="3"/>
      <c r="Z32" s="3"/>
      <c r="AA32" s="3"/>
      <c r="AB32" s="3"/>
      <c r="AC32" s="3"/>
      <c r="AD32" s="3"/>
    </row>
    <row r="33" spans="1:33" ht="20.149999999999999" customHeight="1" x14ac:dyDescent="0.25">
      <c r="A33" s="44" t="s">
        <v>26</v>
      </c>
      <c r="B33" s="43"/>
      <c r="C33" s="43"/>
      <c r="D33" s="183">
        <f ca="1">INT(RAND()*29)+11</f>
        <v>24</v>
      </c>
      <c r="E33" s="183"/>
      <c r="F33" s="43" t="s">
        <v>18</v>
      </c>
      <c r="G33" s="44"/>
      <c r="H33" s="44">
        <f ca="1">INT(M33/100)</f>
        <v>9</v>
      </c>
      <c r="I33" s="43"/>
      <c r="J33" s="43">
        <f ca="1">INT(M33/10)-INT(M33/100)*10</f>
        <v>8</v>
      </c>
      <c r="K33" s="43"/>
      <c r="L33" s="43">
        <f ca="1">INT(M33-INT(M33/10)*10)</f>
        <v>4</v>
      </c>
      <c r="M33" s="45">
        <f ca="1">D33*N33</f>
        <v>984</v>
      </c>
      <c r="N33" s="45">
        <f ca="1">INT(RAND()*(1000/D33-11)+11)</f>
        <v>41</v>
      </c>
      <c r="O33" s="43"/>
      <c r="P33" s="43"/>
      <c r="Q33" s="43"/>
      <c r="R33" s="43"/>
      <c r="S33" s="185" t="s">
        <v>27</v>
      </c>
      <c r="T33" s="185"/>
      <c r="U33" s="43"/>
      <c r="V33" s="183">
        <f ca="1">INT(RAND()*29)+11</f>
        <v>38</v>
      </c>
      <c r="W33" s="183"/>
      <c r="X33" s="43" t="s">
        <v>18</v>
      </c>
      <c r="Y33" s="44"/>
      <c r="Z33" s="44">
        <f ca="1">INT(AE33/100)</f>
        <v>4</v>
      </c>
      <c r="AA33" s="43"/>
      <c r="AB33" s="43">
        <f ca="1">INT(AE33/10)-INT(AE33/100)*10</f>
        <v>9</v>
      </c>
      <c r="AC33" s="43"/>
      <c r="AD33" s="43">
        <f ca="1">INT(AE33-INT(AE33/10)*10)</f>
        <v>4</v>
      </c>
      <c r="AE33" s="45">
        <f ca="1">V33*AF33</f>
        <v>494</v>
      </c>
      <c r="AF33" s="45">
        <f ca="1">INT(RAND()*(1000/V33-11)+11)</f>
        <v>13</v>
      </c>
      <c r="AG33" s="43"/>
    </row>
    <row r="34" spans="1:33" ht="20.149999999999999" customHeight="1" x14ac:dyDescent="0.25"/>
    <row r="35" spans="1:33" ht="20.149999999999999" customHeight="1" x14ac:dyDescent="0.25"/>
    <row r="36" spans="1:33" ht="20.149999999999999" customHeight="1" x14ac:dyDescent="0.25"/>
    <row r="37" spans="1:33" ht="20.149999999999999" customHeight="1" x14ac:dyDescent="0.25"/>
    <row r="38" spans="1:33" ht="20.149999999999999" customHeight="1" x14ac:dyDescent="0.25"/>
    <row r="39" spans="1:33" ht="15" customHeight="1" x14ac:dyDescent="0.25"/>
    <row r="40" spans="1:33" ht="25" customHeight="1" x14ac:dyDescent="0.25">
      <c r="D40" s="2" t="str">
        <f>IF(D1="","",D1)</f>
        <v>わり算の筆算</v>
      </c>
      <c r="AC40" s="3" t="str">
        <f>IF(AC1="","",AC1)</f>
        <v>№</v>
      </c>
      <c r="AD40" s="3"/>
      <c r="AE40" s="147" t="str">
        <f>IF(AE1="","",AE1)</f>
        <v/>
      </c>
      <c r="AF40" s="147"/>
    </row>
    <row r="41" spans="1:33" ht="25" customHeight="1" x14ac:dyDescent="0.25">
      <c r="E41" s="6" t="s">
        <v>1</v>
      </c>
      <c r="P41" s="4" t="str">
        <f t="shared" ref="P41:P46" si="0">IF(P2="","",P2)</f>
        <v>名前</v>
      </c>
      <c r="Q41" s="3"/>
      <c r="R41" s="3"/>
      <c r="S41" s="3"/>
      <c r="T41" s="3" t="str">
        <f>IF(T2="","",T2)</f>
        <v/>
      </c>
      <c r="U41" s="3"/>
      <c r="V41" s="3"/>
      <c r="W41" s="3"/>
      <c r="X41" s="3"/>
      <c r="Y41" s="3"/>
      <c r="Z41" s="3"/>
      <c r="AA41" s="3"/>
      <c r="AB41" s="3"/>
      <c r="AC41" s="3"/>
      <c r="AD41" s="3"/>
      <c r="AE41" s="3"/>
    </row>
    <row r="42" spans="1:33" ht="20.149999999999999" customHeight="1" x14ac:dyDescent="0.25">
      <c r="A42" s="1" t="str">
        <f t="shared" ref="A42:O42" si="1">IF(A3="","",A3)</f>
        <v/>
      </c>
      <c r="B42" s="1" t="str">
        <f t="shared" si="1"/>
        <v/>
      </c>
      <c r="C42" s="1" t="str">
        <f t="shared" si="1"/>
        <v/>
      </c>
      <c r="D42" s="1" t="str">
        <f t="shared" si="1"/>
        <v/>
      </c>
      <c r="E42" s="1" t="str">
        <f t="shared" si="1"/>
        <v/>
      </c>
      <c r="F42" s="1" t="str">
        <f t="shared" si="1"/>
        <v/>
      </c>
      <c r="G42" s="1" t="str">
        <f t="shared" si="1"/>
        <v/>
      </c>
      <c r="H42" s="1" t="str">
        <f t="shared" si="1"/>
        <v/>
      </c>
      <c r="I42" s="1" t="str">
        <f t="shared" si="1"/>
        <v/>
      </c>
      <c r="J42" s="1" t="str">
        <f t="shared" si="1"/>
        <v/>
      </c>
      <c r="K42" s="1" t="str">
        <f t="shared" si="1"/>
        <v/>
      </c>
      <c r="L42" s="1" t="str">
        <f t="shared" si="1"/>
        <v/>
      </c>
      <c r="M42" s="1" t="str">
        <f t="shared" si="1"/>
        <v/>
      </c>
      <c r="N42" s="1" t="str">
        <f t="shared" si="1"/>
        <v/>
      </c>
      <c r="O42" s="1" t="str">
        <f t="shared" si="1"/>
        <v/>
      </c>
      <c r="P42" s="1" t="str">
        <f t="shared" si="0"/>
        <v/>
      </c>
      <c r="Q42" s="1" t="str">
        <f t="shared" ref="Q42:R46" si="2">IF(Q3="","",Q3)</f>
        <v/>
      </c>
      <c r="R42" s="1" t="str">
        <f t="shared" si="2"/>
        <v/>
      </c>
      <c r="S42" s="1" t="str">
        <f t="shared" ref="S42:S52" si="3">IF(S3="","",S3)</f>
        <v/>
      </c>
      <c r="T42" s="1" t="str">
        <f t="shared" ref="T42:AG42" si="4">IF(T3="","",T3)</f>
        <v/>
      </c>
      <c r="U42" s="1" t="str">
        <f t="shared" si="4"/>
        <v/>
      </c>
      <c r="V42" s="1" t="str">
        <f t="shared" si="4"/>
        <v/>
      </c>
      <c r="W42" s="1" t="str">
        <f t="shared" si="4"/>
        <v/>
      </c>
      <c r="X42" s="1" t="str">
        <f t="shared" si="4"/>
        <v/>
      </c>
      <c r="Y42" s="1" t="str">
        <f t="shared" si="4"/>
        <v/>
      </c>
      <c r="Z42" s="1" t="str">
        <f t="shared" si="4"/>
        <v/>
      </c>
      <c r="AA42" s="1" t="str">
        <f t="shared" si="4"/>
        <v/>
      </c>
      <c r="AB42" s="1" t="str">
        <f t="shared" si="4"/>
        <v/>
      </c>
      <c r="AC42" s="1" t="str">
        <f t="shared" si="4"/>
        <v/>
      </c>
      <c r="AD42" s="1" t="str">
        <f t="shared" si="4"/>
        <v/>
      </c>
      <c r="AE42" s="1" t="str">
        <f t="shared" si="4"/>
        <v/>
      </c>
      <c r="AF42" s="1" t="str">
        <f t="shared" si="4"/>
        <v/>
      </c>
      <c r="AG42" s="1" t="str">
        <f t="shared" si="4"/>
        <v/>
      </c>
    </row>
    <row r="43" spans="1:33" ht="20.149999999999999" customHeight="1" x14ac:dyDescent="0.25">
      <c r="A43" s="1" t="str">
        <f t="shared" ref="A43:K43" si="5">IF(A4="","",A4)</f>
        <v/>
      </c>
      <c r="B43" s="1" t="str">
        <f t="shared" si="5"/>
        <v/>
      </c>
      <c r="C43" s="1" t="str">
        <f t="shared" si="5"/>
        <v/>
      </c>
      <c r="D43" s="1" t="str">
        <f t="shared" si="5"/>
        <v/>
      </c>
      <c r="E43" s="1" t="str">
        <f t="shared" si="5"/>
        <v/>
      </c>
      <c r="F43" s="3" t="str">
        <f t="shared" si="5"/>
        <v/>
      </c>
      <c r="G43" s="3" t="str">
        <f t="shared" si="5"/>
        <v/>
      </c>
      <c r="H43" s="3" t="str">
        <f t="shared" si="5"/>
        <v/>
      </c>
      <c r="I43" s="3" t="str">
        <f t="shared" si="5"/>
        <v/>
      </c>
      <c r="J43" s="14">
        <f ca="1">INT(N44/10)</f>
        <v>2</v>
      </c>
      <c r="K43" s="3" t="str">
        <f t="shared" si="5"/>
        <v/>
      </c>
      <c r="L43" s="14">
        <f ca="1">N44-INT(N44/10)*10</f>
        <v>7</v>
      </c>
      <c r="M43" s="1" t="str">
        <f>IF(M4="","",M4)</f>
        <v/>
      </c>
      <c r="N43" s="1" t="str">
        <f>IF(N4="","",N4)</f>
        <v/>
      </c>
      <c r="O43" s="1" t="str">
        <f>IF(O4="","",O4)</f>
        <v/>
      </c>
      <c r="P43" s="1" t="str">
        <f t="shared" si="0"/>
        <v/>
      </c>
      <c r="Q43" s="1" t="str">
        <f t="shared" si="2"/>
        <v/>
      </c>
      <c r="R43" s="1" t="str">
        <f t="shared" si="2"/>
        <v/>
      </c>
      <c r="S43" s="1" t="str">
        <f t="shared" si="3"/>
        <v/>
      </c>
      <c r="T43" s="1" t="str">
        <f t="shared" ref="T43:AA43" si="6">IF(T4="","",T4)</f>
        <v/>
      </c>
      <c r="U43" s="1" t="str">
        <f t="shared" si="6"/>
        <v/>
      </c>
      <c r="V43" s="1" t="str">
        <f t="shared" si="6"/>
        <v/>
      </c>
      <c r="W43" s="1" t="str">
        <f t="shared" si="6"/>
        <v/>
      </c>
      <c r="X43" s="3" t="str">
        <f t="shared" si="6"/>
        <v/>
      </c>
      <c r="Y43" s="3" t="str">
        <f t="shared" si="6"/>
        <v/>
      </c>
      <c r="Z43" s="3" t="str">
        <f t="shared" si="6"/>
        <v/>
      </c>
      <c r="AA43" s="3" t="str">
        <f t="shared" si="6"/>
        <v/>
      </c>
      <c r="AB43" s="14">
        <f ca="1">INT(AF44/10)</f>
        <v>4</v>
      </c>
      <c r="AC43" s="3" t="str">
        <f>IF(AC4="","",AC4)</f>
        <v/>
      </c>
      <c r="AD43" s="14">
        <f ca="1">AF44-INT(AF44/10)*10</f>
        <v>7</v>
      </c>
      <c r="AE43" s="1" t="str">
        <f>IF(AE4="","",AE4)</f>
        <v/>
      </c>
      <c r="AF43" s="1" t="str">
        <f>IF(AF4="","",AF4)</f>
        <v/>
      </c>
      <c r="AG43" s="1" t="str">
        <f>IF(AG4="","",AG4)</f>
        <v/>
      </c>
    </row>
    <row r="44" spans="1:33" ht="20.149999999999999" customHeight="1" x14ac:dyDescent="0.25">
      <c r="A44" s="44" t="str">
        <f>IF(A5="","",A5)</f>
        <v>(1)</v>
      </c>
      <c r="B44" s="43"/>
      <c r="C44" s="43"/>
      <c r="D44" s="183">
        <f t="shared" ref="D44:O44" ca="1" si="7">IF(D5="","",D5)</f>
        <v>30</v>
      </c>
      <c r="E44" s="183" t="str">
        <f t="shared" si="7"/>
        <v/>
      </c>
      <c r="F44" s="43" t="str">
        <f t="shared" si="7"/>
        <v>)</v>
      </c>
      <c r="G44" s="44" t="str">
        <f t="shared" si="7"/>
        <v/>
      </c>
      <c r="H44" s="44">
        <f t="shared" ca="1" si="7"/>
        <v>8</v>
      </c>
      <c r="I44" s="43" t="str">
        <f t="shared" si="7"/>
        <v/>
      </c>
      <c r="J44" s="43">
        <f t="shared" ca="1" si="7"/>
        <v>1</v>
      </c>
      <c r="K44" s="43" t="str">
        <f t="shared" si="7"/>
        <v/>
      </c>
      <c r="L44" s="43">
        <f t="shared" ca="1" si="7"/>
        <v>0</v>
      </c>
      <c r="M44" s="8">
        <f t="shared" ca="1" si="7"/>
        <v>810</v>
      </c>
      <c r="N44" s="8">
        <f t="shared" ca="1" si="7"/>
        <v>27</v>
      </c>
      <c r="O44" s="1" t="str">
        <f t="shared" si="7"/>
        <v/>
      </c>
      <c r="P44" s="1" t="str">
        <f t="shared" si="0"/>
        <v/>
      </c>
      <c r="Q44" s="1" t="str">
        <f t="shared" si="2"/>
        <v/>
      </c>
      <c r="R44" s="1" t="str">
        <f t="shared" si="2"/>
        <v/>
      </c>
      <c r="S44" s="44" t="str">
        <f t="shared" si="3"/>
        <v>(2)</v>
      </c>
      <c r="T44" s="43"/>
      <c r="U44" s="43"/>
      <c r="V44" s="183">
        <f t="shared" ref="V44:AF44" ca="1" si="8">IF(V5="","",V5)</f>
        <v>19</v>
      </c>
      <c r="W44" s="183" t="str">
        <f t="shared" si="8"/>
        <v/>
      </c>
      <c r="X44" s="43" t="str">
        <f t="shared" si="8"/>
        <v>)</v>
      </c>
      <c r="Y44" s="44" t="str">
        <f t="shared" si="8"/>
        <v/>
      </c>
      <c r="Z44" s="44">
        <f t="shared" ca="1" si="8"/>
        <v>8</v>
      </c>
      <c r="AA44" s="43" t="str">
        <f t="shared" si="8"/>
        <v/>
      </c>
      <c r="AB44" s="43">
        <f t="shared" ca="1" si="8"/>
        <v>9</v>
      </c>
      <c r="AC44" s="43" t="str">
        <f t="shared" si="8"/>
        <v/>
      </c>
      <c r="AD44" s="43">
        <f t="shared" ca="1" si="8"/>
        <v>3</v>
      </c>
      <c r="AE44" s="8">
        <f t="shared" ca="1" si="8"/>
        <v>893</v>
      </c>
      <c r="AF44" s="8">
        <f t="shared" ca="1" si="8"/>
        <v>47</v>
      </c>
      <c r="AG44" s="43" t="str">
        <f t="shared" ref="AG44:AG52" si="9">IF(AG5="","",AG5)</f>
        <v/>
      </c>
    </row>
    <row r="45" spans="1:33" ht="20.149999999999999" customHeight="1" x14ac:dyDescent="0.25">
      <c r="A45" s="1" t="str">
        <f>IF(A6="","",A6)</f>
        <v/>
      </c>
      <c r="D45" s="1" t="str">
        <f t="shared" ref="D45:G46" si="10">IF(D6="","",D6)</f>
        <v/>
      </c>
      <c r="E45" s="1" t="str">
        <f t="shared" si="10"/>
        <v/>
      </c>
      <c r="F45" s="1" t="str">
        <f t="shared" si="10"/>
        <v/>
      </c>
      <c r="G45" s="1" t="str">
        <f t="shared" si="10"/>
        <v/>
      </c>
      <c r="H45" s="48">
        <f ca="1">INT(M45/10)</f>
        <v>6</v>
      </c>
      <c r="I45" s="39"/>
      <c r="J45" s="39">
        <f ca="1">M45-INT(M45/10)*10</f>
        <v>0</v>
      </c>
      <c r="K45" s="39"/>
      <c r="L45" s="39"/>
      <c r="M45" s="8">
        <f ca="1">D44*J43</f>
        <v>60</v>
      </c>
      <c r="N45" s="8" t="str">
        <f>IF(N6="","",N6)</f>
        <v/>
      </c>
      <c r="O45" s="1" t="str">
        <f>IF(O6="","",O6)</f>
        <v/>
      </c>
      <c r="P45" s="1" t="str">
        <f t="shared" si="0"/>
        <v/>
      </c>
      <c r="Q45" s="1" t="str">
        <f t="shared" si="2"/>
        <v/>
      </c>
      <c r="R45" s="1" t="str">
        <f t="shared" si="2"/>
        <v/>
      </c>
      <c r="S45" s="1" t="str">
        <f t="shared" si="3"/>
        <v/>
      </c>
      <c r="V45" s="1" t="str">
        <f t="shared" ref="V45:Y49" si="11">IF(V6="","",V6)</f>
        <v/>
      </c>
      <c r="W45" s="1" t="str">
        <f t="shared" si="11"/>
        <v/>
      </c>
      <c r="X45" s="1" t="str">
        <f t="shared" si="11"/>
        <v/>
      </c>
      <c r="Y45" s="1" t="str">
        <f t="shared" si="11"/>
        <v/>
      </c>
      <c r="Z45" s="48">
        <f ca="1">INT(AE45/10)</f>
        <v>7</v>
      </c>
      <c r="AA45" s="39"/>
      <c r="AB45" s="39">
        <f ca="1">AE45-INT(AE45/10)*10</f>
        <v>6</v>
      </c>
      <c r="AC45" s="39"/>
      <c r="AD45" s="39"/>
      <c r="AE45" s="8">
        <f ca="1">V44*AB43</f>
        <v>76</v>
      </c>
      <c r="AF45" s="8" t="str">
        <f t="shared" ref="AF45:AF50" si="12">IF(AF6="","",AF6)</f>
        <v/>
      </c>
      <c r="AG45" s="1" t="str">
        <f t="shared" si="9"/>
        <v/>
      </c>
    </row>
    <row r="46" spans="1:33" ht="20.149999999999999" customHeight="1" x14ac:dyDescent="0.25">
      <c r="A46" s="1" t="str">
        <f>IF(A7="","",A7)</f>
        <v/>
      </c>
      <c r="B46" s="1" t="str">
        <f>IF(B7="","",B7)</f>
        <v/>
      </c>
      <c r="C46" s="1" t="str">
        <f>IF(C7="","",C7)</f>
        <v/>
      </c>
      <c r="D46" s="1" t="str">
        <f t="shared" si="10"/>
        <v/>
      </c>
      <c r="E46" s="1" t="str">
        <f t="shared" si="10"/>
        <v/>
      </c>
      <c r="F46" s="1" t="str">
        <f t="shared" si="10"/>
        <v/>
      </c>
      <c r="G46" s="1" t="str">
        <f t="shared" si="10"/>
        <v/>
      </c>
      <c r="H46" s="7">
        <f ca="1">IF(INT(M46/100)=0,"",INT(M46/100))</f>
        <v>2</v>
      </c>
      <c r="I46" s="7" t="str">
        <f>IF(I7="","",I7)</f>
        <v/>
      </c>
      <c r="J46" s="7">
        <f ca="1">INT(M46/10)-INT(M46/100)*10</f>
        <v>1</v>
      </c>
      <c r="K46" s="7" t="str">
        <f>IF(K7="","",K7)</f>
        <v/>
      </c>
      <c r="L46" s="7">
        <f ca="1">M46-INT(M46/10)*10</f>
        <v>0</v>
      </c>
      <c r="M46" s="8">
        <f ca="1">M44-M45*10</f>
        <v>210</v>
      </c>
      <c r="N46" s="8" t="str">
        <f>IF(N7="","",N7)</f>
        <v/>
      </c>
      <c r="O46" s="1" t="str">
        <f>IF(O7="","",O7)</f>
        <v/>
      </c>
      <c r="P46" s="1" t="str">
        <f t="shared" si="0"/>
        <v/>
      </c>
      <c r="Q46" s="1" t="str">
        <f t="shared" si="2"/>
        <v/>
      </c>
      <c r="R46" s="1" t="str">
        <f t="shared" si="2"/>
        <v/>
      </c>
      <c r="S46" s="1" t="str">
        <f t="shared" si="3"/>
        <v/>
      </c>
      <c r="T46" s="1" t="str">
        <f t="shared" ref="T46:U49" si="13">IF(T7="","",T7)</f>
        <v/>
      </c>
      <c r="U46" s="1" t="str">
        <f t="shared" si="13"/>
        <v/>
      </c>
      <c r="V46" s="1" t="str">
        <f t="shared" si="11"/>
        <v/>
      </c>
      <c r="W46" s="1" t="str">
        <f t="shared" si="11"/>
        <v/>
      </c>
      <c r="X46" s="1" t="str">
        <f t="shared" si="11"/>
        <v/>
      </c>
      <c r="Y46" s="1" t="str">
        <f t="shared" si="11"/>
        <v/>
      </c>
      <c r="Z46" s="7">
        <f ca="1">IF(INT(AE46/100)=0,"",INT(AE46/100))</f>
        <v>1</v>
      </c>
      <c r="AA46" s="7" t="str">
        <f>IF(AA7="","",AA7)</f>
        <v/>
      </c>
      <c r="AB46" s="7">
        <f ca="1">INT(AE46/10)-INT(AE46/100)*10</f>
        <v>3</v>
      </c>
      <c r="AC46" s="7" t="str">
        <f>IF(AC7="","",AC7)</f>
        <v/>
      </c>
      <c r="AD46" s="7">
        <f ca="1">AE46-INT(AE46/10)*10</f>
        <v>3</v>
      </c>
      <c r="AE46" s="8">
        <f ca="1">AE44-AE45*10</f>
        <v>133</v>
      </c>
      <c r="AF46" s="8" t="str">
        <f t="shared" si="12"/>
        <v/>
      </c>
      <c r="AG46" s="1" t="str">
        <f t="shared" si="9"/>
        <v/>
      </c>
    </row>
    <row r="47" spans="1:33" ht="20.149999999999999" customHeight="1" x14ac:dyDescent="0.25">
      <c r="A47" s="1" t="str">
        <f t="shared" ref="A47:R47" si="14">IF(A8="","",A8)</f>
        <v/>
      </c>
      <c r="B47" s="1" t="str">
        <f t="shared" si="14"/>
        <v/>
      </c>
      <c r="C47" s="1" t="str">
        <f t="shared" si="14"/>
        <v/>
      </c>
      <c r="D47" s="1" t="str">
        <f t="shared" si="14"/>
        <v/>
      </c>
      <c r="E47" s="1" t="str">
        <f t="shared" si="14"/>
        <v/>
      </c>
      <c r="F47" s="1" t="str">
        <f t="shared" si="14"/>
        <v/>
      </c>
      <c r="G47" s="1" t="str">
        <f t="shared" si="14"/>
        <v/>
      </c>
      <c r="H47" s="39">
        <f ca="1">IF(INT(M47/100)=0,"",INT(M47/100))</f>
        <v>2</v>
      </c>
      <c r="I47" s="39" t="str">
        <f>IF(I8="","",I8)</f>
        <v/>
      </c>
      <c r="J47" s="39">
        <f ca="1">INT(M47/10)-INT(M47/100)*10</f>
        <v>1</v>
      </c>
      <c r="K47" s="39" t="str">
        <f>IF(K8="","",K8)</f>
        <v/>
      </c>
      <c r="L47" s="39">
        <f ca="1">M47-INT(M47/10)*10</f>
        <v>0</v>
      </c>
      <c r="M47" s="8">
        <f ca="1">D44*L43</f>
        <v>210</v>
      </c>
      <c r="N47" s="8" t="str">
        <f t="shared" si="14"/>
        <v/>
      </c>
      <c r="O47" s="1" t="str">
        <f t="shared" si="14"/>
        <v/>
      </c>
      <c r="P47" s="1" t="str">
        <f t="shared" si="14"/>
        <v/>
      </c>
      <c r="Q47" s="1" t="str">
        <f t="shared" si="14"/>
        <v/>
      </c>
      <c r="R47" s="1" t="str">
        <f t="shared" si="14"/>
        <v/>
      </c>
      <c r="S47" s="1" t="str">
        <f t="shared" si="3"/>
        <v/>
      </c>
      <c r="T47" s="1" t="str">
        <f t="shared" si="13"/>
        <v/>
      </c>
      <c r="U47" s="1" t="str">
        <f t="shared" si="13"/>
        <v/>
      </c>
      <c r="V47" s="1" t="str">
        <f t="shared" si="11"/>
        <v/>
      </c>
      <c r="W47" s="1" t="str">
        <f t="shared" si="11"/>
        <v/>
      </c>
      <c r="X47" s="1" t="str">
        <f t="shared" si="11"/>
        <v/>
      </c>
      <c r="Y47" s="1" t="str">
        <f t="shared" si="11"/>
        <v/>
      </c>
      <c r="Z47" s="39">
        <f ca="1">IF(INT(AE47/100)=0,"",INT(AE47/100))</f>
        <v>1</v>
      </c>
      <c r="AA47" s="39" t="str">
        <f>IF(AA8="","",AA8)</f>
        <v/>
      </c>
      <c r="AB47" s="39">
        <f ca="1">INT(AE47/10)-INT(AE47/100)*10</f>
        <v>3</v>
      </c>
      <c r="AC47" s="39" t="str">
        <f>IF(AC8="","",AC8)</f>
        <v/>
      </c>
      <c r="AD47" s="39">
        <f ca="1">AE47-INT(AE47/10)*10</f>
        <v>3</v>
      </c>
      <c r="AE47" s="8">
        <f ca="1">V44*AD43</f>
        <v>133</v>
      </c>
      <c r="AF47" s="8" t="str">
        <f t="shared" si="12"/>
        <v/>
      </c>
      <c r="AG47" s="1" t="str">
        <f t="shared" si="9"/>
        <v/>
      </c>
    </row>
    <row r="48" spans="1:33" ht="20.149999999999999" customHeight="1" x14ac:dyDescent="0.25">
      <c r="A48" s="1" t="str">
        <f t="shared" ref="A48:R48" si="15">IF(A9="","",A9)</f>
        <v/>
      </c>
      <c r="B48" s="1" t="str">
        <f t="shared" si="15"/>
        <v/>
      </c>
      <c r="C48" s="1" t="str">
        <f t="shared" si="15"/>
        <v/>
      </c>
      <c r="D48" s="1" t="str">
        <f t="shared" si="15"/>
        <v/>
      </c>
      <c r="E48" s="1" t="str">
        <f t="shared" si="15"/>
        <v/>
      </c>
      <c r="F48" s="1" t="str">
        <f t="shared" si="15"/>
        <v/>
      </c>
      <c r="G48" s="1" t="str">
        <f t="shared" si="15"/>
        <v/>
      </c>
      <c r="H48" s="1" t="str">
        <f t="shared" si="15"/>
        <v/>
      </c>
      <c r="I48" s="1" t="str">
        <f t="shared" si="15"/>
        <v/>
      </c>
      <c r="J48" s="1" t="str">
        <f t="shared" si="15"/>
        <v/>
      </c>
      <c r="K48" s="1" t="str">
        <f t="shared" si="15"/>
        <v/>
      </c>
      <c r="L48" s="7">
        <f ca="1">M48</f>
        <v>0</v>
      </c>
      <c r="M48" s="8">
        <f ca="1">M46-M47</f>
        <v>0</v>
      </c>
      <c r="N48" s="8" t="str">
        <f t="shared" si="15"/>
        <v/>
      </c>
      <c r="O48" s="1" t="str">
        <f t="shared" si="15"/>
        <v/>
      </c>
      <c r="P48" s="1" t="str">
        <f t="shared" si="15"/>
        <v/>
      </c>
      <c r="Q48" s="1" t="str">
        <f t="shared" si="15"/>
        <v/>
      </c>
      <c r="R48" s="1" t="str">
        <f t="shared" si="15"/>
        <v/>
      </c>
      <c r="S48" s="1" t="str">
        <f t="shared" si="3"/>
        <v/>
      </c>
      <c r="T48" s="1" t="str">
        <f t="shared" si="13"/>
        <v/>
      </c>
      <c r="U48" s="1" t="str">
        <f t="shared" si="13"/>
        <v/>
      </c>
      <c r="V48" s="1" t="str">
        <f t="shared" si="11"/>
        <v/>
      </c>
      <c r="W48" s="1" t="str">
        <f t="shared" si="11"/>
        <v/>
      </c>
      <c r="X48" s="1" t="str">
        <f t="shared" si="11"/>
        <v/>
      </c>
      <c r="Y48" s="1" t="str">
        <f t="shared" si="11"/>
        <v/>
      </c>
      <c r="Z48" s="1" t="str">
        <f>IF(Z9="","",Z9)</f>
        <v/>
      </c>
      <c r="AA48" s="1" t="str">
        <f>IF(AA9="","",AA9)</f>
        <v/>
      </c>
      <c r="AB48" s="1" t="str">
        <f>IF(AB9="","",AB9)</f>
        <v/>
      </c>
      <c r="AC48" s="1" t="str">
        <f>IF(AC9="","",AC9)</f>
        <v/>
      </c>
      <c r="AD48" s="7">
        <f ca="1">AE48</f>
        <v>0</v>
      </c>
      <c r="AE48" s="8">
        <f ca="1">AE46-AE47</f>
        <v>0</v>
      </c>
      <c r="AF48" s="8" t="str">
        <f t="shared" si="12"/>
        <v/>
      </c>
      <c r="AG48" s="1" t="str">
        <f t="shared" si="9"/>
        <v/>
      </c>
    </row>
    <row r="49" spans="1:33" ht="20.149999999999999" customHeight="1" x14ac:dyDescent="0.25">
      <c r="A49" s="1" t="str">
        <f t="shared" ref="A49:R49" si="16">IF(A10="","",A10)</f>
        <v/>
      </c>
      <c r="B49" s="1" t="str">
        <f t="shared" si="16"/>
        <v/>
      </c>
      <c r="C49" s="1" t="str">
        <f t="shared" si="16"/>
        <v/>
      </c>
      <c r="D49" s="1" t="str">
        <f t="shared" si="16"/>
        <v/>
      </c>
      <c r="E49" s="1" t="str">
        <f t="shared" si="16"/>
        <v/>
      </c>
      <c r="F49" s="1" t="str">
        <f t="shared" si="16"/>
        <v/>
      </c>
      <c r="G49" s="1" t="str">
        <f t="shared" si="16"/>
        <v/>
      </c>
      <c r="H49" s="1" t="str">
        <f t="shared" si="16"/>
        <v/>
      </c>
      <c r="I49" s="1" t="str">
        <f t="shared" si="16"/>
        <v/>
      </c>
      <c r="J49" s="1" t="str">
        <f t="shared" si="16"/>
        <v/>
      </c>
      <c r="K49" s="1" t="str">
        <f t="shared" si="16"/>
        <v/>
      </c>
      <c r="L49" s="1" t="str">
        <f t="shared" si="16"/>
        <v/>
      </c>
      <c r="M49" s="1" t="str">
        <f t="shared" si="16"/>
        <v/>
      </c>
      <c r="N49" s="1" t="str">
        <f t="shared" si="16"/>
        <v/>
      </c>
      <c r="O49" s="1" t="str">
        <f t="shared" si="16"/>
        <v/>
      </c>
      <c r="P49" s="1" t="str">
        <f t="shared" si="16"/>
        <v/>
      </c>
      <c r="Q49" s="1" t="str">
        <f t="shared" si="16"/>
        <v/>
      </c>
      <c r="R49" s="1" t="str">
        <f t="shared" si="16"/>
        <v/>
      </c>
      <c r="S49" s="1" t="str">
        <f t="shared" si="3"/>
        <v/>
      </c>
      <c r="T49" s="1" t="str">
        <f t="shared" si="13"/>
        <v/>
      </c>
      <c r="U49" s="1" t="str">
        <f t="shared" si="13"/>
        <v/>
      </c>
      <c r="V49" s="1" t="str">
        <f t="shared" si="11"/>
        <v/>
      </c>
      <c r="W49" s="1" t="str">
        <f t="shared" si="11"/>
        <v/>
      </c>
      <c r="X49" s="1" t="str">
        <f t="shared" si="11"/>
        <v/>
      </c>
      <c r="Y49" s="1" t="str">
        <f t="shared" si="11"/>
        <v/>
      </c>
      <c r="Z49" s="1" t="str">
        <f>IF(Z10="","",Z10)</f>
        <v/>
      </c>
      <c r="AA49" s="1" t="str">
        <f>IF(AA10="","",AA10)</f>
        <v/>
      </c>
      <c r="AB49" s="1" t="str">
        <f>IF(AB10="","",AB10)</f>
        <v/>
      </c>
      <c r="AC49" s="1" t="str">
        <f>IF(AC10="","",AC10)</f>
        <v/>
      </c>
      <c r="AD49" s="1" t="str">
        <f>IF(AD10="","",AD10)</f>
        <v/>
      </c>
      <c r="AE49" s="1" t="str">
        <f>IF(AE10="","",AE10)</f>
        <v/>
      </c>
      <c r="AF49" s="1" t="str">
        <f t="shared" si="12"/>
        <v/>
      </c>
      <c r="AG49" s="1" t="str">
        <f t="shared" si="9"/>
        <v/>
      </c>
    </row>
    <row r="50" spans="1:33" ht="20.149999999999999" customHeight="1" x14ac:dyDescent="0.25">
      <c r="A50" s="1" t="str">
        <f>IF(A11="","",A11)</f>
        <v/>
      </c>
      <c r="D50" s="1" t="str">
        <f t="shared" ref="D50:I50" si="17">IF(D11="","",D11)</f>
        <v/>
      </c>
      <c r="E50" s="1" t="str">
        <f t="shared" si="17"/>
        <v/>
      </c>
      <c r="F50" s="3" t="str">
        <f t="shared" si="17"/>
        <v/>
      </c>
      <c r="G50" s="3" t="str">
        <f t="shared" si="17"/>
        <v/>
      </c>
      <c r="H50" s="3" t="str">
        <f t="shared" si="17"/>
        <v/>
      </c>
      <c r="I50" s="3" t="str">
        <f t="shared" si="17"/>
        <v/>
      </c>
      <c r="J50" s="14">
        <f ca="1">INT(N51/10)</f>
        <v>1</v>
      </c>
      <c r="K50" s="3" t="str">
        <f>IF(K11="","",K11)</f>
        <v/>
      </c>
      <c r="L50" s="14">
        <f ca="1">N51-INT(N51/10)*10</f>
        <v>2</v>
      </c>
      <c r="M50" s="1" t="str">
        <f t="shared" ref="M50:R50" si="18">IF(M11="","",M11)</f>
        <v/>
      </c>
      <c r="N50" s="1" t="str">
        <f t="shared" si="18"/>
        <v/>
      </c>
      <c r="O50" s="1" t="str">
        <f t="shared" si="18"/>
        <v/>
      </c>
      <c r="P50" s="1" t="str">
        <f t="shared" si="18"/>
        <v/>
      </c>
      <c r="Q50" s="1" t="str">
        <f t="shared" si="18"/>
        <v/>
      </c>
      <c r="R50" s="1" t="str">
        <f t="shared" si="18"/>
        <v/>
      </c>
      <c r="S50" s="1" t="str">
        <f t="shared" si="3"/>
        <v/>
      </c>
      <c r="V50" s="1" t="str">
        <f t="shared" ref="V50:AA50" si="19">IF(V11="","",V11)</f>
        <v/>
      </c>
      <c r="W50" s="1" t="str">
        <f t="shared" si="19"/>
        <v/>
      </c>
      <c r="X50" s="3" t="str">
        <f t="shared" si="19"/>
        <v/>
      </c>
      <c r="Y50" s="3" t="str">
        <f t="shared" si="19"/>
        <v/>
      </c>
      <c r="Z50" s="3" t="str">
        <f t="shared" si="19"/>
        <v/>
      </c>
      <c r="AA50" s="3" t="str">
        <f t="shared" si="19"/>
        <v/>
      </c>
      <c r="AB50" s="14">
        <f ca="1">INT(AF51/10)</f>
        <v>2</v>
      </c>
      <c r="AC50" s="3" t="str">
        <f>IF(AC11="","",AC11)</f>
        <v/>
      </c>
      <c r="AD50" s="14">
        <f ca="1">AF51-INT(AF51/10)*10</f>
        <v>5</v>
      </c>
      <c r="AE50" s="1" t="str">
        <f>IF(AE11="","",AE11)</f>
        <v/>
      </c>
      <c r="AF50" s="1" t="str">
        <f t="shared" si="12"/>
        <v/>
      </c>
      <c r="AG50" s="1" t="str">
        <f t="shared" si="9"/>
        <v/>
      </c>
    </row>
    <row r="51" spans="1:33" ht="20.149999999999999" customHeight="1" x14ac:dyDescent="0.25">
      <c r="A51" s="44" t="str">
        <f>IF(A12="","",A12)</f>
        <v>(3)</v>
      </c>
      <c r="B51" s="43"/>
      <c r="C51" s="43"/>
      <c r="D51" s="183">
        <f t="shared" ref="D51:N51" ca="1" si="20">IF(D12="","",D12)</f>
        <v>19</v>
      </c>
      <c r="E51" s="183" t="str">
        <f t="shared" si="20"/>
        <v/>
      </c>
      <c r="F51" s="43" t="str">
        <f t="shared" si="20"/>
        <v>)</v>
      </c>
      <c r="G51" s="44" t="str">
        <f t="shared" si="20"/>
        <v/>
      </c>
      <c r="H51" s="44">
        <f t="shared" ca="1" si="20"/>
        <v>2</v>
      </c>
      <c r="I51" s="43" t="str">
        <f t="shared" si="20"/>
        <v/>
      </c>
      <c r="J51" s="43">
        <f t="shared" ca="1" si="20"/>
        <v>2</v>
      </c>
      <c r="K51" s="43" t="str">
        <f t="shared" si="20"/>
        <v/>
      </c>
      <c r="L51" s="43">
        <f t="shared" ca="1" si="20"/>
        <v>8</v>
      </c>
      <c r="M51" s="8">
        <f t="shared" ca="1" si="20"/>
        <v>228</v>
      </c>
      <c r="N51" s="8">
        <f t="shared" ca="1" si="20"/>
        <v>12</v>
      </c>
      <c r="O51" s="1" t="str">
        <f t="shared" ref="O51:R52" si="21">IF(O12="","",O12)</f>
        <v/>
      </c>
      <c r="P51" s="1" t="str">
        <f t="shared" si="21"/>
        <v/>
      </c>
      <c r="Q51" s="1" t="str">
        <f t="shared" si="21"/>
        <v/>
      </c>
      <c r="R51" s="1" t="str">
        <f t="shared" si="21"/>
        <v/>
      </c>
      <c r="S51" s="44" t="str">
        <f t="shared" si="3"/>
        <v>(4)</v>
      </c>
      <c r="T51" s="43"/>
      <c r="U51" s="43"/>
      <c r="V51" s="183">
        <f t="shared" ref="V51:AF51" ca="1" si="22">IF(V12="","",V12)</f>
        <v>35</v>
      </c>
      <c r="W51" s="183" t="str">
        <f t="shared" si="22"/>
        <v/>
      </c>
      <c r="X51" s="43" t="str">
        <f t="shared" si="22"/>
        <v>)</v>
      </c>
      <c r="Y51" s="44" t="str">
        <f t="shared" si="22"/>
        <v/>
      </c>
      <c r="Z51" s="44">
        <f t="shared" ca="1" si="22"/>
        <v>8</v>
      </c>
      <c r="AA51" s="43" t="str">
        <f t="shared" si="22"/>
        <v/>
      </c>
      <c r="AB51" s="43">
        <f t="shared" ca="1" si="22"/>
        <v>7</v>
      </c>
      <c r="AC51" s="43" t="str">
        <f t="shared" si="22"/>
        <v/>
      </c>
      <c r="AD51" s="43">
        <f t="shared" ca="1" si="22"/>
        <v>5</v>
      </c>
      <c r="AE51" s="8">
        <f t="shared" ca="1" si="22"/>
        <v>875</v>
      </c>
      <c r="AF51" s="8">
        <f t="shared" ca="1" si="22"/>
        <v>25</v>
      </c>
      <c r="AG51" s="43" t="str">
        <f t="shared" si="9"/>
        <v/>
      </c>
    </row>
    <row r="52" spans="1:33" ht="20.149999999999999" customHeight="1" x14ac:dyDescent="0.25">
      <c r="A52" s="1" t="str">
        <f>IF(A13="","",A13)</f>
        <v/>
      </c>
      <c r="D52" s="1" t="str">
        <f>IF(D13="","",D13)</f>
        <v/>
      </c>
      <c r="E52" s="1" t="str">
        <f>IF(E13="","",E13)</f>
        <v/>
      </c>
      <c r="F52" s="1" t="str">
        <f>IF(F13="","",F13)</f>
        <v/>
      </c>
      <c r="G52" s="1" t="str">
        <f>IF(G13="","",G13)</f>
        <v/>
      </c>
      <c r="H52" s="48">
        <f ca="1">INT(M52/10)</f>
        <v>1</v>
      </c>
      <c r="I52" s="39"/>
      <c r="J52" s="39">
        <f ca="1">M52-INT(M52/10)*10</f>
        <v>9</v>
      </c>
      <c r="K52" s="39"/>
      <c r="L52" s="39"/>
      <c r="M52" s="8">
        <f ca="1">D51*J50</f>
        <v>19</v>
      </c>
      <c r="N52" s="8" t="str">
        <f>IF(N13="","",N13)</f>
        <v/>
      </c>
      <c r="O52" s="1" t="str">
        <f t="shared" si="21"/>
        <v/>
      </c>
      <c r="P52" s="1" t="str">
        <f t="shared" si="21"/>
        <v/>
      </c>
      <c r="Q52" s="1" t="str">
        <f t="shared" si="21"/>
        <v/>
      </c>
      <c r="R52" s="1" t="str">
        <f t="shared" si="21"/>
        <v/>
      </c>
      <c r="S52" s="1" t="str">
        <f t="shared" si="3"/>
        <v/>
      </c>
      <c r="V52" s="1" t="str">
        <f>IF(V13="","",V13)</f>
        <v/>
      </c>
      <c r="W52" s="1" t="str">
        <f>IF(W13="","",W13)</f>
        <v/>
      </c>
      <c r="X52" s="1" t="str">
        <f>IF(X13="","",X13)</f>
        <v/>
      </c>
      <c r="Y52" s="1" t="str">
        <f>IF(Y13="","",Y13)</f>
        <v/>
      </c>
      <c r="Z52" s="48">
        <f ca="1">INT(AE52/10)</f>
        <v>7</v>
      </c>
      <c r="AA52" s="39"/>
      <c r="AB52" s="39">
        <f ca="1">AE52-INT(AE52/10)*10</f>
        <v>0</v>
      </c>
      <c r="AC52" s="39"/>
      <c r="AD52" s="39"/>
      <c r="AE52" s="8">
        <f ca="1">V51*AB50</f>
        <v>70</v>
      </c>
      <c r="AF52" s="8" t="str">
        <f>IF(AF13="","",AF13)</f>
        <v/>
      </c>
      <c r="AG52" s="1" t="str">
        <f t="shared" si="9"/>
        <v/>
      </c>
    </row>
    <row r="53" spans="1:33" ht="20.149999999999999" customHeight="1" x14ac:dyDescent="0.25">
      <c r="A53" s="1" t="str">
        <f t="shared" ref="A53:AG53" si="23">IF(A14="","",A14)</f>
        <v/>
      </c>
      <c r="B53" s="1" t="str">
        <f t="shared" si="23"/>
        <v/>
      </c>
      <c r="C53" s="1" t="str">
        <f t="shared" si="23"/>
        <v/>
      </c>
      <c r="D53" s="1" t="str">
        <f t="shared" si="23"/>
        <v/>
      </c>
      <c r="E53" s="1" t="str">
        <f t="shared" si="23"/>
        <v/>
      </c>
      <c r="F53" s="1" t="str">
        <f t="shared" si="23"/>
        <v/>
      </c>
      <c r="G53" s="1" t="str">
        <f t="shared" si="23"/>
        <v/>
      </c>
      <c r="H53" s="7" t="str">
        <f ca="1">IF(INT(M53/100)=0,"",INT(M53/100))</f>
        <v/>
      </c>
      <c r="I53" s="7" t="str">
        <f>IF(I14="","",I14)</f>
        <v/>
      </c>
      <c r="J53" s="7">
        <f ca="1">INT(M53/10)-INT(M53/100)*10</f>
        <v>3</v>
      </c>
      <c r="K53" s="7" t="str">
        <f>IF(K14="","",K14)</f>
        <v/>
      </c>
      <c r="L53" s="7">
        <f ca="1">M53-INT(M53/10)*10</f>
        <v>8</v>
      </c>
      <c r="M53" s="8">
        <f ca="1">M51-M52*10</f>
        <v>38</v>
      </c>
      <c r="N53" s="8" t="str">
        <f>IF(N14="","",N14)</f>
        <v/>
      </c>
      <c r="O53" s="1" t="str">
        <f t="shared" si="23"/>
        <v/>
      </c>
      <c r="P53" s="1" t="str">
        <f t="shared" si="23"/>
        <v/>
      </c>
      <c r="Q53" s="1" t="str">
        <f t="shared" si="23"/>
        <v/>
      </c>
      <c r="R53" s="1" t="str">
        <f t="shared" si="23"/>
        <v/>
      </c>
      <c r="S53" s="1" t="str">
        <f t="shared" si="23"/>
        <v/>
      </c>
      <c r="T53" s="1" t="str">
        <f t="shared" si="23"/>
        <v/>
      </c>
      <c r="U53" s="1" t="str">
        <f t="shared" si="23"/>
        <v/>
      </c>
      <c r="V53" s="1" t="str">
        <f t="shared" si="23"/>
        <v/>
      </c>
      <c r="W53" s="1" t="str">
        <f t="shared" si="23"/>
        <v/>
      </c>
      <c r="X53" s="1" t="str">
        <f t="shared" si="23"/>
        <v/>
      </c>
      <c r="Y53" s="1" t="str">
        <f t="shared" si="23"/>
        <v/>
      </c>
      <c r="Z53" s="7">
        <f ca="1">IF(INT(AE53/100)=0,"",INT(AE53/100))</f>
        <v>1</v>
      </c>
      <c r="AA53" s="7" t="str">
        <f>IF(AA14="","",AA14)</f>
        <v/>
      </c>
      <c r="AB53" s="7">
        <f ca="1">INT(AE53/10)-INT(AE53/100)*10</f>
        <v>7</v>
      </c>
      <c r="AC53" s="7" t="str">
        <f>IF(AC14="","",AC14)</f>
        <v/>
      </c>
      <c r="AD53" s="7">
        <f ca="1">AE53-INT(AE53/10)*10</f>
        <v>5</v>
      </c>
      <c r="AE53" s="8">
        <f ca="1">AE51-AE52*10</f>
        <v>175</v>
      </c>
      <c r="AF53" s="8" t="str">
        <f>IF(AF14="","",AF14)</f>
        <v/>
      </c>
      <c r="AG53" s="1" t="str">
        <f t="shared" si="23"/>
        <v/>
      </c>
    </row>
    <row r="54" spans="1:33" ht="20.149999999999999" customHeight="1" x14ac:dyDescent="0.25">
      <c r="A54" s="1" t="str">
        <f t="shared" ref="A54:AG54" si="24">IF(A15="","",A15)</f>
        <v/>
      </c>
      <c r="B54" s="1" t="str">
        <f t="shared" si="24"/>
        <v/>
      </c>
      <c r="C54" s="1" t="str">
        <f t="shared" si="24"/>
        <v/>
      </c>
      <c r="D54" s="1" t="str">
        <f t="shared" si="24"/>
        <v/>
      </c>
      <c r="E54" s="1" t="str">
        <f t="shared" si="24"/>
        <v/>
      </c>
      <c r="F54" s="1" t="str">
        <f t="shared" si="24"/>
        <v/>
      </c>
      <c r="G54" s="1" t="str">
        <f t="shared" si="24"/>
        <v/>
      </c>
      <c r="H54" s="39" t="str">
        <f ca="1">IF(INT(M54/100)=0,"",INT(M54/100))</f>
        <v/>
      </c>
      <c r="I54" s="39" t="str">
        <f>IF(I15="","",I15)</f>
        <v/>
      </c>
      <c r="J54" s="39">
        <f ca="1">INT(M54/10)-INT(M54/100)*10</f>
        <v>3</v>
      </c>
      <c r="K54" s="39" t="str">
        <f>IF(K15="","",K15)</f>
        <v/>
      </c>
      <c r="L54" s="39">
        <f ca="1">M54-INT(M54/10)*10</f>
        <v>8</v>
      </c>
      <c r="M54" s="8">
        <f ca="1">D51*L50</f>
        <v>38</v>
      </c>
      <c r="N54" s="8" t="str">
        <f>IF(N15="","",N15)</f>
        <v/>
      </c>
      <c r="O54" s="1" t="str">
        <f t="shared" si="24"/>
        <v/>
      </c>
      <c r="P54" s="1" t="str">
        <f t="shared" si="24"/>
        <v/>
      </c>
      <c r="Q54" s="1" t="str">
        <f t="shared" si="24"/>
        <v/>
      </c>
      <c r="R54" s="1" t="str">
        <f t="shared" si="24"/>
        <v/>
      </c>
      <c r="S54" s="1" t="str">
        <f t="shared" si="24"/>
        <v/>
      </c>
      <c r="T54" s="1" t="str">
        <f t="shared" si="24"/>
        <v/>
      </c>
      <c r="U54" s="1" t="str">
        <f t="shared" si="24"/>
        <v/>
      </c>
      <c r="V54" s="1" t="str">
        <f t="shared" si="24"/>
        <v/>
      </c>
      <c r="W54" s="1" t="str">
        <f t="shared" si="24"/>
        <v/>
      </c>
      <c r="X54" s="1" t="str">
        <f t="shared" si="24"/>
        <v/>
      </c>
      <c r="Y54" s="1" t="str">
        <f t="shared" si="24"/>
        <v/>
      </c>
      <c r="Z54" s="39">
        <f ca="1">IF(INT(AE54/100)=0,"",INT(AE54/100))</f>
        <v>1</v>
      </c>
      <c r="AA54" s="39" t="str">
        <f>IF(AA15="","",AA15)</f>
        <v/>
      </c>
      <c r="AB54" s="39">
        <f ca="1">INT(AE54/10)-INT(AE54/100)*10</f>
        <v>7</v>
      </c>
      <c r="AC54" s="39" t="str">
        <f>IF(AC15="","",AC15)</f>
        <v/>
      </c>
      <c r="AD54" s="39">
        <f ca="1">AE54-INT(AE54/10)*10</f>
        <v>5</v>
      </c>
      <c r="AE54" s="8">
        <f ca="1">V51*AD50</f>
        <v>175</v>
      </c>
      <c r="AF54" s="8" t="str">
        <f>IF(AF15="","",AF15)</f>
        <v/>
      </c>
      <c r="AG54" s="1" t="str">
        <f t="shared" si="24"/>
        <v/>
      </c>
    </row>
    <row r="55" spans="1:33" ht="20.149999999999999" customHeight="1" x14ac:dyDescent="0.25">
      <c r="A55" s="1" t="str">
        <f t="shared" ref="A55:AG55" si="25">IF(A16="","",A16)</f>
        <v/>
      </c>
      <c r="B55" s="1" t="str">
        <f t="shared" si="25"/>
        <v/>
      </c>
      <c r="C55" s="1" t="str">
        <f t="shared" si="25"/>
        <v/>
      </c>
      <c r="D55" s="1" t="str">
        <f t="shared" si="25"/>
        <v/>
      </c>
      <c r="E55" s="1" t="str">
        <f t="shared" si="25"/>
        <v/>
      </c>
      <c r="F55" s="1" t="str">
        <f t="shared" si="25"/>
        <v/>
      </c>
      <c r="G55" s="1" t="str">
        <f t="shared" si="25"/>
        <v/>
      </c>
      <c r="H55" s="1" t="str">
        <f t="shared" si="25"/>
        <v/>
      </c>
      <c r="I55" s="1" t="str">
        <f t="shared" si="25"/>
        <v/>
      </c>
      <c r="J55" s="1" t="str">
        <f t="shared" si="25"/>
        <v/>
      </c>
      <c r="K55" s="1" t="str">
        <f t="shared" si="25"/>
        <v/>
      </c>
      <c r="L55" s="7">
        <f ca="1">M55</f>
        <v>0</v>
      </c>
      <c r="M55" s="8">
        <f ca="1">M53-M54</f>
        <v>0</v>
      </c>
      <c r="N55" s="8" t="str">
        <f>IF(N16="","",N16)</f>
        <v/>
      </c>
      <c r="O55" s="1" t="str">
        <f t="shared" si="25"/>
        <v/>
      </c>
      <c r="P55" s="1" t="str">
        <f t="shared" si="25"/>
        <v/>
      </c>
      <c r="Q55" s="1" t="str">
        <f t="shared" si="25"/>
        <v/>
      </c>
      <c r="R55" s="1" t="str">
        <f t="shared" si="25"/>
        <v/>
      </c>
      <c r="S55" s="1" t="str">
        <f t="shared" si="25"/>
        <v/>
      </c>
      <c r="T55" s="1" t="str">
        <f t="shared" si="25"/>
        <v/>
      </c>
      <c r="U55" s="1" t="str">
        <f t="shared" si="25"/>
        <v/>
      </c>
      <c r="V55" s="1" t="str">
        <f t="shared" si="25"/>
        <v/>
      </c>
      <c r="W55" s="1" t="str">
        <f t="shared" si="25"/>
        <v/>
      </c>
      <c r="X55" s="1" t="str">
        <f t="shared" si="25"/>
        <v/>
      </c>
      <c r="Y55" s="1" t="str">
        <f t="shared" si="25"/>
        <v/>
      </c>
      <c r="Z55" s="1" t="str">
        <f t="shared" si="25"/>
        <v/>
      </c>
      <c r="AA55" s="1" t="str">
        <f t="shared" si="25"/>
        <v/>
      </c>
      <c r="AB55" s="1" t="str">
        <f t="shared" si="25"/>
        <v/>
      </c>
      <c r="AC55" s="1" t="str">
        <f t="shared" si="25"/>
        <v/>
      </c>
      <c r="AD55" s="7">
        <f ca="1">AE55</f>
        <v>0</v>
      </c>
      <c r="AE55" s="8">
        <f ca="1">AE53-AE54</f>
        <v>0</v>
      </c>
      <c r="AF55" s="8" t="str">
        <f>IF(AF16="","",AF16)</f>
        <v/>
      </c>
      <c r="AG55" s="1" t="str">
        <f t="shared" si="25"/>
        <v/>
      </c>
    </row>
    <row r="56" spans="1:33" ht="20.149999999999999" customHeight="1" x14ac:dyDescent="0.25">
      <c r="A56" s="1" t="str">
        <f t="shared" ref="A56:AG56" si="26">IF(A17="","",A17)</f>
        <v/>
      </c>
      <c r="B56" s="1" t="str">
        <f t="shared" si="26"/>
        <v/>
      </c>
      <c r="C56" s="1" t="str">
        <f t="shared" si="26"/>
        <v/>
      </c>
      <c r="D56" s="1" t="str">
        <f t="shared" si="26"/>
        <v/>
      </c>
      <c r="E56" s="1" t="str">
        <f t="shared" si="26"/>
        <v/>
      </c>
      <c r="F56" s="1" t="str">
        <f t="shared" si="26"/>
        <v/>
      </c>
      <c r="G56" s="1" t="str">
        <f t="shared" si="26"/>
        <v/>
      </c>
      <c r="H56" s="1" t="str">
        <f t="shared" si="26"/>
        <v/>
      </c>
      <c r="I56" s="1" t="str">
        <f t="shared" si="26"/>
        <v/>
      </c>
      <c r="J56" s="1" t="str">
        <f t="shared" si="26"/>
        <v/>
      </c>
      <c r="K56" s="1" t="str">
        <f t="shared" si="26"/>
        <v/>
      </c>
      <c r="L56" s="1" t="str">
        <f t="shared" si="26"/>
        <v/>
      </c>
      <c r="M56" s="1" t="str">
        <f t="shared" si="26"/>
        <v/>
      </c>
      <c r="N56" s="1" t="str">
        <f t="shared" si="26"/>
        <v/>
      </c>
      <c r="O56" s="1" t="str">
        <f t="shared" si="26"/>
        <v/>
      </c>
      <c r="P56" s="1" t="str">
        <f t="shared" si="26"/>
        <v/>
      </c>
      <c r="Q56" s="1" t="str">
        <f t="shared" si="26"/>
        <v/>
      </c>
      <c r="R56" s="1" t="str">
        <f t="shared" si="26"/>
        <v/>
      </c>
      <c r="S56" s="1" t="str">
        <f t="shared" si="26"/>
        <v/>
      </c>
      <c r="T56" s="1" t="str">
        <f t="shared" si="26"/>
        <v/>
      </c>
      <c r="U56" s="1" t="str">
        <f t="shared" si="26"/>
        <v/>
      </c>
      <c r="V56" s="1" t="str">
        <f t="shared" si="26"/>
        <v/>
      </c>
      <c r="W56" s="1" t="str">
        <f t="shared" si="26"/>
        <v/>
      </c>
      <c r="X56" s="1" t="str">
        <f t="shared" si="26"/>
        <v/>
      </c>
      <c r="Y56" s="1" t="str">
        <f t="shared" si="26"/>
        <v/>
      </c>
      <c r="Z56" s="1" t="str">
        <f t="shared" si="26"/>
        <v/>
      </c>
      <c r="AA56" s="1" t="str">
        <f t="shared" si="26"/>
        <v/>
      </c>
      <c r="AB56" s="1" t="str">
        <f t="shared" si="26"/>
        <v/>
      </c>
      <c r="AC56" s="1" t="str">
        <f t="shared" si="26"/>
        <v/>
      </c>
      <c r="AD56" s="1" t="str">
        <f t="shared" si="26"/>
        <v/>
      </c>
      <c r="AE56" s="1" t="str">
        <f t="shared" si="26"/>
        <v/>
      </c>
      <c r="AF56" s="1" t="str">
        <f t="shared" si="26"/>
        <v/>
      </c>
      <c r="AG56" s="1" t="str">
        <f t="shared" si="26"/>
        <v/>
      </c>
    </row>
    <row r="57" spans="1:33" ht="20.149999999999999" customHeight="1" x14ac:dyDescent="0.25">
      <c r="A57" s="1" t="str">
        <f>IF(A18="","",A18)</f>
        <v/>
      </c>
      <c r="D57" s="1" t="str">
        <f t="shared" ref="D57:I57" si="27">IF(D18="","",D18)</f>
        <v/>
      </c>
      <c r="E57" s="1" t="str">
        <f t="shared" si="27"/>
        <v/>
      </c>
      <c r="F57" s="3" t="str">
        <f t="shared" si="27"/>
        <v/>
      </c>
      <c r="G57" s="3" t="str">
        <f t="shared" si="27"/>
        <v/>
      </c>
      <c r="H57" s="3" t="str">
        <f t="shared" si="27"/>
        <v/>
      </c>
      <c r="I57" s="3" t="str">
        <f t="shared" si="27"/>
        <v/>
      </c>
      <c r="J57" s="14">
        <f ca="1">INT(N58/10)</f>
        <v>2</v>
      </c>
      <c r="K57" s="3" t="str">
        <f>IF(K18="","",K18)</f>
        <v/>
      </c>
      <c r="L57" s="14">
        <f ca="1">N58-INT(N58/10)*10</f>
        <v>9</v>
      </c>
      <c r="M57" s="1" t="str">
        <f t="shared" ref="M57:S57" si="28">IF(M18="","",M18)</f>
        <v/>
      </c>
      <c r="N57" s="1" t="str">
        <f t="shared" si="28"/>
        <v/>
      </c>
      <c r="O57" s="1" t="str">
        <f t="shared" si="28"/>
        <v/>
      </c>
      <c r="P57" s="1" t="str">
        <f t="shared" si="28"/>
        <v/>
      </c>
      <c r="Q57" s="1" t="str">
        <f t="shared" si="28"/>
        <v/>
      </c>
      <c r="R57" s="1" t="str">
        <f t="shared" si="28"/>
        <v/>
      </c>
      <c r="S57" s="1" t="str">
        <f t="shared" si="28"/>
        <v/>
      </c>
      <c r="V57" s="1" t="str">
        <f t="shared" ref="V57:AA57" si="29">IF(V18="","",V18)</f>
        <v/>
      </c>
      <c r="W57" s="1" t="str">
        <f t="shared" si="29"/>
        <v/>
      </c>
      <c r="X57" s="3" t="str">
        <f t="shared" si="29"/>
        <v/>
      </c>
      <c r="Y57" s="3" t="str">
        <f t="shared" si="29"/>
        <v/>
      </c>
      <c r="Z57" s="3" t="str">
        <f t="shared" si="29"/>
        <v/>
      </c>
      <c r="AA57" s="3" t="str">
        <f t="shared" si="29"/>
        <v/>
      </c>
      <c r="AB57" s="14">
        <f ca="1">INT(AF58/10)</f>
        <v>3</v>
      </c>
      <c r="AC57" s="3" t="str">
        <f>IF(AC18="","",AC18)</f>
        <v/>
      </c>
      <c r="AD57" s="14">
        <f ca="1">AF58-INT(AF58/10)*10</f>
        <v>6</v>
      </c>
      <c r="AE57" s="1" t="str">
        <f>IF(AE18="","",AE18)</f>
        <v/>
      </c>
      <c r="AF57" s="1" t="str">
        <f>IF(AF18="","",AF18)</f>
        <v/>
      </c>
      <c r="AG57" s="1" t="str">
        <f>IF(AG18="","",AG18)</f>
        <v/>
      </c>
    </row>
    <row r="58" spans="1:33" ht="20.149999999999999" customHeight="1" x14ac:dyDescent="0.25">
      <c r="A58" s="44" t="str">
        <f>IF(A19="","",A19)</f>
        <v>(5)</v>
      </c>
      <c r="B58" s="43"/>
      <c r="C58" s="43"/>
      <c r="D58" s="183">
        <f t="shared" ref="D58:N58" ca="1" si="30">IF(D19="","",D19)</f>
        <v>28</v>
      </c>
      <c r="E58" s="183" t="str">
        <f t="shared" si="30"/>
        <v/>
      </c>
      <c r="F58" s="43" t="str">
        <f t="shared" si="30"/>
        <v>)</v>
      </c>
      <c r="G58" s="44" t="str">
        <f t="shared" si="30"/>
        <v/>
      </c>
      <c r="H58" s="44">
        <f t="shared" ca="1" si="30"/>
        <v>8</v>
      </c>
      <c r="I58" s="43" t="str">
        <f t="shared" si="30"/>
        <v/>
      </c>
      <c r="J58" s="43">
        <f t="shared" ca="1" si="30"/>
        <v>1</v>
      </c>
      <c r="K58" s="43" t="str">
        <f t="shared" si="30"/>
        <v/>
      </c>
      <c r="L58" s="43">
        <f t="shared" ca="1" si="30"/>
        <v>2</v>
      </c>
      <c r="M58" s="8">
        <f t="shared" ca="1" si="30"/>
        <v>812</v>
      </c>
      <c r="N58" s="8">
        <f t="shared" ca="1" si="30"/>
        <v>29</v>
      </c>
      <c r="O58" s="1" t="str">
        <f t="shared" ref="O58:S59" si="31">IF(O19="","",O19)</f>
        <v/>
      </c>
      <c r="P58" s="1" t="str">
        <f t="shared" si="31"/>
        <v/>
      </c>
      <c r="Q58" s="1" t="str">
        <f t="shared" si="31"/>
        <v/>
      </c>
      <c r="R58" s="1" t="str">
        <f t="shared" si="31"/>
        <v/>
      </c>
      <c r="S58" s="44" t="str">
        <f t="shared" si="31"/>
        <v>(6)</v>
      </c>
      <c r="T58" s="43"/>
      <c r="U58" s="43"/>
      <c r="V58" s="183">
        <f t="shared" ref="V58:AF58" ca="1" si="32">IF(V19="","",V19)</f>
        <v>27</v>
      </c>
      <c r="W58" s="183" t="str">
        <f t="shared" si="32"/>
        <v/>
      </c>
      <c r="X58" s="43" t="str">
        <f t="shared" si="32"/>
        <v>)</v>
      </c>
      <c r="Y58" s="44" t="str">
        <f t="shared" si="32"/>
        <v/>
      </c>
      <c r="Z58" s="44">
        <f t="shared" ca="1" si="32"/>
        <v>9</v>
      </c>
      <c r="AA58" s="43" t="str">
        <f t="shared" si="32"/>
        <v/>
      </c>
      <c r="AB58" s="43">
        <f t="shared" ca="1" si="32"/>
        <v>7</v>
      </c>
      <c r="AC58" s="43" t="str">
        <f t="shared" si="32"/>
        <v/>
      </c>
      <c r="AD58" s="43">
        <f t="shared" ca="1" si="32"/>
        <v>2</v>
      </c>
      <c r="AE58" s="8">
        <f t="shared" ca="1" si="32"/>
        <v>972</v>
      </c>
      <c r="AF58" s="8">
        <f t="shared" ca="1" si="32"/>
        <v>36</v>
      </c>
      <c r="AG58" s="43" t="str">
        <f>IF(AG19="","",AG19)</f>
        <v/>
      </c>
    </row>
    <row r="59" spans="1:33" ht="20.149999999999999" customHeight="1" x14ac:dyDescent="0.25">
      <c r="A59" s="1" t="str">
        <f>IF(A20="","",A20)</f>
        <v/>
      </c>
      <c r="D59" s="1" t="str">
        <f>IF(D20="","",D20)</f>
        <v/>
      </c>
      <c r="E59" s="1" t="str">
        <f>IF(E20="","",E20)</f>
        <v/>
      </c>
      <c r="F59" s="1" t="str">
        <f>IF(F20="","",F20)</f>
        <v/>
      </c>
      <c r="G59" s="1" t="str">
        <f>IF(G20="","",G20)</f>
        <v/>
      </c>
      <c r="H59" s="48">
        <f ca="1">INT(M59/10)</f>
        <v>5</v>
      </c>
      <c r="I59" s="39"/>
      <c r="J59" s="39">
        <f ca="1">M59-INT(M59/10)*10</f>
        <v>6</v>
      </c>
      <c r="K59" s="39"/>
      <c r="L59" s="39"/>
      <c r="M59" s="8">
        <f ca="1">D58*J57</f>
        <v>56</v>
      </c>
      <c r="N59" s="8" t="str">
        <f>IF(N20="","",N20)</f>
        <v/>
      </c>
      <c r="O59" s="1" t="str">
        <f t="shared" si="31"/>
        <v/>
      </c>
      <c r="P59" s="1" t="str">
        <f t="shared" si="31"/>
        <v/>
      </c>
      <c r="Q59" s="1" t="str">
        <f t="shared" si="31"/>
        <v/>
      </c>
      <c r="R59" s="1" t="str">
        <f t="shared" si="31"/>
        <v/>
      </c>
      <c r="S59" s="1" t="str">
        <f t="shared" si="31"/>
        <v/>
      </c>
      <c r="V59" s="1" t="str">
        <f>IF(V20="","",V20)</f>
        <v/>
      </c>
      <c r="W59" s="1" t="str">
        <f>IF(W20="","",W20)</f>
        <v/>
      </c>
      <c r="X59" s="1" t="str">
        <f>IF(X20="","",X20)</f>
        <v/>
      </c>
      <c r="Y59" s="1" t="str">
        <f>IF(Y20="","",Y20)</f>
        <v/>
      </c>
      <c r="Z59" s="48">
        <f ca="1">INT(AE59/10)</f>
        <v>8</v>
      </c>
      <c r="AA59" s="39"/>
      <c r="AB59" s="39">
        <f ca="1">AE59-INT(AE59/10)*10</f>
        <v>1</v>
      </c>
      <c r="AC59" s="39"/>
      <c r="AD59" s="39"/>
      <c r="AE59" s="8">
        <f ca="1">V58*AB57</f>
        <v>81</v>
      </c>
      <c r="AF59" s="8" t="str">
        <f>IF(AF20="","",AF20)</f>
        <v/>
      </c>
      <c r="AG59" s="1" t="str">
        <f>IF(AG20="","",AG20)</f>
        <v/>
      </c>
    </row>
    <row r="60" spans="1:33" ht="20.149999999999999" customHeight="1" x14ac:dyDescent="0.25">
      <c r="A60" s="1" t="str">
        <f t="shared" ref="A60:AG60" si="33">IF(A21="","",A21)</f>
        <v/>
      </c>
      <c r="B60" s="1" t="str">
        <f t="shared" si="33"/>
        <v/>
      </c>
      <c r="C60" s="1" t="str">
        <f t="shared" si="33"/>
        <v/>
      </c>
      <c r="D60" s="1" t="str">
        <f t="shared" si="33"/>
        <v/>
      </c>
      <c r="E60" s="1" t="str">
        <f t="shared" si="33"/>
        <v/>
      </c>
      <c r="F60" s="1" t="str">
        <f t="shared" si="33"/>
        <v/>
      </c>
      <c r="G60" s="1" t="str">
        <f t="shared" si="33"/>
        <v/>
      </c>
      <c r="H60" s="7">
        <f ca="1">IF(INT(M60/100)=0,"",INT(M60/100))</f>
        <v>2</v>
      </c>
      <c r="I60" s="7" t="str">
        <f>IF(I21="","",I21)</f>
        <v/>
      </c>
      <c r="J60" s="7">
        <f ca="1">INT(M60/10)-INT(M60/100)*10</f>
        <v>5</v>
      </c>
      <c r="K60" s="7" t="str">
        <f>IF(K21="","",K21)</f>
        <v/>
      </c>
      <c r="L60" s="7">
        <f ca="1">M60-INT(M60/10)*10</f>
        <v>2</v>
      </c>
      <c r="M60" s="8">
        <f ca="1">M58-M59*10</f>
        <v>252</v>
      </c>
      <c r="N60" s="8" t="str">
        <f>IF(N21="","",N21)</f>
        <v/>
      </c>
      <c r="O60" s="1" t="str">
        <f t="shared" si="33"/>
        <v/>
      </c>
      <c r="P60" s="1" t="str">
        <f t="shared" si="33"/>
        <v/>
      </c>
      <c r="Q60" s="1" t="str">
        <f t="shared" si="33"/>
        <v/>
      </c>
      <c r="R60" s="1" t="str">
        <f t="shared" si="33"/>
        <v/>
      </c>
      <c r="S60" s="1" t="str">
        <f t="shared" si="33"/>
        <v/>
      </c>
      <c r="T60" s="1" t="str">
        <f t="shared" si="33"/>
        <v/>
      </c>
      <c r="U60" s="1" t="str">
        <f t="shared" si="33"/>
        <v/>
      </c>
      <c r="V60" s="1" t="str">
        <f t="shared" si="33"/>
        <v/>
      </c>
      <c r="W60" s="1" t="str">
        <f t="shared" si="33"/>
        <v/>
      </c>
      <c r="X60" s="1" t="str">
        <f t="shared" si="33"/>
        <v/>
      </c>
      <c r="Y60" s="1" t="str">
        <f t="shared" si="33"/>
        <v/>
      </c>
      <c r="Z60" s="7">
        <f ca="1">IF(INT(AE60/100)=0,"",INT(AE60/100))</f>
        <v>1</v>
      </c>
      <c r="AA60" s="7" t="str">
        <f>IF(AA21="","",AA21)</f>
        <v/>
      </c>
      <c r="AB60" s="7">
        <f ca="1">INT(AE60/10)-INT(AE60/100)*10</f>
        <v>6</v>
      </c>
      <c r="AC60" s="7" t="str">
        <f>IF(AC21="","",AC21)</f>
        <v/>
      </c>
      <c r="AD60" s="7">
        <f ca="1">AE60-INT(AE60/10)*10</f>
        <v>2</v>
      </c>
      <c r="AE60" s="8">
        <f ca="1">AE58-AE59*10</f>
        <v>162</v>
      </c>
      <c r="AF60" s="8" t="str">
        <f>IF(AF21="","",AF21)</f>
        <v/>
      </c>
      <c r="AG60" s="1" t="str">
        <f t="shared" si="33"/>
        <v/>
      </c>
    </row>
    <row r="61" spans="1:33" ht="20.149999999999999" customHeight="1" x14ac:dyDescent="0.25">
      <c r="A61" s="1" t="str">
        <f t="shared" ref="A61:AG61" si="34">IF(A22="","",A22)</f>
        <v/>
      </c>
      <c r="B61" s="1" t="str">
        <f t="shared" si="34"/>
        <v/>
      </c>
      <c r="C61" s="1" t="str">
        <f t="shared" si="34"/>
        <v/>
      </c>
      <c r="D61" s="1" t="str">
        <f t="shared" si="34"/>
        <v/>
      </c>
      <c r="E61" s="1" t="str">
        <f t="shared" si="34"/>
        <v/>
      </c>
      <c r="F61" s="1" t="str">
        <f t="shared" si="34"/>
        <v/>
      </c>
      <c r="G61" s="1" t="str">
        <f t="shared" si="34"/>
        <v/>
      </c>
      <c r="H61" s="39">
        <f ca="1">IF(INT(M61/100)=0,"",INT(M61/100))</f>
        <v>2</v>
      </c>
      <c r="I61" s="39" t="str">
        <f>IF(I22="","",I22)</f>
        <v/>
      </c>
      <c r="J61" s="39">
        <f ca="1">INT(M61/10)-INT(M61/100)*10</f>
        <v>5</v>
      </c>
      <c r="K61" s="39" t="str">
        <f>IF(K22="","",K22)</f>
        <v/>
      </c>
      <c r="L61" s="39">
        <f ca="1">M61-INT(M61/10)*10</f>
        <v>2</v>
      </c>
      <c r="M61" s="8">
        <f ca="1">D58*L57</f>
        <v>252</v>
      </c>
      <c r="N61" s="8" t="str">
        <f>IF(N22="","",N22)</f>
        <v/>
      </c>
      <c r="O61" s="1" t="str">
        <f t="shared" si="34"/>
        <v/>
      </c>
      <c r="P61" s="1" t="str">
        <f t="shared" si="34"/>
        <v/>
      </c>
      <c r="Q61" s="1" t="str">
        <f t="shared" si="34"/>
        <v/>
      </c>
      <c r="R61" s="1" t="str">
        <f t="shared" si="34"/>
        <v/>
      </c>
      <c r="S61" s="1" t="str">
        <f t="shared" si="34"/>
        <v/>
      </c>
      <c r="T61" s="1" t="str">
        <f t="shared" si="34"/>
        <v/>
      </c>
      <c r="U61" s="1" t="str">
        <f t="shared" si="34"/>
        <v/>
      </c>
      <c r="V61" s="1" t="str">
        <f t="shared" si="34"/>
        <v/>
      </c>
      <c r="W61" s="1" t="str">
        <f t="shared" si="34"/>
        <v/>
      </c>
      <c r="X61" s="1" t="str">
        <f t="shared" si="34"/>
        <v/>
      </c>
      <c r="Y61" s="1" t="str">
        <f t="shared" si="34"/>
        <v/>
      </c>
      <c r="Z61" s="39">
        <f ca="1">IF(INT(AE61/100)=0,"",INT(AE61/100))</f>
        <v>1</v>
      </c>
      <c r="AA61" s="39" t="str">
        <f>IF(AA22="","",AA22)</f>
        <v/>
      </c>
      <c r="AB61" s="39">
        <f ca="1">INT(AE61/10)-INT(AE61/100)*10</f>
        <v>6</v>
      </c>
      <c r="AC61" s="39" t="str">
        <f>IF(AC22="","",AC22)</f>
        <v/>
      </c>
      <c r="AD61" s="39">
        <f ca="1">AE61-INT(AE61/10)*10</f>
        <v>2</v>
      </c>
      <c r="AE61" s="8">
        <f ca="1">V58*AD57</f>
        <v>162</v>
      </c>
      <c r="AF61" s="8" t="str">
        <f>IF(AF22="","",AF22)</f>
        <v/>
      </c>
      <c r="AG61" s="1" t="str">
        <f t="shared" si="34"/>
        <v/>
      </c>
    </row>
    <row r="62" spans="1:33" ht="20.149999999999999" customHeight="1" x14ac:dyDescent="0.25">
      <c r="A62" s="1" t="str">
        <f t="shared" ref="A62:AG62" si="35">IF(A23="","",A23)</f>
        <v/>
      </c>
      <c r="B62" s="1" t="str">
        <f t="shared" si="35"/>
        <v/>
      </c>
      <c r="C62" s="1" t="str">
        <f t="shared" si="35"/>
        <v/>
      </c>
      <c r="D62" s="1" t="str">
        <f t="shared" si="35"/>
        <v/>
      </c>
      <c r="E62" s="1" t="str">
        <f t="shared" si="35"/>
        <v/>
      </c>
      <c r="F62" s="1" t="str">
        <f t="shared" si="35"/>
        <v/>
      </c>
      <c r="G62" s="1" t="str">
        <f t="shared" si="35"/>
        <v/>
      </c>
      <c r="H62" s="1" t="str">
        <f t="shared" si="35"/>
        <v/>
      </c>
      <c r="I62" s="1" t="str">
        <f t="shared" si="35"/>
        <v/>
      </c>
      <c r="J62" s="1" t="str">
        <f t="shared" si="35"/>
        <v/>
      </c>
      <c r="K62" s="1" t="str">
        <f t="shared" si="35"/>
        <v/>
      </c>
      <c r="L62" s="7">
        <f ca="1">M62</f>
        <v>0</v>
      </c>
      <c r="M62" s="8">
        <f ca="1">M60-M61</f>
        <v>0</v>
      </c>
      <c r="N62" s="8" t="str">
        <f>IF(N23="","",N23)</f>
        <v/>
      </c>
      <c r="O62" s="1" t="str">
        <f t="shared" si="35"/>
        <v/>
      </c>
      <c r="P62" s="1" t="str">
        <f t="shared" si="35"/>
        <v/>
      </c>
      <c r="Q62" s="1" t="str">
        <f t="shared" si="35"/>
        <v/>
      </c>
      <c r="R62" s="1" t="str">
        <f t="shared" si="35"/>
        <v/>
      </c>
      <c r="S62" s="1" t="str">
        <f t="shared" si="35"/>
        <v/>
      </c>
      <c r="T62" s="1" t="str">
        <f t="shared" si="35"/>
        <v/>
      </c>
      <c r="U62" s="1" t="str">
        <f t="shared" si="35"/>
        <v/>
      </c>
      <c r="V62" s="1" t="str">
        <f t="shared" si="35"/>
        <v/>
      </c>
      <c r="W62" s="1" t="str">
        <f t="shared" si="35"/>
        <v/>
      </c>
      <c r="X62" s="1" t="str">
        <f t="shared" si="35"/>
        <v/>
      </c>
      <c r="Y62" s="1" t="str">
        <f t="shared" si="35"/>
        <v/>
      </c>
      <c r="Z62" s="1" t="str">
        <f t="shared" si="35"/>
        <v/>
      </c>
      <c r="AA62" s="1" t="str">
        <f t="shared" si="35"/>
        <v/>
      </c>
      <c r="AB62" s="1" t="str">
        <f t="shared" si="35"/>
        <v/>
      </c>
      <c r="AC62" s="1" t="str">
        <f t="shared" si="35"/>
        <v/>
      </c>
      <c r="AD62" s="7">
        <f ca="1">AE62</f>
        <v>0</v>
      </c>
      <c r="AE62" s="8">
        <f ca="1">AE60-AE61</f>
        <v>0</v>
      </c>
      <c r="AF62" s="8" t="str">
        <f>IF(AF23="","",AF23)</f>
        <v/>
      </c>
      <c r="AG62" s="1" t="str">
        <f t="shared" si="35"/>
        <v/>
      </c>
    </row>
    <row r="63" spans="1:33" ht="20.149999999999999" customHeight="1" x14ac:dyDescent="0.25">
      <c r="A63" s="1" t="str">
        <f t="shared" ref="A63:AG63" si="36">IF(A24="","",A24)</f>
        <v/>
      </c>
      <c r="B63" s="1" t="str">
        <f t="shared" si="36"/>
        <v/>
      </c>
      <c r="C63" s="1" t="str">
        <f t="shared" si="36"/>
        <v/>
      </c>
      <c r="D63" s="1" t="str">
        <f t="shared" si="36"/>
        <v/>
      </c>
      <c r="E63" s="1" t="str">
        <f t="shared" si="36"/>
        <v/>
      </c>
      <c r="F63" s="1" t="str">
        <f t="shared" si="36"/>
        <v/>
      </c>
      <c r="G63" s="1" t="str">
        <f t="shared" si="36"/>
        <v/>
      </c>
      <c r="H63" s="1" t="str">
        <f t="shared" si="36"/>
        <v/>
      </c>
      <c r="I63" s="1" t="str">
        <f t="shared" si="36"/>
        <v/>
      </c>
      <c r="J63" s="1" t="str">
        <f t="shared" si="36"/>
        <v/>
      </c>
      <c r="K63" s="1" t="str">
        <f t="shared" si="36"/>
        <v/>
      </c>
      <c r="L63" s="1" t="str">
        <f t="shared" si="36"/>
        <v/>
      </c>
      <c r="M63" s="1" t="str">
        <f t="shared" si="36"/>
        <v/>
      </c>
      <c r="N63" s="1" t="str">
        <f t="shared" si="36"/>
        <v/>
      </c>
      <c r="O63" s="1" t="str">
        <f t="shared" si="36"/>
        <v/>
      </c>
      <c r="P63" s="1" t="str">
        <f t="shared" si="36"/>
        <v/>
      </c>
      <c r="Q63" s="1" t="str">
        <f t="shared" si="36"/>
        <v/>
      </c>
      <c r="R63" s="1" t="str">
        <f t="shared" si="36"/>
        <v/>
      </c>
      <c r="S63" s="1" t="str">
        <f t="shared" si="36"/>
        <v/>
      </c>
      <c r="T63" s="1" t="str">
        <f t="shared" si="36"/>
        <v/>
      </c>
      <c r="U63" s="1" t="str">
        <f t="shared" si="36"/>
        <v/>
      </c>
      <c r="V63" s="1" t="str">
        <f t="shared" si="36"/>
        <v/>
      </c>
      <c r="W63" s="1" t="str">
        <f t="shared" si="36"/>
        <v/>
      </c>
      <c r="X63" s="1" t="str">
        <f t="shared" si="36"/>
        <v/>
      </c>
      <c r="Y63" s="1" t="str">
        <f t="shared" si="36"/>
        <v/>
      </c>
      <c r="Z63" s="1" t="str">
        <f t="shared" si="36"/>
        <v/>
      </c>
      <c r="AA63" s="1" t="str">
        <f t="shared" si="36"/>
        <v/>
      </c>
      <c r="AB63" s="1" t="str">
        <f t="shared" si="36"/>
        <v/>
      </c>
      <c r="AC63" s="1" t="str">
        <f t="shared" si="36"/>
        <v/>
      </c>
      <c r="AD63" s="1" t="str">
        <f t="shared" si="36"/>
        <v/>
      </c>
      <c r="AE63" s="1" t="str">
        <f t="shared" si="36"/>
        <v/>
      </c>
      <c r="AF63" s="1" t="str">
        <f t="shared" si="36"/>
        <v/>
      </c>
      <c r="AG63" s="1" t="str">
        <f t="shared" si="36"/>
        <v/>
      </c>
    </row>
    <row r="64" spans="1:33" ht="20.149999999999999" customHeight="1" x14ac:dyDescent="0.25">
      <c r="A64" s="1" t="str">
        <f>IF(A25="","",A25)</f>
        <v/>
      </c>
      <c r="D64" s="1" t="str">
        <f t="shared" ref="D64:I64" si="37">IF(D25="","",D25)</f>
        <v/>
      </c>
      <c r="E64" s="1" t="str">
        <f t="shared" si="37"/>
        <v/>
      </c>
      <c r="F64" s="3" t="str">
        <f t="shared" si="37"/>
        <v/>
      </c>
      <c r="G64" s="3" t="str">
        <f t="shared" si="37"/>
        <v/>
      </c>
      <c r="H64" s="3" t="str">
        <f t="shared" si="37"/>
        <v/>
      </c>
      <c r="I64" s="3" t="str">
        <f t="shared" si="37"/>
        <v/>
      </c>
      <c r="J64" s="14">
        <f ca="1">INT(N65/10)</f>
        <v>6</v>
      </c>
      <c r="K64" s="3" t="str">
        <f>IF(K25="","",K25)</f>
        <v/>
      </c>
      <c r="L64" s="14">
        <f ca="1">N65-INT(N65/10)*10</f>
        <v>5</v>
      </c>
      <c r="M64" s="1" t="str">
        <f t="shared" ref="M64:S64" si="38">IF(M25="","",M25)</f>
        <v/>
      </c>
      <c r="N64" s="1" t="str">
        <f t="shared" si="38"/>
        <v/>
      </c>
      <c r="O64" s="1" t="str">
        <f t="shared" si="38"/>
        <v/>
      </c>
      <c r="P64" s="1" t="str">
        <f t="shared" si="38"/>
        <v/>
      </c>
      <c r="Q64" s="1" t="str">
        <f t="shared" si="38"/>
        <v/>
      </c>
      <c r="R64" s="1" t="str">
        <f t="shared" si="38"/>
        <v/>
      </c>
      <c r="S64" s="1" t="str">
        <f t="shared" si="38"/>
        <v/>
      </c>
      <c r="V64" s="1" t="str">
        <f t="shared" ref="V64:AA64" si="39">IF(V25="","",V25)</f>
        <v/>
      </c>
      <c r="W64" s="1" t="str">
        <f t="shared" si="39"/>
        <v/>
      </c>
      <c r="X64" s="3" t="str">
        <f t="shared" si="39"/>
        <v/>
      </c>
      <c r="Y64" s="3" t="str">
        <f t="shared" si="39"/>
        <v/>
      </c>
      <c r="Z64" s="3" t="str">
        <f t="shared" si="39"/>
        <v/>
      </c>
      <c r="AA64" s="3" t="str">
        <f t="shared" si="39"/>
        <v/>
      </c>
      <c r="AB64" s="14">
        <f ca="1">INT(AF65/10)</f>
        <v>2</v>
      </c>
      <c r="AC64" s="3" t="str">
        <f>IF(AC25="","",AC25)</f>
        <v/>
      </c>
      <c r="AD64" s="14">
        <f ca="1">AF65-INT(AF65/10)*10</f>
        <v>3</v>
      </c>
      <c r="AE64" s="1" t="str">
        <f>IF(AE25="","",AE25)</f>
        <v/>
      </c>
      <c r="AF64" s="1" t="str">
        <f>IF(AF25="","",AF25)</f>
        <v/>
      </c>
      <c r="AG64" s="1" t="str">
        <f>IF(AG25="","",AG25)</f>
        <v/>
      </c>
    </row>
    <row r="65" spans="1:33" ht="20.149999999999999" customHeight="1" x14ac:dyDescent="0.25">
      <c r="A65" s="44" t="str">
        <f>IF(A26="","",A26)</f>
        <v>(7)</v>
      </c>
      <c r="B65" s="43"/>
      <c r="C65" s="43"/>
      <c r="D65" s="183">
        <f t="shared" ref="D65:N65" ca="1" si="40">IF(D26="","",D26)</f>
        <v>15</v>
      </c>
      <c r="E65" s="183" t="str">
        <f t="shared" si="40"/>
        <v/>
      </c>
      <c r="F65" s="43" t="str">
        <f t="shared" si="40"/>
        <v>)</v>
      </c>
      <c r="G65" s="44" t="str">
        <f t="shared" si="40"/>
        <v/>
      </c>
      <c r="H65" s="44">
        <f t="shared" ca="1" si="40"/>
        <v>9</v>
      </c>
      <c r="I65" s="43" t="str">
        <f t="shared" si="40"/>
        <v/>
      </c>
      <c r="J65" s="43">
        <f t="shared" ca="1" si="40"/>
        <v>7</v>
      </c>
      <c r="K65" s="43" t="str">
        <f t="shared" si="40"/>
        <v/>
      </c>
      <c r="L65" s="43">
        <f t="shared" ca="1" si="40"/>
        <v>5</v>
      </c>
      <c r="M65" s="8">
        <f t="shared" ca="1" si="40"/>
        <v>975</v>
      </c>
      <c r="N65" s="8">
        <f t="shared" ca="1" si="40"/>
        <v>65</v>
      </c>
      <c r="O65" s="1" t="str">
        <f t="shared" ref="O65:S66" si="41">IF(O26="","",O26)</f>
        <v/>
      </c>
      <c r="P65" s="1" t="str">
        <f t="shared" si="41"/>
        <v/>
      </c>
      <c r="Q65" s="1" t="str">
        <f t="shared" si="41"/>
        <v/>
      </c>
      <c r="R65" s="1" t="str">
        <f t="shared" si="41"/>
        <v/>
      </c>
      <c r="S65" s="44" t="str">
        <f t="shared" si="41"/>
        <v>(8)</v>
      </c>
      <c r="T65" s="43"/>
      <c r="U65" s="43"/>
      <c r="V65" s="183">
        <f t="shared" ref="V65:AF65" ca="1" si="42">IF(V26="","",V26)</f>
        <v>22</v>
      </c>
      <c r="W65" s="183" t="str">
        <f t="shared" si="42"/>
        <v/>
      </c>
      <c r="X65" s="43" t="str">
        <f t="shared" si="42"/>
        <v>)</v>
      </c>
      <c r="Y65" s="44" t="str">
        <f t="shared" si="42"/>
        <v/>
      </c>
      <c r="Z65" s="44">
        <f t="shared" ca="1" si="42"/>
        <v>5</v>
      </c>
      <c r="AA65" s="43" t="str">
        <f t="shared" si="42"/>
        <v/>
      </c>
      <c r="AB65" s="43">
        <f t="shared" ca="1" si="42"/>
        <v>0</v>
      </c>
      <c r="AC65" s="43" t="str">
        <f t="shared" si="42"/>
        <v/>
      </c>
      <c r="AD65" s="43">
        <f t="shared" ca="1" si="42"/>
        <v>6</v>
      </c>
      <c r="AE65" s="8">
        <f t="shared" ca="1" si="42"/>
        <v>506</v>
      </c>
      <c r="AF65" s="8">
        <f t="shared" ca="1" si="42"/>
        <v>23</v>
      </c>
      <c r="AG65" s="43" t="str">
        <f>IF(AG26="","",AG26)</f>
        <v/>
      </c>
    </row>
    <row r="66" spans="1:33" ht="20.149999999999999" customHeight="1" x14ac:dyDescent="0.25">
      <c r="A66" s="1" t="str">
        <f>IF(A27="","",A27)</f>
        <v/>
      </c>
      <c r="D66" s="1" t="str">
        <f>IF(D27="","",D27)</f>
        <v/>
      </c>
      <c r="E66" s="1" t="str">
        <f>IF(E27="","",E27)</f>
        <v/>
      </c>
      <c r="F66" s="1" t="str">
        <f>IF(F27="","",F27)</f>
        <v/>
      </c>
      <c r="G66" s="1" t="str">
        <f>IF(G27="","",G27)</f>
        <v/>
      </c>
      <c r="H66" s="48">
        <f ca="1">INT(M66/10)</f>
        <v>9</v>
      </c>
      <c r="I66" s="39"/>
      <c r="J66" s="39">
        <f ca="1">M66-INT(M66/10)*10</f>
        <v>0</v>
      </c>
      <c r="K66" s="39"/>
      <c r="L66" s="39"/>
      <c r="M66" s="8">
        <f ca="1">D65*J64</f>
        <v>90</v>
      </c>
      <c r="N66" s="8" t="str">
        <f>IF(N27="","",N27)</f>
        <v/>
      </c>
      <c r="O66" s="1" t="str">
        <f t="shared" si="41"/>
        <v/>
      </c>
      <c r="P66" s="1" t="str">
        <f t="shared" si="41"/>
        <v/>
      </c>
      <c r="Q66" s="1" t="str">
        <f t="shared" si="41"/>
        <v/>
      </c>
      <c r="R66" s="1" t="str">
        <f t="shared" si="41"/>
        <v/>
      </c>
      <c r="S66" s="1" t="str">
        <f t="shared" si="41"/>
        <v/>
      </c>
      <c r="V66" s="1" t="str">
        <f>IF(V27="","",V27)</f>
        <v/>
      </c>
      <c r="W66" s="1" t="str">
        <f>IF(W27="","",W27)</f>
        <v/>
      </c>
      <c r="X66" s="1" t="str">
        <f>IF(X27="","",X27)</f>
        <v/>
      </c>
      <c r="Y66" s="1" t="str">
        <f>IF(Y27="","",Y27)</f>
        <v/>
      </c>
      <c r="Z66" s="48">
        <f ca="1">INT(AE66/10)</f>
        <v>4</v>
      </c>
      <c r="AA66" s="39"/>
      <c r="AB66" s="39">
        <f ca="1">AE66-INT(AE66/10)*10</f>
        <v>4</v>
      </c>
      <c r="AC66" s="39"/>
      <c r="AD66" s="39"/>
      <c r="AE66" s="8">
        <f ca="1">V65*AB64</f>
        <v>44</v>
      </c>
      <c r="AF66" s="8" t="str">
        <f>IF(AF27="","",AF27)</f>
        <v/>
      </c>
      <c r="AG66" s="1" t="str">
        <f>IF(AG27="","",AG27)</f>
        <v/>
      </c>
    </row>
    <row r="67" spans="1:33" ht="20.149999999999999" customHeight="1" x14ac:dyDescent="0.25">
      <c r="A67" s="1" t="str">
        <f t="shared" ref="A67:AG67" si="43">IF(A28="","",A28)</f>
        <v/>
      </c>
      <c r="B67" s="1" t="str">
        <f t="shared" si="43"/>
        <v/>
      </c>
      <c r="C67" s="1" t="str">
        <f t="shared" si="43"/>
        <v/>
      </c>
      <c r="D67" s="1" t="str">
        <f t="shared" si="43"/>
        <v/>
      </c>
      <c r="E67" s="1" t="str">
        <f t="shared" si="43"/>
        <v/>
      </c>
      <c r="F67" s="1" t="str">
        <f t="shared" si="43"/>
        <v/>
      </c>
      <c r="G67" s="1" t="str">
        <f t="shared" si="43"/>
        <v/>
      </c>
      <c r="H67" s="7" t="str">
        <f ca="1">IF(INT(M67/100)=0,"",INT(M67/100))</f>
        <v/>
      </c>
      <c r="I67" s="7" t="str">
        <f>IF(I28="","",I28)</f>
        <v/>
      </c>
      <c r="J67" s="7">
        <f ca="1">INT(M67/10)-INT(M67/100)*10</f>
        <v>7</v>
      </c>
      <c r="K67" s="7" t="str">
        <f>IF(K28="","",K28)</f>
        <v/>
      </c>
      <c r="L67" s="7">
        <f ca="1">M67-INT(M67/10)*10</f>
        <v>5</v>
      </c>
      <c r="M67" s="8">
        <f ca="1">M65-M66*10</f>
        <v>75</v>
      </c>
      <c r="N67" s="8" t="str">
        <f>IF(N28="","",N28)</f>
        <v/>
      </c>
      <c r="O67" s="1" t="str">
        <f t="shared" si="43"/>
        <v/>
      </c>
      <c r="P67" s="1" t="str">
        <f t="shared" si="43"/>
        <v/>
      </c>
      <c r="Q67" s="1" t="str">
        <f t="shared" si="43"/>
        <v/>
      </c>
      <c r="R67" s="1" t="str">
        <f t="shared" si="43"/>
        <v/>
      </c>
      <c r="S67" s="1" t="str">
        <f t="shared" si="43"/>
        <v/>
      </c>
      <c r="T67" s="1" t="str">
        <f t="shared" si="43"/>
        <v/>
      </c>
      <c r="U67" s="1" t="str">
        <f t="shared" si="43"/>
        <v/>
      </c>
      <c r="V67" s="1" t="str">
        <f t="shared" si="43"/>
        <v/>
      </c>
      <c r="W67" s="1" t="str">
        <f t="shared" si="43"/>
        <v/>
      </c>
      <c r="X67" s="1" t="str">
        <f t="shared" si="43"/>
        <v/>
      </c>
      <c r="Y67" s="1" t="str">
        <f t="shared" si="43"/>
        <v/>
      </c>
      <c r="Z67" s="7" t="str">
        <f ca="1">IF(INT(AE67/100)=0,"",INT(AE67/100))</f>
        <v/>
      </c>
      <c r="AA67" s="7" t="str">
        <f>IF(AA28="","",AA28)</f>
        <v/>
      </c>
      <c r="AB67" s="7">
        <f ca="1">INT(AE67/10)-INT(AE67/100)*10</f>
        <v>6</v>
      </c>
      <c r="AC67" s="7" t="str">
        <f>IF(AC28="","",AC28)</f>
        <v/>
      </c>
      <c r="AD67" s="7">
        <f ca="1">AE67-INT(AE67/10)*10</f>
        <v>6</v>
      </c>
      <c r="AE67" s="8">
        <f ca="1">AE65-AE66*10</f>
        <v>66</v>
      </c>
      <c r="AF67" s="8" t="str">
        <f>IF(AF28="","",AF28)</f>
        <v/>
      </c>
      <c r="AG67" s="1" t="str">
        <f t="shared" si="43"/>
        <v/>
      </c>
    </row>
    <row r="68" spans="1:33" ht="20.149999999999999" customHeight="1" x14ac:dyDescent="0.25">
      <c r="A68" s="1" t="str">
        <f t="shared" ref="A68:AG68" si="44">IF(A29="","",A29)</f>
        <v/>
      </c>
      <c r="B68" s="1" t="str">
        <f t="shared" si="44"/>
        <v/>
      </c>
      <c r="C68" s="1" t="str">
        <f t="shared" si="44"/>
        <v/>
      </c>
      <c r="D68" s="1" t="str">
        <f t="shared" si="44"/>
        <v/>
      </c>
      <c r="E68" s="1" t="str">
        <f t="shared" si="44"/>
        <v/>
      </c>
      <c r="F68" s="1" t="str">
        <f t="shared" si="44"/>
        <v/>
      </c>
      <c r="G68" s="1" t="str">
        <f t="shared" si="44"/>
        <v/>
      </c>
      <c r="H68" s="39" t="str">
        <f ca="1">IF(INT(M68/100)=0,"",INT(M68/100))</f>
        <v/>
      </c>
      <c r="I68" s="39" t="str">
        <f>IF(I29="","",I29)</f>
        <v/>
      </c>
      <c r="J68" s="39">
        <f ca="1">INT(M68/10)-INT(M68/100)*10</f>
        <v>7</v>
      </c>
      <c r="K68" s="39" t="str">
        <f>IF(K29="","",K29)</f>
        <v/>
      </c>
      <c r="L68" s="39">
        <f ca="1">M68-INT(M68/10)*10</f>
        <v>5</v>
      </c>
      <c r="M68" s="8">
        <f ca="1">D65*L64</f>
        <v>75</v>
      </c>
      <c r="N68" s="8" t="str">
        <f>IF(N29="","",N29)</f>
        <v/>
      </c>
      <c r="O68" s="1" t="str">
        <f t="shared" si="44"/>
        <v/>
      </c>
      <c r="P68" s="1" t="str">
        <f t="shared" si="44"/>
        <v/>
      </c>
      <c r="Q68" s="1" t="str">
        <f t="shared" si="44"/>
        <v/>
      </c>
      <c r="R68" s="1" t="str">
        <f t="shared" si="44"/>
        <v/>
      </c>
      <c r="S68" s="1" t="str">
        <f t="shared" si="44"/>
        <v/>
      </c>
      <c r="T68" s="1" t="str">
        <f t="shared" si="44"/>
        <v/>
      </c>
      <c r="U68" s="1" t="str">
        <f t="shared" si="44"/>
        <v/>
      </c>
      <c r="V68" s="1" t="str">
        <f t="shared" si="44"/>
        <v/>
      </c>
      <c r="W68" s="1" t="str">
        <f t="shared" si="44"/>
        <v/>
      </c>
      <c r="X68" s="1" t="str">
        <f t="shared" si="44"/>
        <v/>
      </c>
      <c r="Y68" s="1" t="str">
        <f t="shared" si="44"/>
        <v/>
      </c>
      <c r="Z68" s="39" t="str">
        <f ca="1">IF(INT(AE68/100)=0,"",INT(AE68/100))</f>
        <v/>
      </c>
      <c r="AA68" s="39" t="str">
        <f>IF(AA29="","",AA29)</f>
        <v/>
      </c>
      <c r="AB68" s="39">
        <f ca="1">INT(AE68/10)-INT(AE68/100)*10</f>
        <v>6</v>
      </c>
      <c r="AC68" s="39" t="str">
        <f>IF(AC29="","",AC29)</f>
        <v/>
      </c>
      <c r="AD68" s="39">
        <f ca="1">AE68-INT(AE68/10)*10</f>
        <v>6</v>
      </c>
      <c r="AE68" s="8">
        <f ca="1">V65*AD64</f>
        <v>66</v>
      </c>
      <c r="AF68" s="8" t="str">
        <f>IF(AF29="","",AF29)</f>
        <v/>
      </c>
      <c r="AG68" s="1" t="str">
        <f t="shared" si="44"/>
        <v/>
      </c>
    </row>
    <row r="69" spans="1:33" ht="20.149999999999999" customHeight="1" x14ac:dyDescent="0.25">
      <c r="A69" s="1" t="str">
        <f t="shared" ref="A69:AG69" si="45">IF(A30="","",A30)</f>
        <v/>
      </c>
      <c r="B69" s="1" t="str">
        <f t="shared" si="45"/>
        <v/>
      </c>
      <c r="C69" s="1" t="str">
        <f t="shared" si="45"/>
        <v/>
      </c>
      <c r="D69" s="1" t="str">
        <f t="shared" si="45"/>
        <v/>
      </c>
      <c r="E69" s="1" t="str">
        <f t="shared" si="45"/>
        <v/>
      </c>
      <c r="F69" s="1" t="str">
        <f t="shared" si="45"/>
        <v/>
      </c>
      <c r="G69" s="1" t="str">
        <f t="shared" si="45"/>
        <v/>
      </c>
      <c r="H69" s="1" t="str">
        <f t="shared" si="45"/>
        <v/>
      </c>
      <c r="I69" s="1" t="str">
        <f t="shared" si="45"/>
        <v/>
      </c>
      <c r="J69" s="1" t="str">
        <f t="shared" si="45"/>
        <v/>
      </c>
      <c r="K69" s="1" t="str">
        <f t="shared" si="45"/>
        <v/>
      </c>
      <c r="L69" s="7">
        <f ca="1">M69</f>
        <v>0</v>
      </c>
      <c r="M69" s="8">
        <f ca="1">M67-M68</f>
        <v>0</v>
      </c>
      <c r="N69" s="8" t="str">
        <f>IF(N30="","",N30)</f>
        <v/>
      </c>
      <c r="O69" s="1" t="str">
        <f t="shared" si="45"/>
        <v/>
      </c>
      <c r="P69" s="1" t="str">
        <f t="shared" si="45"/>
        <v/>
      </c>
      <c r="Q69" s="1" t="str">
        <f t="shared" si="45"/>
        <v/>
      </c>
      <c r="R69" s="1" t="str">
        <f t="shared" si="45"/>
        <v/>
      </c>
      <c r="S69" s="1" t="str">
        <f t="shared" si="45"/>
        <v/>
      </c>
      <c r="T69" s="1" t="str">
        <f t="shared" si="45"/>
        <v/>
      </c>
      <c r="U69" s="1" t="str">
        <f t="shared" si="45"/>
        <v/>
      </c>
      <c r="V69" s="1" t="str">
        <f t="shared" si="45"/>
        <v/>
      </c>
      <c r="W69" s="1" t="str">
        <f t="shared" si="45"/>
        <v/>
      </c>
      <c r="X69" s="1" t="str">
        <f t="shared" si="45"/>
        <v/>
      </c>
      <c r="Y69" s="1" t="str">
        <f t="shared" si="45"/>
        <v/>
      </c>
      <c r="Z69" s="1" t="str">
        <f t="shared" si="45"/>
        <v/>
      </c>
      <c r="AA69" s="1" t="str">
        <f t="shared" si="45"/>
        <v/>
      </c>
      <c r="AB69" s="1" t="str">
        <f t="shared" si="45"/>
        <v/>
      </c>
      <c r="AC69" s="1" t="str">
        <f t="shared" si="45"/>
        <v/>
      </c>
      <c r="AD69" s="7">
        <f ca="1">AE69</f>
        <v>0</v>
      </c>
      <c r="AE69" s="8">
        <f ca="1">AE67-AE68</f>
        <v>0</v>
      </c>
      <c r="AF69" s="8" t="str">
        <f>IF(AF30="","",AF30)</f>
        <v/>
      </c>
      <c r="AG69" s="1" t="str">
        <f t="shared" si="45"/>
        <v/>
      </c>
    </row>
    <row r="70" spans="1:33" ht="20.149999999999999" customHeight="1" x14ac:dyDescent="0.25">
      <c r="A70" s="1" t="str">
        <f t="shared" ref="A70:AG70" si="46">IF(A31="","",A31)</f>
        <v/>
      </c>
      <c r="B70" s="1" t="str">
        <f t="shared" si="46"/>
        <v/>
      </c>
      <c r="C70" s="1" t="str">
        <f t="shared" si="46"/>
        <v/>
      </c>
      <c r="D70" s="1" t="str">
        <f t="shared" si="46"/>
        <v/>
      </c>
      <c r="E70" s="1" t="str">
        <f t="shared" si="46"/>
        <v/>
      </c>
      <c r="F70" s="1" t="str">
        <f t="shared" si="46"/>
        <v/>
      </c>
      <c r="G70" s="1" t="str">
        <f t="shared" si="46"/>
        <v/>
      </c>
      <c r="H70" s="1" t="str">
        <f t="shared" si="46"/>
        <v/>
      </c>
      <c r="I70" s="1" t="str">
        <f t="shared" si="46"/>
        <v/>
      </c>
      <c r="J70" s="1" t="str">
        <f t="shared" si="46"/>
        <v/>
      </c>
      <c r="K70" s="1" t="str">
        <f t="shared" si="46"/>
        <v/>
      </c>
      <c r="L70" s="1" t="str">
        <f t="shared" si="46"/>
        <v/>
      </c>
      <c r="M70" s="1" t="str">
        <f t="shared" si="46"/>
        <v/>
      </c>
      <c r="N70" s="1" t="str">
        <f t="shared" si="46"/>
        <v/>
      </c>
      <c r="O70" s="1" t="str">
        <f t="shared" si="46"/>
        <v/>
      </c>
      <c r="P70" s="1" t="str">
        <f t="shared" si="46"/>
        <v/>
      </c>
      <c r="Q70" s="1" t="str">
        <f t="shared" si="46"/>
        <v/>
      </c>
      <c r="R70" s="1" t="str">
        <f t="shared" si="46"/>
        <v/>
      </c>
      <c r="S70" s="1" t="str">
        <f t="shared" si="46"/>
        <v/>
      </c>
      <c r="T70" s="1" t="str">
        <f t="shared" si="46"/>
        <v/>
      </c>
      <c r="U70" s="1" t="str">
        <f t="shared" si="46"/>
        <v/>
      </c>
      <c r="V70" s="1" t="str">
        <f t="shared" si="46"/>
        <v/>
      </c>
      <c r="W70" s="1" t="str">
        <f t="shared" si="46"/>
        <v/>
      </c>
      <c r="X70" s="1" t="str">
        <f t="shared" si="46"/>
        <v/>
      </c>
      <c r="Y70" s="1" t="str">
        <f t="shared" si="46"/>
        <v/>
      </c>
      <c r="Z70" s="1" t="str">
        <f t="shared" si="46"/>
        <v/>
      </c>
      <c r="AA70" s="1" t="str">
        <f t="shared" si="46"/>
        <v/>
      </c>
      <c r="AB70" s="1" t="str">
        <f t="shared" si="46"/>
        <v/>
      </c>
      <c r="AC70" s="1" t="str">
        <f t="shared" si="46"/>
        <v/>
      </c>
      <c r="AD70" s="1" t="str">
        <f t="shared" si="46"/>
        <v/>
      </c>
      <c r="AE70" s="1" t="str">
        <f t="shared" si="46"/>
        <v/>
      </c>
      <c r="AF70" s="1" t="str">
        <f t="shared" si="46"/>
        <v/>
      </c>
      <c r="AG70" s="1" t="str">
        <f t="shared" si="46"/>
        <v/>
      </c>
    </row>
    <row r="71" spans="1:33" ht="20.149999999999999" customHeight="1" x14ac:dyDescent="0.25">
      <c r="A71" s="1" t="str">
        <f>IF(A32="","",A32)</f>
        <v/>
      </c>
      <c r="D71" s="1" t="str">
        <f t="shared" ref="D71:I71" si="47">IF(D32="","",D32)</f>
        <v/>
      </c>
      <c r="E71" s="1" t="str">
        <f t="shared" si="47"/>
        <v/>
      </c>
      <c r="F71" s="3" t="str">
        <f t="shared" si="47"/>
        <v/>
      </c>
      <c r="G71" s="3" t="str">
        <f t="shared" si="47"/>
        <v/>
      </c>
      <c r="H71" s="3" t="str">
        <f t="shared" si="47"/>
        <v/>
      </c>
      <c r="I71" s="3" t="str">
        <f t="shared" si="47"/>
        <v/>
      </c>
      <c r="J71" s="14">
        <f ca="1">INT(N72/10)</f>
        <v>4</v>
      </c>
      <c r="K71" s="3" t="str">
        <f>IF(K32="","",K32)</f>
        <v/>
      </c>
      <c r="L71" s="14">
        <f ca="1">N72-INT(N72/10)*10</f>
        <v>1</v>
      </c>
      <c r="M71" s="1" t="str">
        <f t="shared" ref="M71:S71" si="48">IF(M32="","",M32)</f>
        <v/>
      </c>
      <c r="N71" s="1" t="str">
        <f t="shared" si="48"/>
        <v/>
      </c>
      <c r="O71" s="1" t="str">
        <f t="shared" si="48"/>
        <v/>
      </c>
      <c r="P71" s="1" t="str">
        <f t="shared" si="48"/>
        <v/>
      </c>
      <c r="Q71" s="1" t="str">
        <f t="shared" si="48"/>
        <v/>
      </c>
      <c r="R71" s="1" t="str">
        <f t="shared" si="48"/>
        <v/>
      </c>
      <c r="S71" s="1" t="str">
        <f t="shared" si="48"/>
        <v/>
      </c>
      <c r="V71" s="1" t="str">
        <f t="shared" ref="V71:AA71" si="49">IF(V32="","",V32)</f>
        <v/>
      </c>
      <c r="W71" s="1" t="str">
        <f t="shared" si="49"/>
        <v/>
      </c>
      <c r="X71" s="3" t="str">
        <f t="shared" si="49"/>
        <v/>
      </c>
      <c r="Y71" s="3" t="str">
        <f t="shared" si="49"/>
        <v/>
      </c>
      <c r="Z71" s="3" t="str">
        <f t="shared" si="49"/>
        <v/>
      </c>
      <c r="AA71" s="3" t="str">
        <f t="shared" si="49"/>
        <v/>
      </c>
      <c r="AB71" s="14">
        <f ca="1">INT(AF72/10)</f>
        <v>1</v>
      </c>
      <c r="AC71" s="3" t="str">
        <f>IF(AC32="","",AC32)</f>
        <v/>
      </c>
      <c r="AD71" s="14">
        <f ca="1">AF72-INT(AF72/10)*10</f>
        <v>3</v>
      </c>
      <c r="AE71" s="1" t="str">
        <f>IF(AE32="","",AE32)</f>
        <v/>
      </c>
      <c r="AF71" s="1" t="str">
        <f>IF(AF32="","",AF32)</f>
        <v/>
      </c>
      <c r="AG71" s="1" t="str">
        <f>IF(AG32="","",AG32)</f>
        <v/>
      </c>
    </row>
    <row r="72" spans="1:33" ht="20.149999999999999" customHeight="1" x14ac:dyDescent="0.25">
      <c r="A72" s="44" t="str">
        <f>IF(A33="","",A33)</f>
        <v>(9)</v>
      </c>
      <c r="B72" s="43"/>
      <c r="C72" s="43"/>
      <c r="D72" s="183">
        <f t="shared" ref="D72:N72" ca="1" si="50">IF(D33="","",D33)</f>
        <v>24</v>
      </c>
      <c r="E72" s="183" t="str">
        <f t="shared" si="50"/>
        <v/>
      </c>
      <c r="F72" s="43" t="str">
        <f t="shared" si="50"/>
        <v>)</v>
      </c>
      <c r="G72" s="44" t="str">
        <f t="shared" si="50"/>
        <v/>
      </c>
      <c r="H72" s="44">
        <f t="shared" ca="1" si="50"/>
        <v>9</v>
      </c>
      <c r="I72" s="43" t="str">
        <f t="shared" si="50"/>
        <v/>
      </c>
      <c r="J72" s="43">
        <f t="shared" ca="1" si="50"/>
        <v>8</v>
      </c>
      <c r="K72" s="43" t="str">
        <f t="shared" si="50"/>
        <v/>
      </c>
      <c r="L72" s="43">
        <f t="shared" ca="1" si="50"/>
        <v>4</v>
      </c>
      <c r="M72" s="8">
        <f t="shared" ca="1" si="50"/>
        <v>984</v>
      </c>
      <c r="N72" s="8">
        <f t="shared" ca="1" si="50"/>
        <v>41</v>
      </c>
      <c r="O72" s="1" t="str">
        <f t="shared" ref="O72:S73" si="51">IF(O33="","",O33)</f>
        <v/>
      </c>
      <c r="P72" s="1" t="str">
        <f t="shared" si="51"/>
        <v/>
      </c>
      <c r="Q72" s="1" t="str">
        <f t="shared" si="51"/>
        <v/>
      </c>
      <c r="R72" s="1" t="str">
        <f t="shared" si="51"/>
        <v/>
      </c>
      <c r="S72" s="185" t="str">
        <f t="shared" si="51"/>
        <v>(10)</v>
      </c>
      <c r="T72" s="185"/>
      <c r="U72" s="43"/>
      <c r="V72" s="183">
        <f t="shared" ref="V72:AF72" ca="1" si="52">IF(V33="","",V33)</f>
        <v>38</v>
      </c>
      <c r="W72" s="183" t="str">
        <f t="shared" si="52"/>
        <v/>
      </c>
      <c r="X72" s="43" t="str">
        <f t="shared" si="52"/>
        <v>)</v>
      </c>
      <c r="Y72" s="44" t="str">
        <f t="shared" si="52"/>
        <v/>
      </c>
      <c r="Z72" s="44">
        <f t="shared" ca="1" si="52"/>
        <v>4</v>
      </c>
      <c r="AA72" s="43" t="str">
        <f t="shared" si="52"/>
        <v/>
      </c>
      <c r="AB72" s="43">
        <f t="shared" ca="1" si="52"/>
        <v>9</v>
      </c>
      <c r="AC72" s="43" t="str">
        <f t="shared" si="52"/>
        <v/>
      </c>
      <c r="AD72" s="43">
        <f t="shared" ca="1" si="52"/>
        <v>4</v>
      </c>
      <c r="AE72" s="8">
        <f t="shared" ca="1" si="52"/>
        <v>494</v>
      </c>
      <c r="AF72" s="8">
        <f t="shared" ca="1" si="52"/>
        <v>13</v>
      </c>
      <c r="AG72" s="43" t="str">
        <f>IF(AG33="","",AG33)</f>
        <v/>
      </c>
    </row>
    <row r="73" spans="1:33" ht="20.149999999999999" customHeight="1" x14ac:dyDescent="0.25">
      <c r="A73" s="1" t="str">
        <f>IF(A34="","",A34)</f>
        <v/>
      </c>
      <c r="D73" s="1" t="str">
        <f>IF(D34="","",D34)</f>
        <v/>
      </c>
      <c r="E73" s="1" t="str">
        <f>IF(E34="","",E34)</f>
        <v/>
      </c>
      <c r="F73" s="1" t="str">
        <f>IF(F34="","",F34)</f>
        <v/>
      </c>
      <c r="G73" s="1" t="str">
        <f>IF(G34="","",G34)</f>
        <v/>
      </c>
      <c r="H73" s="48">
        <f ca="1">INT(M73/10)</f>
        <v>9</v>
      </c>
      <c r="I73" s="39"/>
      <c r="J73" s="39">
        <f ca="1">M73-INT(M73/10)*10</f>
        <v>6</v>
      </c>
      <c r="K73" s="39"/>
      <c r="L73" s="39"/>
      <c r="M73" s="8">
        <f ca="1">D72*J71</f>
        <v>96</v>
      </c>
      <c r="N73" s="8" t="str">
        <f>IF(N34="","",N34)</f>
        <v/>
      </c>
      <c r="O73" s="1" t="str">
        <f t="shared" si="51"/>
        <v/>
      </c>
      <c r="P73" s="1" t="str">
        <f t="shared" si="51"/>
        <v/>
      </c>
      <c r="Q73" s="1" t="str">
        <f t="shared" si="51"/>
        <v/>
      </c>
      <c r="R73" s="1" t="str">
        <f t="shared" si="51"/>
        <v/>
      </c>
      <c r="S73" s="1" t="str">
        <f t="shared" si="51"/>
        <v/>
      </c>
      <c r="V73" s="1" t="str">
        <f>IF(V34="","",V34)</f>
        <v/>
      </c>
      <c r="W73" s="1" t="str">
        <f>IF(W34="","",W34)</f>
        <v/>
      </c>
      <c r="X73" s="1" t="str">
        <f>IF(X34="","",X34)</f>
        <v/>
      </c>
      <c r="Y73" s="1" t="str">
        <f>IF(Y34="","",Y34)</f>
        <v/>
      </c>
      <c r="Z73" s="48">
        <f ca="1">INT(AE73/10)</f>
        <v>3</v>
      </c>
      <c r="AA73" s="39"/>
      <c r="AB73" s="39">
        <f ca="1">AE73-INT(AE73/10)*10</f>
        <v>8</v>
      </c>
      <c r="AC73" s="39"/>
      <c r="AD73" s="39"/>
      <c r="AE73" s="8">
        <f ca="1">V72*AB71</f>
        <v>38</v>
      </c>
      <c r="AF73" s="8" t="str">
        <f>IF(AF34="","",AF34)</f>
        <v/>
      </c>
      <c r="AG73" s="1" t="str">
        <f>IF(AG34="","",AG34)</f>
        <v/>
      </c>
    </row>
    <row r="74" spans="1:33" ht="20.149999999999999" customHeight="1" x14ac:dyDescent="0.25">
      <c r="A74" s="1" t="str">
        <f t="shared" ref="A74:AG74" si="53">IF(A35="","",A35)</f>
        <v/>
      </c>
      <c r="B74" s="1" t="str">
        <f t="shared" si="53"/>
        <v/>
      </c>
      <c r="C74" s="1" t="str">
        <f t="shared" si="53"/>
        <v/>
      </c>
      <c r="D74" s="1" t="str">
        <f t="shared" si="53"/>
        <v/>
      </c>
      <c r="E74" s="1" t="str">
        <f t="shared" si="53"/>
        <v/>
      </c>
      <c r="F74" s="1" t="str">
        <f t="shared" si="53"/>
        <v/>
      </c>
      <c r="G74" s="1" t="str">
        <f t="shared" si="53"/>
        <v/>
      </c>
      <c r="H74" s="7" t="str">
        <f ca="1">IF(INT(M74/100)=0,"",INT(M74/100))</f>
        <v/>
      </c>
      <c r="I74" s="7" t="str">
        <f>IF(I35="","",I35)</f>
        <v/>
      </c>
      <c r="J74" s="7">
        <f ca="1">INT(M74/10)-INT(M74/100)*10</f>
        <v>2</v>
      </c>
      <c r="K74" s="7" t="str">
        <f>IF(K35="","",K35)</f>
        <v/>
      </c>
      <c r="L74" s="7">
        <f ca="1">M74-INT(M74/10)*10</f>
        <v>4</v>
      </c>
      <c r="M74" s="8">
        <f ca="1">M72-M73*10</f>
        <v>24</v>
      </c>
      <c r="N74" s="8" t="str">
        <f>IF(N35="","",N35)</f>
        <v/>
      </c>
      <c r="O74" s="1" t="str">
        <f t="shared" si="53"/>
        <v/>
      </c>
      <c r="P74" s="1" t="str">
        <f t="shared" si="53"/>
        <v/>
      </c>
      <c r="Q74" s="1" t="str">
        <f t="shared" si="53"/>
        <v/>
      </c>
      <c r="R74" s="1" t="str">
        <f t="shared" si="53"/>
        <v/>
      </c>
      <c r="S74" s="1" t="str">
        <f t="shared" si="53"/>
        <v/>
      </c>
      <c r="T74" s="1" t="str">
        <f t="shared" si="53"/>
        <v/>
      </c>
      <c r="U74" s="1" t="str">
        <f t="shared" si="53"/>
        <v/>
      </c>
      <c r="V74" s="1" t="str">
        <f t="shared" si="53"/>
        <v/>
      </c>
      <c r="W74" s="1" t="str">
        <f t="shared" si="53"/>
        <v/>
      </c>
      <c r="X74" s="1" t="str">
        <f t="shared" si="53"/>
        <v/>
      </c>
      <c r="Y74" s="1" t="str">
        <f t="shared" si="53"/>
        <v/>
      </c>
      <c r="Z74" s="7">
        <f ca="1">IF(INT(AE74/100)=0,"",INT(AE74/100))</f>
        <v>1</v>
      </c>
      <c r="AA74" s="7" t="str">
        <f>IF(AA35="","",AA35)</f>
        <v/>
      </c>
      <c r="AB74" s="7">
        <f ca="1">INT(AE74/10)-INT(AE74/100)*10</f>
        <v>1</v>
      </c>
      <c r="AC74" s="7" t="str">
        <f>IF(AC35="","",AC35)</f>
        <v/>
      </c>
      <c r="AD74" s="7">
        <f ca="1">AE74-INT(AE74/10)*10</f>
        <v>4</v>
      </c>
      <c r="AE74" s="8">
        <f ca="1">AE72-AE73*10</f>
        <v>114</v>
      </c>
      <c r="AF74" s="8" t="str">
        <f>IF(AF35="","",AF35)</f>
        <v/>
      </c>
      <c r="AG74" s="1" t="str">
        <f t="shared" si="53"/>
        <v/>
      </c>
    </row>
    <row r="75" spans="1:33" ht="20.149999999999999" customHeight="1" x14ac:dyDescent="0.25">
      <c r="A75" s="1" t="str">
        <f t="shared" ref="A75:AG75" si="54">IF(A36="","",A36)</f>
        <v/>
      </c>
      <c r="B75" s="1" t="str">
        <f t="shared" si="54"/>
        <v/>
      </c>
      <c r="C75" s="1" t="str">
        <f t="shared" si="54"/>
        <v/>
      </c>
      <c r="D75" s="1" t="str">
        <f t="shared" si="54"/>
        <v/>
      </c>
      <c r="E75" s="1" t="str">
        <f t="shared" si="54"/>
        <v/>
      </c>
      <c r="F75" s="1" t="str">
        <f t="shared" si="54"/>
        <v/>
      </c>
      <c r="G75" s="1" t="str">
        <f t="shared" si="54"/>
        <v/>
      </c>
      <c r="H75" s="39" t="str">
        <f ca="1">IF(INT(M75/100)=0,"",INT(M75/100))</f>
        <v/>
      </c>
      <c r="I75" s="39" t="str">
        <f>IF(I36="","",I36)</f>
        <v/>
      </c>
      <c r="J75" s="39">
        <f ca="1">INT(M75/10)-INT(M75/100)*10</f>
        <v>2</v>
      </c>
      <c r="K75" s="39" t="str">
        <f>IF(K36="","",K36)</f>
        <v/>
      </c>
      <c r="L75" s="39">
        <f ca="1">M75-INT(M75/10)*10</f>
        <v>4</v>
      </c>
      <c r="M75" s="8">
        <f ca="1">D72*L71</f>
        <v>24</v>
      </c>
      <c r="N75" s="8" t="str">
        <f>IF(N36="","",N36)</f>
        <v/>
      </c>
      <c r="O75" s="1" t="str">
        <f t="shared" si="54"/>
        <v/>
      </c>
      <c r="P75" s="1" t="str">
        <f t="shared" si="54"/>
        <v/>
      </c>
      <c r="Q75" s="1" t="str">
        <f t="shared" si="54"/>
        <v/>
      </c>
      <c r="R75" s="1" t="str">
        <f t="shared" si="54"/>
        <v/>
      </c>
      <c r="S75" s="1" t="str">
        <f t="shared" si="54"/>
        <v/>
      </c>
      <c r="T75" s="1" t="str">
        <f t="shared" si="54"/>
        <v/>
      </c>
      <c r="U75" s="1" t="str">
        <f t="shared" si="54"/>
        <v/>
      </c>
      <c r="V75" s="1" t="str">
        <f t="shared" si="54"/>
        <v/>
      </c>
      <c r="W75" s="1" t="str">
        <f t="shared" si="54"/>
        <v/>
      </c>
      <c r="X75" s="1" t="str">
        <f t="shared" si="54"/>
        <v/>
      </c>
      <c r="Y75" s="1" t="str">
        <f t="shared" si="54"/>
        <v/>
      </c>
      <c r="Z75" s="39">
        <f ca="1">IF(INT(AE75/100)=0,"",INT(AE75/100))</f>
        <v>1</v>
      </c>
      <c r="AA75" s="39" t="str">
        <f>IF(AA36="","",AA36)</f>
        <v/>
      </c>
      <c r="AB75" s="39">
        <f ca="1">INT(AE75/10)-INT(AE75/100)*10</f>
        <v>1</v>
      </c>
      <c r="AC75" s="39" t="str">
        <f>IF(AC36="","",AC36)</f>
        <v/>
      </c>
      <c r="AD75" s="39">
        <f ca="1">AE75-INT(AE75/10)*10</f>
        <v>4</v>
      </c>
      <c r="AE75" s="8">
        <f ca="1">V72*AD71</f>
        <v>114</v>
      </c>
      <c r="AF75" s="8" t="str">
        <f>IF(AF36="","",AF36)</f>
        <v/>
      </c>
      <c r="AG75" s="1" t="str">
        <f t="shared" si="54"/>
        <v/>
      </c>
    </row>
    <row r="76" spans="1:33" ht="20.149999999999999" customHeight="1" x14ac:dyDescent="0.25">
      <c r="A76" s="1" t="str">
        <f t="shared" ref="A76:AG76" si="55">IF(A37="","",A37)</f>
        <v/>
      </c>
      <c r="B76" s="1" t="str">
        <f t="shared" si="55"/>
        <v/>
      </c>
      <c r="C76" s="1" t="str">
        <f t="shared" si="55"/>
        <v/>
      </c>
      <c r="D76" s="1" t="str">
        <f t="shared" si="55"/>
        <v/>
      </c>
      <c r="E76" s="1" t="str">
        <f t="shared" si="55"/>
        <v/>
      </c>
      <c r="F76" s="1" t="str">
        <f t="shared" si="55"/>
        <v/>
      </c>
      <c r="G76" s="1" t="str">
        <f t="shared" si="55"/>
        <v/>
      </c>
      <c r="H76" s="1" t="str">
        <f t="shared" si="55"/>
        <v/>
      </c>
      <c r="I76" s="1" t="str">
        <f t="shared" si="55"/>
        <v/>
      </c>
      <c r="J76" s="1" t="str">
        <f t="shared" si="55"/>
        <v/>
      </c>
      <c r="K76" s="1" t="str">
        <f t="shared" si="55"/>
        <v/>
      </c>
      <c r="L76" s="7">
        <f ca="1">M76</f>
        <v>0</v>
      </c>
      <c r="M76" s="8">
        <f ca="1">M74-M75</f>
        <v>0</v>
      </c>
      <c r="N76" s="8" t="str">
        <f>IF(N37="","",N37)</f>
        <v/>
      </c>
      <c r="O76" s="1" t="str">
        <f t="shared" si="55"/>
        <v/>
      </c>
      <c r="P76" s="1" t="str">
        <f t="shared" si="55"/>
        <v/>
      </c>
      <c r="Q76" s="1" t="str">
        <f t="shared" si="55"/>
        <v/>
      </c>
      <c r="R76" s="1" t="str">
        <f t="shared" si="55"/>
        <v/>
      </c>
      <c r="S76" s="1" t="str">
        <f t="shared" si="55"/>
        <v/>
      </c>
      <c r="T76" s="1" t="str">
        <f t="shared" si="55"/>
        <v/>
      </c>
      <c r="U76" s="1" t="str">
        <f t="shared" si="55"/>
        <v/>
      </c>
      <c r="V76" s="1" t="str">
        <f t="shared" si="55"/>
        <v/>
      </c>
      <c r="W76" s="1" t="str">
        <f t="shared" si="55"/>
        <v/>
      </c>
      <c r="X76" s="1" t="str">
        <f t="shared" si="55"/>
        <v/>
      </c>
      <c r="Y76" s="1" t="str">
        <f t="shared" si="55"/>
        <v/>
      </c>
      <c r="Z76" s="1" t="str">
        <f t="shared" si="55"/>
        <v/>
      </c>
      <c r="AA76" s="1" t="str">
        <f t="shared" si="55"/>
        <v/>
      </c>
      <c r="AB76" s="1" t="str">
        <f t="shared" si="55"/>
        <v/>
      </c>
      <c r="AC76" s="1" t="str">
        <f t="shared" si="55"/>
        <v/>
      </c>
      <c r="AD76" s="7">
        <f ca="1">AE76</f>
        <v>0</v>
      </c>
      <c r="AE76" s="8">
        <f ca="1">AE74-AE75</f>
        <v>0</v>
      </c>
      <c r="AF76" s="8" t="str">
        <f>IF(AF37="","",AF37)</f>
        <v/>
      </c>
      <c r="AG76" s="1" t="str">
        <f t="shared" si="55"/>
        <v/>
      </c>
    </row>
    <row r="77" spans="1:33" ht="20.149999999999999" customHeight="1" x14ac:dyDescent="0.25">
      <c r="A77" s="1" t="str">
        <f t="shared" ref="A77:AG77" si="56">IF(A38="","",A38)</f>
        <v/>
      </c>
      <c r="B77" s="1" t="str">
        <f t="shared" si="56"/>
        <v/>
      </c>
      <c r="C77" s="1" t="str">
        <f t="shared" si="56"/>
        <v/>
      </c>
      <c r="D77" s="1" t="str">
        <f t="shared" si="56"/>
        <v/>
      </c>
      <c r="E77" s="1" t="str">
        <f t="shared" si="56"/>
        <v/>
      </c>
      <c r="F77" s="1" t="str">
        <f t="shared" si="56"/>
        <v/>
      </c>
      <c r="G77" s="1" t="str">
        <f t="shared" si="56"/>
        <v/>
      </c>
      <c r="H77" s="1" t="str">
        <f t="shared" si="56"/>
        <v/>
      </c>
      <c r="I77" s="1" t="str">
        <f t="shared" si="56"/>
        <v/>
      </c>
      <c r="J77" s="1" t="str">
        <f t="shared" si="56"/>
        <v/>
      </c>
      <c r="K77" s="1" t="str">
        <f t="shared" si="56"/>
        <v/>
      </c>
      <c r="L77" s="1" t="str">
        <f t="shared" si="56"/>
        <v/>
      </c>
      <c r="M77" s="1" t="str">
        <f t="shared" si="56"/>
        <v/>
      </c>
      <c r="N77" s="1" t="str">
        <f t="shared" si="56"/>
        <v/>
      </c>
      <c r="O77" s="1" t="str">
        <f t="shared" si="56"/>
        <v/>
      </c>
      <c r="P77" s="1" t="str">
        <f t="shared" si="56"/>
        <v/>
      </c>
      <c r="Q77" s="1" t="str">
        <f t="shared" si="56"/>
        <v/>
      </c>
      <c r="R77" s="1" t="str">
        <f t="shared" si="56"/>
        <v/>
      </c>
      <c r="S77" s="1" t="str">
        <f t="shared" si="56"/>
        <v/>
      </c>
      <c r="T77" s="1" t="str">
        <f t="shared" si="56"/>
        <v/>
      </c>
      <c r="U77" s="1" t="str">
        <f t="shared" si="56"/>
        <v/>
      </c>
      <c r="V77" s="1" t="str">
        <f t="shared" si="56"/>
        <v/>
      </c>
      <c r="W77" s="1" t="str">
        <f t="shared" si="56"/>
        <v/>
      </c>
      <c r="X77" s="1" t="str">
        <f t="shared" si="56"/>
        <v/>
      </c>
      <c r="Y77" s="1" t="str">
        <f t="shared" si="56"/>
        <v/>
      </c>
      <c r="Z77" s="1" t="str">
        <f t="shared" si="56"/>
        <v/>
      </c>
      <c r="AA77" s="1" t="str">
        <f t="shared" si="56"/>
        <v/>
      </c>
      <c r="AB77" s="1" t="str">
        <f t="shared" si="56"/>
        <v/>
      </c>
      <c r="AC77" s="1" t="str">
        <f t="shared" si="56"/>
        <v/>
      </c>
      <c r="AD77" s="1" t="str">
        <f t="shared" si="56"/>
        <v/>
      </c>
      <c r="AE77" s="1" t="str">
        <f t="shared" si="56"/>
        <v/>
      </c>
      <c r="AF77" s="1" t="str">
        <f t="shared" si="56"/>
        <v/>
      </c>
      <c r="AG77" s="1" t="str">
        <f t="shared" si="56"/>
        <v/>
      </c>
    </row>
    <row r="78" spans="1:33" ht="15" customHeight="1" x14ac:dyDescent="0.25">
      <c r="A78" s="1" t="str">
        <f t="shared" ref="A78:AG78" si="57">IF(A39="","",A39)</f>
        <v/>
      </c>
      <c r="B78" s="1" t="str">
        <f t="shared" si="57"/>
        <v/>
      </c>
      <c r="C78" s="1" t="str">
        <f t="shared" si="57"/>
        <v/>
      </c>
      <c r="D78" s="1" t="str">
        <f t="shared" si="57"/>
        <v/>
      </c>
      <c r="E78" s="1" t="str">
        <f t="shared" si="57"/>
        <v/>
      </c>
      <c r="F78" s="1" t="str">
        <f t="shared" si="57"/>
        <v/>
      </c>
      <c r="G78" s="1" t="str">
        <f t="shared" si="57"/>
        <v/>
      </c>
      <c r="H78" s="1" t="str">
        <f t="shared" si="57"/>
        <v/>
      </c>
      <c r="I78" s="1" t="str">
        <f t="shared" si="57"/>
        <v/>
      </c>
      <c r="J78" s="1" t="str">
        <f t="shared" si="57"/>
        <v/>
      </c>
      <c r="K78" s="1" t="str">
        <f t="shared" si="57"/>
        <v/>
      </c>
      <c r="L78" s="1" t="str">
        <f t="shared" si="57"/>
        <v/>
      </c>
      <c r="M78" s="1" t="str">
        <f t="shared" si="57"/>
        <v/>
      </c>
      <c r="N78" s="1" t="str">
        <f t="shared" si="57"/>
        <v/>
      </c>
      <c r="O78" s="1" t="str">
        <f t="shared" si="57"/>
        <v/>
      </c>
      <c r="P78" s="1" t="str">
        <f t="shared" si="57"/>
        <v/>
      </c>
      <c r="Q78" s="1" t="str">
        <f t="shared" si="57"/>
        <v/>
      </c>
      <c r="R78" s="1" t="str">
        <f t="shared" si="57"/>
        <v/>
      </c>
      <c r="S78" s="1" t="str">
        <f t="shared" si="57"/>
        <v/>
      </c>
      <c r="T78" s="1" t="str">
        <f t="shared" si="57"/>
        <v/>
      </c>
      <c r="U78" s="1" t="str">
        <f t="shared" si="57"/>
        <v/>
      </c>
      <c r="V78" s="1" t="str">
        <f t="shared" si="57"/>
        <v/>
      </c>
      <c r="W78" s="1" t="str">
        <f t="shared" si="57"/>
        <v/>
      </c>
      <c r="X78" s="1" t="str">
        <f t="shared" si="57"/>
        <v/>
      </c>
      <c r="Y78" s="1" t="str">
        <f t="shared" si="57"/>
        <v/>
      </c>
      <c r="Z78" s="1" t="str">
        <f t="shared" si="57"/>
        <v/>
      </c>
      <c r="AA78" s="1" t="str">
        <f t="shared" si="57"/>
        <v/>
      </c>
      <c r="AB78" s="1" t="str">
        <f t="shared" si="57"/>
        <v/>
      </c>
      <c r="AC78" s="1" t="str">
        <f t="shared" si="57"/>
        <v/>
      </c>
      <c r="AD78" s="1" t="str">
        <f t="shared" si="57"/>
        <v/>
      </c>
      <c r="AE78" s="1" t="str">
        <f t="shared" si="57"/>
        <v/>
      </c>
      <c r="AF78" s="1" t="str">
        <f t="shared" si="57"/>
        <v/>
      </c>
      <c r="AG78" s="1" t="str">
        <f t="shared" si="57"/>
        <v/>
      </c>
    </row>
    <row r="79" spans="1:33" ht="25" customHeight="1"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row>
    <row r="80" spans="1:33" ht="25" customHeight="1"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row>
    <row r="81" spans="1:33" ht="25" customHeight="1"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row>
  </sheetData>
  <mergeCells count="24">
    <mergeCell ref="S72:T72"/>
    <mergeCell ref="D72:E72"/>
    <mergeCell ref="V58:W58"/>
    <mergeCell ref="V65:W65"/>
    <mergeCell ref="V72:W72"/>
    <mergeCell ref="D58:E58"/>
    <mergeCell ref="D65:E65"/>
    <mergeCell ref="AE40:AF40"/>
    <mergeCell ref="D12:E12"/>
    <mergeCell ref="V12:W12"/>
    <mergeCell ref="D5:E5"/>
    <mergeCell ref="D51:E51"/>
    <mergeCell ref="V44:W44"/>
    <mergeCell ref="V51:W51"/>
    <mergeCell ref="D33:E33"/>
    <mergeCell ref="V33:W33"/>
    <mergeCell ref="S33:T33"/>
    <mergeCell ref="D44:E44"/>
    <mergeCell ref="AE1:AF1"/>
    <mergeCell ref="D26:E26"/>
    <mergeCell ref="V26:W26"/>
    <mergeCell ref="D19:E19"/>
    <mergeCell ref="V19:W19"/>
    <mergeCell ref="V5:W5"/>
  </mergeCells>
  <phoneticPr fontId="3"/>
  <pageMargins left="0.98425196850393704" right="0.98425196850393704" top="0.98425196850393704" bottom="0.98425196850393704" header="0.51181102362204722" footer="0.51181102362204722"/>
  <pageSetup paperSize="9" scale="95" orientation="portrait" horizontalDpi="300" verticalDpi="0" r:id="rId1"/>
  <headerFooter alignWithMargins="0">
    <oddHeader>&amp;L&amp;14算数ドリル</oddHeader>
  </headerFooter>
  <rowBreaks count="1" manualBreakCount="1">
    <brk id="39" max="32"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G79"/>
  <sheetViews>
    <sheetView zoomScaleNormal="100" workbookViewId="0"/>
  </sheetViews>
  <sheetFormatPr defaultColWidth="11.0703125" defaultRowHeight="25" customHeight="1" x14ac:dyDescent="0.25"/>
  <cols>
    <col min="1" max="33" width="1.7109375" style="1" customWidth="1"/>
    <col min="34" max="16384" width="11.0703125" style="1"/>
  </cols>
  <sheetData>
    <row r="1" spans="1:33" ht="25" customHeight="1" x14ac:dyDescent="0.25">
      <c r="D1" s="2" t="s">
        <v>110</v>
      </c>
      <c r="AC1" s="3" t="s">
        <v>231</v>
      </c>
      <c r="AD1" s="3"/>
      <c r="AE1" s="147"/>
      <c r="AF1" s="147"/>
    </row>
    <row r="2" spans="1:33" ht="25" customHeight="1" x14ac:dyDescent="0.25">
      <c r="P2" s="4" t="s">
        <v>0</v>
      </c>
      <c r="Q2" s="3"/>
      <c r="R2" s="3"/>
      <c r="S2" s="3"/>
      <c r="T2" s="3"/>
      <c r="U2" s="3"/>
      <c r="V2" s="3"/>
      <c r="W2" s="3"/>
      <c r="X2" s="3"/>
      <c r="Y2" s="3"/>
      <c r="Z2" s="3"/>
      <c r="AA2" s="3"/>
      <c r="AB2" s="3"/>
      <c r="AC2" s="3"/>
      <c r="AD2" s="3"/>
      <c r="AE2" s="3"/>
    </row>
    <row r="3" spans="1:33" ht="20.149999999999999" customHeight="1" x14ac:dyDescent="0.25">
      <c r="A3" s="5"/>
    </row>
    <row r="4" spans="1:33" ht="20.149999999999999" customHeight="1" x14ac:dyDescent="0.25">
      <c r="A4" s="17"/>
      <c r="B4" s="17"/>
      <c r="C4" s="17"/>
      <c r="D4" s="17"/>
      <c r="E4" s="17"/>
      <c r="F4" s="18"/>
      <c r="G4" s="18"/>
      <c r="H4" s="18"/>
      <c r="I4" s="18"/>
      <c r="J4" s="18"/>
      <c r="K4" s="18"/>
      <c r="L4" s="18"/>
      <c r="M4" s="18"/>
      <c r="N4" s="18"/>
      <c r="O4" s="17"/>
      <c r="P4" s="17"/>
      <c r="Q4" s="17"/>
      <c r="R4" s="17"/>
      <c r="S4" s="17"/>
      <c r="T4" s="17"/>
      <c r="U4" s="17"/>
      <c r="V4" s="17"/>
      <c r="W4" s="18"/>
      <c r="X4" s="18"/>
      <c r="Y4" s="18"/>
      <c r="Z4" s="18"/>
      <c r="AA4" s="18"/>
      <c r="AB4" s="18"/>
      <c r="AC4" s="18"/>
      <c r="AD4" s="18"/>
      <c r="AE4" s="18"/>
      <c r="AF4" s="17"/>
      <c r="AG4" s="17"/>
    </row>
    <row r="5" spans="1:33" ht="20.149999999999999" customHeight="1" x14ac:dyDescent="0.25">
      <c r="A5" s="44" t="s">
        <v>232</v>
      </c>
      <c r="B5" s="43"/>
      <c r="C5" s="43"/>
      <c r="D5" s="183">
        <f ca="1">INT(RAND()*29)+11</f>
        <v>16</v>
      </c>
      <c r="E5" s="183"/>
      <c r="F5" s="43" t="s">
        <v>233</v>
      </c>
      <c r="G5" s="44"/>
      <c r="H5" s="44">
        <f ca="1">INT(O5/1000)</f>
        <v>1</v>
      </c>
      <c r="I5" s="43"/>
      <c r="J5" s="43">
        <f ca="1">INT((O5-H5*1000)/100)</f>
        <v>1</v>
      </c>
      <c r="K5" s="43"/>
      <c r="L5" s="43">
        <f ca="1">INT((O5-H5*1000-J5*100)/10)</f>
        <v>5</v>
      </c>
      <c r="N5" s="1">
        <f ca="1">O5-H5*1000-J5*100-L5*10</f>
        <v>2</v>
      </c>
      <c r="O5" s="63">
        <f ca="1">D5*P5</f>
        <v>1152</v>
      </c>
      <c r="P5" s="63">
        <f ca="1">INT(RAND()*(10000/D5-11)+11)</f>
        <v>72</v>
      </c>
      <c r="Q5" s="43"/>
      <c r="R5" s="44" t="s">
        <v>234</v>
      </c>
      <c r="S5" s="43"/>
      <c r="T5" s="43"/>
      <c r="U5" s="183">
        <f ca="1">INT(RAND()*29)+11</f>
        <v>29</v>
      </c>
      <c r="V5" s="183"/>
      <c r="W5" s="43" t="s">
        <v>233</v>
      </c>
      <c r="X5" s="44"/>
      <c r="Y5" s="44">
        <f ca="1">INT(AF5/1000)</f>
        <v>1</v>
      </c>
      <c r="Z5" s="43"/>
      <c r="AA5" s="43">
        <f ca="1">INT((AF5-Y5*1000)/100)</f>
        <v>0</v>
      </c>
      <c r="AB5" s="43"/>
      <c r="AC5" s="43">
        <f ca="1">INT((AF5-Y5*1000-AA5*100)/10)</f>
        <v>1</v>
      </c>
      <c r="AE5" s="1">
        <f ca="1">AF5-Y5*1000-AA5*100-AC5*10</f>
        <v>5</v>
      </c>
      <c r="AF5" s="63">
        <f ca="1">U5*AG5</f>
        <v>1015</v>
      </c>
      <c r="AG5" s="63">
        <f ca="1">INT(RAND()*(10000/U5-11)+11)</f>
        <v>35</v>
      </c>
    </row>
    <row r="6" spans="1:33" ht="20.149999999999999" customHeight="1" x14ac:dyDescent="0.25">
      <c r="A6" s="44"/>
      <c r="B6" s="43"/>
      <c r="C6" s="43"/>
      <c r="D6" s="49"/>
      <c r="E6" s="49"/>
      <c r="F6" s="43"/>
      <c r="G6" s="44"/>
      <c r="H6" s="44"/>
      <c r="I6" s="43"/>
      <c r="J6" s="43"/>
      <c r="K6" s="43"/>
      <c r="L6" s="43"/>
      <c r="O6" s="63"/>
      <c r="P6" s="63"/>
      <c r="Q6" s="43"/>
      <c r="R6" s="44"/>
      <c r="S6" s="43"/>
      <c r="T6" s="43"/>
      <c r="U6" s="49"/>
      <c r="V6" s="49"/>
      <c r="W6" s="43"/>
      <c r="X6" s="44"/>
      <c r="Y6" s="44"/>
      <c r="Z6" s="43"/>
      <c r="AA6" s="43"/>
      <c r="AB6" s="43"/>
      <c r="AC6" s="43"/>
      <c r="AF6" s="63"/>
      <c r="AG6" s="63"/>
    </row>
    <row r="7" spans="1:33" ht="20.149999999999999" customHeight="1" x14ac:dyDescent="0.25">
      <c r="A7" s="44"/>
      <c r="B7" s="43"/>
      <c r="C7" s="43"/>
      <c r="D7" s="49"/>
      <c r="E7" s="49"/>
      <c r="F7" s="43"/>
      <c r="G7" s="44"/>
      <c r="H7" s="44"/>
      <c r="I7" s="43"/>
      <c r="J7" s="43"/>
      <c r="K7" s="43"/>
      <c r="L7" s="43"/>
      <c r="O7" s="63"/>
      <c r="P7" s="63"/>
      <c r="Q7" s="43"/>
      <c r="R7" s="44"/>
      <c r="S7" s="43"/>
      <c r="T7" s="43"/>
      <c r="U7" s="49"/>
      <c r="V7" s="49"/>
      <c r="W7" s="43"/>
      <c r="X7" s="44"/>
      <c r="Y7" s="44"/>
      <c r="Z7" s="43"/>
      <c r="AA7" s="43"/>
      <c r="AB7" s="43"/>
      <c r="AC7" s="43"/>
      <c r="AF7" s="63"/>
      <c r="AG7" s="63"/>
    </row>
    <row r="8" spans="1:33" ht="20.149999999999999" customHeight="1" x14ac:dyDescent="0.25">
      <c r="O8" s="50"/>
      <c r="P8" s="50"/>
      <c r="AF8" s="50"/>
      <c r="AG8" s="50"/>
    </row>
    <row r="9" spans="1:33" ht="20.149999999999999" customHeight="1" x14ac:dyDescent="0.25">
      <c r="O9" s="50"/>
      <c r="P9" s="50"/>
      <c r="AF9" s="50"/>
      <c r="AG9" s="50"/>
    </row>
    <row r="10" spans="1:33" ht="20.149999999999999" customHeight="1" x14ac:dyDescent="0.25">
      <c r="O10" s="50"/>
      <c r="P10" s="50"/>
      <c r="AF10" s="50"/>
      <c r="AG10" s="50"/>
    </row>
    <row r="11" spans="1:33" ht="20.149999999999999" customHeight="1" x14ac:dyDescent="0.25">
      <c r="O11" s="50"/>
      <c r="P11" s="50"/>
      <c r="AF11" s="50"/>
      <c r="AG11" s="50"/>
    </row>
    <row r="12" spans="1:33" ht="20.149999999999999" customHeight="1" x14ac:dyDescent="0.25">
      <c r="O12" s="50"/>
      <c r="P12" s="50"/>
      <c r="AF12" s="50"/>
      <c r="AG12" s="50"/>
    </row>
    <row r="13" spans="1:33" ht="20.149999999999999" customHeight="1" x14ac:dyDescent="0.25">
      <c r="F13" s="3"/>
      <c r="G13" s="3"/>
      <c r="H13" s="18"/>
      <c r="I13" s="18"/>
      <c r="J13" s="18"/>
      <c r="K13" s="18"/>
      <c r="L13" s="18"/>
      <c r="M13" s="18"/>
      <c r="N13" s="18"/>
      <c r="O13" s="76"/>
      <c r="P13" s="76"/>
      <c r="W13" s="3"/>
      <c r="X13" s="3"/>
      <c r="Y13" s="18"/>
      <c r="Z13" s="18"/>
      <c r="AA13" s="18"/>
      <c r="AB13" s="18"/>
      <c r="AC13" s="18"/>
      <c r="AD13" s="18"/>
      <c r="AE13" s="18"/>
      <c r="AF13" s="76"/>
      <c r="AG13" s="76"/>
    </row>
    <row r="14" spans="1:33" ht="20.149999999999999" customHeight="1" x14ac:dyDescent="0.25">
      <c r="A14" s="44" t="s">
        <v>235</v>
      </c>
      <c r="B14" s="43"/>
      <c r="C14" s="43"/>
      <c r="D14" s="183">
        <f ca="1">INT(RAND()*29)+11</f>
        <v>32</v>
      </c>
      <c r="E14" s="183"/>
      <c r="F14" s="43" t="s">
        <v>233</v>
      </c>
      <c r="G14" s="44"/>
      <c r="H14" s="44">
        <f ca="1">INT(O14/1000)</f>
        <v>7</v>
      </c>
      <c r="I14" s="43"/>
      <c r="J14" s="43">
        <f ca="1">INT((O14-H14*1000)/100)</f>
        <v>0</v>
      </c>
      <c r="K14" s="43"/>
      <c r="L14" s="43">
        <f ca="1">INT((O14-H14*1000-J14*100)/10)</f>
        <v>0</v>
      </c>
      <c r="N14" s="1">
        <f ca="1">O14-H14*1000-J14*100-L14*10</f>
        <v>8</v>
      </c>
      <c r="O14" s="63">
        <f ca="1">D14*P14</f>
        <v>7008</v>
      </c>
      <c r="P14" s="63">
        <f ca="1">INT(RAND()*(10000/D14-11)+11)</f>
        <v>219</v>
      </c>
      <c r="Q14" s="43"/>
      <c r="R14" s="44" t="s">
        <v>236</v>
      </c>
      <c r="S14" s="43"/>
      <c r="T14" s="43"/>
      <c r="U14" s="183">
        <f ca="1">INT(RAND()*29)+11</f>
        <v>24</v>
      </c>
      <c r="V14" s="183"/>
      <c r="W14" s="43" t="s">
        <v>233</v>
      </c>
      <c r="X14" s="44"/>
      <c r="Y14" s="44">
        <f ca="1">INT(AF14/1000)</f>
        <v>6</v>
      </c>
      <c r="Z14" s="43"/>
      <c r="AA14" s="43">
        <f ca="1">INT((AF14-Y14*1000)/100)</f>
        <v>8</v>
      </c>
      <c r="AB14" s="43"/>
      <c r="AC14" s="43">
        <f ca="1">INT((AF14-Y14*1000-AA14*100)/10)</f>
        <v>6</v>
      </c>
      <c r="AE14" s="1">
        <f ca="1">AF14-Y14*1000-AA14*100-AC14*10</f>
        <v>4</v>
      </c>
      <c r="AF14" s="63">
        <f ca="1">U14*AG14</f>
        <v>6864</v>
      </c>
      <c r="AG14" s="63">
        <f ca="1">INT(RAND()*(10000/U14-11)+11)</f>
        <v>286</v>
      </c>
    </row>
    <row r="15" spans="1:33" ht="20.149999999999999" customHeight="1" x14ac:dyDescent="0.25">
      <c r="A15" s="44"/>
      <c r="B15" s="43"/>
      <c r="C15" s="43"/>
      <c r="D15" s="49"/>
      <c r="E15" s="49"/>
      <c r="F15" s="43"/>
      <c r="G15" s="44"/>
      <c r="H15" s="44"/>
      <c r="I15" s="43"/>
      <c r="J15" s="43"/>
      <c r="K15" s="43"/>
      <c r="L15" s="43"/>
      <c r="O15" s="63"/>
      <c r="P15" s="63"/>
      <c r="Q15" s="43"/>
      <c r="R15" s="44"/>
      <c r="S15" s="43"/>
      <c r="T15" s="43"/>
      <c r="U15" s="49"/>
      <c r="V15" s="49"/>
      <c r="W15" s="43"/>
      <c r="X15" s="44"/>
      <c r="Y15" s="44"/>
      <c r="Z15" s="43"/>
      <c r="AA15" s="43"/>
      <c r="AB15" s="43"/>
      <c r="AC15" s="43"/>
      <c r="AF15" s="63"/>
      <c r="AG15" s="63"/>
    </row>
    <row r="16" spans="1:33" ht="20.149999999999999" customHeight="1" x14ac:dyDescent="0.25">
      <c r="A16" s="44"/>
      <c r="B16" s="43"/>
      <c r="C16" s="43"/>
      <c r="D16" s="49"/>
      <c r="E16" s="49"/>
      <c r="F16" s="43"/>
      <c r="G16" s="44"/>
      <c r="H16" s="44"/>
      <c r="I16" s="43"/>
      <c r="J16" s="43"/>
      <c r="K16" s="43"/>
      <c r="L16" s="43"/>
      <c r="O16" s="63"/>
      <c r="P16" s="63"/>
      <c r="Q16" s="43"/>
      <c r="R16" s="44"/>
      <c r="S16" s="43"/>
      <c r="T16" s="43"/>
      <c r="U16" s="49"/>
      <c r="V16" s="49"/>
      <c r="W16" s="43"/>
      <c r="X16" s="44"/>
      <c r="Y16" s="44"/>
      <c r="Z16" s="43"/>
      <c r="AA16" s="43"/>
      <c r="AB16" s="43"/>
      <c r="AC16" s="43"/>
      <c r="AF16" s="63"/>
      <c r="AG16" s="63"/>
    </row>
    <row r="17" spans="1:33" ht="20.149999999999999" customHeight="1" x14ac:dyDescent="0.25">
      <c r="O17" s="50"/>
      <c r="P17" s="50"/>
      <c r="AF17" s="50"/>
      <c r="AG17" s="50"/>
    </row>
    <row r="18" spans="1:33" ht="20.149999999999999" customHeight="1" x14ac:dyDescent="0.25">
      <c r="O18" s="50"/>
      <c r="P18" s="50"/>
      <c r="AF18" s="50"/>
      <c r="AG18" s="50"/>
    </row>
    <row r="19" spans="1:33" ht="20.149999999999999" customHeight="1" x14ac:dyDescent="0.25">
      <c r="O19" s="50"/>
      <c r="P19" s="50"/>
      <c r="AF19" s="50"/>
      <c r="AG19" s="50"/>
    </row>
    <row r="20" spans="1:33" ht="20.149999999999999" customHeight="1" x14ac:dyDescent="0.25">
      <c r="O20" s="50"/>
      <c r="P20" s="50"/>
      <c r="AF20" s="50"/>
      <c r="AG20" s="50"/>
    </row>
    <row r="21" spans="1:33" ht="20.149999999999999" customHeight="1" x14ac:dyDescent="0.25">
      <c r="O21" s="50"/>
      <c r="P21" s="50"/>
      <c r="AF21" s="50"/>
      <c r="AG21" s="50"/>
    </row>
    <row r="22" spans="1:33" ht="20.149999999999999" customHeight="1" x14ac:dyDescent="0.25">
      <c r="F22" s="3"/>
      <c r="G22" s="3"/>
      <c r="H22" s="18"/>
      <c r="I22" s="18"/>
      <c r="J22" s="18"/>
      <c r="K22" s="18"/>
      <c r="L22" s="18"/>
      <c r="M22" s="18"/>
      <c r="N22" s="18"/>
      <c r="O22" s="76"/>
      <c r="P22" s="76"/>
      <c r="W22" s="3"/>
      <c r="X22" s="3"/>
      <c r="Y22" s="18"/>
      <c r="Z22" s="18"/>
      <c r="AA22" s="18"/>
      <c r="AB22" s="18"/>
      <c r="AC22" s="18"/>
      <c r="AD22" s="18"/>
      <c r="AE22" s="18"/>
      <c r="AF22" s="76"/>
      <c r="AG22" s="76"/>
    </row>
    <row r="23" spans="1:33" ht="20.149999999999999" customHeight="1" x14ac:dyDescent="0.25">
      <c r="A23" s="44" t="s">
        <v>237</v>
      </c>
      <c r="B23" s="43"/>
      <c r="C23" s="43"/>
      <c r="D23" s="183">
        <f ca="1">INT(RAND()*29)+11</f>
        <v>39</v>
      </c>
      <c r="E23" s="183"/>
      <c r="F23" s="43" t="s">
        <v>233</v>
      </c>
      <c r="G23" s="44"/>
      <c r="H23" s="44">
        <f ca="1">INT(O23/1000)</f>
        <v>9</v>
      </c>
      <c r="I23" s="43"/>
      <c r="J23" s="43">
        <f ca="1">INT((O23-H23*1000)/100)</f>
        <v>2</v>
      </c>
      <c r="K23" s="43"/>
      <c r="L23" s="43">
        <f ca="1">INT((O23-H23*1000-J23*100)/10)</f>
        <v>8</v>
      </c>
      <c r="N23" s="1">
        <f ca="1">O23-H23*1000-J23*100-L23*10</f>
        <v>2</v>
      </c>
      <c r="O23" s="63">
        <f ca="1">D23*P23</f>
        <v>9282</v>
      </c>
      <c r="P23" s="63">
        <f ca="1">INT(RAND()*(10000/D23-11)+11)</f>
        <v>238</v>
      </c>
      <c r="Q23" s="43"/>
      <c r="R23" s="44" t="s">
        <v>238</v>
      </c>
      <c r="S23" s="43"/>
      <c r="T23" s="43"/>
      <c r="U23" s="183">
        <f ca="1">INT(RAND()*29)+11</f>
        <v>34</v>
      </c>
      <c r="V23" s="183"/>
      <c r="W23" s="43" t="s">
        <v>233</v>
      </c>
      <c r="X23" s="44"/>
      <c r="Y23" s="44">
        <f ca="1">INT(AF23/1000)</f>
        <v>9</v>
      </c>
      <c r="Z23" s="43"/>
      <c r="AA23" s="43">
        <f ca="1">INT((AF23-Y23*1000)/100)</f>
        <v>4</v>
      </c>
      <c r="AB23" s="43"/>
      <c r="AC23" s="43">
        <f ca="1">INT((AF23-Y23*1000-AA23*100)/10)</f>
        <v>5</v>
      </c>
      <c r="AE23" s="1">
        <f ca="1">AF23-Y23*1000-AA23*100-AC23*10</f>
        <v>2</v>
      </c>
      <c r="AF23" s="63">
        <f ca="1">U23*AG23</f>
        <v>9452</v>
      </c>
      <c r="AG23" s="63">
        <f ca="1">INT(RAND()*(10000/U23-11)+11)</f>
        <v>278</v>
      </c>
    </row>
    <row r="24" spans="1:33" ht="20.149999999999999" customHeight="1" x14ac:dyDescent="0.25">
      <c r="A24" s="44"/>
      <c r="B24" s="43"/>
      <c r="C24" s="43"/>
      <c r="D24" s="49"/>
      <c r="E24" s="49"/>
      <c r="F24" s="43"/>
      <c r="G24" s="44"/>
      <c r="H24" s="44"/>
      <c r="I24" s="43"/>
      <c r="J24" s="43"/>
      <c r="K24" s="43"/>
      <c r="L24" s="43"/>
      <c r="O24" s="63"/>
      <c r="P24" s="63"/>
      <c r="Q24" s="43"/>
      <c r="R24" s="44"/>
      <c r="S24" s="43"/>
      <c r="T24" s="43"/>
      <c r="U24" s="49"/>
      <c r="V24" s="49"/>
      <c r="W24" s="43"/>
      <c r="X24" s="44"/>
      <c r="Y24" s="44"/>
      <c r="Z24" s="43"/>
      <c r="AA24" s="43"/>
      <c r="AB24" s="43"/>
      <c r="AC24" s="43"/>
      <c r="AF24" s="63"/>
      <c r="AG24" s="63"/>
    </row>
    <row r="25" spans="1:33" ht="20.149999999999999" customHeight="1" x14ac:dyDescent="0.25">
      <c r="A25" s="44"/>
      <c r="B25" s="43"/>
      <c r="C25" s="43"/>
      <c r="D25" s="49"/>
      <c r="E25" s="49"/>
      <c r="F25" s="43"/>
      <c r="G25" s="44"/>
      <c r="H25" s="44"/>
      <c r="I25" s="43"/>
      <c r="J25" s="43"/>
      <c r="K25" s="43"/>
      <c r="L25" s="43"/>
      <c r="O25" s="63"/>
      <c r="P25" s="63"/>
      <c r="Q25" s="43"/>
      <c r="R25" s="44"/>
      <c r="S25" s="43"/>
      <c r="T25" s="43"/>
      <c r="U25" s="49"/>
      <c r="V25" s="49"/>
      <c r="W25" s="43"/>
      <c r="X25" s="44"/>
      <c r="Y25" s="44"/>
      <c r="Z25" s="43"/>
      <c r="AA25" s="43"/>
      <c r="AB25" s="43"/>
      <c r="AC25" s="43"/>
      <c r="AF25" s="63"/>
      <c r="AG25" s="63"/>
    </row>
    <row r="26" spans="1:33" ht="20.149999999999999" customHeight="1" x14ac:dyDescent="0.25">
      <c r="O26" s="50"/>
      <c r="P26" s="50"/>
      <c r="AF26" s="50"/>
      <c r="AG26" s="50"/>
    </row>
    <row r="27" spans="1:33" ht="20.149999999999999" customHeight="1" x14ac:dyDescent="0.25">
      <c r="O27" s="50"/>
      <c r="P27" s="50"/>
      <c r="AF27" s="50"/>
      <c r="AG27" s="50"/>
    </row>
    <row r="28" spans="1:33" ht="20.149999999999999" customHeight="1" x14ac:dyDescent="0.25">
      <c r="O28" s="50"/>
      <c r="P28" s="50"/>
      <c r="AF28" s="50"/>
      <c r="AG28" s="50"/>
    </row>
    <row r="29" spans="1:33" ht="20.149999999999999" customHeight="1" x14ac:dyDescent="0.25">
      <c r="O29" s="50"/>
      <c r="P29" s="50"/>
      <c r="AF29" s="50"/>
      <c r="AG29" s="50"/>
    </row>
    <row r="30" spans="1:33" ht="20.149999999999999" customHeight="1" x14ac:dyDescent="0.25">
      <c r="O30" s="50"/>
      <c r="P30" s="50"/>
      <c r="AF30" s="50"/>
      <c r="AG30" s="50"/>
    </row>
    <row r="31" spans="1:33" ht="20.149999999999999" customHeight="1" x14ac:dyDescent="0.25">
      <c r="F31" s="3"/>
      <c r="G31" s="3"/>
      <c r="H31" s="18"/>
      <c r="I31" s="18"/>
      <c r="J31" s="18"/>
      <c r="K31" s="18"/>
      <c r="L31" s="18"/>
      <c r="M31" s="18"/>
      <c r="N31" s="18"/>
      <c r="O31" s="76"/>
      <c r="P31" s="76"/>
      <c r="W31" s="3"/>
      <c r="X31" s="3"/>
      <c r="Y31" s="18"/>
      <c r="Z31" s="18"/>
      <c r="AA31" s="18"/>
      <c r="AB31" s="18"/>
      <c r="AC31" s="18"/>
      <c r="AD31" s="18"/>
      <c r="AE31" s="18"/>
      <c r="AF31" s="76"/>
      <c r="AG31" s="76"/>
    </row>
    <row r="32" spans="1:33" ht="20.149999999999999" customHeight="1" x14ac:dyDescent="0.25">
      <c r="A32" s="44" t="s">
        <v>239</v>
      </c>
      <c r="B32" s="43"/>
      <c r="C32" s="43"/>
      <c r="D32" s="183">
        <f ca="1">INT(RAND()*29)+11</f>
        <v>20</v>
      </c>
      <c r="E32" s="183"/>
      <c r="F32" s="43" t="s">
        <v>233</v>
      </c>
      <c r="G32" s="44"/>
      <c r="H32" s="44">
        <f ca="1">INT(O32/1000)</f>
        <v>4</v>
      </c>
      <c r="I32" s="43"/>
      <c r="J32" s="43">
        <f ca="1">INT((O32-H32*1000)/100)</f>
        <v>1</v>
      </c>
      <c r="K32" s="43"/>
      <c r="L32" s="43">
        <f ca="1">INT((O32-H32*1000-J32*100)/10)</f>
        <v>6</v>
      </c>
      <c r="N32" s="1">
        <f ca="1">O32-H32*1000-J32*100-L32*10</f>
        <v>4</v>
      </c>
      <c r="O32" s="63">
        <f ca="1">D32*P32+INT(RAND()*9+1)</f>
        <v>4164</v>
      </c>
      <c r="P32" s="63">
        <f ca="1">INT(RAND()*(10000/D32-11)+11)</f>
        <v>208</v>
      </c>
      <c r="Q32" s="43"/>
      <c r="R32" s="44" t="s">
        <v>240</v>
      </c>
      <c r="S32" s="43"/>
      <c r="T32" s="43"/>
      <c r="U32" s="183">
        <f ca="1">INT(RAND()*29)+11</f>
        <v>20</v>
      </c>
      <c r="V32" s="183"/>
      <c r="W32" s="43" t="s">
        <v>233</v>
      </c>
      <c r="X32" s="44"/>
      <c r="Y32" s="44">
        <f ca="1">INT(AF32/1000)</f>
        <v>7</v>
      </c>
      <c r="Z32" s="43"/>
      <c r="AA32" s="43">
        <f ca="1">INT((AF32-Y32*1000)/100)</f>
        <v>5</v>
      </c>
      <c r="AB32" s="43"/>
      <c r="AC32" s="43">
        <f ca="1">INT((AF32-Y32*1000-AA32*100)/10)</f>
        <v>2</v>
      </c>
      <c r="AE32" s="1">
        <f ca="1">AF32-Y32*1000-AA32*100-AC32*10</f>
        <v>7</v>
      </c>
      <c r="AF32" s="63">
        <f ca="1">U32*AG32+INT(RAND()*9+1)</f>
        <v>7527</v>
      </c>
      <c r="AG32" s="63">
        <f ca="1">INT(RAND()*(10000/U32-11)+11)</f>
        <v>376</v>
      </c>
    </row>
    <row r="33" spans="1:33" ht="20.149999999999999" customHeight="1" x14ac:dyDescent="0.25">
      <c r="A33" s="44"/>
      <c r="B33" s="43"/>
      <c r="C33" s="43"/>
      <c r="D33" s="49"/>
      <c r="E33" s="49"/>
      <c r="F33" s="43"/>
      <c r="G33" s="44"/>
      <c r="H33" s="44"/>
      <c r="I33" s="43"/>
      <c r="J33" s="43"/>
      <c r="K33" s="43"/>
      <c r="L33" s="43"/>
      <c r="O33" s="43"/>
      <c r="P33" s="43"/>
      <c r="Q33" s="43"/>
      <c r="R33" s="44"/>
      <c r="S33" s="43"/>
      <c r="T33" s="43"/>
      <c r="U33" s="49"/>
      <c r="V33" s="49"/>
      <c r="W33" s="43"/>
      <c r="X33" s="44"/>
      <c r="Y33" s="44"/>
      <c r="Z33" s="43"/>
      <c r="AA33" s="43"/>
      <c r="AB33" s="43"/>
      <c r="AC33" s="43"/>
      <c r="AF33" s="43"/>
      <c r="AG33" s="43"/>
    </row>
    <row r="34" spans="1:33" ht="20.149999999999999" customHeight="1" x14ac:dyDescent="0.25">
      <c r="A34" s="44"/>
      <c r="B34" s="43"/>
      <c r="C34" s="43"/>
      <c r="D34" s="49"/>
      <c r="E34" s="49"/>
      <c r="F34" s="43"/>
      <c r="G34" s="44"/>
      <c r="H34" s="44"/>
      <c r="I34" s="43"/>
      <c r="J34" s="43"/>
      <c r="K34" s="43"/>
      <c r="L34" s="43"/>
      <c r="O34" s="43"/>
      <c r="P34" s="43"/>
      <c r="Q34" s="43"/>
      <c r="R34" s="44"/>
      <c r="S34" s="43"/>
      <c r="T34" s="43"/>
      <c r="U34" s="49"/>
      <c r="V34" s="49"/>
      <c r="W34" s="43"/>
      <c r="X34" s="44"/>
      <c r="Y34" s="44"/>
      <c r="Z34" s="43"/>
      <c r="AA34" s="43"/>
      <c r="AB34" s="43"/>
      <c r="AC34" s="43"/>
      <c r="AF34" s="43"/>
      <c r="AG34" s="43"/>
    </row>
    <row r="35" spans="1:33" ht="20.149999999999999" customHeight="1" x14ac:dyDescent="0.25"/>
    <row r="36" spans="1:33" ht="20.149999999999999" customHeight="1" x14ac:dyDescent="0.25"/>
    <row r="37" spans="1:33" ht="20.149999999999999" customHeight="1" x14ac:dyDescent="0.25"/>
    <row r="38" spans="1:33" ht="20.149999999999999" customHeight="1" x14ac:dyDescent="0.25"/>
    <row r="39" spans="1:33" ht="25" customHeight="1" x14ac:dyDescent="0.25">
      <c r="D39" s="2" t="str">
        <f>IF(D1="","",D1)</f>
        <v>わり算の筆算</v>
      </c>
      <c r="AC39" s="3" t="str">
        <f>IF(AC1="","",AC1)</f>
        <v>№</v>
      </c>
      <c r="AD39" s="3"/>
      <c r="AE39" s="147" t="str">
        <f>IF(AE1="","",AE1)</f>
        <v/>
      </c>
      <c r="AF39" s="147"/>
    </row>
    <row r="40" spans="1:33" ht="25" customHeight="1" x14ac:dyDescent="0.25">
      <c r="E40" s="77" t="s">
        <v>1</v>
      </c>
      <c r="P40" s="4" t="str">
        <f>IF(P2="","",P2)</f>
        <v>名前</v>
      </c>
      <c r="Q40" s="3"/>
      <c r="R40" s="3"/>
      <c r="S40" s="3"/>
      <c r="T40" s="3" t="str">
        <f>IF(T2="","",T2)</f>
        <v/>
      </c>
      <c r="U40" s="3"/>
      <c r="V40" s="3"/>
      <c r="W40" s="3"/>
      <c r="X40" s="3"/>
      <c r="Y40" s="3"/>
      <c r="Z40" s="3"/>
      <c r="AA40" s="3"/>
      <c r="AB40" s="3"/>
      <c r="AC40" s="3"/>
      <c r="AD40" s="3"/>
      <c r="AE40" s="3"/>
    </row>
    <row r="41" spans="1:33" ht="20.149999999999999" customHeight="1" x14ac:dyDescent="0.25">
      <c r="A41" s="1" t="str">
        <f t="shared" ref="A41:O41" si="0">IF(A3="","",A3)</f>
        <v/>
      </c>
      <c r="B41" s="1" t="str">
        <f t="shared" si="0"/>
        <v/>
      </c>
      <c r="C41" s="1" t="str">
        <f t="shared" si="0"/>
        <v/>
      </c>
      <c r="D41" s="1" t="str">
        <f t="shared" si="0"/>
        <v/>
      </c>
      <c r="E41" s="1" t="str">
        <f t="shared" si="0"/>
        <v/>
      </c>
      <c r="F41" s="1" t="str">
        <f t="shared" si="0"/>
        <v/>
      </c>
      <c r="G41" s="1" t="str">
        <f t="shared" si="0"/>
        <v/>
      </c>
      <c r="H41" s="1" t="str">
        <f t="shared" si="0"/>
        <v/>
      </c>
      <c r="I41" s="1" t="str">
        <f t="shared" si="0"/>
        <v/>
      </c>
      <c r="J41" s="1" t="str">
        <f t="shared" si="0"/>
        <v/>
      </c>
      <c r="K41" s="1" t="str">
        <f t="shared" si="0"/>
        <v/>
      </c>
      <c r="L41" s="1" t="str">
        <f t="shared" si="0"/>
        <v/>
      </c>
      <c r="M41" s="1" t="str">
        <f t="shared" si="0"/>
        <v/>
      </c>
      <c r="N41" s="1" t="str">
        <f t="shared" si="0"/>
        <v/>
      </c>
      <c r="O41" s="1" t="str">
        <f t="shared" si="0"/>
        <v/>
      </c>
      <c r="P41" s="1" t="str">
        <f>IF(P3="","",P3)</f>
        <v/>
      </c>
      <c r="Q41" s="1" t="str">
        <f>IF(Q3="","",Q3)</f>
        <v/>
      </c>
      <c r="R41" s="1" t="str">
        <f>IF(R3="","",R3)</f>
        <v/>
      </c>
      <c r="S41" s="1" t="str">
        <f>IF(S3="","",S3)</f>
        <v/>
      </c>
      <c r="T41" s="1" t="str">
        <f>IF(T3="","",T3)</f>
        <v/>
      </c>
      <c r="U41" s="1" t="str">
        <f t="shared" ref="U41:AG41" si="1">IF(U3="","",U3)</f>
        <v/>
      </c>
      <c r="V41" s="1" t="str">
        <f t="shared" si="1"/>
        <v/>
      </c>
      <c r="W41" s="1" t="str">
        <f t="shared" si="1"/>
        <v/>
      </c>
      <c r="X41" s="1" t="str">
        <f t="shared" si="1"/>
        <v/>
      </c>
      <c r="Y41" s="1" t="str">
        <f t="shared" si="1"/>
        <v/>
      </c>
      <c r="Z41" s="1" t="str">
        <f t="shared" si="1"/>
        <v/>
      </c>
      <c r="AA41" s="1" t="str">
        <f t="shared" si="1"/>
        <v/>
      </c>
      <c r="AB41" s="1" t="str">
        <f t="shared" si="1"/>
        <v/>
      </c>
      <c r="AC41" s="1" t="str">
        <f t="shared" si="1"/>
        <v/>
      </c>
      <c r="AD41" s="1" t="str">
        <f t="shared" si="1"/>
        <v/>
      </c>
      <c r="AE41" s="1" t="str">
        <f t="shared" si="1"/>
        <v/>
      </c>
      <c r="AF41" s="1" t="str">
        <f t="shared" si="1"/>
        <v/>
      </c>
      <c r="AG41" s="1" t="str">
        <f t="shared" si="1"/>
        <v/>
      </c>
    </row>
    <row r="42" spans="1:33" ht="20.149999999999999" customHeight="1" x14ac:dyDescent="0.25">
      <c r="A42" s="17" t="str">
        <f t="shared" ref="A42:T46" si="2">IF(A4="","",A4)</f>
        <v/>
      </c>
      <c r="B42" s="17" t="str">
        <f t="shared" si="2"/>
        <v/>
      </c>
      <c r="C42" s="17" t="str">
        <f t="shared" si="2"/>
        <v/>
      </c>
      <c r="D42" s="17" t="str">
        <f t="shared" si="2"/>
        <v/>
      </c>
      <c r="E42" s="17" t="str">
        <f t="shared" si="2"/>
        <v/>
      </c>
      <c r="F42" s="18" t="str">
        <f t="shared" si="2"/>
        <v/>
      </c>
      <c r="G42" s="18" t="str">
        <f t="shared" si="2"/>
        <v/>
      </c>
      <c r="H42" s="18" t="str">
        <f t="shared" si="2"/>
        <v/>
      </c>
      <c r="I42" s="18" t="str">
        <f t="shared" si="2"/>
        <v/>
      </c>
      <c r="J42" s="78">
        <f ca="1">INT(P43/100)</f>
        <v>0</v>
      </c>
      <c r="K42" s="18" t="str">
        <f t="shared" si="2"/>
        <v/>
      </c>
      <c r="L42" s="60">
        <f ca="1">INT((P43-J42*100)/10)</f>
        <v>7</v>
      </c>
      <c r="M42" s="18" t="str">
        <f t="shared" si="2"/>
        <v/>
      </c>
      <c r="N42" s="60">
        <f ca="1">P43-J42*100-L42*10</f>
        <v>2</v>
      </c>
      <c r="O42" s="17" t="str">
        <f t="shared" si="2"/>
        <v/>
      </c>
      <c r="P42" s="17" t="str">
        <f t="shared" si="2"/>
        <v/>
      </c>
      <c r="Q42" s="17" t="str">
        <f t="shared" si="2"/>
        <v/>
      </c>
      <c r="R42" s="17" t="str">
        <f t="shared" si="2"/>
        <v/>
      </c>
      <c r="S42" s="17" t="str">
        <f t="shared" si="2"/>
        <v/>
      </c>
      <c r="T42" s="17" t="str">
        <f t="shared" si="2"/>
        <v/>
      </c>
      <c r="U42" s="17" t="str">
        <f t="shared" ref="U42:Z43" si="3">IF(U4="","",U4)</f>
        <v/>
      </c>
      <c r="V42" s="17" t="str">
        <f t="shared" si="3"/>
        <v/>
      </c>
      <c r="W42" s="18" t="str">
        <f t="shared" si="3"/>
        <v/>
      </c>
      <c r="X42" s="18" t="str">
        <f t="shared" si="3"/>
        <v/>
      </c>
      <c r="Y42" s="18" t="str">
        <f t="shared" si="3"/>
        <v/>
      </c>
      <c r="Z42" s="18" t="str">
        <f t="shared" si="3"/>
        <v/>
      </c>
      <c r="AA42" s="78">
        <f ca="1">INT(AG43/100)</f>
        <v>0</v>
      </c>
      <c r="AB42" s="18" t="str">
        <f t="shared" ref="AB42:AB58" si="4">IF(AB4="","",AB4)</f>
        <v/>
      </c>
      <c r="AC42" s="60">
        <f ca="1">INT((AG43-AA42*100)/10)</f>
        <v>3</v>
      </c>
      <c r="AD42" s="18" t="str">
        <f t="shared" ref="AD42:AD58" si="5">IF(AD4="","",AD4)</f>
        <v/>
      </c>
      <c r="AE42" s="60">
        <f ca="1">AG43-AA42*100-AC42*10</f>
        <v>5</v>
      </c>
      <c r="AF42" s="17" t="str">
        <f>IF(AF4="","",AF4)</f>
        <v/>
      </c>
      <c r="AG42" s="17" t="str">
        <f>IF(AG4="","",AG4)</f>
        <v/>
      </c>
    </row>
    <row r="43" spans="1:33" ht="20.149999999999999" customHeight="1" x14ac:dyDescent="0.25">
      <c r="A43" s="44" t="str">
        <f t="shared" si="2"/>
        <v>(1)</v>
      </c>
      <c r="B43" s="43"/>
      <c r="C43" s="43"/>
      <c r="D43" s="183">
        <f t="shared" ca="1" si="2"/>
        <v>16</v>
      </c>
      <c r="E43" s="183" t="str">
        <f t="shared" si="2"/>
        <v/>
      </c>
      <c r="F43" s="43" t="str">
        <f t="shared" si="2"/>
        <v>)</v>
      </c>
      <c r="G43" s="44" t="str">
        <f t="shared" si="2"/>
        <v/>
      </c>
      <c r="H43" s="44">
        <f t="shared" ca="1" si="2"/>
        <v>1</v>
      </c>
      <c r="I43" s="43" t="str">
        <f t="shared" si="2"/>
        <v/>
      </c>
      <c r="J43" s="43">
        <f t="shared" ca="1" si="2"/>
        <v>1</v>
      </c>
      <c r="K43" s="43" t="str">
        <f t="shared" si="2"/>
        <v/>
      </c>
      <c r="L43" s="43">
        <f t="shared" ca="1" si="2"/>
        <v>5</v>
      </c>
      <c r="M43" s="1" t="str">
        <f t="shared" si="2"/>
        <v/>
      </c>
      <c r="N43" s="1">
        <f t="shared" ca="1" si="2"/>
        <v>2</v>
      </c>
      <c r="O43" s="63">
        <f t="shared" ca="1" si="2"/>
        <v>1152</v>
      </c>
      <c r="P43" s="63">
        <f t="shared" ca="1" si="2"/>
        <v>72</v>
      </c>
      <c r="Q43" s="43" t="str">
        <f t="shared" si="2"/>
        <v/>
      </c>
      <c r="R43" s="44" t="str">
        <f t="shared" si="2"/>
        <v>(2)</v>
      </c>
      <c r="S43" s="43"/>
      <c r="T43" s="43"/>
      <c r="U43" s="183">
        <f t="shared" ca="1" si="3"/>
        <v>29</v>
      </c>
      <c r="V43" s="183" t="str">
        <f t="shared" si="3"/>
        <v/>
      </c>
      <c r="W43" s="43" t="str">
        <f t="shared" si="3"/>
        <v>)</v>
      </c>
      <c r="X43" s="44" t="str">
        <f t="shared" si="3"/>
        <v/>
      </c>
      <c r="Y43" s="44">
        <f t="shared" ca="1" si="3"/>
        <v>1</v>
      </c>
      <c r="Z43" s="43" t="str">
        <f t="shared" si="3"/>
        <v/>
      </c>
      <c r="AA43" s="43">
        <f ca="1">IF(AA5="","",AA5)</f>
        <v>0</v>
      </c>
      <c r="AB43" s="43" t="str">
        <f t="shared" si="4"/>
        <v/>
      </c>
      <c r="AC43" s="43">
        <f ca="1">IF(AC5="","",AC5)</f>
        <v>1</v>
      </c>
      <c r="AD43" s="1" t="str">
        <f t="shared" si="5"/>
        <v/>
      </c>
      <c r="AE43" s="1">
        <f ca="1">IF(AE5="","",AE5)</f>
        <v>5</v>
      </c>
      <c r="AF43" s="63">
        <f ca="1">IF(AF5="","",AF5)</f>
        <v>1015</v>
      </c>
      <c r="AG43" s="63">
        <f ca="1">IF(AG5="","",AG5)</f>
        <v>35</v>
      </c>
    </row>
    <row r="44" spans="1:33" ht="20.149999999999999" customHeight="1" x14ac:dyDescent="0.25">
      <c r="A44" s="44" t="str">
        <f t="shared" si="2"/>
        <v/>
      </c>
      <c r="B44" s="43"/>
      <c r="C44" s="43"/>
      <c r="D44" s="49" t="str">
        <f t="shared" si="2"/>
        <v/>
      </c>
      <c r="E44" s="49" t="str">
        <f t="shared" si="2"/>
        <v/>
      </c>
      <c r="F44" s="43" t="str">
        <f t="shared" si="2"/>
        <v/>
      </c>
      <c r="G44" s="44" t="str">
        <f t="shared" si="2"/>
        <v/>
      </c>
      <c r="H44" s="79">
        <f ca="1">INT(P44/10)</f>
        <v>0</v>
      </c>
      <c r="I44" s="80" t="str">
        <f t="shared" si="2"/>
        <v/>
      </c>
      <c r="J44" s="80">
        <f ca="1">P44-H44*10</f>
        <v>0</v>
      </c>
      <c r="K44" s="81" t="str">
        <f t="shared" si="2"/>
        <v/>
      </c>
      <c r="L44" s="81" t="str">
        <f t="shared" si="2"/>
        <v/>
      </c>
      <c r="M44" s="82" t="str">
        <f t="shared" si="2"/>
        <v/>
      </c>
      <c r="N44" s="82" t="str">
        <f t="shared" si="2"/>
        <v/>
      </c>
      <c r="O44" s="63" t="str">
        <f t="shared" si="2"/>
        <v/>
      </c>
      <c r="P44" s="63">
        <f ca="1">J42*D43</f>
        <v>0</v>
      </c>
      <c r="Q44" s="43" t="str">
        <f t="shared" si="2"/>
        <v/>
      </c>
      <c r="R44" s="44" t="str">
        <f t="shared" si="2"/>
        <v/>
      </c>
      <c r="S44" s="43"/>
      <c r="T44" s="43"/>
      <c r="U44" s="49" t="str">
        <f t="shared" ref="U44:X56" si="6">IF(U6="","",U6)</f>
        <v/>
      </c>
      <c r="V44" s="49" t="str">
        <f t="shared" si="6"/>
        <v/>
      </c>
      <c r="W44" s="43" t="str">
        <f t="shared" si="6"/>
        <v/>
      </c>
      <c r="X44" s="44" t="str">
        <f t="shared" si="6"/>
        <v/>
      </c>
      <c r="Y44" s="79">
        <f ca="1">INT(AG44/10)</f>
        <v>0</v>
      </c>
      <c r="Z44" s="80" t="str">
        <f t="shared" ref="Z44:Z58" si="7">IF(Z6="","",Z6)</f>
        <v/>
      </c>
      <c r="AA44" s="80">
        <f ca="1">AG44-Y44*10</f>
        <v>0</v>
      </c>
      <c r="AB44" s="81" t="str">
        <f t="shared" si="4"/>
        <v/>
      </c>
      <c r="AC44" s="81" t="str">
        <f>IF(AC6="","",AC6)</f>
        <v/>
      </c>
      <c r="AD44" s="82" t="str">
        <f t="shared" si="5"/>
        <v/>
      </c>
      <c r="AE44" s="82" t="str">
        <f>IF(AE6="","",AE6)</f>
        <v/>
      </c>
      <c r="AF44" s="63" t="str">
        <f>IF(AF6="","",AF6)</f>
        <v/>
      </c>
      <c r="AG44" s="63">
        <f ca="1">AA42*U43</f>
        <v>0</v>
      </c>
    </row>
    <row r="45" spans="1:33" ht="20.149999999999999" customHeight="1" x14ac:dyDescent="0.25">
      <c r="A45" s="44" t="str">
        <f>IF(A7="","",A7)</f>
        <v/>
      </c>
      <c r="B45" s="43"/>
      <c r="C45" s="43"/>
      <c r="D45" s="49" t="str">
        <f t="shared" si="2"/>
        <v/>
      </c>
      <c r="E45" s="49" t="str">
        <f t="shared" si="2"/>
        <v/>
      </c>
      <c r="F45" s="43" t="str">
        <f t="shared" si="2"/>
        <v/>
      </c>
      <c r="G45" s="44" t="str">
        <f t="shared" si="2"/>
        <v/>
      </c>
      <c r="H45" s="68">
        <f ca="1">INT(O45/100)</f>
        <v>1</v>
      </c>
      <c r="I45" s="67" t="str">
        <f>IF(I7="","",I7)</f>
        <v/>
      </c>
      <c r="J45" s="67">
        <f ca="1">INT((O45-H45*100)/10)</f>
        <v>1</v>
      </c>
      <c r="K45" s="67" t="str">
        <f>IF(K7="","",K7)</f>
        <v/>
      </c>
      <c r="L45" s="67">
        <f ca="1">O45-H45*100-J45*10</f>
        <v>5</v>
      </c>
      <c r="M45" s="58" t="str">
        <f>IF(M7="","",M7)</f>
        <v/>
      </c>
      <c r="N45" s="58" t="str">
        <f>IF(N7="","",N7)</f>
        <v/>
      </c>
      <c r="O45" s="63">
        <f ca="1">H43*100+J43*10+L43-H44*100-J44*10</f>
        <v>115</v>
      </c>
      <c r="P45" s="63" t="str">
        <f>IF(P7="","",P7)</f>
        <v/>
      </c>
      <c r="Q45" s="43" t="str">
        <f>IF(Q7="","",Q7)</f>
        <v/>
      </c>
      <c r="R45" s="44" t="str">
        <f>IF(R7="","",R7)</f>
        <v/>
      </c>
      <c r="S45" s="43"/>
      <c r="T45" s="43"/>
      <c r="U45" s="49" t="str">
        <f t="shared" si="6"/>
        <v/>
      </c>
      <c r="V45" s="49" t="str">
        <f t="shared" si="6"/>
        <v/>
      </c>
      <c r="W45" s="43" t="str">
        <f t="shared" si="6"/>
        <v/>
      </c>
      <c r="X45" s="44" t="str">
        <f t="shared" si="6"/>
        <v/>
      </c>
      <c r="Y45" s="68">
        <f ca="1">INT(AF45/100)</f>
        <v>1</v>
      </c>
      <c r="Z45" s="67" t="str">
        <f t="shared" si="7"/>
        <v/>
      </c>
      <c r="AA45" s="67">
        <f ca="1">INT((AF45-Y45*100)/10)</f>
        <v>0</v>
      </c>
      <c r="AB45" s="67" t="str">
        <f t="shared" si="4"/>
        <v/>
      </c>
      <c r="AC45" s="67">
        <f ca="1">AF45-Y45*100-AA45*10</f>
        <v>1</v>
      </c>
      <c r="AD45" s="58" t="str">
        <f t="shared" si="5"/>
        <v/>
      </c>
      <c r="AE45" s="58" t="str">
        <f>IF(AE7="","",AE7)</f>
        <v/>
      </c>
      <c r="AF45" s="63">
        <f ca="1">Y43*100+AA43*10+AC43-Y44*100-AA44*10</f>
        <v>101</v>
      </c>
      <c r="AG45" s="63" t="str">
        <f>IF(AG7="","",AG7)</f>
        <v/>
      </c>
    </row>
    <row r="46" spans="1:33" ht="20.149999999999999" customHeight="1" x14ac:dyDescent="0.25">
      <c r="A46" s="1" t="str">
        <f>IF(A8="","",A8)</f>
        <v/>
      </c>
      <c r="D46" s="1" t="str">
        <f t="shared" si="2"/>
        <v/>
      </c>
      <c r="E46" s="1" t="str">
        <f t="shared" si="2"/>
        <v/>
      </c>
      <c r="F46" s="1" t="str">
        <f t="shared" si="2"/>
        <v/>
      </c>
      <c r="G46" s="1" t="str">
        <f t="shared" si="2"/>
        <v/>
      </c>
      <c r="H46" s="79">
        <f ca="1">INT(O46/100)</f>
        <v>1</v>
      </c>
      <c r="I46" s="80" t="str">
        <f>IF(I8="","",I8)</f>
        <v/>
      </c>
      <c r="J46" s="80">
        <f ca="1">INT((O46-H46*100)/10)</f>
        <v>1</v>
      </c>
      <c r="K46" s="80" t="str">
        <f>IF(K8="","",K8)</f>
        <v/>
      </c>
      <c r="L46" s="80">
        <f ca="1">O46-H46*100-J46*10</f>
        <v>2</v>
      </c>
      <c r="M46" s="75" t="str">
        <f>IF(M8="","",M8)</f>
        <v/>
      </c>
      <c r="N46" s="75" t="str">
        <f>IF(N8="","",N8)</f>
        <v/>
      </c>
      <c r="O46" s="50">
        <f ca="1">L42*D43</f>
        <v>112</v>
      </c>
      <c r="P46" s="50"/>
      <c r="Q46" s="1" t="str">
        <f>IF(Q8="","",Q8)</f>
        <v/>
      </c>
      <c r="R46" s="1" t="str">
        <f>IF(R8="","",R8)</f>
        <v/>
      </c>
      <c r="U46" s="1" t="str">
        <f t="shared" si="6"/>
        <v/>
      </c>
      <c r="V46" s="1" t="str">
        <f t="shared" si="6"/>
        <v/>
      </c>
      <c r="W46" s="1" t="str">
        <f t="shared" si="6"/>
        <v/>
      </c>
      <c r="X46" s="1" t="str">
        <f t="shared" si="6"/>
        <v/>
      </c>
      <c r="Y46" s="79">
        <f ca="1">INT(AF46/100)</f>
        <v>0</v>
      </c>
      <c r="Z46" s="80" t="str">
        <f t="shared" si="7"/>
        <v/>
      </c>
      <c r="AA46" s="80">
        <f ca="1">INT((AF46-Y46*100)/10)</f>
        <v>8</v>
      </c>
      <c r="AB46" s="80" t="str">
        <f t="shared" si="4"/>
        <v/>
      </c>
      <c r="AC46" s="80">
        <f ca="1">AF46-Y46*100-AA46*10</f>
        <v>7</v>
      </c>
      <c r="AD46" s="75" t="str">
        <f t="shared" si="5"/>
        <v/>
      </c>
      <c r="AE46" s="75" t="str">
        <f>IF(AE8="","",AE8)</f>
        <v/>
      </c>
      <c r="AF46" s="50">
        <f ca="1">AC42*U43</f>
        <v>87</v>
      </c>
      <c r="AG46" s="50"/>
    </row>
    <row r="47" spans="1:33" ht="20.149999999999999" customHeight="1" x14ac:dyDescent="0.25">
      <c r="A47" s="1" t="str">
        <f t="shared" ref="A47:R62" si="8">IF(A9="","",A9)</f>
        <v/>
      </c>
      <c r="D47" s="1" t="str">
        <f t="shared" si="8"/>
        <v/>
      </c>
      <c r="E47" s="1" t="str">
        <f t="shared" si="8"/>
        <v/>
      </c>
      <c r="F47" s="1" t="str">
        <f t="shared" si="8"/>
        <v/>
      </c>
      <c r="G47" s="1" t="str">
        <f t="shared" si="8"/>
        <v/>
      </c>
      <c r="H47" s="83">
        <f ca="1">INT(O47/1000)</f>
        <v>0</v>
      </c>
      <c r="I47" s="84" t="str">
        <f>IF(I9="","",I9)</f>
        <v/>
      </c>
      <c r="J47" s="83">
        <f ca="1">INT((O47-H47*1000)/100)</f>
        <v>0</v>
      </c>
      <c r="K47" s="84" t="str">
        <f>IF(K9="","",K9)</f>
        <v/>
      </c>
      <c r="L47" s="84">
        <f ca="1">INT((O47-H47*1000-J47*100)/10)</f>
        <v>3</v>
      </c>
      <c r="M47" s="85" t="str">
        <f>IF(M9="","",M9)</f>
        <v/>
      </c>
      <c r="N47" s="85">
        <f ca="1">O47-H47*1000-J47*100-L47*10</f>
        <v>2</v>
      </c>
      <c r="O47" s="50">
        <f ca="1">O45*10+N43-O46*10</f>
        <v>32</v>
      </c>
      <c r="P47" s="50" t="str">
        <f t="shared" si="8"/>
        <v/>
      </c>
      <c r="Q47" s="1" t="str">
        <f t="shared" si="8"/>
        <v/>
      </c>
      <c r="R47" s="1" t="str">
        <f t="shared" si="8"/>
        <v/>
      </c>
      <c r="U47" s="1" t="str">
        <f t="shared" si="6"/>
        <v/>
      </c>
      <c r="V47" s="1" t="str">
        <f t="shared" si="6"/>
        <v/>
      </c>
      <c r="W47" s="1" t="str">
        <f t="shared" si="6"/>
        <v/>
      </c>
      <c r="X47" s="1" t="str">
        <f t="shared" si="6"/>
        <v/>
      </c>
      <c r="Y47" s="83">
        <f ca="1">INT(AF47/1000)</f>
        <v>0</v>
      </c>
      <c r="Z47" s="84" t="str">
        <f t="shared" si="7"/>
        <v/>
      </c>
      <c r="AA47" s="83">
        <f ca="1">INT((AF47-Y47*1000)/100)</f>
        <v>1</v>
      </c>
      <c r="AB47" s="84" t="str">
        <f t="shared" si="4"/>
        <v/>
      </c>
      <c r="AC47" s="84">
        <f ca="1">INT((AF47-Y47*1000-AA47*100)/10)</f>
        <v>4</v>
      </c>
      <c r="AD47" s="85" t="str">
        <f t="shared" si="5"/>
        <v/>
      </c>
      <c r="AE47" s="85">
        <f ca="1">AF47-Y47*1000-AA47*100-AC47*10</f>
        <v>5</v>
      </c>
      <c r="AF47" s="50">
        <f ca="1">AF45*10+AE43-AF46*10</f>
        <v>145</v>
      </c>
      <c r="AG47" s="50" t="str">
        <f t="shared" ref="AG47:AG52" si="9">IF(AG9="","",AG9)</f>
        <v/>
      </c>
    </row>
    <row r="48" spans="1:33" ht="20.149999999999999" customHeight="1" x14ac:dyDescent="0.25">
      <c r="A48" s="1" t="str">
        <f t="shared" si="8"/>
        <v/>
      </c>
      <c r="D48" s="1" t="str">
        <f t="shared" si="8"/>
        <v/>
      </c>
      <c r="E48" s="1" t="str">
        <f t="shared" si="8"/>
        <v/>
      </c>
      <c r="F48" s="1" t="str">
        <f t="shared" si="8"/>
        <v/>
      </c>
      <c r="G48" s="1" t="str">
        <f t="shared" si="8"/>
        <v/>
      </c>
      <c r="H48" s="79">
        <f ca="1">INT(O48/1000)</f>
        <v>0</v>
      </c>
      <c r="I48" s="80" t="str">
        <f>IF(I10="","",I10)</f>
        <v/>
      </c>
      <c r="J48" s="79">
        <f ca="1">INT((O48-H48*1000)/100)</f>
        <v>0</v>
      </c>
      <c r="K48" s="80" t="str">
        <f>IF(K10="","",K10)</f>
        <v/>
      </c>
      <c r="L48" s="80">
        <f ca="1">INT((O48-H48*1000-J48*100)/10)</f>
        <v>3</v>
      </c>
      <c r="M48" s="75" t="str">
        <f>IF(M10="","",M10)</f>
        <v/>
      </c>
      <c r="N48" s="75">
        <f ca="1">O48-H48*1000-J48*100-L48*10</f>
        <v>2</v>
      </c>
      <c r="O48" s="50">
        <f ca="1">N42*D43</f>
        <v>32</v>
      </c>
      <c r="P48" s="50" t="str">
        <f t="shared" si="8"/>
        <v/>
      </c>
      <c r="Q48" s="1" t="str">
        <f t="shared" si="8"/>
        <v/>
      </c>
      <c r="R48" s="1" t="str">
        <f t="shared" si="8"/>
        <v/>
      </c>
      <c r="U48" s="1" t="str">
        <f t="shared" si="6"/>
        <v/>
      </c>
      <c r="V48" s="1" t="str">
        <f t="shared" si="6"/>
        <v/>
      </c>
      <c r="W48" s="1" t="str">
        <f t="shared" si="6"/>
        <v/>
      </c>
      <c r="X48" s="1" t="str">
        <f t="shared" si="6"/>
        <v/>
      </c>
      <c r="Y48" s="79">
        <f ca="1">INT(AF48/1000)</f>
        <v>0</v>
      </c>
      <c r="Z48" s="80" t="str">
        <f t="shared" si="7"/>
        <v/>
      </c>
      <c r="AA48" s="79">
        <f ca="1">INT((AF48-Y48*1000)/100)</f>
        <v>1</v>
      </c>
      <c r="AB48" s="80" t="str">
        <f t="shared" si="4"/>
        <v/>
      </c>
      <c r="AC48" s="80">
        <f ca="1">INT((AF48-Y48*1000-AA48*100)/10)</f>
        <v>4</v>
      </c>
      <c r="AD48" s="75" t="str">
        <f t="shared" si="5"/>
        <v/>
      </c>
      <c r="AE48" s="75">
        <f ca="1">AF48-Y48*1000-AA48*100-AC48*10</f>
        <v>5</v>
      </c>
      <c r="AF48" s="50">
        <f ca="1">AE42*U43</f>
        <v>145</v>
      </c>
      <c r="AG48" s="50" t="str">
        <f t="shared" si="9"/>
        <v/>
      </c>
    </row>
    <row r="49" spans="1:33" ht="20.149999999999999" customHeight="1" x14ac:dyDescent="0.25">
      <c r="A49" s="1" t="str">
        <f t="shared" si="8"/>
        <v/>
      </c>
      <c r="D49" s="1" t="str">
        <f t="shared" si="8"/>
        <v/>
      </c>
      <c r="E49" s="1" t="str">
        <f t="shared" si="8"/>
        <v/>
      </c>
      <c r="F49" s="1" t="str">
        <f t="shared" si="8"/>
        <v/>
      </c>
      <c r="G49" s="1" t="str">
        <f t="shared" si="8"/>
        <v/>
      </c>
      <c r="H49" s="83">
        <f ca="1">INT(O49/1000)</f>
        <v>0</v>
      </c>
      <c r="I49" s="84" t="str">
        <f>IF(I11="","",I11)</f>
        <v/>
      </c>
      <c r="J49" s="83">
        <f ca="1">INT((O49-H49*1000)/100)</f>
        <v>0</v>
      </c>
      <c r="K49" s="83" t="str">
        <f>IF(K11="","",K11)</f>
        <v/>
      </c>
      <c r="L49" s="83">
        <f ca="1">INT((O49-H49*1000-J49*100)/10)</f>
        <v>0</v>
      </c>
      <c r="M49" s="85" t="str">
        <f>IF(M11="","",M11)</f>
        <v/>
      </c>
      <c r="N49" s="85">
        <f ca="1">O49-H49*1000-J49*100-L49*10</f>
        <v>0</v>
      </c>
      <c r="O49" s="50">
        <f ca="1">O47-O48</f>
        <v>0</v>
      </c>
      <c r="P49" s="50" t="str">
        <f t="shared" si="8"/>
        <v/>
      </c>
      <c r="Q49" s="1" t="str">
        <f t="shared" si="8"/>
        <v/>
      </c>
      <c r="R49" s="1" t="str">
        <f t="shared" si="8"/>
        <v/>
      </c>
      <c r="U49" s="1" t="str">
        <f t="shared" si="6"/>
        <v/>
      </c>
      <c r="V49" s="1" t="str">
        <f t="shared" si="6"/>
        <v/>
      </c>
      <c r="W49" s="1" t="str">
        <f t="shared" si="6"/>
        <v/>
      </c>
      <c r="X49" s="1" t="str">
        <f t="shared" si="6"/>
        <v/>
      </c>
      <c r="Y49" s="83">
        <f ca="1">INT(AF49/1000)</f>
        <v>0</v>
      </c>
      <c r="Z49" s="84" t="str">
        <f t="shared" si="7"/>
        <v/>
      </c>
      <c r="AA49" s="83">
        <f ca="1">INT((AF49-Y49*1000)/100)</f>
        <v>0</v>
      </c>
      <c r="AB49" s="83" t="str">
        <f t="shared" si="4"/>
        <v/>
      </c>
      <c r="AC49" s="83">
        <f ca="1">INT((AF49-Y49*1000-AA49*100)/10)</f>
        <v>0</v>
      </c>
      <c r="AD49" s="85" t="str">
        <f t="shared" si="5"/>
        <v/>
      </c>
      <c r="AE49" s="85">
        <f ca="1">AF49-Y49*1000-AA49*100-AC49*10</f>
        <v>0</v>
      </c>
      <c r="AF49" s="50">
        <f ca="1">AF47-AF48</f>
        <v>0</v>
      </c>
      <c r="AG49" s="50" t="str">
        <f t="shared" si="9"/>
        <v/>
      </c>
    </row>
    <row r="50" spans="1:33" ht="20.149999999999999" customHeight="1" x14ac:dyDescent="0.25">
      <c r="A50" s="1" t="str">
        <f t="shared" si="8"/>
        <v/>
      </c>
      <c r="D50" s="1" t="str">
        <f t="shared" si="8"/>
        <v/>
      </c>
      <c r="E50" s="1" t="str">
        <f t="shared" si="8"/>
        <v/>
      </c>
      <c r="F50" s="1" t="str">
        <f t="shared" si="8"/>
        <v/>
      </c>
      <c r="G50" s="1" t="str">
        <f t="shared" si="8"/>
        <v/>
      </c>
      <c r="H50" s="1" t="str">
        <f t="shared" si="8"/>
        <v/>
      </c>
      <c r="I50" s="1" t="str">
        <f t="shared" si="8"/>
        <v/>
      </c>
      <c r="J50" s="1" t="str">
        <f t="shared" si="8"/>
        <v/>
      </c>
      <c r="K50" s="1" t="str">
        <f t="shared" si="8"/>
        <v/>
      </c>
      <c r="L50" s="1" t="str">
        <f t="shared" si="8"/>
        <v/>
      </c>
      <c r="M50" s="1" t="str">
        <f t="shared" si="8"/>
        <v/>
      </c>
      <c r="N50" s="1" t="str">
        <f t="shared" si="8"/>
        <v/>
      </c>
      <c r="O50" s="1" t="str">
        <f t="shared" si="8"/>
        <v/>
      </c>
      <c r="P50" s="1" t="str">
        <f t="shared" si="8"/>
        <v/>
      </c>
      <c r="Q50" s="1" t="str">
        <f t="shared" si="8"/>
        <v/>
      </c>
      <c r="R50" s="1" t="str">
        <f t="shared" si="8"/>
        <v/>
      </c>
      <c r="U50" s="1" t="str">
        <f t="shared" si="6"/>
        <v/>
      </c>
      <c r="V50" s="1" t="str">
        <f t="shared" si="6"/>
        <v/>
      </c>
      <c r="W50" s="1" t="str">
        <f t="shared" si="6"/>
        <v/>
      </c>
      <c r="X50" s="1" t="str">
        <f t="shared" si="6"/>
        <v/>
      </c>
      <c r="Y50" s="1" t="str">
        <f>IF(Y12="","",Y12)</f>
        <v/>
      </c>
      <c r="Z50" s="1" t="str">
        <f t="shared" si="7"/>
        <v/>
      </c>
      <c r="AA50" s="1" t="str">
        <f>IF(AA12="","",AA12)</f>
        <v/>
      </c>
      <c r="AB50" s="1" t="str">
        <f t="shared" si="4"/>
        <v/>
      </c>
      <c r="AC50" s="1" t="str">
        <f>IF(AC12="","",AC12)</f>
        <v/>
      </c>
      <c r="AD50" s="1" t="str">
        <f t="shared" si="5"/>
        <v/>
      </c>
      <c r="AE50" s="1" t="str">
        <f>IF(AE12="","",AE12)</f>
        <v/>
      </c>
      <c r="AF50" s="1" t="str">
        <f>IF(AF12="","",AF12)</f>
        <v/>
      </c>
      <c r="AG50" s="1" t="str">
        <f t="shared" si="9"/>
        <v/>
      </c>
    </row>
    <row r="51" spans="1:33" ht="20.149999999999999" customHeight="1" x14ac:dyDescent="0.25">
      <c r="A51" s="1" t="str">
        <f t="shared" si="8"/>
        <v/>
      </c>
      <c r="D51" s="17" t="str">
        <f t="shared" si="8"/>
        <v/>
      </c>
      <c r="E51" s="17" t="str">
        <f t="shared" si="8"/>
        <v/>
      </c>
      <c r="F51" s="18" t="str">
        <f t="shared" si="8"/>
        <v/>
      </c>
      <c r="G51" s="18" t="str">
        <f t="shared" si="8"/>
        <v/>
      </c>
      <c r="H51" s="18" t="str">
        <f t="shared" si="8"/>
        <v/>
      </c>
      <c r="I51" s="18" t="str">
        <f t="shared" si="8"/>
        <v/>
      </c>
      <c r="J51" s="78">
        <f ca="1">INT(P52/100)</f>
        <v>2</v>
      </c>
      <c r="K51" s="18" t="str">
        <f>IF(K13="","",K13)</f>
        <v/>
      </c>
      <c r="L51" s="60">
        <f ca="1">INT((P52-J51*100)/10)</f>
        <v>1</v>
      </c>
      <c r="M51" s="18" t="str">
        <f>IF(M13="","",M13)</f>
        <v/>
      </c>
      <c r="N51" s="60">
        <f ca="1">P52-J51*100-L51*10</f>
        <v>9</v>
      </c>
      <c r="O51" s="17" t="str">
        <f>IF(O13="","",O13)</f>
        <v/>
      </c>
      <c r="P51" s="17" t="str">
        <f>IF(P13="","",P13)</f>
        <v/>
      </c>
      <c r="Q51" s="1" t="str">
        <f t="shared" si="8"/>
        <v/>
      </c>
      <c r="R51" s="1" t="str">
        <f t="shared" si="8"/>
        <v/>
      </c>
      <c r="U51" s="17" t="str">
        <f t="shared" si="6"/>
        <v/>
      </c>
      <c r="V51" s="17" t="str">
        <f t="shared" si="6"/>
        <v/>
      </c>
      <c r="W51" s="18" t="str">
        <f t="shared" si="6"/>
        <v/>
      </c>
      <c r="X51" s="18" t="str">
        <f t="shared" si="6"/>
        <v/>
      </c>
      <c r="Y51" s="18" t="str">
        <f>IF(Y13="","",Y13)</f>
        <v/>
      </c>
      <c r="Z51" s="18" t="str">
        <f t="shared" si="7"/>
        <v/>
      </c>
      <c r="AA51" s="78">
        <f ca="1">INT(AG52/100)</f>
        <v>2</v>
      </c>
      <c r="AB51" s="18" t="str">
        <f t="shared" si="4"/>
        <v/>
      </c>
      <c r="AC51" s="60">
        <f ca="1">INT((AG52-AA51*100)/10)</f>
        <v>8</v>
      </c>
      <c r="AD51" s="18" t="str">
        <f t="shared" si="5"/>
        <v/>
      </c>
      <c r="AE51" s="60">
        <f ca="1">AG52-AA51*100-AC51*10</f>
        <v>6</v>
      </c>
      <c r="AF51" s="17" t="str">
        <f>IF(AF13="","",AF13)</f>
        <v/>
      </c>
      <c r="AG51" s="17" t="str">
        <f t="shared" si="9"/>
        <v/>
      </c>
    </row>
    <row r="52" spans="1:33" ht="20.149999999999999" customHeight="1" x14ac:dyDescent="0.25">
      <c r="A52" s="44" t="str">
        <f t="shared" si="8"/>
        <v>(3)</v>
      </c>
      <c r="B52" s="43"/>
      <c r="C52" s="43"/>
      <c r="D52" s="183">
        <f t="shared" ca="1" si="8"/>
        <v>32</v>
      </c>
      <c r="E52" s="183" t="str">
        <f t="shared" si="8"/>
        <v/>
      </c>
      <c r="F52" s="43" t="str">
        <f t="shared" si="8"/>
        <v>)</v>
      </c>
      <c r="G52" s="44" t="str">
        <f t="shared" si="8"/>
        <v/>
      </c>
      <c r="H52" s="44">
        <f t="shared" ca="1" si="8"/>
        <v>7</v>
      </c>
      <c r="I52" s="43" t="str">
        <f t="shared" si="8"/>
        <v/>
      </c>
      <c r="J52" s="43">
        <f t="shared" ca="1" si="8"/>
        <v>0</v>
      </c>
      <c r="K52" s="43" t="str">
        <f t="shared" si="8"/>
        <v/>
      </c>
      <c r="L52" s="43">
        <f t="shared" ca="1" si="8"/>
        <v>0</v>
      </c>
      <c r="M52" s="1" t="str">
        <f t="shared" si="8"/>
        <v/>
      </c>
      <c r="N52" s="1">
        <f t="shared" ca="1" si="8"/>
        <v>8</v>
      </c>
      <c r="O52" s="63">
        <f t="shared" ca="1" si="8"/>
        <v>7008</v>
      </c>
      <c r="P52" s="63">
        <f t="shared" ca="1" si="8"/>
        <v>219</v>
      </c>
      <c r="Q52" s="43" t="str">
        <f t="shared" si="8"/>
        <v/>
      </c>
      <c r="R52" s="44" t="str">
        <f t="shared" si="8"/>
        <v>(4)</v>
      </c>
      <c r="S52" s="43"/>
      <c r="T52" s="43"/>
      <c r="U52" s="183">
        <f t="shared" ca="1" si="6"/>
        <v>24</v>
      </c>
      <c r="V52" s="183" t="str">
        <f t="shared" si="6"/>
        <v/>
      </c>
      <c r="W52" s="43" t="str">
        <f t="shared" si="6"/>
        <v>)</v>
      </c>
      <c r="X52" s="44" t="str">
        <f t="shared" si="6"/>
        <v/>
      </c>
      <c r="Y52" s="44">
        <f ca="1">IF(Y14="","",Y14)</f>
        <v>6</v>
      </c>
      <c r="Z52" s="43" t="str">
        <f t="shared" si="7"/>
        <v/>
      </c>
      <c r="AA52" s="43">
        <f ca="1">IF(AA14="","",AA14)</f>
        <v>8</v>
      </c>
      <c r="AB52" s="43" t="str">
        <f t="shared" si="4"/>
        <v/>
      </c>
      <c r="AC52" s="43">
        <f ca="1">IF(AC14="","",AC14)</f>
        <v>6</v>
      </c>
      <c r="AD52" s="1" t="str">
        <f t="shared" si="5"/>
        <v/>
      </c>
      <c r="AE52" s="1">
        <f ca="1">IF(AE14="","",AE14)</f>
        <v>4</v>
      </c>
      <c r="AF52" s="63">
        <f ca="1">IF(AF14="","",AF14)</f>
        <v>6864</v>
      </c>
      <c r="AG52" s="63">
        <f t="shared" ca="1" si="9"/>
        <v>286</v>
      </c>
    </row>
    <row r="53" spans="1:33" ht="20.149999999999999" customHeight="1" x14ac:dyDescent="0.25">
      <c r="A53" s="44" t="str">
        <f t="shared" si="8"/>
        <v/>
      </c>
      <c r="B53" s="43"/>
      <c r="C53" s="43"/>
      <c r="D53" s="49" t="str">
        <f t="shared" si="8"/>
        <v/>
      </c>
      <c r="E53" s="49" t="str">
        <f t="shared" si="8"/>
        <v/>
      </c>
      <c r="F53" s="43" t="str">
        <f t="shared" si="8"/>
        <v/>
      </c>
      <c r="G53" s="44" t="str">
        <f t="shared" si="8"/>
        <v/>
      </c>
      <c r="H53" s="79">
        <f ca="1">INT(P53/10)</f>
        <v>6</v>
      </c>
      <c r="I53" s="80" t="str">
        <f t="shared" si="8"/>
        <v/>
      </c>
      <c r="J53" s="80">
        <f ca="1">P53-H53*10</f>
        <v>4</v>
      </c>
      <c r="K53" s="81" t="str">
        <f t="shared" si="8"/>
        <v/>
      </c>
      <c r="L53" s="81" t="str">
        <f t="shared" si="8"/>
        <v/>
      </c>
      <c r="M53" s="82" t="str">
        <f t="shared" si="8"/>
        <v/>
      </c>
      <c r="N53" s="82" t="str">
        <f t="shared" si="8"/>
        <v/>
      </c>
      <c r="O53" s="63" t="str">
        <f t="shared" si="8"/>
        <v/>
      </c>
      <c r="P53" s="63">
        <f ca="1">J51*D52</f>
        <v>64</v>
      </c>
      <c r="Q53" s="43" t="str">
        <f t="shared" si="8"/>
        <v/>
      </c>
      <c r="R53" s="44" t="str">
        <f t="shared" si="8"/>
        <v/>
      </c>
      <c r="S53" s="43"/>
      <c r="T53" s="43"/>
      <c r="U53" s="49" t="str">
        <f t="shared" si="6"/>
        <v/>
      </c>
      <c r="V53" s="49" t="str">
        <f t="shared" si="6"/>
        <v/>
      </c>
      <c r="W53" s="43" t="str">
        <f t="shared" si="6"/>
        <v/>
      </c>
      <c r="X53" s="44" t="str">
        <f t="shared" si="6"/>
        <v/>
      </c>
      <c r="Y53" s="79">
        <f ca="1">INT(AG53/10)</f>
        <v>4</v>
      </c>
      <c r="Z53" s="80" t="str">
        <f t="shared" si="7"/>
        <v/>
      </c>
      <c r="AA53" s="80">
        <f ca="1">AG53-Y53*10</f>
        <v>8</v>
      </c>
      <c r="AB53" s="81" t="str">
        <f t="shared" si="4"/>
        <v/>
      </c>
      <c r="AC53" s="81" t="str">
        <f>IF(AC15="","",AC15)</f>
        <v/>
      </c>
      <c r="AD53" s="82" t="str">
        <f t="shared" si="5"/>
        <v/>
      </c>
      <c r="AE53" s="82" t="str">
        <f>IF(AE15="","",AE15)</f>
        <v/>
      </c>
      <c r="AF53" s="63" t="str">
        <f>IF(AF15="","",AF15)</f>
        <v/>
      </c>
      <c r="AG53" s="63">
        <f ca="1">AA51*U52</f>
        <v>48</v>
      </c>
    </row>
    <row r="54" spans="1:33" ht="20.149999999999999" customHeight="1" x14ac:dyDescent="0.25">
      <c r="A54" s="44" t="str">
        <f t="shared" si="8"/>
        <v/>
      </c>
      <c r="B54" s="43"/>
      <c r="C54" s="43"/>
      <c r="D54" s="49" t="str">
        <f t="shared" si="8"/>
        <v/>
      </c>
      <c r="E54" s="49" t="str">
        <f t="shared" si="8"/>
        <v/>
      </c>
      <c r="F54" s="43" t="str">
        <f t="shared" si="8"/>
        <v/>
      </c>
      <c r="G54" s="44" t="str">
        <f t="shared" si="8"/>
        <v/>
      </c>
      <c r="H54" s="68">
        <f ca="1">INT(O54/100)</f>
        <v>0</v>
      </c>
      <c r="I54" s="67" t="str">
        <f t="shared" si="8"/>
        <v/>
      </c>
      <c r="J54" s="67">
        <f ca="1">INT((O54-H54*100)/10)</f>
        <v>6</v>
      </c>
      <c r="K54" s="67" t="str">
        <f>IF(K16="","",K16)</f>
        <v/>
      </c>
      <c r="L54" s="67">
        <f ca="1">O54-H54*100-J54*10</f>
        <v>0</v>
      </c>
      <c r="M54" s="58" t="str">
        <f>IF(M16="","",M16)</f>
        <v/>
      </c>
      <c r="N54" s="58" t="str">
        <f>IF(N16="","",N16)</f>
        <v/>
      </c>
      <c r="O54" s="63">
        <f ca="1">H52*100+J52*10+L52-H53*100-J53*10</f>
        <v>60</v>
      </c>
      <c r="P54" s="63" t="str">
        <f>IF(P16="","",P16)</f>
        <v/>
      </c>
      <c r="Q54" s="43" t="str">
        <f t="shared" si="8"/>
        <v/>
      </c>
      <c r="R54" s="44" t="str">
        <f t="shared" si="8"/>
        <v/>
      </c>
      <c r="S54" s="43"/>
      <c r="T54" s="43"/>
      <c r="U54" s="49" t="str">
        <f t="shared" si="6"/>
        <v/>
      </c>
      <c r="V54" s="49" t="str">
        <f t="shared" si="6"/>
        <v/>
      </c>
      <c r="W54" s="43" t="str">
        <f t="shared" si="6"/>
        <v/>
      </c>
      <c r="X54" s="44" t="str">
        <f t="shared" si="6"/>
        <v/>
      </c>
      <c r="Y54" s="68">
        <f ca="1">INT(AF54/100)</f>
        <v>2</v>
      </c>
      <c r="Z54" s="67" t="str">
        <f t="shared" si="7"/>
        <v/>
      </c>
      <c r="AA54" s="67">
        <f ca="1">INT((AF54-Y54*100)/10)</f>
        <v>0</v>
      </c>
      <c r="AB54" s="67" t="str">
        <f t="shared" si="4"/>
        <v/>
      </c>
      <c r="AC54" s="67">
        <f ca="1">AF54-Y54*100-AA54*10</f>
        <v>6</v>
      </c>
      <c r="AD54" s="58" t="str">
        <f t="shared" si="5"/>
        <v/>
      </c>
      <c r="AE54" s="58" t="str">
        <f>IF(AE16="","",AE16)</f>
        <v/>
      </c>
      <c r="AF54" s="63">
        <f ca="1">Y52*100+AA52*10+AC52-Y53*100-AA53*10</f>
        <v>206</v>
      </c>
      <c r="AG54" s="63" t="str">
        <f>IF(AG16="","",AG16)</f>
        <v/>
      </c>
    </row>
    <row r="55" spans="1:33" ht="20.149999999999999" customHeight="1" x14ac:dyDescent="0.25">
      <c r="A55" s="1" t="str">
        <f t="shared" si="8"/>
        <v/>
      </c>
      <c r="D55" s="1" t="str">
        <f t="shared" si="8"/>
        <v/>
      </c>
      <c r="E55" s="1" t="str">
        <f t="shared" si="8"/>
        <v/>
      </c>
      <c r="F55" s="1" t="str">
        <f t="shared" si="8"/>
        <v/>
      </c>
      <c r="G55" s="1" t="str">
        <f t="shared" si="8"/>
        <v/>
      </c>
      <c r="H55" s="79">
        <f ca="1">INT(O55/100)</f>
        <v>0</v>
      </c>
      <c r="I55" s="80" t="str">
        <f t="shared" si="8"/>
        <v/>
      </c>
      <c r="J55" s="80">
        <f ca="1">INT((O55-H55*100)/10)</f>
        <v>3</v>
      </c>
      <c r="K55" s="80" t="str">
        <f>IF(K17="","",K17)</f>
        <v/>
      </c>
      <c r="L55" s="80">
        <f ca="1">O55-H55*100-J55*10</f>
        <v>2</v>
      </c>
      <c r="M55" s="75" t="str">
        <f>IF(M17="","",M17)</f>
        <v/>
      </c>
      <c r="N55" s="75" t="str">
        <f>IF(N17="","",N17)</f>
        <v/>
      </c>
      <c r="O55" s="50">
        <f ca="1">L51*D52</f>
        <v>32</v>
      </c>
      <c r="P55" s="50"/>
      <c r="Q55" s="1" t="str">
        <f t="shared" si="8"/>
        <v/>
      </c>
      <c r="R55" s="1" t="str">
        <f t="shared" si="8"/>
        <v/>
      </c>
      <c r="U55" s="1" t="str">
        <f t="shared" si="6"/>
        <v/>
      </c>
      <c r="V55" s="1" t="str">
        <f t="shared" si="6"/>
        <v/>
      </c>
      <c r="W55" s="1" t="str">
        <f t="shared" si="6"/>
        <v/>
      </c>
      <c r="X55" s="1" t="str">
        <f t="shared" si="6"/>
        <v/>
      </c>
      <c r="Y55" s="79">
        <f ca="1">INT(AF55/100)</f>
        <v>1</v>
      </c>
      <c r="Z55" s="80" t="str">
        <f t="shared" si="7"/>
        <v/>
      </c>
      <c r="AA55" s="80">
        <f ca="1">INT((AF55-Y55*100)/10)</f>
        <v>9</v>
      </c>
      <c r="AB55" s="80" t="str">
        <f t="shared" si="4"/>
        <v/>
      </c>
      <c r="AC55" s="80">
        <f ca="1">AF55-Y55*100-AA55*10</f>
        <v>2</v>
      </c>
      <c r="AD55" s="75" t="str">
        <f t="shared" si="5"/>
        <v/>
      </c>
      <c r="AE55" s="75" t="str">
        <f>IF(AE17="","",AE17)</f>
        <v/>
      </c>
      <c r="AF55" s="50">
        <f ca="1">AC51*U52</f>
        <v>192</v>
      </c>
      <c r="AG55" s="50"/>
    </row>
    <row r="56" spans="1:33" ht="20.149999999999999" customHeight="1" x14ac:dyDescent="0.25">
      <c r="A56" s="1" t="str">
        <f t="shared" si="8"/>
        <v/>
      </c>
      <c r="D56" s="1" t="str">
        <f t="shared" si="8"/>
        <v/>
      </c>
      <c r="E56" s="1" t="str">
        <f t="shared" si="8"/>
        <v/>
      </c>
      <c r="F56" s="1" t="str">
        <f t="shared" si="8"/>
        <v/>
      </c>
      <c r="G56" s="1" t="str">
        <f t="shared" si="8"/>
        <v/>
      </c>
      <c r="H56" s="83">
        <f ca="1">INT(O56/1000)</f>
        <v>0</v>
      </c>
      <c r="I56" s="84" t="str">
        <f t="shared" si="8"/>
        <v/>
      </c>
      <c r="J56" s="83">
        <f ca="1">INT((O56-H56*1000)/100)</f>
        <v>2</v>
      </c>
      <c r="K56" s="84" t="str">
        <f>IF(K18="","",K18)</f>
        <v/>
      </c>
      <c r="L56" s="84">
        <f ca="1">INT((O56-H56*1000-J56*100)/10)</f>
        <v>8</v>
      </c>
      <c r="M56" s="85" t="str">
        <f>IF(M18="","",M18)</f>
        <v/>
      </c>
      <c r="N56" s="85">
        <f ca="1">O56-H56*1000-J56*100-L56*10</f>
        <v>8</v>
      </c>
      <c r="O56" s="50">
        <f ca="1">O54*10+N52-O55*10</f>
        <v>288</v>
      </c>
      <c r="P56" s="50" t="str">
        <f>IF(P18="","",P18)</f>
        <v/>
      </c>
      <c r="Q56" s="1" t="str">
        <f t="shared" si="8"/>
        <v/>
      </c>
      <c r="R56" s="1" t="str">
        <f t="shared" si="8"/>
        <v/>
      </c>
      <c r="U56" s="1" t="str">
        <f t="shared" si="6"/>
        <v/>
      </c>
      <c r="V56" s="1" t="str">
        <f t="shared" si="6"/>
        <v/>
      </c>
      <c r="W56" s="1" t="str">
        <f t="shared" si="6"/>
        <v/>
      </c>
      <c r="X56" s="1" t="str">
        <f t="shared" si="6"/>
        <v/>
      </c>
      <c r="Y56" s="83">
        <f ca="1">INT(AF56/1000)</f>
        <v>0</v>
      </c>
      <c r="Z56" s="84" t="str">
        <f t="shared" si="7"/>
        <v/>
      </c>
      <c r="AA56" s="83">
        <f ca="1">INT((AF56-Y56*1000)/100)</f>
        <v>1</v>
      </c>
      <c r="AB56" s="84" t="str">
        <f t="shared" si="4"/>
        <v/>
      </c>
      <c r="AC56" s="84">
        <f ca="1">INT((AF56-Y56*1000-AA56*100)/10)</f>
        <v>4</v>
      </c>
      <c r="AD56" s="85" t="str">
        <f t="shared" si="5"/>
        <v/>
      </c>
      <c r="AE56" s="85">
        <f ca="1">AF56-Y56*1000-AA56*100-AC56*10</f>
        <v>4</v>
      </c>
      <c r="AF56" s="50">
        <f ca="1">AF54*10+AE52-AF55*10</f>
        <v>144</v>
      </c>
      <c r="AG56" s="50" t="str">
        <f>IF(AG18="","",AG18)</f>
        <v/>
      </c>
    </row>
    <row r="57" spans="1:33" ht="20.149999999999999" customHeight="1" x14ac:dyDescent="0.25">
      <c r="A57" s="1" t="str">
        <f t="shared" si="8"/>
        <v/>
      </c>
      <c r="D57" s="1" t="str">
        <f t="shared" si="8"/>
        <v/>
      </c>
      <c r="E57" s="1" t="str">
        <f t="shared" si="8"/>
        <v/>
      </c>
      <c r="F57" s="1" t="str">
        <f t="shared" si="8"/>
        <v/>
      </c>
      <c r="G57" s="1" t="str">
        <f t="shared" si="8"/>
        <v/>
      </c>
      <c r="H57" s="79">
        <f ca="1">INT(O57/1000)</f>
        <v>0</v>
      </c>
      <c r="I57" s="80" t="str">
        <f t="shared" si="8"/>
        <v/>
      </c>
      <c r="J57" s="79">
        <f ca="1">INT((O57-H57*1000)/100)</f>
        <v>2</v>
      </c>
      <c r="K57" s="80" t="str">
        <f>IF(K19="","",K19)</f>
        <v/>
      </c>
      <c r="L57" s="80">
        <f ca="1">INT((O57-H57*1000-J57*100)/10)</f>
        <v>8</v>
      </c>
      <c r="M57" s="75" t="str">
        <f>IF(M19="","",M19)</f>
        <v/>
      </c>
      <c r="N57" s="75">
        <f ca="1">O57-H57*1000-J57*100-L57*10</f>
        <v>8</v>
      </c>
      <c r="O57" s="50">
        <f ca="1">N51*D52</f>
        <v>288</v>
      </c>
      <c r="P57" s="50" t="str">
        <f>IF(P19="","",P19)</f>
        <v/>
      </c>
      <c r="Q57" s="1" t="str">
        <f t="shared" si="8"/>
        <v/>
      </c>
      <c r="R57" s="1" t="str">
        <f t="shared" si="8"/>
        <v/>
      </c>
      <c r="U57" s="1" t="str">
        <f t="shared" ref="U57:AG72" si="10">IF(U19="","",U19)</f>
        <v/>
      </c>
      <c r="V57" s="1" t="str">
        <f t="shared" si="10"/>
        <v/>
      </c>
      <c r="W57" s="1" t="str">
        <f t="shared" si="10"/>
        <v/>
      </c>
      <c r="X57" s="1" t="str">
        <f t="shared" si="10"/>
        <v/>
      </c>
      <c r="Y57" s="79">
        <f ca="1">INT(AF57/1000)</f>
        <v>0</v>
      </c>
      <c r="Z57" s="80" t="str">
        <f t="shared" si="7"/>
        <v/>
      </c>
      <c r="AA57" s="79">
        <f ca="1">INT((AF57-Y57*1000)/100)</f>
        <v>1</v>
      </c>
      <c r="AB57" s="80" t="str">
        <f t="shared" si="4"/>
        <v/>
      </c>
      <c r="AC57" s="80">
        <f ca="1">INT((AF57-Y57*1000-AA57*100)/10)</f>
        <v>4</v>
      </c>
      <c r="AD57" s="75" t="str">
        <f t="shared" si="5"/>
        <v/>
      </c>
      <c r="AE57" s="75">
        <f ca="1">AF57-Y57*1000-AA57*100-AC57*10</f>
        <v>4</v>
      </c>
      <c r="AF57" s="50">
        <f ca="1">AE51*U52</f>
        <v>144</v>
      </c>
      <c r="AG57" s="50" t="str">
        <f>IF(AG19="","",AG19)</f>
        <v/>
      </c>
    </row>
    <row r="58" spans="1:33" ht="20.149999999999999" customHeight="1" x14ac:dyDescent="0.25">
      <c r="A58" s="1" t="str">
        <f t="shared" si="8"/>
        <v/>
      </c>
      <c r="D58" s="1" t="str">
        <f t="shared" si="8"/>
        <v/>
      </c>
      <c r="E58" s="1" t="str">
        <f t="shared" si="8"/>
        <v/>
      </c>
      <c r="F58" s="1" t="str">
        <f t="shared" si="8"/>
        <v/>
      </c>
      <c r="G58" s="1" t="str">
        <f t="shared" si="8"/>
        <v/>
      </c>
      <c r="H58" s="83">
        <f ca="1">INT(O58/1000)</f>
        <v>0</v>
      </c>
      <c r="I58" s="84" t="str">
        <f t="shared" si="8"/>
        <v/>
      </c>
      <c r="J58" s="83">
        <f ca="1">INT((O58-H58*1000)/100)</f>
        <v>0</v>
      </c>
      <c r="K58" s="83" t="str">
        <f>IF(K20="","",K20)</f>
        <v/>
      </c>
      <c r="L58" s="83">
        <f ca="1">INT((O58-H58*1000-J58*100)/10)</f>
        <v>0</v>
      </c>
      <c r="M58" s="85" t="str">
        <f>IF(M20="","",M20)</f>
        <v/>
      </c>
      <c r="N58" s="85">
        <f ca="1">O58-H58*1000-J58*100-L58*10</f>
        <v>0</v>
      </c>
      <c r="O58" s="50">
        <f ca="1">O56-O57</f>
        <v>0</v>
      </c>
      <c r="P58" s="50" t="str">
        <f>IF(P20="","",P20)</f>
        <v/>
      </c>
      <c r="Q58" s="1" t="str">
        <f t="shared" si="8"/>
        <v/>
      </c>
      <c r="R58" s="1" t="str">
        <f t="shared" si="8"/>
        <v/>
      </c>
      <c r="U58" s="1" t="str">
        <f t="shared" si="10"/>
        <v/>
      </c>
      <c r="V58" s="1" t="str">
        <f t="shared" si="10"/>
        <v/>
      </c>
      <c r="W58" s="1" t="str">
        <f t="shared" si="10"/>
        <v/>
      </c>
      <c r="X58" s="1" t="str">
        <f t="shared" si="10"/>
        <v/>
      </c>
      <c r="Y58" s="83">
        <f ca="1">INT(AF58/1000)</f>
        <v>0</v>
      </c>
      <c r="Z58" s="84" t="str">
        <f t="shared" si="7"/>
        <v/>
      </c>
      <c r="AA58" s="83">
        <f ca="1">INT((AF58-Y58*1000)/100)</f>
        <v>0</v>
      </c>
      <c r="AB58" s="83" t="str">
        <f t="shared" si="4"/>
        <v/>
      </c>
      <c r="AC58" s="83">
        <f ca="1">INT((AF58-Y58*1000-AA58*100)/10)</f>
        <v>0</v>
      </c>
      <c r="AD58" s="85" t="str">
        <f t="shared" si="5"/>
        <v/>
      </c>
      <c r="AE58" s="85">
        <f ca="1">AF58-Y58*1000-AA58*100-AC58*10</f>
        <v>0</v>
      </c>
      <c r="AF58" s="50">
        <f ca="1">AF56-AF57</f>
        <v>0</v>
      </c>
      <c r="AG58" s="50" t="str">
        <f>IF(AG20="","",AG20)</f>
        <v/>
      </c>
    </row>
    <row r="59" spans="1:33" ht="20.149999999999999" customHeight="1" x14ac:dyDescent="0.25">
      <c r="A59" s="1" t="str">
        <f t="shared" si="8"/>
        <v/>
      </c>
      <c r="D59" s="1" t="str">
        <f t="shared" si="8"/>
        <v/>
      </c>
      <c r="E59" s="1" t="str">
        <f t="shared" si="8"/>
        <v/>
      </c>
      <c r="F59" s="1" t="str">
        <f t="shared" si="8"/>
        <v/>
      </c>
      <c r="G59" s="1" t="str">
        <f t="shared" si="8"/>
        <v/>
      </c>
      <c r="H59" s="1" t="str">
        <f t="shared" si="8"/>
        <v/>
      </c>
      <c r="I59" s="1" t="str">
        <f t="shared" si="8"/>
        <v/>
      </c>
      <c r="J59" s="1" t="str">
        <f t="shared" si="8"/>
        <v/>
      </c>
      <c r="K59" s="1" t="str">
        <f t="shared" si="8"/>
        <v/>
      </c>
      <c r="L59" s="1" t="str">
        <f t="shared" si="8"/>
        <v/>
      </c>
      <c r="M59" s="1" t="str">
        <f t="shared" si="8"/>
        <v/>
      </c>
      <c r="N59" s="1" t="str">
        <f t="shared" si="8"/>
        <v/>
      </c>
      <c r="O59" s="1" t="str">
        <f t="shared" si="8"/>
        <v/>
      </c>
      <c r="P59" s="1" t="str">
        <f t="shared" si="8"/>
        <v/>
      </c>
      <c r="Q59" s="1" t="str">
        <f t="shared" si="8"/>
        <v/>
      </c>
      <c r="R59" s="1" t="str">
        <f t="shared" si="8"/>
        <v/>
      </c>
      <c r="U59" s="1" t="str">
        <f t="shared" si="10"/>
        <v/>
      </c>
      <c r="V59" s="1" t="str">
        <f t="shared" si="10"/>
        <v/>
      </c>
      <c r="W59" s="1" t="str">
        <f t="shared" si="10"/>
        <v/>
      </c>
      <c r="X59" s="1" t="str">
        <f t="shared" si="10"/>
        <v/>
      </c>
      <c r="Y59" s="1" t="str">
        <f t="shared" si="10"/>
        <v/>
      </c>
      <c r="Z59" s="1" t="str">
        <f t="shared" si="10"/>
        <v/>
      </c>
      <c r="AA59" s="1" t="str">
        <f t="shared" si="10"/>
        <v/>
      </c>
      <c r="AB59" s="1" t="str">
        <f t="shared" si="10"/>
        <v/>
      </c>
      <c r="AC59" s="1" t="str">
        <f t="shared" si="10"/>
        <v/>
      </c>
      <c r="AD59" s="1" t="str">
        <f t="shared" si="10"/>
        <v/>
      </c>
      <c r="AE59" s="1" t="str">
        <f t="shared" si="10"/>
        <v/>
      </c>
      <c r="AF59" s="1" t="str">
        <f t="shared" si="10"/>
        <v/>
      </c>
      <c r="AG59" s="1" t="str">
        <f t="shared" si="10"/>
        <v/>
      </c>
    </row>
    <row r="60" spans="1:33" ht="20.149999999999999" customHeight="1" x14ac:dyDescent="0.25">
      <c r="A60" s="1" t="str">
        <f t="shared" si="8"/>
        <v/>
      </c>
      <c r="D60" s="17" t="str">
        <f t="shared" si="8"/>
        <v/>
      </c>
      <c r="E60" s="17" t="str">
        <f t="shared" si="8"/>
        <v/>
      </c>
      <c r="F60" s="18" t="str">
        <f t="shared" si="8"/>
        <v/>
      </c>
      <c r="G60" s="18" t="str">
        <f t="shared" si="8"/>
        <v/>
      </c>
      <c r="H60" s="18" t="str">
        <f t="shared" si="8"/>
        <v/>
      </c>
      <c r="I60" s="18" t="str">
        <f t="shared" si="8"/>
        <v/>
      </c>
      <c r="J60" s="78">
        <f ca="1">INT(P61/100)</f>
        <v>2</v>
      </c>
      <c r="K60" s="18" t="str">
        <f>IF(K22="","",K22)</f>
        <v/>
      </c>
      <c r="L60" s="60">
        <f ca="1">INT((P61-J60*100)/10)</f>
        <v>3</v>
      </c>
      <c r="M60" s="18" t="str">
        <f>IF(M22="","",M22)</f>
        <v/>
      </c>
      <c r="N60" s="60">
        <f ca="1">P61-J60*100-L60*10</f>
        <v>8</v>
      </c>
      <c r="O60" s="17" t="str">
        <f>IF(O22="","",O22)</f>
        <v/>
      </c>
      <c r="P60" s="17" t="str">
        <f>IF(P22="","",P22)</f>
        <v/>
      </c>
      <c r="Q60" s="1" t="str">
        <f t="shared" si="8"/>
        <v/>
      </c>
      <c r="R60" s="1" t="str">
        <f t="shared" si="8"/>
        <v/>
      </c>
      <c r="U60" s="17" t="str">
        <f t="shared" si="10"/>
        <v/>
      </c>
      <c r="V60" s="17" t="str">
        <f t="shared" si="10"/>
        <v/>
      </c>
      <c r="W60" s="18" t="str">
        <f t="shared" si="10"/>
        <v/>
      </c>
      <c r="X60" s="18" t="str">
        <f t="shared" si="10"/>
        <v/>
      </c>
      <c r="Y60" s="18" t="str">
        <f t="shared" si="10"/>
        <v/>
      </c>
      <c r="Z60" s="18" t="str">
        <f t="shared" si="10"/>
        <v/>
      </c>
      <c r="AA60" s="78">
        <f ca="1">INT(AG61/100)</f>
        <v>2</v>
      </c>
      <c r="AB60" s="18" t="str">
        <f>IF(AB22="","",AB22)</f>
        <v/>
      </c>
      <c r="AC60" s="60">
        <f ca="1">INT((AG61-AA60*100)/10)</f>
        <v>7</v>
      </c>
      <c r="AD60" s="18" t="str">
        <f>IF(AD22="","",AD22)</f>
        <v/>
      </c>
      <c r="AE60" s="60">
        <f ca="1">AG61-AA60*100-AC60*10</f>
        <v>8</v>
      </c>
      <c r="AF60" s="17" t="str">
        <f>IF(AF22="","",AF22)</f>
        <v/>
      </c>
      <c r="AG60" s="17" t="str">
        <f>IF(AG22="","",AG22)</f>
        <v/>
      </c>
    </row>
    <row r="61" spans="1:33" ht="20.149999999999999" customHeight="1" x14ac:dyDescent="0.25">
      <c r="A61" s="44" t="str">
        <f t="shared" si="8"/>
        <v>(5)</v>
      </c>
      <c r="B61" s="43"/>
      <c r="C61" s="43"/>
      <c r="D61" s="183">
        <f t="shared" ca="1" si="8"/>
        <v>39</v>
      </c>
      <c r="E61" s="183" t="str">
        <f t="shared" si="8"/>
        <v/>
      </c>
      <c r="F61" s="43" t="str">
        <f t="shared" si="8"/>
        <v>)</v>
      </c>
      <c r="G61" s="44" t="str">
        <f t="shared" si="8"/>
        <v/>
      </c>
      <c r="H61" s="44">
        <f t="shared" ca="1" si="8"/>
        <v>9</v>
      </c>
      <c r="I61" s="43" t="str">
        <f t="shared" si="8"/>
        <v/>
      </c>
      <c r="J61" s="43">
        <f t="shared" ca="1" si="8"/>
        <v>2</v>
      </c>
      <c r="K61" s="43" t="str">
        <f t="shared" si="8"/>
        <v/>
      </c>
      <c r="L61" s="43">
        <f t="shared" ca="1" si="8"/>
        <v>8</v>
      </c>
      <c r="M61" s="1" t="str">
        <f t="shared" si="8"/>
        <v/>
      </c>
      <c r="N61" s="1">
        <f t="shared" ca="1" si="8"/>
        <v>2</v>
      </c>
      <c r="O61" s="63">
        <f t="shared" ca="1" si="8"/>
        <v>9282</v>
      </c>
      <c r="P61" s="63">
        <f t="shared" ca="1" si="8"/>
        <v>238</v>
      </c>
      <c r="Q61" s="43" t="str">
        <f t="shared" si="8"/>
        <v/>
      </c>
      <c r="R61" s="44" t="str">
        <f t="shared" si="8"/>
        <v>(6)</v>
      </c>
      <c r="S61" s="43"/>
      <c r="T61" s="43"/>
      <c r="U61" s="183">
        <f t="shared" ca="1" si="10"/>
        <v>34</v>
      </c>
      <c r="V61" s="183" t="str">
        <f t="shared" si="10"/>
        <v/>
      </c>
      <c r="W61" s="43" t="str">
        <f t="shared" si="10"/>
        <v>)</v>
      </c>
      <c r="X61" s="44" t="str">
        <f t="shared" si="10"/>
        <v/>
      </c>
      <c r="Y61" s="44">
        <f t="shared" ca="1" si="10"/>
        <v>9</v>
      </c>
      <c r="Z61" s="43" t="str">
        <f t="shared" si="10"/>
        <v/>
      </c>
      <c r="AA61" s="43">
        <f t="shared" ca="1" si="10"/>
        <v>4</v>
      </c>
      <c r="AB61" s="43" t="str">
        <f t="shared" si="10"/>
        <v/>
      </c>
      <c r="AC61" s="43">
        <f t="shared" ca="1" si="10"/>
        <v>5</v>
      </c>
      <c r="AD61" s="1" t="str">
        <f t="shared" si="10"/>
        <v/>
      </c>
      <c r="AE61" s="1">
        <f t="shared" ca="1" si="10"/>
        <v>2</v>
      </c>
      <c r="AF61" s="63">
        <f t="shared" ca="1" si="10"/>
        <v>9452</v>
      </c>
      <c r="AG61" s="63">
        <f t="shared" ca="1" si="10"/>
        <v>278</v>
      </c>
    </row>
    <row r="62" spans="1:33" ht="20.149999999999999" customHeight="1" x14ac:dyDescent="0.25">
      <c r="A62" s="44" t="str">
        <f t="shared" si="8"/>
        <v/>
      </c>
      <c r="B62" s="43"/>
      <c r="C62" s="43"/>
      <c r="D62" s="49" t="str">
        <f t="shared" si="8"/>
        <v/>
      </c>
      <c r="E62" s="49" t="str">
        <f t="shared" si="8"/>
        <v/>
      </c>
      <c r="F62" s="43" t="str">
        <f t="shared" si="8"/>
        <v/>
      </c>
      <c r="G62" s="44" t="str">
        <f t="shared" si="8"/>
        <v/>
      </c>
      <c r="H62" s="79">
        <f ca="1">INT(P62/10)</f>
        <v>7</v>
      </c>
      <c r="I62" s="80" t="str">
        <f t="shared" si="8"/>
        <v/>
      </c>
      <c r="J62" s="80">
        <f ca="1">P62-H62*10</f>
        <v>8</v>
      </c>
      <c r="K62" s="81" t="str">
        <f t="shared" si="8"/>
        <v/>
      </c>
      <c r="L62" s="81" t="str">
        <f t="shared" si="8"/>
        <v/>
      </c>
      <c r="M62" s="82" t="str">
        <f t="shared" si="8"/>
        <v/>
      </c>
      <c r="N62" s="82" t="str">
        <f t="shared" si="8"/>
        <v/>
      </c>
      <c r="O62" s="63" t="str">
        <f t="shared" si="8"/>
        <v/>
      </c>
      <c r="P62" s="63">
        <f ca="1">J60*D61</f>
        <v>78</v>
      </c>
      <c r="Q62" s="43" t="str">
        <f t="shared" si="8"/>
        <v/>
      </c>
      <c r="R62" s="44" t="str">
        <f t="shared" si="8"/>
        <v/>
      </c>
      <c r="S62" s="43"/>
      <c r="T62" s="43"/>
      <c r="U62" s="49" t="str">
        <f t="shared" si="10"/>
        <v/>
      </c>
      <c r="V62" s="49" t="str">
        <f t="shared" si="10"/>
        <v/>
      </c>
      <c r="W62" s="43" t="str">
        <f t="shared" si="10"/>
        <v/>
      </c>
      <c r="X62" s="44" t="str">
        <f t="shared" si="10"/>
        <v/>
      </c>
      <c r="Y62" s="79">
        <f ca="1">INT(AG62/10)</f>
        <v>6</v>
      </c>
      <c r="Z62" s="80" t="str">
        <f t="shared" si="10"/>
        <v/>
      </c>
      <c r="AA62" s="80">
        <f ca="1">AG62-Y62*10</f>
        <v>8</v>
      </c>
      <c r="AB62" s="81" t="str">
        <f t="shared" si="10"/>
        <v/>
      </c>
      <c r="AC62" s="81" t="str">
        <f t="shared" si="10"/>
        <v/>
      </c>
      <c r="AD62" s="82" t="str">
        <f t="shared" si="10"/>
        <v/>
      </c>
      <c r="AE62" s="82" t="str">
        <f t="shared" si="10"/>
        <v/>
      </c>
      <c r="AF62" s="63" t="str">
        <f t="shared" si="10"/>
        <v/>
      </c>
      <c r="AG62" s="63">
        <f ca="1">AA60*U61</f>
        <v>68</v>
      </c>
    </row>
    <row r="63" spans="1:33" ht="20.149999999999999" customHeight="1" x14ac:dyDescent="0.25">
      <c r="A63" s="44" t="str">
        <f t="shared" ref="A63:A76" si="11">IF(A25="","",A25)</f>
        <v/>
      </c>
      <c r="B63" s="43"/>
      <c r="C63" s="43"/>
      <c r="D63" s="49" t="str">
        <f t="shared" ref="D63:G67" si="12">IF(D25="","",D25)</f>
        <v/>
      </c>
      <c r="E63" s="49" t="str">
        <f t="shared" si="12"/>
        <v/>
      </c>
      <c r="F63" s="43" t="str">
        <f t="shared" si="12"/>
        <v/>
      </c>
      <c r="G63" s="44" t="str">
        <f t="shared" si="12"/>
        <v/>
      </c>
      <c r="H63" s="68">
        <f ca="1">INT(O63/100)</f>
        <v>1</v>
      </c>
      <c r="I63" s="67" t="str">
        <f t="shared" ref="I63:I76" si="13">IF(I25="","",I25)</f>
        <v/>
      </c>
      <c r="J63" s="67">
        <f ca="1">INT((O63-H63*100)/10)</f>
        <v>4</v>
      </c>
      <c r="K63" s="67" t="str">
        <f t="shared" ref="K63:K76" si="14">IF(K25="","",K25)</f>
        <v/>
      </c>
      <c r="L63" s="67">
        <f ca="1">O63-H63*100-J63*10</f>
        <v>8</v>
      </c>
      <c r="M63" s="58" t="str">
        <f>IF(M25="","",M25)</f>
        <v/>
      </c>
      <c r="N63" s="58" t="str">
        <f>IF(N25="","",N25)</f>
        <v/>
      </c>
      <c r="O63" s="63">
        <f ca="1">H61*100+J61*10+L61-H62*100-J62*10</f>
        <v>148</v>
      </c>
      <c r="P63" s="63" t="str">
        <f>IF(P25="","",P25)</f>
        <v/>
      </c>
      <c r="Q63" s="43" t="str">
        <f>IF(Q25="","",Q25)</f>
        <v/>
      </c>
      <c r="R63" s="44" t="str">
        <f>IF(R25="","",R25)</f>
        <v/>
      </c>
      <c r="S63" s="43"/>
      <c r="T63" s="43"/>
      <c r="U63" s="49" t="str">
        <f t="shared" si="10"/>
        <v/>
      </c>
      <c r="V63" s="49" t="str">
        <f t="shared" si="10"/>
        <v/>
      </c>
      <c r="W63" s="43" t="str">
        <f t="shared" si="10"/>
        <v/>
      </c>
      <c r="X63" s="44" t="str">
        <f t="shared" si="10"/>
        <v/>
      </c>
      <c r="Y63" s="68">
        <f ca="1">INT(AF63/100)</f>
        <v>2</v>
      </c>
      <c r="Z63" s="67" t="str">
        <f t="shared" si="10"/>
        <v/>
      </c>
      <c r="AA63" s="67">
        <f ca="1">INT((AF63-Y63*100)/10)</f>
        <v>6</v>
      </c>
      <c r="AB63" s="67" t="str">
        <f>IF(AB25="","",AB25)</f>
        <v/>
      </c>
      <c r="AC63" s="67">
        <f ca="1">AF63-Y63*100-AA63*10</f>
        <v>5</v>
      </c>
      <c r="AD63" s="58" t="str">
        <f>IF(AD25="","",AD25)</f>
        <v/>
      </c>
      <c r="AE63" s="58" t="str">
        <f>IF(AE25="","",AE25)</f>
        <v/>
      </c>
      <c r="AF63" s="63">
        <f ca="1">Y61*100+AA61*10+AC61-Y62*100-AA62*10</f>
        <v>265</v>
      </c>
      <c r="AG63" s="63" t="str">
        <f>IF(AG25="","",AG25)</f>
        <v/>
      </c>
    </row>
    <row r="64" spans="1:33" ht="20.149999999999999" customHeight="1" x14ac:dyDescent="0.25">
      <c r="A64" s="1" t="str">
        <f t="shared" si="11"/>
        <v/>
      </c>
      <c r="D64" s="1" t="str">
        <f t="shared" si="12"/>
        <v/>
      </c>
      <c r="E64" s="1" t="str">
        <f t="shared" si="12"/>
        <v/>
      </c>
      <c r="F64" s="1" t="str">
        <f t="shared" si="12"/>
        <v/>
      </c>
      <c r="G64" s="1" t="str">
        <f t="shared" si="12"/>
        <v/>
      </c>
      <c r="H64" s="79">
        <f ca="1">INT(O64/100)</f>
        <v>1</v>
      </c>
      <c r="I64" s="80" t="str">
        <f t="shared" si="13"/>
        <v/>
      </c>
      <c r="J64" s="80">
        <f ca="1">INT((O64-H64*100)/10)</f>
        <v>1</v>
      </c>
      <c r="K64" s="80" t="str">
        <f t="shared" si="14"/>
        <v/>
      </c>
      <c r="L64" s="80">
        <f ca="1">O64-H64*100-J64*10</f>
        <v>7</v>
      </c>
      <c r="M64" s="75" t="str">
        <f>IF(M26="","",M26)</f>
        <v/>
      </c>
      <c r="N64" s="75" t="str">
        <f>IF(N26="","",N26)</f>
        <v/>
      </c>
      <c r="O64" s="50">
        <f ca="1">L60*D61</f>
        <v>117</v>
      </c>
      <c r="P64" s="50"/>
      <c r="Q64" s="1" t="str">
        <f t="shared" ref="Q64:R76" si="15">IF(Q26="","",Q26)</f>
        <v/>
      </c>
      <c r="R64" s="1" t="str">
        <f t="shared" si="15"/>
        <v/>
      </c>
      <c r="U64" s="1" t="str">
        <f t="shared" si="10"/>
        <v/>
      </c>
      <c r="V64" s="1" t="str">
        <f t="shared" si="10"/>
        <v/>
      </c>
      <c r="W64" s="1" t="str">
        <f t="shared" si="10"/>
        <v/>
      </c>
      <c r="X64" s="1" t="str">
        <f t="shared" si="10"/>
        <v/>
      </c>
      <c r="Y64" s="79">
        <f ca="1">INT(AF64/100)</f>
        <v>2</v>
      </c>
      <c r="Z64" s="80" t="str">
        <f t="shared" si="10"/>
        <v/>
      </c>
      <c r="AA64" s="80">
        <f ca="1">INT((AF64-Y64*100)/10)</f>
        <v>3</v>
      </c>
      <c r="AB64" s="80" t="str">
        <f>IF(AB26="","",AB26)</f>
        <v/>
      </c>
      <c r="AC64" s="80">
        <f ca="1">AF64-Y64*100-AA64*10</f>
        <v>8</v>
      </c>
      <c r="AD64" s="75" t="str">
        <f>IF(AD26="","",AD26)</f>
        <v/>
      </c>
      <c r="AE64" s="75" t="str">
        <f>IF(AE26="","",AE26)</f>
        <v/>
      </c>
      <c r="AF64" s="50">
        <f ca="1">AC60*U61</f>
        <v>238</v>
      </c>
      <c r="AG64" s="50"/>
    </row>
    <row r="65" spans="1:33" ht="20.149999999999999" customHeight="1" x14ac:dyDescent="0.25">
      <c r="A65" s="1" t="str">
        <f t="shared" si="11"/>
        <v/>
      </c>
      <c r="D65" s="1" t="str">
        <f t="shared" si="12"/>
        <v/>
      </c>
      <c r="E65" s="1" t="str">
        <f t="shared" si="12"/>
        <v/>
      </c>
      <c r="F65" s="1" t="str">
        <f t="shared" si="12"/>
        <v/>
      </c>
      <c r="G65" s="1" t="str">
        <f t="shared" si="12"/>
        <v/>
      </c>
      <c r="H65" s="83">
        <f ca="1">INT(O65/1000)</f>
        <v>0</v>
      </c>
      <c r="I65" s="84" t="str">
        <f t="shared" si="13"/>
        <v/>
      </c>
      <c r="J65" s="83">
        <f ca="1">INT((O65-H65*1000)/100)</f>
        <v>3</v>
      </c>
      <c r="K65" s="84" t="str">
        <f t="shared" si="14"/>
        <v/>
      </c>
      <c r="L65" s="84">
        <f ca="1">INT((O65-H65*1000-J65*100)/10)</f>
        <v>1</v>
      </c>
      <c r="M65" s="85" t="str">
        <f t="shared" ref="M65:M76" si="16">IF(M27="","",M27)</f>
        <v/>
      </c>
      <c r="N65" s="85">
        <f ca="1">O65-H65*1000-J65*100-L65*10</f>
        <v>2</v>
      </c>
      <c r="O65" s="50">
        <f ca="1">O63*10+N61-O64*10</f>
        <v>312</v>
      </c>
      <c r="P65" s="50" t="str">
        <f t="shared" ref="P65:P70" si="17">IF(P27="","",P27)</f>
        <v/>
      </c>
      <c r="Q65" s="1" t="str">
        <f t="shared" si="15"/>
        <v/>
      </c>
      <c r="R65" s="1" t="str">
        <f t="shared" si="15"/>
        <v/>
      </c>
      <c r="U65" s="1" t="str">
        <f t="shared" si="10"/>
        <v/>
      </c>
      <c r="V65" s="1" t="str">
        <f t="shared" si="10"/>
        <v/>
      </c>
      <c r="W65" s="1" t="str">
        <f t="shared" si="10"/>
        <v/>
      </c>
      <c r="X65" s="1" t="str">
        <f t="shared" si="10"/>
        <v/>
      </c>
      <c r="Y65" s="83">
        <f ca="1">INT(AF65/1000)</f>
        <v>0</v>
      </c>
      <c r="Z65" s="84" t="str">
        <f t="shared" si="10"/>
        <v/>
      </c>
      <c r="AA65" s="83">
        <f ca="1">INT((AF65-Y65*1000)/100)</f>
        <v>2</v>
      </c>
      <c r="AB65" s="84" t="str">
        <f>IF(AB27="","",AB27)</f>
        <v/>
      </c>
      <c r="AC65" s="84">
        <f ca="1">INT((AF65-Y65*1000-AA65*100)/10)</f>
        <v>7</v>
      </c>
      <c r="AD65" s="85" t="str">
        <f>IF(AD27="","",AD27)</f>
        <v/>
      </c>
      <c r="AE65" s="85">
        <f ca="1">AF65-Y65*1000-AA65*100-AC65*10</f>
        <v>2</v>
      </c>
      <c r="AF65" s="50">
        <f ca="1">AF63*10+AE61-AF64*10</f>
        <v>272</v>
      </c>
      <c r="AG65" s="50" t="str">
        <f>IF(AG27="","",AG27)</f>
        <v/>
      </c>
    </row>
    <row r="66" spans="1:33" ht="20.149999999999999" customHeight="1" x14ac:dyDescent="0.25">
      <c r="A66" s="1" t="str">
        <f t="shared" si="11"/>
        <v/>
      </c>
      <c r="D66" s="1" t="str">
        <f t="shared" si="12"/>
        <v/>
      </c>
      <c r="E66" s="1" t="str">
        <f t="shared" si="12"/>
        <v/>
      </c>
      <c r="F66" s="1" t="str">
        <f t="shared" si="12"/>
        <v/>
      </c>
      <c r="G66" s="1" t="str">
        <f t="shared" si="12"/>
        <v/>
      </c>
      <c r="H66" s="79">
        <f ca="1">INT(O66/1000)</f>
        <v>0</v>
      </c>
      <c r="I66" s="80" t="str">
        <f t="shared" si="13"/>
        <v/>
      </c>
      <c r="J66" s="79">
        <f ca="1">INT((O66-H66*1000)/100)</f>
        <v>3</v>
      </c>
      <c r="K66" s="80" t="str">
        <f t="shared" si="14"/>
        <v/>
      </c>
      <c r="L66" s="80">
        <f ca="1">INT((O66-H66*1000-J66*100)/10)</f>
        <v>1</v>
      </c>
      <c r="M66" s="75" t="str">
        <f t="shared" si="16"/>
        <v/>
      </c>
      <c r="N66" s="75">
        <f ca="1">O66-H66*1000-J66*100-L66*10</f>
        <v>2</v>
      </c>
      <c r="O66" s="50">
        <f ca="1">N60*D61</f>
        <v>312</v>
      </c>
      <c r="P66" s="50" t="str">
        <f t="shared" si="17"/>
        <v/>
      </c>
      <c r="Q66" s="1" t="str">
        <f t="shared" si="15"/>
        <v/>
      </c>
      <c r="R66" s="1" t="str">
        <f t="shared" si="15"/>
        <v/>
      </c>
      <c r="U66" s="1" t="str">
        <f t="shared" si="10"/>
        <v/>
      </c>
      <c r="V66" s="1" t="str">
        <f t="shared" si="10"/>
        <v/>
      </c>
      <c r="W66" s="1" t="str">
        <f t="shared" si="10"/>
        <v/>
      </c>
      <c r="X66" s="1" t="str">
        <f t="shared" si="10"/>
        <v/>
      </c>
      <c r="Y66" s="79">
        <f ca="1">INT(AF66/1000)</f>
        <v>0</v>
      </c>
      <c r="Z66" s="80" t="str">
        <f t="shared" si="10"/>
        <v/>
      </c>
      <c r="AA66" s="79">
        <f ca="1">INT((AF66-Y66*1000)/100)</f>
        <v>2</v>
      </c>
      <c r="AB66" s="80" t="str">
        <f>IF(AB28="","",AB28)</f>
        <v/>
      </c>
      <c r="AC66" s="80">
        <f ca="1">INT((AF66-Y66*1000-AA66*100)/10)</f>
        <v>7</v>
      </c>
      <c r="AD66" s="75" t="str">
        <f>IF(AD28="","",AD28)</f>
        <v/>
      </c>
      <c r="AE66" s="75">
        <f ca="1">AF66-Y66*1000-AA66*100-AC66*10</f>
        <v>2</v>
      </c>
      <c r="AF66" s="50">
        <f ca="1">AE60*U61</f>
        <v>272</v>
      </c>
      <c r="AG66" s="50" t="str">
        <f>IF(AG28="","",AG28)</f>
        <v/>
      </c>
    </row>
    <row r="67" spans="1:33" ht="20.149999999999999" customHeight="1" x14ac:dyDescent="0.25">
      <c r="A67" s="1" t="str">
        <f t="shared" si="11"/>
        <v/>
      </c>
      <c r="D67" s="1" t="str">
        <f t="shared" si="12"/>
        <v/>
      </c>
      <c r="E67" s="1" t="str">
        <f t="shared" si="12"/>
        <v/>
      </c>
      <c r="F67" s="1" t="str">
        <f t="shared" si="12"/>
        <v/>
      </c>
      <c r="G67" s="1" t="str">
        <f t="shared" si="12"/>
        <v/>
      </c>
      <c r="H67" s="83">
        <f ca="1">INT(O67/1000)</f>
        <v>0</v>
      </c>
      <c r="I67" s="84" t="str">
        <f t="shared" si="13"/>
        <v/>
      </c>
      <c r="J67" s="83">
        <f ca="1">INT((O67-H67*1000)/100)</f>
        <v>0</v>
      </c>
      <c r="K67" s="83" t="str">
        <f t="shared" si="14"/>
        <v/>
      </c>
      <c r="L67" s="83">
        <f ca="1">INT((O67-H67*1000-J67*100)/10)</f>
        <v>0</v>
      </c>
      <c r="M67" s="85" t="str">
        <f t="shared" si="16"/>
        <v/>
      </c>
      <c r="N67" s="85">
        <f ca="1">O67-H67*1000-J67*100-L67*10</f>
        <v>0</v>
      </c>
      <c r="O67" s="50">
        <f ca="1">O65-O66</f>
        <v>0</v>
      </c>
      <c r="P67" s="50" t="str">
        <f t="shared" si="17"/>
        <v/>
      </c>
      <c r="Q67" s="1" t="str">
        <f t="shared" si="15"/>
        <v/>
      </c>
      <c r="R67" s="1" t="str">
        <f t="shared" si="15"/>
        <v/>
      </c>
      <c r="U67" s="1" t="str">
        <f t="shared" si="10"/>
        <v/>
      </c>
      <c r="V67" s="1" t="str">
        <f t="shared" si="10"/>
        <v/>
      </c>
      <c r="W67" s="1" t="str">
        <f t="shared" si="10"/>
        <v/>
      </c>
      <c r="X67" s="1" t="str">
        <f t="shared" si="10"/>
        <v/>
      </c>
      <c r="Y67" s="83">
        <f ca="1">INT(AF67/1000)</f>
        <v>0</v>
      </c>
      <c r="Z67" s="84" t="str">
        <f t="shared" si="10"/>
        <v/>
      </c>
      <c r="AA67" s="83">
        <f ca="1">INT((AF67-Y67*1000)/100)</f>
        <v>0</v>
      </c>
      <c r="AB67" s="83" t="str">
        <f>IF(AB29="","",AB29)</f>
        <v/>
      </c>
      <c r="AC67" s="83">
        <f ca="1">INT((AF67-Y67*1000-AA67*100)/10)</f>
        <v>0</v>
      </c>
      <c r="AD67" s="85" t="str">
        <f>IF(AD29="","",AD29)</f>
        <v/>
      </c>
      <c r="AE67" s="85">
        <f ca="1">AF67-Y67*1000-AA67*100-AC67*10</f>
        <v>0</v>
      </c>
      <c r="AF67" s="50">
        <f ca="1">AF65-AF66</f>
        <v>0</v>
      </c>
      <c r="AG67" s="50" t="str">
        <f>IF(AG29="","",AG29)</f>
        <v/>
      </c>
    </row>
    <row r="68" spans="1:33" ht="20.149999999999999" customHeight="1" x14ac:dyDescent="0.25">
      <c r="A68" s="1" t="str">
        <f t="shared" si="11"/>
        <v/>
      </c>
      <c r="D68" s="1" t="str">
        <f t="shared" ref="D68:H70" si="18">IF(D30="","",D30)</f>
        <v/>
      </c>
      <c r="E68" s="1" t="str">
        <f t="shared" si="18"/>
        <v/>
      </c>
      <c r="F68" s="1" t="str">
        <f t="shared" si="18"/>
        <v/>
      </c>
      <c r="G68" s="1" t="str">
        <f t="shared" si="18"/>
        <v/>
      </c>
      <c r="H68" s="1" t="str">
        <f t="shared" si="18"/>
        <v/>
      </c>
      <c r="I68" s="1" t="str">
        <f t="shared" si="13"/>
        <v/>
      </c>
      <c r="J68" s="1" t="str">
        <f>IF(J30="","",J30)</f>
        <v/>
      </c>
      <c r="K68" s="1" t="str">
        <f t="shared" si="14"/>
        <v/>
      </c>
      <c r="L68" s="1" t="str">
        <f>IF(L30="","",L30)</f>
        <v/>
      </c>
      <c r="M68" s="1" t="str">
        <f t="shared" si="16"/>
        <v/>
      </c>
      <c r="N68" s="1" t="str">
        <f>IF(N30="","",N30)</f>
        <v/>
      </c>
      <c r="O68" s="1" t="str">
        <f>IF(O30="","",O30)</f>
        <v/>
      </c>
      <c r="P68" s="1" t="str">
        <f t="shared" si="17"/>
        <v/>
      </c>
      <c r="Q68" s="1" t="str">
        <f t="shared" si="15"/>
        <v/>
      </c>
      <c r="R68" s="1" t="str">
        <f t="shared" si="15"/>
        <v/>
      </c>
      <c r="U68" s="1" t="str">
        <f t="shared" si="10"/>
        <v/>
      </c>
      <c r="V68" s="1" t="str">
        <f t="shared" si="10"/>
        <v/>
      </c>
      <c r="W68" s="1" t="str">
        <f t="shared" si="10"/>
        <v/>
      </c>
      <c r="X68" s="1" t="str">
        <f t="shared" si="10"/>
        <v/>
      </c>
      <c r="Y68" s="1" t="str">
        <f t="shared" si="10"/>
        <v/>
      </c>
      <c r="Z68" s="1" t="str">
        <f t="shared" si="10"/>
        <v/>
      </c>
      <c r="AA68" s="1" t="str">
        <f t="shared" si="10"/>
        <v/>
      </c>
      <c r="AB68" s="1" t="str">
        <f t="shared" si="10"/>
        <v/>
      </c>
      <c r="AC68" s="1" t="str">
        <f t="shared" si="10"/>
        <v/>
      </c>
      <c r="AD68" s="1" t="str">
        <f t="shared" si="10"/>
        <v/>
      </c>
      <c r="AE68" s="1" t="str">
        <f t="shared" si="10"/>
        <v/>
      </c>
      <c r="AF68" s="1" t="str">
        <f t="shared" si="10"/>
        <v/>
      </c>
      <c r="AG68" s="1" t="str">
        <f t="shared" si="10"/>
        <v/>
      </c>
    </row>
    <row r="69" spans="1:33" ht="20.149999999999999" customHeight="1" x14ac:dyDescent="0.25">
      <c r="A69" s="1" t="str">
        <f t="shared" si="11"/>
        <v/>
      </c>
      <c r="D69" s="17" t="str">
        <f t="shared" si="18"/>
        <v/>
      </c>
      <c r="E69" s="17" t="str">
        <f t="shared" si="18"/>
        <v/>
      </c>
      <c r="F69" s="18" t="str">
        <f t="shared" si="18"/>
        <v/>
      </c>
      <c r="G69" s="18" t="str">
        <f t="shared" si="18"/>
        <v/>
      </c>
      <c r="H69" s="18" t="str">
        <f t="shared" si="18"/>
        <v/>
      </c>
      <c r="I69" s="18" t="str">
        <f t="shared" si="13"/>
        <v/>
      </c>
      <c r="J69" s="78">
        <f ca="1">INT(P70/100)</f>
        <v>2</v>
      </c>
      <c r="K69" s="18" t="str">
        <f t="shared" si="14"/>
        <v/>
      </c>
      <c r="L69" s="60">
        <f ca="1">INT((P70-J69*100)/10)</f>
        <v>0</v>
      </c>
      <c r="M69" s="18" t="str">
        <f t="shared" si="16"/>
        <v/>
      </c>
      <c r="N69" s="60">
        <f ca="1">P70-J69*100-L69*10</f>
        <v>8</v>
      </c>
      <c r="O69" s="17" t="str">
        <f>IF(O31="","",O31)</f>
        <v/>
      </c>
      <c r="P69" s="17" t="str">
        <f t="shared" si="17"/>
        <v/>
      </c>
      <c r="Q69" s="1" t="str">
        <f t="shared" si="15"/>
        <v/>
      </c>
      <c r="R69" s="1" t="str">
        <f t="shared" si="15"/>
        <v/>
      </c>
      <c r="U69" s="17" t="str">
        <f t="shared" si="10"/>
        <v/>
      </c>
      <c r="V69" s="17" t="str">
        <f t="shared" si="10"/>
        <v/>
      </c>
      <c r="W69" s="18" t="str">
        <f t="shared" si="10"/>
        <v/>
      </c>
      <c r="X69" s="18" t="str">
        <f t="shared" si="10"/>
        <v/>
      </c>
      <c r="Y69" s="18" t="str">
        <f t="shared" si="10"/>
        <v/>
      </c>
      <c r="Z69" s="18" t="str">
        <f t="shared" si="10"/>
        <v/>
      </c>
      <c r="AA69" s="78">
        <f ca="1">INT(AG70/100)</f>
        <v>3</v>
      </c>
      <c r="AB69" s="18" t="str">
        <f>IF(AB31="","",AB31)</f>
        <v/>
      </c>
      <c r="AC69" s="60">
        <f ca="1">INT((AG70-AA69*100)/10)</f>
        <v>7</v>
      </c>
      <c r="AD69" s="18" t="str">
        <f>IF(AD31="","",AD31)</f>
        <v/>
      </c>
      <c r="AE69" s="60">
        <f ca="1">AG70-AA69*100-AC69*10</f>
        <v>6</v>
      </c>
      <c r="AF69" s="17" t="str">
        <f>IF(AF31="","",AF31)</f>
        <v/>
      </c>
      <c r="AG69" s="17" t="str">
        <f>IF(AG31="","",AG31)</f>
        <v/>
      </c>
    </row>
    <row r="70" spans="1:33" ht="20.149999999999999" customHeight="1" x14ac:dyDescent="0.25">
      <c r="A70" s="44" t="str">
        <f t="shared" si="11"/>
        <v>(7)</v>
      </c>
      <c r="B70" s="43"/>
      <c r="C70" s="43"/>
      <c r="D70" s="183">
        <f t="shared" ca="1" si="18"/>
        <v>20</v>
      </c>
      <c r="E70" s="183" t="str">
        <f t="shared" si="18"/>
        <v/>
      </c>
      <c r="F70" s="43" t="str">
        <f t="shared" si="18"/>
        <v>)</v>
      </c>
      <c r="G70" s="44" t="str">
        <f t="shared" si="18"/>
        <v/>
      </c>
      <c r="H70" s="44">
        <f t="shared" ca="1" si="18"/>
        <v>4</v>
      </c>
      <c r="I70" s="43" t="str">
        <f t="shared" si="13"/>
        <v/>
      </c>
      <c r="J70" s="43">
        <f ca="1">IF(J32="","",J32)</f>
        <v>1</v>
      </c>
      <c r="K70" s="43" t="str">
        <f t="shared" si="14"/>
        <v/>
      </c>
      <c r="L70" s="43">
        <f ca="1">IF(L32="","",L32)</f>
        <v>6</v>
      </c>
      <c r="M70" s="1" t="str">
        <f t="shared" si="16"/>
        <v/>
      </c>
      <c r="N70" s="1">
        <f ca="1">IF(N32="","",N32)</f>
        <v>4</v>
      </c>
      <c r="O70" s="63">
        <f ca="1">IF(O32="","",O32)</f>
        <v>4164</v>
      </c>
      <c r="P70" s="63">
        <f t="shared" ca="1" si="17"/>
        <v>208</v>
      </c>
      <c r="Q70" s="43" t="str">
        <f t="shared" si="15"/>
        <v/>
      </c>
      <c r="R70" s="44" t="str">
        <f t="shared" si="15"/>
        <v>(8)</v>
      </c>
      <c r="S70" s="43"/>
      <c r="T70" s="43"/>
      <c r="U70" s="183">
        <f t="shared" ca="1" si="10"/>
        <v>20</v>
      </c>
      <c r="V70" s="183" t="str">
        <f t="shared" si="10"/>
        <v/>
      </c>
      <c r="W70" s="43" t="str">
        <f t="shared" si="10"/>
        <v>)</v>
      </c>
      <c r="X70" s="44" t="str">
        <f t="shared" si="10"/>
        <v/>
      </c>
      <c r="Y70" s="44">
        <f t="shared" ca="1" si="10"/>
        <v>7</v>
      </c>
      <c r="Z70" s="43" t="str">
        <f t="shared" si="10"/>
        <v/>
      </c>
      <c r="AA70" s="43">
        <f t="shared" ca="1" si="10"/>
        <v>5</v>
      </c>
      <c r="AB70" s="43" t="str">
        <f t="shared" si="10"/>
        <v/>
      </c>
      <c r="AC70" s="43">
        <f t="shared" ca="1" si="10"/>
        <v>2</v>
      </c>
      <c r="AD70" s="1" t="str">
        <f t="shared" si="10"/>
        <v/>
      </c>
      <c r="AE70" s="1">
        <f t="shared" ca="1" si="10"/>
        <v>7</v>
      </c>
      <c r="AF70" s="63">
        <f t="shared" ca="1" si="10"/>
        <v>7527</v>
      </c>
      <c r="AG70" s="63">
        <f t="shared" ca="1" si="10"/>
        <v>376</v>
      </c>
    </row>
    <row r="71" spans="1:33" ht="20.149999999999999" customHeight="1" x14ac:dyDescent="0.25">
      <c r="A71" s="44" t="str">
        <f t="shared" si="11"/>
        <v/>
      </c>
      <c r="B71" s="43"/>
      <c r="C71" s="43"/>
      <c r="D71" s="49" t="str">
        <f t="shared" ref="D71:G76" si="19">IF(D33="","",D33)</f>
        <v/>
      </c>
      <c r="E71" s="49" t="str">
        <f t="shared" si="19"/>
        <v/>
      </c>
      <c r="F71" s="43" t="str">
        <f t="shared" si="19"/>
        <v/>
      </c>
      <c r="G71" s="44" t="str">
        <f t="shared" si="19"/>
        <v/>
      </c>
      <c r="H71" s="79">
        <f ca="1">INT(P71/10)</f>
        <v>4</v>
      </c>
      <c r="I71" s="80" t="str">
        <f t="shared" si="13"/>
        <v/>
      </c>
      <c r="J71" s="80">
        <f ca="1">P71-H71*10</f>
        <v>0</v>
      </c>
      <c r="K71" s="81" t="str">
        <f t="shared" si="14"/>
        <v/>
      </c>
      <c r="L71" s="81" t="str">
        <f>IF(L33="","",L33)</f>
        <v/>
      </c>
      <c r="M71" s="82" t="str">
        <f t="shared" si="16"/>
        <v/>
      </c>
      <c r="N71" s="82" t="str">
        <f>IF(N33="","",N33)</f>
        <v/>
      </c>
      <c r="O71" s="63" t="str">
        <f>IF(O33="","",O33)</f>
        <v/>
      </c>
      <c r="P71" s="63">
        <f ca="1">J69*D70</f>
        <v>40</v>
      </c>
      <c r="Q71" s="43" t="str">
        <f t="shared" si="15"/>
        <v/>
      </c>
      <c r="R71" s="44" t="str">
        <f t="shared" si="15"/>
        <v/>
      </c>
      <c r="S71" s="43"/>
      <c r="T71" s="43"/>
      <c r="U71" s="49" t="str">
        <f t="shared" si="10"/>
        <v/>
      </c>
      <c r="V71" s="49" t="str">
        <f t="shared" si="10"/>
        <v/>
      </c>
      <c r="W71" s="43" t="str">
        <f t="shared" si="10"/>
        <v/>
      </c>
      <c r="X71" s="44" t="str">
        <f t="shared" si="10"/>
        <v/>
      </c>
      <c r="Y71" s="79">
        <f ca="1">INT(AG71/10)</f>
        <v>6</v>
      </c>
      <c r="Z71" s="80" t="str">
        <f t="shared" si="10"/>
        <v/>
      </c>
      <c r="AA71" s="80">
        <f ca="1">AG71-Y71*10</f>
        <v>0</v>
      </c>
      <c r="AB71" s="81" t="str">
        <f t="shared" si="10"/>
        <v/>
      </c>
      <c r="AC71" s="81" t="str">
        <f t="shared" si="10"/>
        <v/>
      </c>
      <c r="AD71" s="82" t="str">
        <f t="shared" si="10"/>
        <v/>
      </c>
      <c r="AE71" s="82" t="str">
        <f t="shared" si="10"/>
        <v/>
      </c>
      <c r="AF71" s="63" t="str">
        <f t="shared" si="10"/>
        <v/>
      </c>
      <c r="AG71" s="63">
        <f ca="1">AA69*U70</f>
        <v>60</v>
      </c>
    </row>
    <row r="72" spans="1:33" ht="20.149999999999999" customHeight="1" x14ac:dyDescent="0.25">
      <c r="A72" s="44" t="str">
        <f t="shared" si="11"/>
        <v/>
      </c>
      <c r="B72" s="43"/>
      <c r="C72" s="43"/>
      <c r="D72" s="49" t="str">
        <f t="shared" si="19"/>
        <v/>
      </c>
      <c r="E72" s="49" t="str">
        <f t="shared" si="19"/>
        <v/>
      </c>
      <c r="F72" s="43" t="str">
        <f t="shared" si="19"/>
        <v/>
      </c>
      <c r="G72" s="44" t="str">
        <f t="shared" si="19"/>
        <v/>
      </c>
      <c r="H72" s="68">
        <f ca="1">INT(O72/100)</f>
        <v>0</v>
      </c>
      <c r="I72" s="67" t="str">
        <f t="shared" si="13"/>
        <v/>
      </c>
      <c r="J72" s="67">
        <f ca="1">INT((O72-H72*100)/10)</f>
        <v>1</v>
      </c>
      <c r="K72" s="67" t="str">
        <f t="shared" si="14"/>
        <v/>
      </c>
      <c r="L72" s="67">
        <f ca="1">O72-H72*100-J72*10</f>
        <v>6</v>
      </c>
      <c r="M72" s="58" t="str">
        <f t="shared" si="16"/>
        <v/>
      </c>
      <c r="N72" s="58" t="str">
        <f>IF(N34="","",N34)</f>
        <v/>
      </c>
      <c r="O72" s="63">
        <f ca="1">H70*100+J70*10+L70-H71*100-J71*10</f>
        <v>16</v>
      </c>
      <c r="P72" s="63" t="str">
        <f>IF(P34="","",P34)</f>
        <v/>
      </c>
      <c r="Q72" s="43" t="str">
        <f t="shared" si="15"/>
        <v/>
      </c>
      <c r="R72" s="44" t="str">
        <f t="shared" si="15"/>
        <v/>
      </c>
      <c r="S72" s="43"/>
      <c r="T72" s="43"/>
      <c r="U72" s="49" t="str">
        <f t="shared" si="10"/>
        <v/>
      </c>
      <c r="V72" s="49" t="str">
        <f t="shared" si="10"/>
        <v/>
      </c>
      <c r="W72" s="43" t="str">
        <f t="shared" si="10"/>
        <v/>
      </c>
      <c r="X72" s="44" t="str">
        <f t="shared" si="10"/>
        <v/>
      </c>
      <c r="Y72" s="68">
        <f ca="1">INT(AF72/100)</f>
        <v>1</v>
      </c>
      <c r="Z72" s="67" t="str">
        <f t="shared" si="10"/>
        <v/>
      </c>
      <c r="AA72" s="67">
        <f ca="1">INT((AF72-Y72*100)/10)</f>
        <v>5</v>
      </c>
      <c r="AB72" s="67" t="str">
        <f>IF(AB34="","",AB34)</f>
        <v/>
      </c>
      <c r="AC72" s="67">
        <f ca="1">AF72-Y72*100-AA72*10</f>
        <v>2</v>
      </c>
      <c r="AD72" s="58" t="str">
        <f>IF(AD34="","",AD34)</f>
        <v/>
      </c>
      <c r="AE72" s="58" t="str">
        <f>IF(AE34="","",AE34)</f>
        <v/>
      </c>
      <c r="AF72" s="63">
        <f ca="1">Y70*100+AA70*10+AC70-Y71*100-AA71*10</f>
        <v>152</v>
      </c>
      <c r="AG72" s="63" t="str">
        <f>IF(AG34="","",AG34)</f>
        <v/>
      </c>
    </row>
    <row r="73" spans="1:33" ht="20.149999999999999" customHeight="1" x14ac:dyDescent="0.25">
      <c r="A73" s="1" t="str">
        <f t="shared" si="11"/>
        <v/>
      </c>
      <c r="D73" s="1" t="str">
        <f t="shared" si="19"/>
        <v/>
      </c>
      <c r="E73" s="1" t="str">
        <f t="shared" si="19"/>
        <v/>
      </c>
      <c r="F73" s="1" t="str">
        <f t="shared" si="19"/>
        <v/>
      </c>
      <c r="G73" s="1" t="str">
        <f t="shared" si="19"/>
        <v/>
      </c>
      <c r="H73" s="79">
        <f ca="1">INT(O73/100)</f>
        <v>0</v>
      </c>
      <c r="I73" s="80" t="str">
        <f t="shared" si="13"/>
        <v/>
      </c>
      <c r="J73" s="80">
        <f ca="1">INT((O73-H73*100)/10)</f>
        <v>0</v>
      </c>
      <c r="K73" s="80" t="str">
        <f t="shared" si="14"/>
        <v/>
      </c>
      <c r="L73" s="80">
        <f ca="1">O73-H73*100-J73*10</f>
        <v>0</v>
      </c>
      <c r="M73" s="75" t="str">
        <f t="shared" si="16"/>
        <v/>
      </c>
      <c r="N73" s="75" t="str">
        <f>IF(N35="","",N35)</f>
        <v/>
      </c>
      <c r="O73" s="50">
        <f ca="1">L69*D70</f>
        <v>0</v>
      </c>
      <c r="P73" s="50"/>
      <c r="Q73" s="1" t="str">
        <f t="shared" si="15"/>
        <v/>
      </c>
      <c r="R73" s="1" t="str">
        <f t="shared" si="15"/>
        <v/>
      </c>
      <c r="U73" s="1" t="str">
        <f t="shared" ref="U73:X76" si="20">IF(U35="","",U35)</f>
        <v/>
      </c>
      <c r="V73" s="1" t="str">
        <f t="shared" si="20"/>
        <v/>
      </c>
      <c r="W73" s="1" t="str">
        <f t="shared" si="20"/>
        <v/>
      </c>
      <c r="X73" s="1" t="str">
        <f t="shared" si="20"/>
        <v/>
      </c>
      <c r="Y73" s="79">
        <f ca="1">INT(AF73/100)</f>
        <v>1</v>
      </c>
      <c r="Z73" s="80" t="str">
        <f>IF(Z35="","",Z35)</f>
        <v/>
      </c>
      <c r="AA73" s="80">
        <f ca="1">INT((AF73-Y73*100)/10)</f>
        <v>4</v>
      </c>
      <c r="AB73" s="80" t="str">
        <f>IF(AB35="","",AB35)</f>
        <v/>
      </c>
      <c r="AC73" s="80">
        <f ca="1">AF73-Y73*100-AA73*10</f>
        <v>0</v>
      </c>
      <c r="AD73" s="75" t="str">
        <f>IF(AD35="","",AD35)</f>
        <v/>
      </c>
      <c r="AE73" s="75" t="str">
        <f>IF(AE35="","",AE35)</f>
        <v/>
      </c>
      <c r="AF73" s="50">
        <f ca="1">AC69*U70</f>
        <v>140</v>
      </c>
      <c r="AG73" s="50"/>
    </row>
    <row r="74" spans="1:33" ht="20.149999999999999" customHeight="1" x14ac:dyDescent="0.25">
      <c r="A74" s="1" t="str">
        <f t="shared" si="11"/>
        <v/>
      </c>
      <c r="D74" s="1" t="str">
        <f t="shared" si="19"/>
        <v/>
      </c>
      <c r="E74" s="1" t="str">
        <f t="shared" si="19"/>
        <v/>
      </c>
      <c r="F74" s="1" t="str">
        <f t="shared" si="19"/>
        <v/>
      </c>
      <c r="G74" s="1" t="str">
        <f t="shared" si="19"/>
        <v/>
      </c>
      <c r="H74" s="83">
        <f ca="1">INT(O74/1000)</f>
        <v>0</v>
      </c>
      <c r="I74" s="84" t="str">
        <f t="shared" si="13"/>
        <v/>
      </c>
      <c r="J74" s="83">
        <f ca="1">INT((O74-H74*1000)/100)</f>
        <v>1</v>
      </c>
      <c r="K74" s="84" t="str">
        <f t="shared" si="14"/>
        <v/>
      </c>
      <c r="L74" s="84">
        <f ca="1">INT((O74-H74*1000-J74*100)/10)</f>
        <v>6</v>
      </c>
      <c r="M74" s="85" t="str">
        <f t="shared" si="16"/>
        <v/>
      </c>
      <c r="N74" s="85">
        <f ca="1">O74-H74*1000-J74*100-L74*10</f>
        <v>4</v>
      </c>
      <c r="O74" s="50">
        <f ca="1">O72*10+N70-O73*10</f>
        <v>164</v>
      </c>
      <c r="P74" s="50" t="str">
        <f>IF(P36="","",P36)</f>
        <v/>
      </c>
      <c r="Q74" s="1" t="str">
        <f t="shared" si="15"/>
        <v/>
      </c>
      <c r="R74" s="1" t="str">
        <f t="shared" si="15"/>
        <v/>
      </c>
      <c r="U74" s="1" t="str">
        <f t="shared" si="20"/>
        <v/>
      </c>
      <c r="V74" s="1" t="str">
        <f t="shared" si="20"/>
        <v/>
      </c>
      <c r="W74" s="1" t="str">
        <f t="shared" si="20"/>
        <v/>
      </c>
      <c r="X74" s="1" t="str">
        <f t="shared" si="20"/>
        <v/>
      </c>
      <c r="Y74" s="83">
        <f ca="1">INT(AF74/1000)</f>
        <v>0</v>
      </c>
      <c r="Z74" s="84" t="str">
        <f>IF(Z36="","",Z36)</f>
        <v/>
      </c>
      <c r="AA74" s="83">
        <f ca="1">INT((AF74-Y74*1000)/100)</f>
        <v>1</v>
      </c>
      <c r="AB74" s="84" t="str">
        <f>IF(AB36="","",AB36)</f>
        <v/>
      </c>
      <c r="AC74" s="84">
        <f ca="1">INT((AF74-Y74*1000-AA74*100)/10)</f>
        <v>2</v>
      </c>
      <c r="AD74" s="85" t="str">
        <f>IF(AD36="","",AD36)</f>
        <v/>
      </c>
      <c r="AE74" s="85">
        <f ca="1">AF74-Y74*1000-AA74*100-AC74*10</f>
        <v>7</v>
      </c>
      <c r="AF74" s="50">
        <f ca="1">AF72*10+AE70-AF73*10</f>
        <v>127</v>
      </c>
      <c r="AG74" s="50" t="str">
        <f>IF(AG36="","",AG36)</f>
        <v/>
      </c>
    </row>
    <row r="75" spans="1:33" ht="20.149999999999999" customHeight="1" x14ac:dyDescent="0.25">
      <c r="A75" s="1" t="str">
        <f t="shared" si="11"/>
        <v/>
      </c>
      <c r="D75" s="1" t="str">
        <f t="shared" si="19"/>
        <v/>
      </c>
      <c r="E75" s="1" t="str">
        <f t="shared" si="19"/>
        <v/>
      </c>
      <c r="F75" s="1" t="str">
        <f t="shared" si="19"/>
        <v/>
      </c>
      <c r="G75" s="1" t="str">
        <f t="shared" si="19"/>
        <v/>
      </c>
      <c r="H75" s="79">
        <f ca="1">INT(O75/1000)</f>
        <v>0</v>
      </c>
      <c r="I75" s="80" t="str">
        <f t="shared" si="13"/>
        <v/>
      </c>
      <c r="J75" s="79">
        <f ca="1">INT((O75-H75*1000)/100)</f>
        <v>1</v>
      </c>
      <c r="K75" s="80" t="str">
        <f t="shared" si="14"/>
        <v/>
      </c>
      <c r="L75" s="80">
        <f ca="1">INT((O75-H75*1000-J75*100)/10)</f>
        <v>6</v>
      </c>
      <c r="M75" s="75" t="str">
        <f t="shared" si="16"/>
        <v/>
      </c>
      <c r="N75" s="75">
        <f ca="1">O75-H75*1000-J75*100-L75*10</f>
        <v>0</v>
      </c>
      <c r="O75" s="50">
        <f ca="1">N69*D70</f>
        <v>160</v>
      </c>
      <c r="P75" s="50" t="str">
        <f>IF(P37="","",P37)</f>
        <v/>
      </c>
      <c r="Q75" s="1" t="str">
        <f t="shared" si="15"/>
        <v/>
      </c>
      <c r="R75" s="1" t="str">
        <f t="shared" si="15"/>
        <v/>
      </c>
      <c r="U75" s="1" t="str">
        <f t="shared" si="20"/>
        <v/>
      </c>
      <c r="V75" s="1" t="str">
        <f t="shared" si="20"/>
        <v/>
      </c>
      <c r="W75" s="1" t="str">
        <f t="shared" si="20"/>
        <v/>
      </c>
      <c r="X75" s="1" t="str">
        <f t="shared" si="20"/>
        <v/>
      </c>
      <c r="Y75" s="79">
        <f ca="1">INT(AF75/1000)</f>
        <v>0</v>
      </c>
      <c r="Z75" s="80" t="str">
        <f>IF(Z37="","",Z37)</f>
        <v/>
      </c>
      <c r="AA75" s="79">
        <f ca="1">INT((AF75-Y75*1000)/100)</f>
        <v>1</v>
      </c>
      <c r="AB75" s="80" t="str">
        <f>IF(AB37="","",AB37)</f>
        <v/>
      </c>
      <c r="AC75" s="80">
        <f ca="1">INT((AF75-Y75*1000-AA75*100)/10)</f>
        <v>2</v>
      </c>
      <c r="AD75" s="75" t="str">
        <f>IF(AD37="","",AD37)</f>
        <v/>
      </c>
      <c r="AE75" s="75">
        <f ca="1">AF75-Y75*1000-AA75*100-AC75*10</f>
        <v>0</v>
      </c>
      <c r="AF75" s="50">
        <f ca="1">AE69*U70</f>
        <v>120</v>
      </c>
      <c r="AG75" s="50" t="str">
        <f>IF(AG37="","",AG37)</f>
        <v/>
      </c>
    </row>
    <row r="76" spans="1:33" ht="20.149999999999999" customHeight="1" x14ac:dyDescent="0.25">
      <c r="A76" s="1" t="str">
        <f t="shared" si="11"/>
        <v/>
      </c>
      <c r="D76" s="1" t="str">
        <f t="shared" si="19"/>
        <v/>
      </c>
      <c r="E76" s="1" t="str">
        <f t="shared" si="19"/>
        <v/>
      </c>
      <c r="F76" s="1" t="str">
        <f t="shared" si="19"/>
        <v/>
      </c>
      <c r="G76" s="1" t="str">
        <f t="shared" si="19"/>
        <v/>
      </c>
      <c r="H76" s="83">
        <f ca="1">INT(O76/1000)</f>
        <v>0</v>
      </c>
      <c r="I76" s="84" t="str">
        <f t="shared" si="13"/>
        <v/>
      </c>
      <c r="J76" s="83">
        <f ca="1">INT((O76-H76*1000)/100)</f>
        <v>0</v>
      </c>
      <c r="K76" s="83" t="str">
        <f t="shared" si="14"/>
        <v/>
      </c>
      <c r="L76" s="83">
        <f ca="1">INT((O76-H76*1000-J76*100)/10)</f>
        <v>0</v>
      </c>
      <c r="M76" s="85" t="str">
        <f t="shared" si="16"/>
        <v/>
      </c>
      <c r="N76" s="85">
        <f ca="1">O76-H76*1000-J76*100-L76*10</f>
        <v>4</v>
      </c>
      <c r="O76" s="50">
        <f ca="1">O74-O75</f>
        <v>4</v>
      </c>
      <c r="P76" s="50" t="str">
        <f>IF(P38="","",P38)</f>
        <v/>
      </c>
      <c r="Q76" s="1" t="str">
        <f t="shared" si="15"/>
        <v/>
      </c>
      <c r="R76" s="1" t="str">
        <f t="shared" si="15"/>
        <v/>
      </c>
      <c r="U76" s="1" t="str">
        <f t="shared" si="20"/>
        <v/>
      </c>
      <c r="V76" s="1" t="str">
        <f t="shared" si="20"/>
        <v/>
      </c>
      <c r="W76" s="1" t="str">
        <f t="shared" si="20"/>
        <v/>
      </c>
      <c r="X76" s="1" t="str">
        <f t="shared" si="20"/>
        <v/>
      </c>
      <c r="Y76" s="83">
        <f ca="1">INT(AF76/1000)</f>
        <v>0</v>
      </c>
      <c r="Z76" s="84" t="str">
        <f>IF(Z38="","",Z38)</f>
        <v/>
      </c>
      <c r="AA76" s="83">
        <f ca="1">INT((AF76-Y76*1000)/100)</f>
        <v>0</v>
      </c>
      <c r="AB76" s="83" t="str">
        <f>IF(AB38="","",AB38)</f>
        <v/>
      </c>
      <c r="AC76" s="83">
        <f ca="1">INT((AF76-Y76*1000-AA76*100)/10)</f>
        <v>0</v>
      </c>
      <c r="AD76" s="85" t="str">
        <f>IF(AD38="","",AD38)</f>
        <v/>
      </c>
      <c r="AE76" s="85">
        <f ca="1">AF76-Y76*1000-AA76*100-AC76*10</f>
        <v>7</v>
      </c>
      <c r="AF76" s="50">
        <f ca="1">AF74-AF75</f>
        <v>7</v>
      </c>
      <c r="AG76" s="50" t="str">
        <f>IF(AG38="","",AG38)</f>
        <v/>
      </c>
    </row>
    <row r="77" spans="1:33" ht="25" customHeight="1"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row>
    <row r="78" spans="1:33" ht="25" customHeight="1"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row>
    <row r="79" spans="1:33" ht="25" customHeight="1"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row>
  </sheetData>
  <mergeCells count="18">
    <mergeCell ref="D23:E23"/>
    <mergeCell ref="U23:V23"/>
    <mergeCell ref="AE39:AF39"/>
    <mergeCell ref="D43:E43"/>
    <mergeCell ref="U43:V43"/>
    <mergeCell ref="AE1:AF1"/>
    <mergeCell ref="D5:E5"/>
    <mergeCell ref="U5:V5"/>
    <mergeCell ref="D14:E14"/>
    <mergeCell ref="U14:V14"/>
    <mergeCell ref="D52:E52"/>
    <mergeCell ref="U52:V52"/>
    <mergeCell ref="D70:E70"/>
    <mergeCell ref="U70:V70"/>
    <mergeCell ref="D32:E32"/>
    <mergeCell ref="U32:V32"/>
    <mergeCell ref="D61:E61"/>
    <mergeCell ref="U61:V61"/>
  </mergeCells>
  <phoneticPr fontId="3"/>
  <conditionalFormatting sqref="H5:H7 Y5:Y7 H14:H16 Y14:Y16 H23:H25 Y23:Y25 H32:H34 Y32:Y34">
    <cfRule type="cellIs" dxfId="32" priority="190" stopIfTrue="1" operator="equal">
      <formula>0</formula>
    </cfRule>
  </conditionalFormatting>
  <conditionalFormatting sqref="H43:H49">
    <cfRule type="cellIs" dxfId="31" priority="180" stopIfTrue="1" operator="equal">
      <formula>0</formula>
    </cfRule>
  </conditionalFormatting>
  <conditionalFormatting sqref="H52:H58">
    <cfRule type="cellIs" dxfId="30" priority="88" stopIfTrue="1" operator="equal">
      <formula>0</formula>
    </cfRule>
  </conditionalFormatting>
  <conditionalFormatting sqref="H61:H67">
    <cfRule type="cellIs" dxfId="29" priority="56" stopIfTrue="1" operator="equal">
      <formula>0</formula>
    </cfRule>
  </conditionalFormatting>
  <conditionalFormatting sqref="H70:H76">
    <cfRule type="cellIs" dxfId="28" priority="24" stopIfTrue="1" operator="equal">
      <formula>0</formula>
    </cfRule>
  </conditionalFormatting>
  <conditionalFormatting sqref="J42">
    <cfRule type="cellIs" dxfId="27" priority="113" stopIfTrue="1" operator="equal">
      <formula>0</formula>
    </cfRule>
  </conditionalFormatting>
  <conditionalFormatting sqref="J47:J48">
    <cfRule type="cellIs" dxfId="26" priority="176" stopIfTrue="1" operator="equal">
      <formula>0</formula>
    </cfRule>
  </conditionalFormatting>
  <conditionalFormatting sqref="J51">
    <cfRule type="cellIs" dxfId="25" priority="81" stopIfTrue="1" operator="equal">
      <formula>0</formula>
    </cfRule>
  </conditionalFormatting>
  <conditionalFormatting sqref="J56:J57">
    <cfRule type="cellIs" dxfId="24" priority="84" stopIfTrue="1" operator="equal">
      <formula>0</formula>
    </cfRule>
  </conditionalFormatting>
  <conditionalFormatting sqref="J60">
    <cfRule type="cellIs" dxfId="23" priority="49" stopIfTrue="1" operator="equal">
      <formula>0</formula>
    </cfRule>
  </conditionalFormatting>
  <conditionalFormatting sqref="J65:J66">
    <cfRule type="cellIs" dxfId="22" priority="52" stopIfTrue="1" operator="equal">
      <formula>0</formula>
    </cfRule>
  </conditionalFormatting>
  <conditionalFormatting sqref="J69">
    <cfRule type="cellIs" dxfId="21" priority="17" stopIfTrue="1" operator="equal">
      <formula>0</formula>
    </cfRule>
  </conditionalFormatting>
  <conditionalFormatting sqref="J74:J75">
    <cfRule type="cellIs" dxfId="20" priority="20" stopIfTrue="1" operator="equal">
      <formula>0</formula>
    </cfRule>
  </conditionalFormatting>
  <conditionalFormatting sqref="J49:L49">
    <cfRule type="cellIs" dxfId="19" priority="174" stopIfTrue="1" operator="equal">
      <formula>0</formula>
    </cfRule>
  </conditionalFormatting>
  <conditionalFormatting sqref="J58:L58">
    <cfRule type="cellIs" dxfId="18" priority="82" stopIfTrue="1" operator="equal">
      <formula>0</formula>
    </cfRule>
  </conditionalFormatting>
  <conditionalFormatting sqref="J67:L67">
    <cfRule type="cellIs" dxfId="17" priority="50" stopIfTrue="1" operator="equal">
      <formula>0</formula>
    </cfRule>
  </conditionalFormatting>
  <conditionalFormatting sqref="J76:L76">
    <cfRule type="cellIs" dxfId="16" priority="18" stopIfTrue="1" operator="equal">
      <formula>0</formula>
    </cfRule>
  </conditionalFormatting>
  <conditionalFormatting sqref="Y43:Y49">
    <cfRule type="cellIs" dxfId="15" priority="104" stopIfTrue="1" operator="equal">
      <formula>0</formula>
    </cfRule>
  </conditionalFormatting>
  <conditionalFormatting sqref="Y52:Y58">
    <cfRule type="cellIs" dxfId="14" priority="72" stopIfTrue="1" operator="equal">
      <formula>0</formula>
    </cfRule>
  </conditionalFormatting>
  <conditionalFormatting sqref="Y61:Y67">
    <cfRule type="cellIs" dxfId="13" priority="40" stopIfTrue="1" operator="equal">
      <formula>0</formula>
    </cfRule>
  </conditionalFormatting>
  <conditionalFormatting sqref="Y70:Y76">
    <cfRule type="cellIs" dxfId="12" priority="8" stopIfTrue="1" operator="equal">
      <formula>0</formula>
    </cfRule>
  </conditionalFormatting>
  <conditionalFormatting sqref="AA42">
    <cfRule type="cellIs" dxfId="11" priority="97" stopIfTrue="1" operator="equal">
      <formula>0</formula>
    </cfRule>
  </conditionalFormatting>
  <conditionalFormatting sqref="AA47:AA48">
    <cfRule type="cellIs" dxfId="10" priority="100" stopIfTrue="1" operator="equal">
      <formula>0</formula>
    </cfRule>
  </conditionalFormatting>
  <conditionalFormatting sqref="AA51">
    <cfRule type="cellIs" dxfId="9" priority="65" stopIfTrue="1" operator="equal">
      <formula>0</formula>
    </cfRule>
  </conditionalFormatting>
  <conditionalFormatting sqref="AA56:AA57">
    <cfRule type="cellIs" dxfId="8" priority="68" stopIfTrue="1" operator="equal">
      <formula>0</formula>
    </cfRule>
  </conditionalFormatting>
  <conditionalFormatting sqref="AA60">
    <cfRule type="cellIs" dxfId="7" priority="33" stopIfTrue="1" operator="equal">
      <formula>0</formula>
    </cfRule>
  </conditionalFormatting>
  <conditionalFormatting sqref="AA65:AA66">
    <cfRule type="cellIs" dxfId="6" priority="36" stopIfTrue="1" operator="equal">
      <formula>0</formula>
    </cfRule>
  </conditionalFormatting>
  <conditionalFormatting sqref="AA69">
    <cfRule type="cellIs" dxfId="5" priority="1" stopIfTrue="1" operator="equal">
      <formula>0</formula>
    </cfRule>
  </conditionalFormatting>
  <conditionalFormatting sqref="AA74:AA75">
    <cfRule type="cellIs" dxfId="4" priority="4" stopIfTrue="1" operator="equal">
      <formula>0</formula>
    </cfRule>
  </conditionalFormatting>
  <conditionalFormatting sqref="AA49:AC49">
    <cfRule type="cellIs" dxfId="3" priority="98" stopIfTrue="1" operator="equal">
      <formula>0</formula>
    </cfRule>
  </conditionalFormatting>
  <conditionalFormatting sqref="AA58:AC58">
    <cfRule type="cellIs" dxfId="2" priority="66" stopIfTrue="1" operator="equal">
      <formula>0</formula>
    </cfRule>
  </conditionalFormatting>
  <conditionalFormatting sqref="AA67:AC67">
    <cfRule type="cellIs" dxfId="1" priority="34" stopIfTrue="1" operator="equal">
      <formula>0</formula>
    </cfRule>
  </conditionalFormatting>
  <conditionalFormatting sqref="AA76:AC76">
    <cfRule type="cellIs" dxfId="0" priority="2" stopIfTrue="1" operator="equal">
      <formula>0</formula>
    </cfRule>
  </conditionalFormatting>
  <pageMargins left="0.98425196850393704" right="0.98425196850393704" top="0.98425196850393704" bottom="0.98425196850393704" header="0.51181102362204722" footer="0.51181102362204722"/>
  <pageSetup paperSize="9" scale="96" orientation="portrait" horizontalDpi="300" verticalDpi="0" r:id="rId1"/>
  <headerFooter alignWithMargins="0">
    <oddHeader>&amp;L&amp;14算数ドリル</oddHeader>
  </headerFooter>
  <rowBreaks count="1" manualBreakCount="1">
    <brk id="38" max="32"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Q67"/>
  <sheetViews>
    <sheetView zoomScaleNormal="100" workbookViewId="0"/>
  </sheetViews>
  <sheetFormatPr defaultColWidth="11.0703125" defaultRowHeight="25" customHeight="1" x14ac:dyDescent="0.25"/>
  <cols>
    <col min="1" max="37" width="1.7109375" style="1" customWidth="1"/>
    <col min="38" max="38" width="11.0703125" style="1"/>
    <col min="39" max="43" width="11.0703125" style="50"/>
    <col min="44" max="16384" width="11.0703125" style="1"/>
  </cols>
  <sheetData>
    <row r="1" spans="1:43" ht="25" customHeight="1" x14ac:dyDescent="0.25">
      <c r="A1" s="1" t="s">
        <v>96</v>
      </c>
      <c r="D1" s="2" t="s">
        <v>241</v>
      </c>
      <c r="AG1" s="3" t="s">
        <v>2</v>
      </c>
      <c r="AH1" s="3"/>
      <c r="AI1" s="147"/>
      <c r="AJ1" s="147"/>
    </row>
    <row r="2" spans="1:43" ht="25" customHeight="1" x14ac:dyDescent="0.25">
      <c r="Q2" s="4" t="s">
        <v>0</v>
      </c>
      <c r="R2" s="3"/>
      <c r="S2" s="3"/>
      <c r="T2" s="3"/>
      <c r="U2" s="3"/>
      <c r="V2" s="3"/>
      <c r="W2" s="3"/>
      <c r="X2" s="3"/>
      <c r="Y2" s="3"/>
      <c r="Z2" s="3"/>
      <c r="AA2" s="3"/>
      <c r="AB2" s="3"/>
      <c r="AC2" s="3"/>
      <c r="AD2" s="3"/>
      <c r="AE2" s="3"/>
      <c r="AF2" s="3"/>
    </row>
    <row r="3" spans="1:43" ht="25" customHeight="1" x14ac:dyDescent="0.25">
      <c r="A3" s="51" t="s">
        <v>242</v>
      </c>
      <c r="C3" s="52" t="s">
        <v>243</v>
      </c>
    </row>
    <row r="4" spans="1:43" ht="35.15" customHeight="1" x14ac:dyDescent="0.25">
      <c r="A4" s="5"/>
      <c r="B4" s="51" t="s">
        <v>244</v>
      </c>
      <c r="E4" s="146">
        <f ca="1">VLOOKUP(C5,$AN$4:$AQ$67,4,FALSE)*100</f>
        <v>2700</v>
      </c>
      <c r="F4" s="146"/>
      <c r="G4" s="146"/>
      <c r="H4" s="146"/>
      <c r="I4" s="187" t="s">
        <v>245</v>
      </c>
      <c r="J4" s="151"/>
      <c r="K4" s="146">
        <f ca="1">VLOOKUP(C5,$AN$4:$AQ$67,2,FALSE)*100</f>
        <v>900</v>
      </c>
      <c r="L4" s="146"/>
      <c r="M4" s="146"/>
      <c r="P4" s="5"/>
      <c r="AM4" s="50">
        <f ca="1">RAND()</f>
        <v>0.68038579006062938</v>
      </c>
      <c r="AN4" s="50">
        <f ca="1">RANK(AM4,$AM$4:$AM$67)</f>
        <v>19</v>
      </c>
      <c r="AO4" s="50">
        <v>2</v>
      </c>
      <c r="AP4" s="50">
        <v>2</v>
      </c>
      <c r="AQ4" s="50">
        <f>AO4*AP4</f>
        <v>4</v>
      </c>
    </row>
    <row r="5" spans="1:43" ht="35.15" customHeight="1" x14ac:dyDescent="0.25">
      <c r="C5" s="50">
        <v>1</v>
      </c>
      <c r="G5" s="10"/>
      <c r="H5" s="10"/>
      <c r="I5" s="5"/>
      <c r="J5" s="10"/>
      <c r="K5" s="10"/>
      <c r="L5" s="10"/>
      <c r="M5" s="10"/>
      <c r="N5" s="10"/>
      <c r="O5" s="10"/>
      <c r="P5" s="5"/>
      <c r="S5" s="10"/>
      <c r="T5" s="10"/>
      <c r="AM5" s="50">
        <f t="shared" ref="AM5:AM67" ca="1" si="0">RAND()</f>
        <v>0.19680852884647904</v>
      </c>
      <c r="AN5" s="50">
        <f t="shared" ref="AN5:AN67" ca="1" si="1">RANK(AM5,$AM$4:$AM$67)</f>
        <v>53</v>
      </c>
      <c r="AO5" s="50">
        <v>2</v>
      </c>
      <c r="AP5" s="50">
        <f>AP4+1</f>
        <v>3</v>
      </c>
      <c r="AQ5" s="50">
        <f t="shared" ref="AQ5:AQ67" si="2">AO5*AP5</f>
        <v>6</v>
      </c>
    </row>
    <row r="6" spans="1:43" ht="35.15" customHeight="1" x14ac:dyDescent="0.25">
      <c r="A6" s="5"/>
      <c r="D6" s="5"/>
      <c r="J6" s="5"/>
      <c r="AM6" s="50">
        <f t="shared" ca="1" si="0"/>
        <v>0.858589160300403</v>
      </c>
      <c r="AN6" s="50">
        <f t="shared" ca="1" si="1"/>
        <v>9</v>
      </c>
      <c r="AO6" s="50">
        <v>2</v>
      </c>
      <c r="AP6" s="50">
        <f t="shared" ref="AP6:AP67" si="3">AP5+1</f>
        <v>4</v>
      </c>
      <c r="AQ6" s="50">
        <f t="shared" si="2"/>
        <v>8</v>
      </c>
    </row>
    <row r="7" spans="1:43" ht="35.15" customHeight="1" x14ac:dyDescent="0.25">
      <c r="B7" s="51" t="s">
        <v>246</v>
      </c>
      <c r="E7" s="146">
        <f ca="1">VLOOKUP(C8,$AN$4:$AQ$67,4,FALSE)*100</f>
        <v>1200</v>
      </c>
      <c r="F7" s="146"/>
      <c r="G7" s="146"/>
      <c r="H7" s="146"/>
      <c r="I7" s="187" t="s">
        <v>245</v>
      </c>
      <c r="J7" s="151"/>
      <c r="K7" s="146">
        <f ca="1">VLOOKUP(C8,$AN$4:$AQ$67,2,FALSE)*100</f>
        <v>200</v>
      </c>
      <c r="L7" s="146"/>
      <c r="M7" s="146"/>
      <c r="AM7" s="50">
        <f t="shared" ca="1" si="0"/>
        <v>0.26881812038562458</v>
      </c>
      <c r="AN7" s="50">
        <f t="shared" ca="1" si="1"/>
        <v>47</v>
      </c>
      <c r="AO7" s="50">
        <v>2</v>
      </c>
      <c r="AP7" s="50">
        <f t="shared" si="3"/>
        <v>5</v>
      </c>
      <c r="AQ7" s="50">
        <f t="shared" si="2"/>
        <v>10</v>
      </c>
    </row>
    <row r="8" spans="1:43" ht="35.15" customHeight="1" x14ac:dyDescent="0.25">
      <c r="A8" s="5"/>
      <c r="C8" s="50">
        <v>2</v>
      </c>
      <c r="AM8" s="50">
        <f t="shared" ca="1" si="0"/>
        <v>0.95816303634136057</v>
      </c>
      <c r="AN8" s="50">
        <f t="shared" ca="1" si="1"/>
        <v>2</v>
      </c>
      <c r="AO8" s="50">
        <v>2</v>
      </c>
      <c r="AP8" s="50">
        <f t="shared" si="3"/>
        <v>6</v>
      </c>
      <c r="AQ8" s="50">
        <f t="shared" si="2"/>
        <v>12</v>
      </c>
    </row>
    <row r="9" spans="1:43" ht="35.15" customHeight="1" x14ac:dyDescent="0.25">
      <c r="AM9" s="50">
        <f t="shared" ca="1" si="0"/>
        <v>0.49588954967823617</v>
      </c>
      <c r="AN9" s="50">
        <f t="shared" ca="1" si="1"/>
        <v>29</v>
      </c>
      <c r="AO9" s="50">
        <v>2</v>
      </c>
      <c r="AP9" s="50">
        <f t="shared" si="3"/>
        <v>7</v>
      </c>
      <c r="AQ9" s="50">
        <f t="shared" si="2"/>
        <v>14</v>
      </c>
    </row>
    <row r="10" spans="1:43" ht="35.15" customHeight="1" x14ac:dyDescent="0.25">
      <c r="A10" s="5"/>
      <c r="B10" s="51" t="s">
        <v>7</v>
      </c>
      <c r="E10" s="146">
        <f ca="1">VLOOKUP(C11,$AN$4:$AQ$67,4,FALSE)*100</f>
        <v>5600</v>
      </c>
      <c r="F10" s="146"/>
      <c r="G10" s="146"/>
      <c r="H10" s="146"/>
      <c r="I10" s="187" t="s">
        <v>245</v>
      </c>
      <c r="J10" s="151"/>
      <c r="K10" s="146">
        <f ca="1">VLOOKUP(C11,$AN$4:$AQ$67,2,FALSE)*100</f>
        <v>800</v>
      </c>
      <c r="L10" s="146"/>
      <c r="M10" s="146"/>
      <c r="AM10" s="50">
        <f t="shared" ca="1" si="0"/>
        <v>0.9444022155679852</v>
      </c>
      <c r="AN10" s="50">
        <f t="shared" ca="1" si="1"/>
        <v>4</v>
      </c>
      <c r="AO10" s="50">
        <v>2</v>
      </c>
      <c r="AP10" s="50">
        <f t="shared" si="3"/>
        <v>8</v>
      </c>
      <c r="AQ10" s="50">
        <f t="shared" si="2"/>
        <v>16</v>
      </c>
    </row>
    <row r="11" spans="1:43" ht="35.15" customHeight="1" x14ac:dyDescent="0.25">
      <c r="C11" s="50">
        <v>3</v>
      </c>
      <c r="AM11" s="50">
        <f t="shared" ca="1" si="0"/>
        <v>0.79335692815121894</v>
      </c>
      <c r="AN11" s="50">
        <f t="shared" ca="1" si="1"/>
        <v>13</v>
      </c>
      <c r="AO11" s="50">
        <v>2</v>
      </c>
      <c r="AP11" s="50">
        <f t="shared" si="3"/>
        <v>9</v>
      </c>
      <c r="AQ11" s="50">
        <f t="shared" si="2"/>
        <v>18</v>
      </c>
    </row>
    <row r="12" spans="1:43" ht="35.15" customHeight="1" x14ac:dyDescent="0.25">
      <c r="A12" s="5"/>
      <c r="N12" s="10"/>
      <c r="AM12" s="50">
        <f t="shared" ca="1" si="0"/>
        <v>8.182712609782572E-2</v>
      </c>
      <c r="AN12" s="50">
        <f t="shared" ca="1" si="1"/>
        <v>60</v>
      </c>
      <c r="AO12" s="50">
        <v>3</v>
      </c>
      <c r="AP12" s="50">
        <v>2</v>
      </c>
      <c r="AQ12" s="50">
        <f t="shared" si="2"/>
        <v>6</v>
      </c>
    </row>
    <row r="13" spans="1:43" ht="35.15" customHeight="1" x14ac:dyDescent="0.25">
      <c r="B13" s="51" t="s">
        <v>247</v>
      </c>
      <c r="E13" s="146">
        <f ca="1">VLOOKUP(C14,$AN$4:$AQ$67,4,FALSE)*100</f>
        <v>1600</v>
      </c>
      <c r="F13" s="146"/>
      <c r="G13" s="146"/>
      <c r="H13" s="146"/>
      <c r="I13" s="187" t="s">
        <v>245</v>
      </c>
      <c r="J13" s="151"/>
      <c r="K13" s="146">
        <f ca="1">VLOOKUP(C14,$AN$4:$AQ$67,2,FALSE)*100</f>
        <v>200</v>
      </c>
      <c r="L13" s="146"/>
      <c r="M13" s="146"/>
      <c r="N13" s="10"/>
      <c r="AM13" s="50">
        <f t="shared" ca="1" si="0"/>
        <v>0.86560262331407023</v>
      </c>
      <c r="AN13" s="50">
        <f t="shared" ca="1" si="1"/>
        <v>7</v>
      </c>
      <c r="AO13" s="50">
        <v>3</v>
      </c>
      <c r="AP13" s="50">
        <f t="shared" si="3"/>
        <v>3</v>
      </c>
      <c r="AQ13" s="50">
        <f t="shared" si="2"/>
        <v>9</v>
      </c>
    </row>
    <row r="14" spans="1:43" ht="35.15" customHeight="1" x14ac:dyDescent="0.25">
      <c r="A14" s="5"/>
      <c r="C14" s="50">
        <v>4</v>
      </c>
      <c r="D14" s="5"/>
      <c r="K14" s="5"/>
      <c r="N14" s="5"/>
      <c r="S14" s="5"/>
      <c r="AM14" s="50">
        <f t="shared" ca="1" si="0"/>
        <v>0.78353468151554628</v>
      </c>
      <c r="AN14" s="50">
        <f t="shared" ca="1" si="1"/>
        <v>14</v>
      </c>
      <c r="AO14" s="50">
        <v>3</v>
      </c>
      <c r="AP14" s="50">
        <f t="shared" si="3"/>
        <v>4</v>
      </c>
      <c r="AQ14" s="50">
        <f t="shared" si="2"/>
        <v>12</v>
      </c>
    </row>
    <row r="15" spans="1:43" ht="35.15" customHeight="1" x14ac:dyDescent="0.25">
      <c r="AM15" s="50">
        <f t="shared" ca="1" si="0"/>
        <v>0.35748240674162057</v>
      </c>
      <c r="AN15" s="50">
        <f t="shared" ca="1" si="1"/>
        <v>42</v>
      </c>
      <c r="AO15" s="50">
        <v>3</v>
      </c>
      <c r="AP15" s="50">
        <f t="shared" si="3"/>
        <v>5</v>
      </c>
      <c r="AQ15" s="50">
        <f t="shared" si="2"/>
        <v>15</v>
      </c>
    </row>
    <row r="16" spans="1:43" ht="35.15" customHeight="1" x14ac:dyDescent="0.25">
      <c r="A16" s="5"/>
      <c r="B16" s="51" t="s">
        <v>248</v>
      </c>
      <c r="E16" s="146">
        <f ca="1">VLOOKUP(C14,$AN$4:$AQ$67,4,FALSE)</f>
        <v>16</v>
      </c>
      <c r="F16" s="146"/>
      <c r="G16" s="51" t="s">
        <v>57</v>
      </c>
      <c r="H16" s="5"/>
      <c r="I16" s="154" t="s">
        <v>6</v>
      </c>
      <c r="J16" s="146"/>
      <c r="K16" s="146">
        <f ca="1">VLOOKUP(C14,$AN$4:$AQ$67,2,FALSE)</f>
        <v>2</v>
      </c>
      <c r="L16" s="146"/>
      <c r="M16" s="52" t="s">
        <v>57</v>
      </c>
      <c r="P16" s="5"/>
      <c r="AM16" s="50">
        <f t="shared" ca="1" si="0"/>
        <v>0.23179655637394081</v>
      </c>
      <c r="AN16" s="50">
        <f t="shared" ca="1" si="1"/>
        <v>51</v>
      </c>
      <c r="AO16" s="50">
        <v>3</v>
      </c>
      <c r="AP16" s="50">
        <f t="shared" si="3"/>
        <v>6</v>
      </c>
      <c r="AQ16" s="50">
        <f t="shared" si="2"/>
        <v>18</v>
      </c>
    </row>
    <row r="17" spans="1:43" ht="35.15" customHeight="1" x14ac:dyDescent="0.25">
      <c r="C17" s="50">
        <v>5</v>
      </c>
      <c r="AM17" s="50">
        <f t="shared" ca="1" si="0"/>
        <v>0.32451671192665077</v>
      </c>
      <c r="AN17" s="50">
        <f t="shared" ca="1" si="1"/>
        <v>43</v>
      </c>
      <c r="AO17" s="50">
        <v>3</v>
      </c>
      <c r="AP17" s="50">
        <f t="shared" si="3"/>
        <v>7</v>
      </c>
      <c r="AQ17" s="50">
        <f t="shared" si="2"/>
        <v>21</v>
      </c>
    </row>
    <row r="18" spans="1:43" ht="35.15" customHeight="1" x14ac:dyDescent="0.25">
      <c r="A18" s="5"/>
      <c r="D18" s="5"/>
      <c r="M18" s="5"/>
      <c r="AM18" s="50">
        <f t="shared" ca="1" si="0"/>
        <v>0.86425590123816398</v>
      </c>
      <c r="AN18" s="50">
        <f t="shared" ca="1" si="1"/>
        <v>8</v>
      </c>
      <c r="AO18" s="50">
        <v>3</v>
      </c>
      <c r="AP18" s="50">
        <f t="shared" si="3"/>
        <v>8</v>
      </c>
      <c r="AQ18" s="50">
        <f t="shared" si="2"/>
        <v>24</v>
      </c>
    </row>
    <row r="19" spans="1:43" ht="35.15" customHeight="1" x14ac:dyDescent="0.25">
      <c r="B19" s="51" t="s">
        <v>249</v>
      </c>
      <c r="E19" s="146">
        <f ca="1">VLOOKUP(C17,$AN$4:$AQ$67,4,FALSE)</f>
        <v>25</v>
      </c>
      <c r="F19" s="146"/>
      <c r="G19" s="51" t="s">
        <v>57</v>
      </c>
      <c r="H19" s="5"/>
      <c r="I19" s="154" t="s">
        <v>6</v>
      </c>
      <c r="J19" s="146"/>
      <c r="K19" s="146">
        <f ca="1">VLOOKUP(C17,$AN$4:$AQ$67,2,FALSE)</f>
        <v>5</v>
      </c>
      <c r="L19" s="146"/>
      <c r="M19" s="52" t="s">
        <v>57</v>
      </c>
      <c r="AM19" s="50">
        <f t="shared" ca="1" si="0"/>
        <v>0.41303755448531021</v>
      </c>
      <c r="AN19" s="50">
        <f t="shared" ca="1" si="1"/>
        <v>35</v>
      </c>
      <c r="AO19" s="50">
        <v>3</v>
      </c>
      <c r="AP19" s="50">
        <f t="shared" si="3"/>
        <v>9</v>
      </c>
      <c r="AQ19" s="50">
        <f t="shared" si="2"/>
        <v>27</v>
      </c>
    </row>
    <row r="20" spans="1:43" ht="35.15" customHeight="1" x14ac:dyDescent="0.25">
      <c r="A20" s="5"/>
      <c r="C20" s="50">
        <v>6</v>
      </c>
      <c r="M20" s="5"/>
      <c r="AM20" s="50">
        <f t="shared" ca="1" si="0"/>
        <v>0.4705477090040675</v>
      </c>
      <c r="AN20" s="50">
        <f t="shared" ca="1" si="1"/>
        <v>31</v>
      </c>
      <c r="AO20" s="50">
        <v>4</v>
      </c>
      <c r="AP20" s="50">
        <v>2</v>
      </c>
      <c r="AQ20" s="50">
        <f t="shared" si="2"/>
        <v>8</v>
      </c>
    </row>
    <row r="21" spans="1:43" ht="35.15" customHeight="1" x14ac:dyDescent="0.25">
      <c r="AM21" s="50">
        <f t="shared" ca="1" si="0"/>
        <v>0.36937906275733701</v>
      </c>
      <c r="AN21" s="50">
        <f t="shared" ca="1" si="1"/>
        <v>41</v>
      </c>
      <c r="AO21" s="50">
        <v>4</v>
      </c>
      <c r="AP21" s="50">
        <f t="shared" si="3"/>
        <v>3</v>
      </c>
      <c r="AQ21" s="50">
        <f t="shared" si="2"/>
        <v>12</v>
      </c>
    </row>
    <row r="22" spans="1:43" ht="35.15" customHeight="1" x14ac:dyDescent="0.25">
      <c r="A22" s="5"/>
      <c r="B22" s="51" t="s">
        <v>250</v>
      </c>
      <c r="E22" s="146">
        <f ca="1">K22*INT(RAND()*29+11)</f>
        <v>9500</v>
      </c>
      <c r="F22" s="146"/>
      <c r="G22" s="146"/>
      <c r="H22" s="146"/>
      <c r="I22" s="154" t="s">
        <v>6</v>
      </c>
      <c r="J22" s="146"/>
      <c r="K22" s="146">
        <v>250</v>
      </c>
      <c r="L22" s="146"/>
      <c r="M22" s="146"/>
      <c r="AM22" s="50">
        <f t="shared" ca="1" si="0"/>
        <v>0.8086534632932072</v>
      </c>
      <c r="AN22" s="50">
        <f t="shared" ca="1" si="1"/>
        <v>11</v>
      </c>
      <c r="AO22" s="50">
        <v>4</v>
      </c>
      <c r="AP22" s="50">
        <f t="shared" si="3"/>
        <v>4</v>
      </c>
      <c r="AQ22" s="50">
        <f t="shared" si="2"/>
        <v>16</v>
      </c>
    </row>
    <row r="23" spans="1:43" ht="35.15" customHeight="1" x14ac:dyDescent="0.25">
      <c r="AM23" s="50">
        <f t="shared" ca="1" si="0"/>
        <v>0.65332644087963521</v>
      </c>
      <c r="AN23" s="50">
        <f t="shared" ca="1" si="1"/>
        <v>21</v>
      </c>
      <c r="AO23" s="50">
        <v>4</v>
      </c>
      <c r="AP23" s="50">
        <f t="shared" si="3"/>
        <v>5</v>
      </c>
      <c r="AQ23" s="50">
        <f t="shared" si="2"/>
        <v>20</v>
      </c>
    </row>
    <row r="24" spans="1:43" ht="25" customHeight="1" x14ac:dyDescent="0.25">
      <c r="D24" s="2" t="str">
        <f>IF(D1="","",D1)</f>
        <v>わり算のせいしつ</v>
      </c>
      <c r="AG24" s="3" t="str">
        <f>IF(AG1="","",AG1)</f>
        <v>№</v>
      </c>
      <c r="AH24" s="3"/>
      <c r="AI24" s="147" t="str">
        <f>IF(AI1="","",AI1)</f>
        <v/>
      </c>
      <c r="AJ24" s="147"/>
      <c r="AM24" s="50">
        <f t="shared" ca="1" si="0"/>
        <v>0.39499454230585085</v>
      </c>
      <c r="AN24" s="50">
        <f t="shared" ca="1" si="1"/>
        <v>36</v>
      </c>
      <c r="AO24" s="50">
        <v>4</v>
      </c>
      <c r="AP24" s="50">
        <f t="shared" si="3"/>
        <v>6</v>
      </c>
      <c r="AQ24" s="50">
        <f t="shared" si="2"/>
        <v>24</v>
      </c>
    </row>
    <row r="25" spans="1:43" ht="25" customHeight="1" x14ac:dyDescent="0.25">
      <c r="E25" s="6" t="s">
        <v>1</v>
      </c>
      <c r="Q25" s="4" t="str">
        <f>IF(Q2="","",Q2)</f>
        <v>名前</v>
      </c>
      <c r="R25" s="3"/>
      <c r="S25" s="3"/>
      <c r="T25" s="3"/>
      <c r="U25" s="3" t="str">
        <f>IF(U2="","",U2)</f>
        <v/>
      </c>
      <c r="V25" s="3"/>
      <c r="W25" s="3"/>
      <c r="X25" s="3"/>
      <c r="Y25" s="3"/>
      <c r="Z25" s="3"/>
      <c r="AA25" s="3"/>
      <c r="AB25" s="3"/>
      <c r="AC25" s="3"/>
      <c r="AD25" s="3"/>
      <c r="AE25" s="3"/>
      <c r="AF25" s="3"/>
      <c r="AM25" s="50">
        <f t="shared" ca="1" si="0"/>
        <v>0.54901316520623045</v>
      </c>
      <c r="AN25" s="50">
        <f t="shared" ca="1" si="1"/>
        <v>26</v>
      </c>
      <c r="AO25" s="50">
        <v>4</v>
      </c>
      <c r="AP25" s="50">
        <f t="shared" si="3"/>
        <v>7</v>
      </c>
      <c r="AQ25" s="50">
        <f t="shared" si="2"/>
        <v>28</v>
      </c>
    </row>
    <row r="26" spans="1:43" ht="25" customHeight="1" x14ac:dyDescent="0.25">
      <c r="A26" s="1" t="str">
        <f>IF(A3="","",A3)</f>
        <v>◇</v>
      </c>
      <c r="C26" s="1" t="str">
        <f>IF(C3="","",C3)</f>
        <v>わり算のせいしつを使って，次の計算をしましょう。</v>
      </c>
      <c r="AM26" s="50">
        <f t="shared" ca="1" si="0"/>
        <v>0.64625956922313454</v>
      </c>
      <c r="AN26" s="50">
        <f t="shared" ca="1" si="1"/>
        <v>23</v>
      </c>
      <c r="AO26" s="50">
        <v>4</v>
      </c>
      <c r="AP26" s="50">
        <f t="shared" si="3"/>
        <v>8</v>
      </c>
      <c r="AQ26" s="50">
        <f t="shared" si="2"/>
        <v>32</v>
      </c>
    </row>
    <row r="27" spans="1:43" ht="35.15" customHeight="1" x14ac:dyDescent="0.25">
      <c r="A27" s="5" t="str">
        <f t="shared" ref="A27:AK27" si="4">IF(A4="","",A4)</f>
        <v/>
      </c>
      <c r="B27" s="51" t="str">
        <f t="shared" si="4"/>
        <v>(1)</v>
      </c>
      <c r="E27" s="146">
        <f t="shared" ca="1" si="4"/>
        <v>2700</v>
      </c>
      <c r="F27" s="146" t="str">
        <f t="shared" si="4"/>
        <v/>
      </c>
      <c r="G27" s="146" t="str">
        <f t="shared" si="4"/>
        <v/>
      </c>
      <c r="H27" s="146" t="str">
        <f t="shared" si="4"/>
        <v/>
      </c>
      <c r="I27" s="187" t="str">
        <f t="shared" si="4"/>
        <v>÷</v>
      </c>
      <c r="J27" s="151" t="str">
        <f t="shared" si="4"/>
        <v/>
      </c>
      <c r="K27" s="146">
        <f t="shared" ca="1" si="4"/>
        <v>900</v>
      </c>
      <c r="L27" s="146" t="str">
        <f t="shared" si="4"/>
        <v/>
      </c>
      <c r="M27" s="146" t="str">
        <f t="shared" si="4"/>
        <v/>
      </c>
      <c r="N27" s="154" t="s">
        <v>15</v>
      </c>
      <c r="O27" s="146"/>
      <c r="P27" s="157">
        <f ca="1">E27/100</f>
        <v>27</v>
      </c>
      <c r="Q27" s="157"/>
      <c r="R27" s="155" t="s">
        <v>6</v>
      </c>
      <c r="S27" s="155"/>
      <c r="T27" s="155">
        <f ca="1">K27/100</f>
        <v>9</v>
      </c>
      <c r="U27" s="155"/>
      <c r="V27" s="1" t="str">
        <f t="shared" si="4"/>
        <v/>
      </c>
      <c r="W27" s="1" t="str">
        <f t="shared" si="4"/>
        <v/>
      </c>
      <c r="X27" s="1" t="str">
        <f t="shared" si="4"/>
        <v/>
      </c>
      <c r="Y27" s="1" t="str">
        <f t="shared" si="4"/>
        <v/>
      </c>
      <c r="Z27" s="1" t="str">
        <f t="shared" si="4"/>
        <v/>
      </c>
      <c r="AA27" s="1" t="str">
        <f t="shared" si="4"/>
        <v/>
      </c>
      <c r="AB27" s="1" t="str">
        <f t="shared" si="4"/>
        <v/>
      </c>
      <c r="AC27" s="1" t="str">
        <f t="shared" si="4"/>
        <v/>
      </c>
      <c r="AD27" s="1" t="str">
        <f t="shared" si="4"/>
        <v/>
      </c>
      <c r="AE27" s="1" t="str">
        <f t="shared" si="4"/>
        <v/>
      </c>
      <c r="AF27" s="1" t="str">
        <f t="shared" si="4"/>
        <v/>
      </c>
      <c r="AG27" s="1" t="str">
        <f t="shared" si="4"/>
        <v/>
      </c>
      <c r="AH27" s="1" t="str">
        <f t="shared" si="4"/>
        <v/>
      </c>
      <c r="AI27" s="1" t="str">
        <f t="shared" si="4"/>
        <v/>
      </c>
      <c r="AJ27" s="1" t="str">
        <f t="shared" si="4"/>
        <v/>
      </c>
      <c r="AK27" s="1" t="str">
        <f t="shared" si="4"/>
        <v/>
      </c>
      <c r="AM27" s="50">
        <f t="shared" ca="1" si="0"/>
        <v>0.28351453608281685</v>
      </c>
      <c r="AN27" s="50">
        <f t="shared" ca="1" si="1"/>
        <v>46</v>
      </c>
      <c r="AO27" s="50">
        <v>4</v>
      </c>
      <c r="AP27" s="50">
        <f t="shared" si="3"/>
        <v>9</v>
      </c>
      <c r="AQ27" s="50">
        <f t="shared" si="2"/>
        <v>36</v>
      </c>
    </row>
    <row r="28" spans="1:43" ht="35.15" customHeight="1" x14ac:dyDescent="0.25">
      <c r="A28" s="1" t="str">
        <f t="shared" ref="A28:AK28" si="5">IF(A5="","",A5)</f>
        <v/>
      </c>
      <c r="B28" s="1" t="str">
        <f t="shared" si="5"/>
        <v/>
      </c>
      <c r="C28" s="50">
        <f t="shared" si="5"/>
        <v>1</v>
      </c>
      <c r="D28" s="1" t="str">
        <f t="shared" si="5"/>
        <v/>
      </c>
      <c r="E28" s="1" t="str">
        <f t="shared" si="5"/>
        <v/>
      </c>
      <c r="F28" s="1" t="str">
        <f t="shared" si="5"/>
        <v/>
      </c>
      <c r="G28" s="10" t="str">
        <f t="shared" si="5"/>
        <v/>
      </c>
      <c r="H28" s="10" t="str">
        <f t="shared" si="5"/>
        <v/>
      </c>
      <c r="I28" s="5" t="str">
        <f t="shared" si="5"/>
        <v/>
      </c>
      <c r="J28" s="10" t="str">
        <f t="shared" si="5"/>
        <v/>
      </c>
      <c r="K28" s="10" t="str">
        <f t="shared" si="5"/>
        <v/>
      </c>
      <c r="L28" s="10" t="str">
        <f t="shared" si="5"/>
        <v/>
      </c>
      <c r="M28" s="10" t="str">
        <f t="shared" si="5"/>
        <v/>
      </c>
      <c r="N28" s="155" t="s">
        <v>15</v>
      </c>
      <c r="O28" s="155"/>
      <c r="P28" s="157">
        <f ca="1">P27/T27</f>
        <v>3</v>
      </c>
      <c r="Q28" s="157"/>
      <c r="R28" s="58" t="str">
        <f t="shared" si="5"/>
        <v/>
      </c>
      <c r="S28" s="69" t="str">
        <f t="shared" si="5"/>
        <v/>
      </c>
      <c r="T28" s="69" t="str">
        <f t="shared" si="5"/>
        <v/>
      </c>
      <c r="U28" s="58" t="str">
        <f t="shared" si="5"/>
        <v/>
      </c>
      <c r="V28" s="1" t="str">
        <f t="shared" si="5"/>
        <v/>
      </c>
      <c r="W28" s="1" t="str">
        <f t="shared" si="5"/>
        <v/>
      </c>
      <c r="X28" s="1" t="str">
        <f t="shared" si="5"/>
        <v/>
      </c>
      <c r="Y28" s="1" t="str">
        <f t="shared" si="5"/>
        <v/>
      </c>
      <c r="Z28" s="1" t="str">
        <f t="shared" si="5"/>
        <v/>
      </c>
      <c r="AA28" s="1" t="str">
        <f t="shared" si="5"/>
        <v/>
      </c>
      <c r="AB28" s="1" t="str">
        <f t="shared" si="5"/>
        <v/>
      </c>
      <c r="AC28" s="1" t="str">
        <f t="shared" si="5"/>
        <v/>
      </c>
      <c r="AD28" s="1" t="str">
        <f t="shared" si="5"/>
        <v/>
      </c>
      <c r="AE28" s="1" t="str">
        <f t="shared" si="5"/>
        <v/>
      </c>
      <c r="AF28" s="1" t="str">
        <f t="shared" si="5"/>
        <v/>
      </c>
      <c r="AG28" s="1" t="str">
        <f t="shared" si="5"/>
        <v/>
      </c>
      <c r="AH28" s="1" t="str">
        <f t="shared" si="5"/>
        <v/>
      </c>
      <c r="AI28" s="1" t="str">
        <f t="shared" si="5"/>
        <v/>
      </c>
      <c r="AJ28" s="1" t="str">
        <f t="shared" si="5"/>
        <v/>
      </c>
      <c r="AK28" s="1" t="str">
        <f t="shared" si="5"/>
        <v/>
      </c>
      <c r="AM28" s="50">
        <f t="shared" ca="1" si="0"/>
        <v>0.51638836808709321</v>
      </c>
      <c r="AN28" s="50">
        <f t="shared" ca="1" si="1"/>
        <v>28</v>
      </c>
      <c r="AO28" s="50">
        <v>5</v>
      </c>
      <c r="AP28" s="50">
        <v>2</v>
      </c>
      <c r="AQ28" s="50">
        <f t="shared" si="2"/>
        <v>10</v>
      </c>
    </row>
    <row r="29" spans="1:43" ht="35.15" customHeight="1" x14ac:dyDescent="0.25">
      <c r="A29" s="5" t="str">
        <f t="shared" ref="A29:AK29" si="6">IF(A6="","",A6)</f>
        <v/>
      </c>
      <c r="B29" s="1" t="str">
        <f t="shared" si="6"/>
        <v/>
      </c>
      <c r="C29" s="1" t="str">
        <f t="shared" si="6"/>
        <v/>
      </c>
      <c r="D29" s="5" t="str">
        <f t="shared" si="6"/>
        <v/>
      </c>
      <c r="E29" s="1" t="str">
        <f t="shared" si="6"/>
        <v/>
      </c>
      <c r="F29" s="1" t="str">
        <f t="shared" si="6"/>
        <v/>
      </c>
      <c r="G29" s="1" t="str">
        <f t="shared" si="6"/>
        <v/>
      </c>
      <c r="H29" s="1" t="str">
        <f t="shared" si="6"/>
        <v/>
      </c>
      <c r="I29" s="1" t="str">
        <f t="shared" si="6"/>
        <v/>
      </c>
      <c r="J29" s="5" t="str">
        <f t="shared" si="6"/>
        <v/>
      </c>
      <c r="K29" s="1" t="str">
        <f t="shared" si="6"/>
        <v/>
      </c>
      <c r="L29" s="1" t="str">
        <f t="shared" si="6"/>
        <v/>
      </c>
      <c r="M29" s="1" t="str">
        <f t="shared" si="6"/>
        <v/>
      </c>
      <c r="N29" s="1" t="str">
        <f t="shared" si="6"/>
        <v/>
      </c>
      <c r="O29" s="1" t="str">
        <f t="shared" si="6"/>
        <v/>
      </c>
      <c r="P29" s="1" t="str">
        <f t="shared" si="6"/>
        <v/>
      </c>
      <c r="Q29" s="1" t="str">
        <f t="shared" si="6"/>
        <v/>
      </c>
      <c r="R29" s="1" t="str">
        <f t="shared" si="6"/>
        <v/>
      </c>
      <c r="S29" s="1" t="str">
        <f t="shared" si="6"/>
        <v/>
      </c>
      <c r="T29" s="1" t="str">
        <f t="shared" si="6"/>
        <v/>
      </c>
      <c r="U29" s="1" t="str">
        <f t="shared" si="6"/>
        <v/>
      </c>
      <c r="V29" s="1" t="str">
        <f t="shared" si="6"/>
        <v/>
      </c>
      <c r="W29" s="1" t="str">
        <f t="shared" si="6"/>
        <v/>
      </c>
      <c r="X29" s="1" t="str">
        <f t="shared" si="6"/>
        <v/>
      </c>
      <c r="Y29" s="1" t="str">
        <f t="shared" si="6"/>
        <v/>
      </c>
      <c r="Z29" s="1" t="str">
        <f t="shared" si="6"/>
        <v/>
      </c>
      <c r="AA29" s="1" t="str">
        <f t="shared" si="6"/>
        <v/>
      </c>
      <c r="AB29" s="1" t="str">
        <f t="shared" si="6"/>
        <v/>
      </c>
      <c r="AC29" s="1" t="str">
        <f t="shared" si="6"/>
        <v/>
      </c>
      <c r="AD29" s="1" t="str">
        <f t="shared" si="6"/>
        <v/>
      </c>
      <c r="AE29" s="1" t="str">
        <f t="shared" si="6"/>
        <v/>
      </c>
      <c r="AF29" s="1" t="str">
        <f t="shared" si="6"/>
        <v/>
      </c>
      <c r="AG29" s="1" t="str">
        <f t="shared" si="6"/>
        <v/>
      </c>
      <c r="AH29" s="1" t="str">
        <f t="shared" si="6"/>
        <v/>
      </c>
      <c r="AI29" s="1" t="str">
        <f t="shared" si="6"/>
        <v/>
      </c>
      <c r="AJ29" s="1" t="str">
        <f t="shared" si="6"/>
        <v/>
      </c>
      <c r="AK29" s="1" t="str">
        <f t="shared" si="6"/>
        <v/>
      </c>
      <c r="AM29" s="50">
        <f t="shared" ca="1" si="0"/>
        <v>0.41782729267871732</v>
      </c>
      <c r="AN29" s="50">
        <f t="shared" ca="1" si="1"/>
        <v>34</v>
      </c>
      <c r="AO29" s="50">
        <v>5</v>
      </c>
      <c r="AP29" s="50">
        <f t="shared" si="3"/>
        <v>3</v>
      </c>
      <c r="AQ29" s="50">
        <f t="shared" si="2"/>
        <v>15</v>
      </c>
    </row>
    <row r="30" spans="1:43" ht="35.15" customHeight="1" x14ac:dyDescent="0.25">
      <c r="A30" s="1" t="str">
        <f t="shared" ref="A30:AK30" si="7">IF(A7="","",A7)</f>
        <v/>
      </c>
      <c r="B30" s="51" t="str">
        <f t="shared" si="7"/>
        <v>(2)</v>
      </c>
      <c r="E30" s="146">
        <f t="shared" ca="1" si="7"/>
        <v>1200</v>
      </c>
      <c r="F30" s="146" t="str">
        <f t="shared" si="7"/>
        <v/>
      </c>
      <c r="G30" s="146" t="str">
        <f t="shared" si="7"/>
        <v/>
      </c>
      <c r="H30" s="146" t="str">
        <f t="shared" si="7"/>
        <v/>
      </c>
      <c r="I30" s="187" t="str">
        <f t="shared" si="7"/>
        <v>÷</v>
      </c>
      <c r="J30" s="151" t="str">
        <f t="shared" si="7"/>
        <v/>
      </c>
      <c r="K30" s="146">
        <f t="shared" ca="1" si="7"/>
        <v>200</v>
      </c>
      <c r="L30" s="146" t="str">
        <f t="shared" si="7"/>
        <v/>
      </c>
      <c r="M30" s="146" t="str">
        <f t="shared" si="7"/>
        <v/>
      </c>
      <c r="N30" s="154" t="s">
        <v>15</v>
      </c>
      <c r="O30" s="146"/>
      <c r="P30" s="157">
        <f ca="1">E30/100</f>
        <v>12</v>
      </c>
      <c r="Q30" s="157"/>
      <c r="R30" s="155" t="s">
        <v>6</v>
      </c>
      <c r="S30" s="155"/>
      <c r="T30" s="155">
        <f ca="1">K30/100</f>
        <v>2</v>
      </c>
      <c r="U30" s="155"/>
      <c r="V30" s="1" t="str">
        <f t="shared" si="7"/>
        <v/>
      </c>
      <c r="W30" s="1" t="str">
        <f t="shared" si="7"/>
        <v/>
      </c>
      <c r="X30" s="1" t="str">
        <f t="shared" si="7"/>
        <v/>
      </c>
      <c r="Y30" s="1" t="str">
        <f t="shared" si="7"/>
        <v/>
      </c>
      <c r="Z30" s="1" t="str">
        <f t="shared" si="7"/>
        <v/>
      </c>
      <c r="AA30" s="1" t="str">
        <f t="shared" si="7"/>
        <v/>
      </c>
      <c r="AB30" s="1" t="str">
        <f t="shared" si="7"/>
        <v/>
      </c>
      <c r="AC30" s="1" t="str">
        <f t="shared" si="7"/>
        <v/>
      </c>
      <c r="AD30" s="1" t="str">
        <f t="shared" si="7"/>
        <v/>
      </c>
      <c r="AE30" s="1" t="str">
        <f t="shared" si="7"/>
        <v/>
      </c>
      <c r="AF30" s="1" t="str">
        <f t="shared" si="7"/>
        <v/>
      </c>
      <c r="AG30" s="1" t="str">
        <f t="shared" si="7"/>
        <v/>
      </c>
      <c r="AH30" s="1" t="str">
        <f t="shared" si="7"/>
        <v/>
      </c>
      <c r="AI30" s="1" t="str">
        <f t="shared" si="7"/>
        <v/>
      </c>
      <c r="AJ30" s="1" t="str">
        <f t="shared" si="7"/>
        <v/>
      </c>
      <c r="AK30" s="1" t="str">
        <f t="shared" si="7"/>
        <v/>
      </c>
      <c r="AM30" s="50">
        <f t="shared" ca="1" si="0"/>
        <v>0.71377821869105373</v>
      </c>
      <c r="AN30" s="50">
        <f t="shared" ca="1" si="1"/>
        <v>17</v>
      </c>
      <c r="AO30" s="50">
        <v>5</v>
      </c>
      <c r="AP30" s="50">
        <f t="shared" si="3"/>
        <v>4</v>
      </c>
      <c r="AQ30" s="50">
        <f t="shared" si="2"/>
        <v>20</v>
      </c>
    </row>
    <row r="31" spans="1:43" ht="35.15" customHeight="1" x14ac:dyDescent="0.25">
      <c r="A31" s="5" t="str">
        <f t="shared" ref="A31:AK31" si="8">IF(A8="","",A8)</f>
        <v/>
      </c>
      <c r="B31" s="1" t="str">
        <f t="shared" si="8"/>
        <v/>
      </c>
      <c r="C31" s="50">
        <f t="shared" si="8"/>
        <v>2</v>
      </c>
      <c r="D31" s="1" t="str">
        <f t="shared" si="8"/>
        <v/>
      </c>
      <c r="E31" s="1" t="str">
        <f t="shared" si="8"/>
        <v/>
      </c>
      <c r="F31" s="1" t="str">
        <f t="shared" si="8"/>
        <v/>
      </c>
      <c r="G31" s="1" t="str">
        <f t="shared" si="8"/>
        <v/>
      </c>
      <c r="H31" s="1" t="str">
        <f t="shared" si="8"/>
        <v/>
      </c>
      <c r="I31" s="1" t="str">
        <f t="shared" si="8"/>
        <v/>
      </c>
      <c r="J31" s="1" t="str">
        <f t="shared" si="8"/>
        <v/>
      </c>
      <c r="K31" s="1" t="str">
        <f t="shared" si="8"/>
        <v/>
      </c>
      <c r="L31" s="1" t="str">
        <f t="shared" si="8"/>
        <v/>
      </c>
      <c r="M31" s="1" t="str">
        <f t="shared" si="8"/>
        <v/>
      </c>
      <c r="N31" s="155" t="s">
        <v>15</v>
      </c>
      <c r="O31" s="155"/>
      <c r="P31" s="157">
        <f ca="1">P30/T30</f>
        <v>6</v>
      </c>
      <c r="Q31" s="157"/>
      <c r="R31" s="58" t="str">
        <f>IF(R8="","",R8)</f>
        <v/>
      </c>
      <c r="S31" s="69" t="str">
        <f>IF(S8="","",S8)</f>
        <v/>
      </c>
      <c r="T31" s="69" t="str">
        <f>IF(T8="","",T8)</f>
        <v/>
      </c>
      <c r="U31" s="58" t="str">
        <f>IF(U8="","",U8)</f>
        <v/>
      </c>
      <c r="V31" s="1" t="str">
        <f t="shared" si="8"/>
        <v/>
      </c>
      <c r="W31" s="1" t="str">
        <f t="shared" si="8"/>
        <v/>
      </c>
      <c r="X31" s="1" t="str">
        <f t="shared" si="8"/>
        <v/>
      </c>
      <c r="Y31" s="1" t="str">
        <f t="shared" si="8"/>
        <v/>
      </c>
      <c r="Z31" s="1" t="str">
        <f t="shared" si="8"/>
        <v/>
      </c>
      <c r="AA31" s="1" t="str">
        <f t="shared" si="8"/>
        <v/>
      </c>
      <c r="AB31" s="1" t="str">
        <f t="shared" si="8"/>
        <v/>
      </c>
      <c r="AC31" s="1" t="str">
        <f t="shared" si="8"/>
        <v/>
      </c>
      <c r="AD31" s="1" t="str">
        <f t="shared" si="8"/>
        <v/>
      </c>
      <c r="AE31" s="1" t="str">
        <f t="shared" si="8"/>
        <v/>
      </c>
      <c r="AF31" s="1" t="str">
        <f t="shared" si="8"/>
        <v/>
      </c>
      <c r="AG31" s="1" t="str">
        <f t="shared" si="8"/>
        <v/>
      </c>
      <c r="AH31" s="1" t="str">
        <f t="shared" si="8"/>
        <v/>
      </c>
      <c r="AI31" s="1" t="str">
        <f t="shared" si="8"/>
        <v/>
      </c>
      <c r="AJ31" s="1" t="str">
        <f t="shared" si="8"/>
        <v/>
      </c>
      <c r="AK31" s="1" t="str">
        <f t="shared" si="8"/>
        <v/>
      </c>
      <c r="AM31" s="50">
        <f t="shared" ca="1" si="0"/>
        <v>0.91900790757009942</v>
      </c>
      <c r="AN31" s="50">
        <f t="shared" ca="1" si="1"/>
        <v>5</v>
      </c>
      <c r="AO31" s="50">
        <v>5</v>
      </c>
      <c r="AP31" s="50">
        <f t="shared" si="3"/>
        <v>5</v>
      </c>
      <c r="AQ31" s="50">
        <f t="shared" si="2"/>
        <v>25</v>
      </c>
    </row>
    <row r="32" spans="1:43" ht="35.15" customHeight="1" x14ac:dyDescent="0.25">
      <c r="A32" s="1" t="str">
        <f t="shared" ref="A32:AK32" si="9">IF(A9="","",A9)</f>
        <v/>
      </c>
      <c r="B32" s="1" t="str">
        <f t="shared" si="9"/>
        <v/>
      </c>
      <c r="C32" s="1" t="str">
        <f t="shared" si="9"/>
        <v/>
      </c>
      <c r="D32" s="1" t="str">
        <f t="shared" si="9"/>
        <v/>
      </c>
      <c r="E32" s="1" t="str">
        <f t="shared" si="9"/>
        <v/>
      </c>
      <c r="F32" s="1" t="str">
        <f t="shared" si="9"/>
        <v/>
      </c>
      <c r="G32" s="1" t="str">
        <f t="shared" si="9"/>
        <v/>
      </c>
      <c r="H32" s="1" t="str">
        <f t="shared" si="9"/>
        <v/>
      </c>
      <c r="I32" s="1" t="str">
        <f t="shared" si="9"/>
        <v/>
      </c>
      <c r="J32" s="1" t="str">
        <f t="shared" si="9"/>
        <v/>
      </c>
      <c r="K32" s="1" t="str">
        <f t="shared" si="9"/>
        <v/>
      </c>
      <c r="L32" s="1" t="str">
        <f t="shared" si="9"/>
        <v/>
      </c>
      <c r="M32" s="1" t="str">
        <f t="shared" si="9"/>
        <v/>
      </c>
      <c r="N32" s="1" t="str">
        <f t="shared" si="9"/>
        <v/>
      </c>
      <c r="O32" s="1" t="str">
        <f t="shared" si="9"/>
        <v/>
      </c>
      <c r="P32" s="1" t="str">
        <f t="shared" si="9"/>
        <v/>
      </c>
      <c r="Q32" s="1" t="str">
        <f t="shared" si="9"/>
        <v/>
      </c>
      <c r="R32" s="1" t="str">
        <f t="shared" si="9"/>
        <v/>
      </c>
      <c r="S32" s="1" t="str">
        <f t="shared" si="9"/>
        <v/>
      </c>
      <c r="T32" s="1" t="str">
        <f t="shared" si="9"/>
        <v/>
      </c>
      <c r="U32" s="1" t="str">
        <f t="shared" si="9"/>
        <v/>
      </c>
      <c r="V32" s="1" t="str">
        <f t="shared" si="9"/>
        <v/>
      </c>
      <c r="W32" s="1" t="str">
        <f t="shared" si="9"/>
        <v/>
      </c>
      <c r="X32" s="1" t="str">
        <f t="shared" si="9"/>
        <v/>
      </c>
      <c r="Y32" s="1" t="str">
        <f t="shared" si="9"/>
        <v/>
      </c>
      <c r="Z32" s="1" t="str">
        <f t="shared" si="9"/>
        <v/>
      </c>
      <c r="AA32" s="1" t="str">
        <f t="shared" si="9"/>
        <v/>
      </c>
      <c r="AB32" s="1" t="str">
        <f t="shared" si="9"/>
        <v/>
      </c>
      <c r="AC32" s="1" t="str">
        <f t="shared" si="9"/>
        <v/>
      </c>
      <c r="AD32" s="1" t="str">
        <f t="shared" si="9"/>
        <v/>
      </c>
      <c r="AE32" s="1" t="str">
        <f t="shared" si="9"/>
        <v/>
      </c>
      <c r="AF32" s="1" t="str">
        <f t="shared" si="9"/>
        <v/>
      </c>
      <c r="AG32" s="1" t="str">
        <f t="shared" si="9"/>
        <v/>
      </c>
      <c r="AH32" s="1" t="str">
        <f t="shared" si="9"/>
        <v/>
      </c>
      <c r="AI32" s="1" t="str">
        <f t="shared" si="9"/>
        <v/>
      </c>
      <c r="AJ32" s="1" t="str">
        <f t="shared" si="9"/>
        <v/>
      </c>
      <c r="AK32" s="1" t="str">
        <f t="shared" si="9"/>
        <v/>
      </c>
      <c r="AM32" s="50">
        <f t="shared" ca="1" si="0"/>
        <v>0.66577610598296066</v>
      </c>
      <c r="AN32" s="50">
        <f t="shared" ca="1" si="1"/>
        <v>20</v>
      </c>
      <c r="AO32" s="50">
        <v>5</v>
      </c>
      <c r="AP32" s="50">
        <f t="shared" si="3"/>
        <v>6</v>
      </c>
      <c r="AQ32" s="50">
        <f t="shared" si="2"/>
        <v>30</v>
      </c>
    </row>
    <row r="33" spans="1:43" ht="35.15" customHeight="1" x14ac:dyDescent="0.25">
      <c r="A33" s="5" t="str">
        <f t="shared" ref="A33:AK33" si="10">IF(A10="","",A10)</f>
        <v/>
      </c>
      <c r="B33" s="51" t="str">
        <f t="shared" si="10"/>
        <v>(3)</v>
      </c>
      <c r="E33" s="146">
        <f t="shared" ca="1" si="10"/>
        <v>5600</v>
      </c>
      <c r="F33" s="146" t="str">
        <f t="shared" si="10"/>
        <v/>
      </c>
      <c r="G33" s="146" t="str">
        <f t="shared" si="10"/>
        <v/>
      </c>
      <c r="H33" s="146" t="str">
        <f t="shared" si="10"/>
        <v/>
      </c>
      <c r="I33" s="187" t="str">
        <f t="shared" si="10"/>
        <v>÷</v>
      </c>
      <c r="J33" s="151" t="str">
        <f t="shared" si="10"/>
        <v/>
      </c>
      <c r="K33" s="146">
        <f t="shared" ca="1" si="10"/>
        <v>800</v>
      </c>
      <c r="L33" s="146" t="str">
        <f t="shared" si="10"/>
        <v/>
      </c>
      <c r="M33" s="146" t="str">
        <f t="shared" si="10"/>
        <v/>
      </c>
      <c r="N33" s="154" t="s">
        <v>15</v>
      </c>
      <c r="O33" s="146"/>
      <c r="P33" s="157">
        <f ca="1">E33/100</f>
        <v>56</v>
      </c>
      <c r="Q33" s="157"/>
      <c r="R33" s="155" t="s">
        <v>6</v>
      </c>
      <c r="S33" s="155"/>
      <c r="T33" s="155">
        <f ca="1">K33/100</f>
        <v>8</v>
      </c>
      <c r="U33" s="155"/>
      <c r="V33" s="1" t="str">
        <f t="shared" si="10"/>
        <v/>
      </c>
      <c r="W33" s="1" t="str">
        <f t="shared" si="10"/>
        <v/>
      </c>
      <c r="X33" s="1" t="str">
        <f t="shared" si="10"/>
        <v/>
      </c>
      <c r="Y33" s="1" t="str">
        <f t="shared" si="10"/>
        <v/>
      </c>
      <c r="Z33" s="1" t="str">
        <f t="shared" si="10"/>
        <v/>
      </c>
      <c r="AA33" s="1" t="str">
        <f t="shared" si="10"/>
        <v/>
      </c>
      <c r="AB33" s="1" t="str">
        <f t="shared" si="10"/>
        <v/>
      </c>
      <c r="AC33" s="1" t="str">
        <f t="shared" si="10"/>
        <v/>
      </c>
      <c r="AD33" s="1" t="str">
        <f t="shared" si="10"/>
        <v/>
      </c>
      <c r="AE33" s="1" t="str">
        <f t="shared" si="10"/>
        <v/>
      </c>
      <c r="AF33" s="1" t="str">
        <f t="shared" si="10"/>
        <v/>
      </c>
      <c r="AG33" s="1" t="str">
        <f t="shared" si="10"/>
        <v/>
      </c>
      <c r="AH33" s="1" t="str">
        <f t="shared" si="10"/>
        <v/>
      </c>
      <c r="AI33" s="1" t="str">
        <f t="shared" si="10"/>
        <v/>
      </c>
      <c r="AJ33" s="1" t="str">
        <f t="shared" si="10"/>
        <v/>
      </c>
      <c r="AK33" s="1" t="str">
        <f t="shared" si="10"/>
        <v/>
      </c>
      <c r="AM33" s="50">
        <f t="shared" ca="1" si="0"/>
        <v>0.21573886180319057</v>
      </c>
      <c r="AN33" s="50">
        <f t="shared" ca="1" si="1"/>
        <v>52</v>
      </c>
      <c r="AO33" s="50">
        <v>5</v>
      </c>
      <c r="AP33" s="50">
        <f t="shared" si="3"/>
        <v>7</v>
      </c>
      <c r="AQ33" s="50">
        <f t="shared" si="2"/>
        <v>35</v>
      </c>
    </row>
    <row r="34" spans="1:43" ht="35.15" customHeight="1" x14ac:dyDescent="0.25">
      <c r="A34" s="1" t="str">
        <f t="shared" ref="A34:AK34" si="11">IF(A11="","",A11)</f>
        <v/>
      </c>
      <c r="B34" s="1" t="str">
        <f t="shared" si="11"/>
        <v/>
      </c>
      <c r="C34" s="50">
        <f t="shared" si="11"/>
        <v>3</v>
      </c>
      <c r="D34" s="1" t="str">
        <f t="shared" si="11"/>
        <v/>
      </c>
      <c r="E34" s="1" t="str">
        <f t="shared" si="11"/>
        <v/>
      </c>
      <c r="F34" s="1" t="str">
        <f t="shared" si="11"/>
        <v/>
      </c>
      <c r="G34" s="1" t="str">
        <f t="shared" si="11"/>
        <v/>
      </c>
      <c r="H34" s="1" t="str">
        <f t="shared" si="11"/>
        <v/>
      </c>
      <c r="I34" s="1" t="str">
        <f t="shared" si="11"/>
        <v/>
      </c>
      <c r="J34" s="1" t="str">
        <f t="shared" si="11"/>
        <v/>
      </c>
      <c r="K34" s="1" t="str">
        <f t="shared" si="11"/>
        <v/>
      </c>
      <c r="L34" s="1" t="str">
        <f t="shared" si="11"/>
        <v/>
      </c>
      <c r="M34" s="1" t="str">
        <f t="shared" si="11"/>
        <v/>
      </c>
      <c r="N34" s="155" t="s">
        <v>15</v>
      </c>
      <c r="O34" s="155"/>
      <c r="P34" s="157">
        <f ca="1">P33/T33</f>
        <v>7</v>
      </c>
      <c r="Q34" s="157"/>
      <c r="R34" s="58" t="str">
        <f>IF(R11="","",R11)</f>
        <v/>
      </c>
      <c r="S34" s="69" t="str">
        <f>IF(S11="","",S11)</f>
        <v/>
      </c>
      <c r="T34" s="69" t="str">
        <f>IF(T11="","",T11)</f>
        <v/>
      </c>
      <c r="U34" s="58" t="str">
        <f>IF(U11="","",U11)</f>
        <v/>
      </c>
      <c r="V34" s="1" t="str">
        <f t="shared" si="11"/>
        <v/>
      </c>
      <c r="W34" s="1" t="str">
        <f t="shared" si="11"/>
        <v/>
      </c>
      <c r="X34" s="1" t="str">
        <f t="shared" si="11"/>
        <v/>
      </c>
      <c r="Y34" s="1" t="str">
        <f t="shared" si="11"/>
        <v/>
      </c>
      <c r="Z34" s="1" t="str">
        <f t="shared" si="11"/>
        <v/>
      </c>
      <c r="AA34" s="1" t="str">
        <f t="shared" si="11"/>
        <v/>
      </c>
      <c r="AB34" s="1" t="str">
        <f t="shared" si="11"/>
        <v/>
      </c>
      <c r="AC34" s="1" t="str">
        <f t="shared" si="11"/>
        <v/>
      </c>
      <c r="AD34" s="1" t="str">
        <f t="shared" si="11"/>
        <v/>
      </c>
      <c r="AE34" s="1" t="str">
        <f t="shared" si="11"/>
        <v/>
      </c>
      <c r="AF34" s="1" t="str">
        <f t="shared" si="11"/>
        <v/>
      </c>
      <c r="AG34" s="1" t="str">
        <f t="shared" si="11"/>
        <v/>
      </c>
      <c r="AH34" s="1" t="str">
        <f t="shared" si="11"/>
        <v/>
      </c>
      <c r="AI34" s="1" t="str">
        <f t="shared" si="11"/>
        <v/>
      </c>
      <c r="AJ34" s="1" t="str">
        <f t="shared" si="11"/>
        <v/>
      </c>
      <c r="AK34" s="1" t="str">
        <f t="shared" si="11"/>
        <v/>
      </c>
      <c r="AM34" s="50">
        <f t="shared" ca="1" si="0"/>
        <v>4.7894982568089883E-2</v>
      </c>
      <c r="AN34" s="50">
        <f t="shared" ca="1" si="1"/>
        <v>63</v>
      </c>
      <c r="AO34" s="50">
        <v>5</v>
      </c>
      <c r="AP34" s="50">
        <f t="shared" si="3"/>
        <v>8</v>
      </c>
      <c r="AQ34" s="50">
        <f t="shared" si="2"/>
        <v>40</v>
      </c>
    </row>
    <row r="35" spans="1:43" ht="35.15" customHeight="1" x14ac:dyDescent="0.25">
      <c r="A35" s="5" t="str">
        <f t="shared" ref="A35:AK35" si="12">IF(A12="","",A12)</f>
        <v/>
      </c>
      <c r="B35" s="1" t="str">
        <f t="shared" si="12"/>
        <v/>
      </c>
      <c r="C35" s="1" t="str">
        <f t="shared" si="12"/>
        <v/>
      </c>
      <c r="D35" s="1" t="str">
        <f t="shared" si="12"/>
        <v/>
      </c>
      <c r="E35" s="1" t="str">
        <f t="shared" si="12"/>
        <v/>
      </c>
      <c r="F35" s="1" t="str">
        <f t="shared" si="12"/>
        <v/>
      </c>
      <c r="G35" s="1" t="str">
        <f t="shared" si="12"/>
        <v/>
      </c>
      <c r="H35" s="1" t="str">
        <f t="shared" si="12"/>
        <v/>
      </c>
      <c r="I35" s="1" t="str">
        <f t="shared" si="12"/>
        <v/>
      </c>
      <c r="J35" s="1" t="str">
        <f t="shared" si="12"/>
        <v/>
      </c>
      <c r="K35" s="1" t="str">
        <f t="shared" si="12"/>
        <v/>
      </c>
      <c r="L35" s="1" t="str">
        <f t="shared" si="12"/>
        <v/>
      </c>
      <c r="M35" s="1" t="str">
        <f t="shared" si="12"/>
        <v/>
      </c>
      <c r="N35" s="10" t="str">
        <f t="shared" si="12"/>
        <v/>
      </c>
      <c r="O35" s="1" t="str">
        <f t="shared" si="12"/>
        <v/>
      </c>
      <c r="P35" s="1" t="str">
        <f t="shared" si="12"/>
        <v/>
      </c>
      <c r="Q35" s="1" t="str">
        <f t="shared" si="12"/>
        <v/>
      </c>
      <c r="R35" s="1" t="str">
        <f t="shared" si="12"/>
        <v/>
      </c>
      <c r="S35" s="1" t="str">
        <f t="shared" si="12"/>
        <v/>
      </c>
      <c r="T35" s="1" t="str">
        <f t="shared" si="12"/>
        <v/>
      </c>
      <c r="U35" s="1" t="str">
        <f t="shared" si="12"/>
        <v/>
      </c>
      <c r="V35" s="1" t="str">
        <f t="shared" si="12"/>
        <v/>
      </c>
      <c r="W35" s="1" t="str">
        <f t="shared" si="12"/>
        <v/>
      </c>
      <c r="X35" s="1" t="str">
        <f t="shared" si="12"/>
        <v/>
      </c>
      <c r="Y35" s="1" t="str">
        <f t="shared" si="12"/>
        <v/>
      </c>
      <c r="Z35" s="1" t="str">
        <f t="shared" si="12"/>
        <v/>
      </c>
      <c r="AA35" s="1" t="str">
        <f t="shared" si="12"/>
        <v/>
      </c>
      <c r="AB35" s="1" t="str">
        <f t="shared" si="12"/>
        <v/>
      </c>
      <c r="AC35" s="1" t="str">
        <f t="shared" si="12"/>
        <v/>
      </c>
      <c r="AD35" s="1" t="str">
        <f t="shared" si="12"/>
        <v/>
      </c>
      <c r="AE35" s="1" t="str">
        <f t="shared" si="12"/>
        <v/>
      </c>
      <c r="AF35" s="1" t="str">
        <f t="shared" si="12"/>
        <v/>
      </c>
      <c r="AG35" s="1" t="str">
        <f t="shared" si="12"/>
        <v/>
      </c>
      <c r="AH35" s="1" t="str">
        <f t="shared" si="12"/>
        <v/>
      </c>
      <c r="AI35" s="1" t="str">
        <f t="shared" si="12"/>
        <v/>
      </c>
      <c r="AJ35" s="1" t="str">
        <f t="shared" si="12"/>
        <v/>
      </c>
      <c r="AK35" s="1" t="str">
        <f t="shared" si="12"/>
        <v/>
      </c>
      <c r="AM35" s="50">
        <f t="shared" ca="1" si="0"/>
        <v>0.24319520472181988</v>
      </c>
      <c r="AN35" s="50">
        <f t="shared" ca="1" si="1"/>
        <v>48</v>
      </c>
      <c r="AO35" s="50">
        <v>5</v>
      </c>
      <c r="AP35" s="50">
        <f t="shared" si="3"/>
        <v>9</v>
      </c>
      <c r="AQ35" s="50">
        <f t="shared" si="2"/>
        <v>45</v>
      </c>
    </row>
    <row r="36" spans="1:43" ht="35.15" customHeight="1" x14ac:dyDescent="0.25">
      <c r="A36" s="1" t="str">
        <f t="shared" ref="A36:AK36" si="13">IF(A13="","",A13)</f>
        <v/>
      </c>
      <c r="B36" s="51" t="str">
        <f t="shared" si="13"/>
        <v>(4)</v>
      </c>
      <c r="E36" s="146">
        <f t="shared" ca="1" si="13"/>
        <v>1600</v>
      </c>
      <c r="F36" s="146" t="str">
        <f t="shared" si="13"/>
        <v/>
      </c>
      <c r="G36" s="146" t="str">
        <f t="shared" si="13"/>
        <v/>
      </c>
      <c r="H36" s="146" t="str">
        <f t="shared" si="13"/>
        <v/>
      </c>
      <c r="I36" s="187" t="str">
        <f t="shared" si="13"/>
        <v>÷</v>
      </c>
      <c r="J36" s="151" t="str">
        <f t="shared" si="13"/>
        <v/>
      </c>
      <c r="K36" s="146">
        <f t="shared" ca="1" si="13"/>
        <v>200</v>
      </c>
      <c r="L36" s="146" t="str">
        <f t="shared" si="13"/>
        <v/>
      </c>
      <c r="M36" s="146" t="str">
        <f t="shared" si="13"/>
        <v/>
      </c>
      <c r="N36" s="154" t="s">
        <v>15</v>
      </c>
      <c r="O36" s="146"/>
      <c r="P36" s="157">
        <f ca="1">E36/100</f>
        <v>16</v>
      </c>
      <c r="Q36" s="157"/>
      <c r="R36" s="155" t="s">
        <v>6</v>
      </c>
      <c r="S36" s="155"/>
      <c r="T36" s="155">
        <f ca="1">K36/100</f>
        <v>2</v>
      </c>
      <c r="U36" s="155"/>
      <c r="V36" s="1" t="str">
        <f t="shared" si="13"/>
        <v/>
      </c>
      <c r="W36" s="1" t="str">
        <f t="shared" si="13"/>
        <v/>
      </c>
      <c r="X36" s="1" t="str">
        <f t="shared" si="13"/>
        <v/>
      </c>
      <c r="Y36" s="1" t="str">
        <f t="shared" si="13"/>
        <v/>
      </c>
      <c r="Z36" s="1" t="str">
        <f t="shared" si="13"/>
        <v/>
      </c>
      <c r="AA36" s="1" t="str">
        <f t="shared" si="13"/>
        <v/>
      </c>
      <c r="AB36" s="1" t="str">
        <f t="shared" si="13"/>
        <v/>
      </c>
      <c r="AC36" s="1" t="str">
        <f t="shared" si="13"/>
        <v/>
      </c>
      <c r="AD36" s="1" t="str">
        <f t="shared" si="13"/>
        <v/>
      </c>
      <c r="AE36" s="1" t="str">
        <f t="shared" si="13"/>
        <v/>
      </c>
      <c r="AF36" s="1" t="str">
        <f t="shared" si="13"/>
        <v/>
      </c>
      <c r="AG36" s="1" t="str">
        <f t="shared" si="13"/>
        <v/>
      </c>
      <c r="AH36" s="1" t="str">
        <f t="shared" si="13"/>
        <v/>
      </c>
      <c r="AI36" s="1" t="str">
        <f t="shared" si="13"/>
        <v/>
      </c>
      <c r="AJ36" s="1" t="str">
        <f t="shared" si="13"/>
        <v/>
      </c>
      <c r="AK36" s="1" t="str">
        <f t="shared" si="13"/>
        <v/>
      </c>
      <c r="AM36" s="50">
        <f t="shared" ca="1" si="0"/>
        <v>0.80274938491845016</v>
      </c>
      <c r="AN36" s="50">
        <f t="shared" ca="1" si="1"/>
        <v>12</v>
      </c>
      <c r="AO36" s="50">
        <v>6</v>
      </c>
      <c r="AP36" s="50">
        <v>2</v>
      </c>
      <c r="AQ36" s="50">
        <f t="shared" si="2"/>
        <v>12</v>
      </c>
    </row>
    <row r="37" spans="1:43" ht="35.15" customHeight="1" x14ac:dyDescent="0.25">
      <c r="A37" s="5" t="str">
        <f t="shared" ref="A37:AK37" si="14">IF(A14="","",A14)</f>
        <v/>
      </c>
      <c r="B37" s="1" t="str">
        <f t="shared" si="14"/>
        <v/>
      </c>
      <c r="C37" s="50">
        <f t="shared" si="14"/>
        <v>4</v>
      </c>
      <c r="D37" s="5" t="str">
        <f t="shared" si="14"/>
        <v/>
      </c>
      <c r="E37" s="1" t="str">
        <f t="shared" si="14"/>
        <v/>
      </c>
      <c r="F37" s="1" t="str">
        <f t="shared" si="14"/>
        <v/>
      </c>
      <c r="G37" s="1" t="str">
        <f t="shared" si="14"/>
        <v/>
      </c>
      <c r="H37" s="1" t="str">
        <f t="shared" si="14"/>
        <v/>
      </c>
      <c r="I37" s="1" t="str">
        <f t="shared" si="14"/>
        <v/>
      </c>
      <c r="J37" s="1" t="str">
        <f t="shared" si="14"/>
        <v/>
      </c>
      <c r="K37" s="5" t="str">
        <f t="shared" si="14"/>
        <v/>
      </c>
      <c r="L37" s="1" t="str">
        <f t="shared" si="14"/>
        <v/>
      </c>
      <c r="M37" s="1" t="str">
        <f t="shared" si="14"/>
        <v/>
      </c>
      <c r="N37" s="155" t="s">
        <v>15</v>
      </c>
      <c r="O37" s="155"/>
      <c r="P37" s="157">
        <f ca="1">P36/T36</f>
        <v>8</v>
      </c>
      <c r="Q37" s="157"/>
      <c r="R37" s="58" t="str">
        <f>IF(R14="","",R14)</f>
        <v/>
      </c>
      <c r="S37" s="69" t="str">
        <f>IF(S14="","",S14)</f>
        <v/>
      </c>
      <c r="T37" s="69" t="str">
        <f>IF(T14="","",T14)</f>
        <v/>
      </c>
      <c r="U37" s="58" t="str">
        <f>IF(U14="","",U14)</f>
        <v/>
      </c>
      <c r="V37" s="1" t="str">
        <f t="shared" si="14"/>
        <v/>
      </c>
      <c r="W37" s="1" t="str">
        <f t="shared" si="14"/>
        <v/>
      </c>
      <c r="X37" s="1" t="str">
        <f t="shared" si="14"/>
        <v/>
      </c>
      <c r="Y37" s="1" t="str">
        <f t="shared" si="14"/>
        <v/>
      </c>
      <c r="Z37" s="1" t="str">
        <f t="shared" si="14"/>
        <v/>
      </c>
      <c r="AA37" s="1" t="str">
        <f t="shared" si="14"/>
        <v/>
      </c>
      <c r="AB37" s="1" t="str">
        <f t="shared" si="14"/>
        <v/>
      </c>
      <c r="AC37" s="1" t="str">
        <f t="shared" si="14"/>
        <v/>
      </c>
      <c r="AD37" s="1" t="str">
        <f t="shared" si="14"/>
        <v/>
      </c>
      <c r="AE37" s="1" t="str">
        <f t="shared" si="14"/>
        <v/>
      </c>
      <c r="AF37" s="1" t="str">
        <f t="shared" si="14"/>
        <v/>
      </c>
      <c r="AG37" s="1" t="str">
        <f t="shared" si="14"/>
        <v/>
      </c>
      <c r="AH37" s="1" t="str">
        <f t="shared" si="14"/>
        <v/>
      </c>
      <c r="AI37" s="1" t="str">
        <f t="shared" si="14"/>
        <v/>
      </c>
      <c r="AJ37" s="1" t="str">
        <f t="shared" si="14"/>
        <v/>
      </c>
      <c r="AK37" s="1" t="str">
        <f t="shared" si="14"/>
        <v/>
      </c>
      <c r="AM37" s="50">
        <f t="shared" ca="1" si="0"/>
        <v>0.10799096468859237</v>
      </c>
      <c r="AN37" s="50">
        <f t="shared" ca="1" si="1"/>
        <v>59</v>
      </c>
      <c r="AO37" s="50">
        <v>6</v>
      </c>
      <c r="AP37" s="50">
        <f t="shared" si="3"/>
        <v>3</v>
      </c>
      <c r="AQ37" s="50">
        <f t="shared" si="2"/>
        <v>18</v>
      </c>
    </row>
    <row r="38" spans="1:43" ht="35.15" customHeight="1" x14ac:dyDescent="0.25">
      <c r="A38" s="1" t="str">
        <f t="shared" ref="A38:AK38" si="15">IF(A15="","",A15)</f>
        <v/>
      </c>
      <c r="B38" s="1" t="str">
        <f t="shared" si="15"/>
        <v/>
      </c>
      <c r="C38" s="1" t="str">
        <f t="shared" si="15"/>
        <v/>
      </c>
      <c r="D38" s="1" t="str">
        <f t="shared" si="15"/>
        <v/>
      </c>
      <c r="E38" s="1" t="str">
        <f t="shared" si="15"/>
        <v/>
      </c>
      <c r="F38" s="1" t="str">
        <f t="shared" si="15"/>
        <v/>
      </c>
      <c r="G38" s="1" t="str">
        <f t="shared" si="15"/>
        <v/>
      </c>
      <c r="H38" s="1" t="str">
        <f t="shared" si="15"/>
        <v/>
      </c>
      <c r="I38" s="1" t="str">
        <f t="shared" si="15"/>
        <v/>
      </c>
      <c r="J38" s="1" t="str">
        <f t="shared" si="15"/>
        <v/>
      </c>
      <c r="K38" s="1" t="str">
        <f t="shared" si="15"/>
        <v/>
      </c>
      <c r="L38" s="1" t="str">
        <f t="shared" si="15"/>
        <v/>
      </c>
      <c r="M38" s="1" t="str">
        <f t="shared" si="15"/>
        <v/>
      </c>
      <c r="N38" s="1" t="str">
        <f t="shared" si="15"/>
        <v/>
      </c>
      <c r="O38" s="1" t="str">
        <f t="shared" si="15"/>
        <v/>
      </c>
      <c r="P38" s="1" t="str">
        <f t="shared" si="15"/>
        <v/>
      </c>
      <c r="Q38" s="1" t="str">
        <f t="shared" si="15"/>
        <v/>
      </c>
      <c r="R38" s="1" t="str">
        <f t="shared" si="15"/>
        <v/>
      </c>
      <c r="S38" s="1" t="str">
        <f t="shared" si="15"/>
        <v/>
      </c>
      <c r="T38" s="1" t="str">
        <f t="shared" si="15"/>
        <v/>
      </c>
      <c r="U38" s="1" t="str">
        <f t="shared" si="15"/>
        <v/>
      </c>
      <c r="V38" s="1" t="str">
        <f t="shared" si="15"/>
        <v/>
      </c>
      <c r="W38" s="1" t="str">
        <f t="shared" si="15"/>
        <v/>
      </c>
      <c r="X38" s="1" t="str">
        <f t="shared" si="15"/>
        <v/>
      </c>
      <c r="Y38" s="1" t="str">
        <f t="shared" si="15"/>
        <v/>
      </c>
      <c r="Z38" s="1" t="str">
        <f t="shared" si="15"/>
        <v/>
      </c>
      <c r="AA38" s="1" t="str">
        <f t="shared" si="15"/>
        <v/>
      </c>
      <c r="AB38" s="1" t="str">
        <f t="shared" si="15"/>
        <v/>
      </c>
      <c r="AC38" s="1" t="str">
        <f t="shared" si="15"/>
        <v/>
      </c>
      <c r="AD38" s="1" t="str">
        <f t="shared" si="15"/>
        <v/>
      </c>
      <c r="AE38" s="1" t="str">
        <f t="shared" si="15"/>
        <v/>
      </c>
      <c r="AF38" s="1" t="str">
        <f t="shared" si="15"/>
        <v/>
      </c>
      <c r="AG38" s="1" t="str">
        <f t="shared" si="15"/>
        <v/>
      </c>
      <c r="AH38" s="1" t="str">
        <f t="shared" si="15"/>
        <v/>
      </c>
      <c r="AI38" s="1" t="str">
        <f t="shared" si="15"/>
        <v/>
      </c>
      <c r="AJ38" s="1" t="str">
        <f t="shared" si="15"/>
        <v/>
      </c>
      <c r="AK38" s="1" t="str">
        <f t="shared" si="15"/>
        <v/>
      </c>
      <c r="AM38" s="50">
        <f t="shared" ca="1" si="0"/>
        <v>0.44996224875099489</v>
      </c>
      <c r="AN38" s="50">
        <f t="shared" ca="1" si="1"/>
        <v>32</v>
      </c>
      <c r="AO38" s="50">
        <v>6</v>
      </c>
      <c r="AP38" s="50">
        <f t="shared" si="3"/>
        <v>4</v>
      </c>
      <c r="AQ38" s="50">
        <f t="shared" si="2"/>
        <v>24</v>
      </c>
    </row>
    <row r="39" spans="1:43" ht="35.15" customHeight="1" x14ac:dyDescent="0.25">
      <c r="A39" s="5" t="str">
        <f t="shared" ref="A39:AK39" si="16">IF(A16="","",A16)</f>
        <v/>
      </c>
      <c r="B39" s="51" t="str">
        <f t="shared" si="16"/>
        <v>(5)</v>
      </c>
      <c r="E39" s="146">
        <f t="shared" ca="1" si="16"/>
        <v>16</v>
      </c>
      <c r="F39" s="146" t="str">
        <f t="shared" si="16"/>
        <v/>
      </c>
      <c r="G39" s="51" t="str">
        <f t="shared" si="16"/>
        <v>万</v>
      </c>
      <c r="H39" s="5"/>
      <c r="I39" s="154" t="str">
        <f t="shared" si="16"/>
        <v>÷</v>
      </c>
      <c r="J39" s="146" t="str">
        <f t="shared" si="16"/>
        <v/>
      </c>
      <c r="K39" s="146">
        <f t="shared" ca="1" si="16"/>
        <v>2</v>
      </c>
      <c r="L39" s="146" t="str">
        <f t="shared" si="16"/>
        <v/>
      </c>
      <c r="M39" s="52" t="str">
        <f t="shared" si="16"/>
        <v>万</v>
      </c>
      <c r="O39" s="154" t="s">
        <v>15</v>
      </c>
      <c r="P39" s="146"/>
      <c r="Q39" s="157">
        <f ca="1">E39</f>
        <v>16</v>
      </c>
      <c r="R39" s="157"/>
      <c r="S39" s="155" t="s">
        <v>6</v>
      </c>
      <c r="T39" s="155"/>
      <c r="U39" s="155">
        <f ca="1">K39</f>
        <v>2</v>
      </c>
      <c r="V39" s="155"/>
      <c r="W39" s="1" t="str">
        <f t="shared" si="16"/>
        <v/>
      </c>
      <c r="X39" s="1" t="str">
        <f t="shared" si="16"/>
        <v/>
      </c>
      <c r="Y39" s="1" t="str">
        <f t="shared" si="16"/>
        <v/>
      </c>
      <c r="Z39" s="1" t="str">
        <f t="shared" si="16"/>
        <v/>
      </c>
      <c r="AA39" s="1" t="str">
        <f t="shared" si="16"/>
        <v/>
      </c>
      <c r="AB39" s="1" t="str">
        <f t="shared" si="16"/>
        <v/>
      </c>
      <c r="AC39" s="1" t="str">
        <f t="shared" si="16"/>
        <v/>
      </c>
      <c r="AD39" s="1" t="str">
        <f t="shared" si="16"/>
        <v/>
      </c>
      <c r="AE39" s="1" t="str">
        <f t="shared" si="16"/>
        <v/>
      </c>
      <c r="AF39" s="1" t="str">
        <f t="shared" si="16"/>
        <v/>
      </c>
      <c r="AG39" s="1" t="str">
        <f t="shared" si="16"/>
        <v/>
      </c>
      <c r="AH39" s="1" t="str">
        <f t="shared" si="16"/>
        <v/>
      </c>
      <c r="AI39" s="1" t="str">
        <f t="shared" si="16"/>
        <v/>
      </c>
      <c r="AJ39" s="1" t="str">
        <f t="shared" si="16"/>
        <v/>
      </c>
      <c r="AK39" s="1" t="str">
        <f t="shared" si="16"/>
        <v/>
      </c>
      <c r="AM39" s="50">
        <f t="shared" ca="1" si="0"/>
        <v>0.71426449675313342</v>
      </c>
      <c r="AN39" s="50">
        <f t="shared" ca="1" si="1"/>
        <v>16</v>
      </c>
      <c r="AO39" s="50">
        <v>6</v>
      </c>
      <c r="AP39" s="50">
        <f t="shared" si="3"/>
        <v>5</v>
      </c>
      <c r="AQ39" s="50">
        <f t="shared" si="2"/>
        <v>30</v>
      </c>
    </row>
    <row r="40" spans="1:43" ht="35.15" customHeight="1" x14ac:dyDescent="0.25">
      <c r="A40" s="1" t="str">
        <f t="shared" ref="A40:AK40" si="17">IF(A17="","",A17)</f>
        <v/>
      </c>
      <c r="B40" s="1" t="str">
        <f t="shared" si="17"/>
        <v/>
      </c>
      <c r="C40" s="50">
        <f t="shared" si="17"/>
        <v>5</v>
      </c>
      <c r="D40" s="1" t="str">
        <f t="shared" si="17"/>
        <v/>
      </c>
      <c r="E40" s="1" t="str">
        <f t="shared" si="17"/>
        <v/>
      </c>
      <c r="F40" s="1" t="str">
        <f t="shared" si="17"/>
        <v/>
      </c>
      <c r="G40" s="1" t="str">
        <f t="shared" si="17"/>
        <v/>
      </c>
      <c r="H40" s="1" t="str">
        <f t="shared" si="17"/>
        <v/>
      </c>
      <c r="I40" s="1" t="str">
        <f t="shared" si="17"/>
        <v/>
      </c>
      <c r="J40" s="1" t="str">
        <f t="shared" si="17"/>
        <v/>
      </c>
      <c r="K40" s="1" t="str">
        <f t="shared" si="17"/>
        <v/>
      </c>
      <c r="L40" s="1" t="str">
        <f t="shared" si="17"/>
        <v/>
      </c>
      <c r="M40" s="1" t="str">
        <f t="shared" si="17"/>
        <v/>
      </c>
      <c r="N40" s="1" t="str">
        <f t="shared" si="17"/>
        <v/>
      </c>
      <c r="O40" s="155" t="s">
        <v>15</v>
      </c>
      <c r="P40" s="155"/>
      <c r="Q40" s="157">
        <f ca="1">Q39/U39</f>
        <v>8</v>
      </c>
      <c r="R40" s="157"/>
      <c r="S40" s="58" t="str">
        <f>IF(S17="","",S17)</f>
        <v/>
      </c>
      <c r="T40" s="69" t="str">
        <f>IF(T17="","",T17)</f>
        <v/>
      </c>
      <c r="U40" s="69" t="str">
        <f>IF(U17="","",U17)</f>
        <v/>
      </c>
      <c r="V40" s="58" t="str">
        <f>IF(V17="","",V17)</f>
        <v/>
      </c>
      <c r="W40" s="1" t="str">
        <f t="shared" si="17"/>
        <v/>
      </c>
      <c r="X40" s="1" t="str">
        <f t="shared" si="17"/>
        <v/>
      </c>
      <c r="Y40" s="1" t="str">
        <f t="shared" si="17"/>
        <v/>
      </c>
      <c r="Z40" s="1" t="str">
        <f t="shared" si="17"/>
        <v/>
      </c>
      <c r="AA40" s="1" t="str">
        <f t="shared" si="17"/>
        <v/>
      </c>
      <c r="AB40" s="1" t="str">
        <f t="shared" si="17"/>
        <v/>
      </c>
      <c r="AC40" s="1" t="str">
        <f t="shared" si="17"/>
        <v/>
      </c>
      <c r="AD40" s="1" t="str">
        <f t="shared" si="17"/>
        <v/>
      </c>
      <c r="AE40" s="1" t="str">
        <f t="shared" si="17"/>
        <v/>
      </c>
      <c r="AF40" s="1" t="str">
        <f t="shared" si="17"/>
        <v/>
      </c>
      <c r="AG40" s="1" t="str">
        <f t="shared" si="17"/>
        <v/>
      </c>
      <c r="AH40" s="1" t="str">
        <f t="shared" si="17"/>
        <v/>
      </c>
      <c r="AI40" s="1" t="str">
        <f t="shared" si="17"/>
        <v/>
      </c>
      <c r="AJ40" s="1" t="str">
        <f t="shared" si="17"/>
        <v/>
      </c>
      <c r="AK40" s="1" t="str">
        <f t="shared" si="17"/>
        <v/>
      </c>
      <c r="AM40" s="50">
        <f t="shared" ca="1" si="0"/>
        <v>0.68896053066877616</v>
      </c>
      <c r="AN40" s="50">
        <f t="shared" ca="1" si="1"/>
        <v>18</v>
      </c>
      <c r="AO40" s="50">
        <v>6</v>
      </c>
      <c r="AP40" s="50">
        <f t="shared" si="3"/>
        <v>6</v>
      </c>
      <c r="AQ40" s="50">
        <f t="shared" si="2"/>
        <v>36</v>
      </c>
    </row>
    <row r="41" spans="1:43" ht="35.15" customHeight="1" x14ac:dyDescent="0.25">
      <c r="A41" s="5" t="str">
        <f t="shared" ref="A41:AK41" si="18">IF(A18="","",A18)</f>
        <v/>
      </c>
      <c r="B41" s="1" t="str">
        <f t="shared" si="18"/>
        <v/>
      </c>
      <c r="C41" s="1" t="str">
        <f t="shared" si="18"/>
        <v/>
      </c>
      <c r="D41" s="5" t="str">
        <f t="shared" si="18"/>
        <v/>
      </c>
      <c r="E41" s="1" t="str">
        <f t="shared" si="18"/>
        <v/>
      </c>
      <c r="F41" s="1" t="str">
        <f t="shared" si="18"/>
        <v/>
      </c>
      <c r="G41" s="1" t="str">
        <f t="shared" si="18"/>
        <v/>
      </c>
      <c r="H41" s="1" t="str">
        <f t="shared" si="18"/>
        <v/>
      </c>
      <c r="I41" s="1" t="str">
        <f t="shared" si="18"/>
        <v/>
      </c>
      <c r="J41" s="1" t="str">
        <f t="shared" si="18"/>
        <v/>
      </c>
      <c r="K41" s="1" t="str">
        <f t="shared" si="18"/>
        <v/>
      </c>
      <c r="L41" s="1" t="str">
        <f t="shared" si="18"/>
        <v/>
      </c>
      <c r="M41" s="5" t="str">
        <f t="shared" si="18"/>
        <v/>
      </c>
      <c r="N41" s="1" t="str">
        <f t="shared" si="18"/>
        <v/>
      </c>
      <c r="O41" s="1" t="str">
        <f t="shared" si="18"/>
        <v/>
      </c>
      <c r="P41" s="1" t="str">
        <f t="shared" si="18"/>
        <v/>
      </c>
      <c r="Q41" s="1" t="str">
        <f t="shared" si="18"/>
        <v/>
      </c>
      <c r="R41" s="1" t="str">
        <f t="shared" si="18"/>
        <v/>
      </c>
      <c r="S41" s="1" t="str">
        <f t="shared" si="18"/>
        <v/>
      </c>
      <c r="T41" s="1" t="str">
        <f t="shared" si="18"/>
        <v/>
      </c>
      <c r="U41" s="1" t="str">
        <f t="shared" si="18"/>
        <v/>
      </c>
      <c r="V41" s="1" t="str">
        <f t="shared" si="18"/>
        <v/>
      </c>
      <c r="W41" s="1" t="str">
        <f t="shared" si="18"/>
        <v/>
      </c>
      <c r="X41" s="1" t="str">
        <f t="shared" si="18"/>
        <v/>
      </c>
      <c r="Y41" s="1" t="str">
        <f t="shared" si="18"/>
        <v/>
      </c>
      <c r="Z41" s="1" t="str">
        <f t="shared" si="18"/>
        <v/>
      </c>
      <c r="AA41" s="1" t="str">
        <f t="shared" si="18"/>
        <v/>
      </c>
      <c r="AB41" s="1" t="str">
        <f t="shared" si="18"/>
        <v/>
      </c>
      <c r="AC41" s="1" t="str">
        <f t="shared" si="18"/>
        <v/>
      </c>
      <c r="AD41" s="1" t="str">
        <f t="shared" si="18"/>
        <v/>
      </c>
      <c r="AE41" s="1" t="str">
        <f t="shared" si="18"/>
        <v/>
      </c>
      <c r="AF41" s="1" t="str">
        <f t="shared" si="18"/>
        <v/>
      </c>
      <c r="AG41" s="1" t="str">
        <f t="shared" si="18"/>
        <v/>
      </c>
      <c r="AH41" s="1" t="str">
        <f t="shared" si="18"/>
        <v/>
      </c>
      <c r="AI41" s="1" t="str">
        <f t="shared" si="18"/>
        <v/>
      </c>
      <c r="AJ41" s="1" t="str">
        <f t="shared" si="18"/>
        <v/>
      </c>
      <c r="AK41" s="1" t="str">
        <f t="shared" si="18"/>
        <v/>
      </c>
      <c r="AM41" s="50">
        <f t="shared" ca="1" si="0"/>
        <v>0.78314540959026602</v>
      </c>
      <c r="AN41" s="50">
        <f t="shared" ca="1" si="1"/>
        <v>15</v>
      </c>
      <c r="AO41" s="50">
        <v>6</v>
      </c>
      <c r="AP41" s="50">
        <f t="shared" si="3"/>
        <v>7</v>
      </c>
      <c r="AQ41" s="50">
        <f t="shared" si="2"/>
        <v>42</v>
      </c>
    </row>
    <row r="42" spans="1:43" ht="35.15" customHeight="1" x14ac:dyDescent="0.25">
      <c r="A42" s="1" t="str">
        <f t="shared" ref="A42:AK42" si="19">IF(A19="","",A19)</f>
        <v/>
      </c>
      <c r="B42" s="51" t="str">
        <f t="shared" si="19"/>
        <v>(6)</v>
      </c>
      <c r="E42" s="146">
        <f t="shared" ca="1" si="19"/>
        <v>25</v>
      </c>
      <c r="F42" s="146" t="str">
        <f t="shared" si="19"/>
        <v/>
      </c>
      <c r="G42" s="51" t="str">
        <f t="shared" si="19"/>
        <v>万</v>
      </c>
      <c r="H42" s="5"/>
      <c r="I42" s="154" t="str">
        <f t="shared" si="19"/>
        <v>÷</v>
      </c>
      <c r="J42" s="146" t="str">
        <f t="shared" si="19"/>
        <v/>
      </c>
      <c r="K42" s="146">
        <f t="shared" ca="1" si="19"/>
        <v>5</v>
      </c>
      <c r="L42" s="146" t="str">
        <f t="shared" si="19"/>
        <v/>
      </c>
      <c r="M42" s="52" t="str">
        <f t="shared" si="19"/>
        <v>万</v>
      </c>
      <c r="O42" s="154" t="s">
        <v>15</v>
      </c>
      <c r="P42" s="146"/>
      <c r="Q42" s="157">
        <f ca="1">E42</f>
        <v>25</v>
      </c>
      <c r="R42" s="157"/>
      <c r="S42" s="155" t="s">
        <v>6</v>
      </c>
      <c r="T42" s="155"/>
      <c r="U42" s="155">
        <f ca="1">K42</f>
        <v>5</v>
      </c>
      <c r="V42" s="155"/>
      <c r="W42" s="1" t="str">
        <f t="shared" si="19"/>
        <v/>
      </c>
      <c r="X42" s="1" t="str">
        <f t="shared" si="19"/>
        <v/>
      </c>
      <c r="Y42" s="1" t="str">
        <f t="shared" si="19"/>
        <v/>
      </c>
      <c r="Z42" s="1" t="str">
        <f t="shared" si="19"/>
        <v/>
      </c>
      <c r="AA42" s="1" t="str">
        <f t="shared" si="19"/>
        <v/>
      </c>
      <c r="AB42" s="1" t="str">
        <f t="shared" si="19"/>
        <v/>
      </c>
      <c r="AC42" s="1" t="str">
        <f t="shared" si="19"/>
        <v/>
      </c>
      <c r="AD42" s="1" t="str">
        <f t="shared" si="19"/>
        <v/>
      </c>
      <c r="AE42" s="1" t="str">
        <f t="shared" si="19"/>
        <v/>
      </c>
      <c r="AF42" s="1" t="str">
        <f t="shared" si="19"/>
        <v/>
      </c>
      <c r="AG42" s="1" t="str">
        <f t="shared" si="19"/>
        <v/>
      </c>
      <c r="AH42" s="1" t="str">
        <f t="shared" si="19"/>
        <v/>
      </c>
      <c r="AI42" s="1" t="str">
        <f t="shared" si="19"/>
        <v/>
      </c>
      <c r="AJ42" s="1" t="str">
        <f t="shared" si="19"/>
        <v/>
      </c>
      <c r="AK42" s="1" t="str">
        <f t="shared" si="19"/>
        <v/>
      </c>
      <c r="AM42" s="50">
        <f t="shared" ca="1" si="0"/>
        <v>0.17791541367762242</v>
      </c>
      <c r="AN42" s="50">
        <f t="shared" ca="1" si="1"/>
        <v>55</v>
      </c>
      <c r="AO42" s="50">
        <v>6</v>
      </c>
      <c r="AP42" s="50">
        <f t="shared" si="3"/>
        <v>8</v>
      </c>
      <c r="AQ42" s="50">
        <f t="shared" si="2"/>
        <v>48</v>
      </c>
    </row>
    <row r="43" spans="1:43" ht="35.15" customHeight="1" x14ac:dyDescent="0.25">
      <c r="A43" s="5" t="str">
        <f t="shared" ref="A43:AK43" si="20">IF(A20="","",A20)</f>
        <v/>
      </c>
      <c r="B43" s="1" t="str">
        <f t="shared" si="20"/>
        <v/>
      </c>
      <c r="C43" s="50">
        <f t="shared" si="20"/>
        <v>6</v>
      </c>
      <c r="D43" s="1" t="str">
        <f t="shared" si="20"/>
        <v/>
      </c>
      <c r="E43" s="1" t="str">
        <f t="shared" si="20"/>
        <v/>
      </c>
      <c r="F43" s="1" t="str">
        <f t="shared" si="20"/>
        <v/>
      </c>
      <c r="G43" s="1" t="str">
        <f t="shared" si="20"/>
        <v/>
      </c>
      <c r="H43" s="1" t="str">
        <f t="shared" si="20"/>
        <v/>
      </c>
      <c r="I43" s="1" t="str">
        <f t="shared" si="20"/>
        <v/>
      </c>
      <c r="J43" s="1" t="str">
        <f t="shared" si="20"/>
        <v/>
      </c>
      <c r="K43" s="1" t="str">
        <f t="shared" si="20"/>
        <v/>
      </c>
      <c r="L43" s="1" t="str">
        <f t="shared" si="20"/>
        <v/>
      </c>
      <c r="M43" s="5" t="str">
        <f t="shared" si="20"/>
        <v/>
      </c>
      <c r="N43" s="1" t="str">
        <f t="shared" si="20"/>
        <v/>
      </c>
      <c r="O43" s="155" t="s">
        <v>15</v>
      </c>
      <c r="P43" s="155"/>
      <c r="Q43" s="157">
        <f ca="1">Q42/U42</f>
        <v>5</v>
      </c>
      <c r="R43" s="157"/>
      <c r="S43" s="58" t="str">
        <f>IF(S20="","",S20)</f>
        <v/>
      </c>
      <c r="T43" s="69" t="str">
        <f>IF(T20="","",T20)</f>
        <v/>
      </c>
      <c r="U43" s="69" t="str">
        <f>IF(U20="","",U20)</f>
        <v/>
      </c>
      <c r="V43" s="58" t="str">
        <f>IF(V20="","",V20)</f>
        <v/>
      </c>
      <c r="W43" s="1" t="str">
        <f t="shared" si="20"/>
        <v/>
      </c>
      <c r="X43" s="1" t="str">
        <f t="shared" si="20"/>
        <v/>
      </c>
      <c r="Y43" s="1" t="str">
        <f t="shared" si="20"/>
        <v/>
      </c>
      <c r="Z43" s="1" t="str">
        <f t="shared" si="20"/>
        <v/>
      </c>
      <c r="AA43" s="1" t="str">
        <f t="shared" si="20"/>
        <v/>
      </c>
      <c r="AB43" s="1" t="str">
        <f t="shared" si="20"/>
        <v/>
      </c>
      <c r="AC43" s="1" t="str">
        <f t="shared" si="20"/>
        <v/>
      </c>
      <c r="AD43" s="1" t="str">
        <f t="shared" si="20"/>
        <v/>
      </c>
      <c r="AE43" s="1" t="str">
        <f t="shared" si="20"/>
        <v/>
      </c>
      <c r="AF43" s="1" t="str">
        <f t="shared" si="20"/>
        <v/>
      </c>
      <c r="AG43" s="1" t="str">
        <f t="shared" si="20"/>
        <v/>
      </c>
      <c r="AH43" s="1" t="str">
        <f t="shared" si="20"/>
        <v/>
      </c>
      <c r="AI43" s="1" t="str">
        <f t="shared" si="20"/>
        <v/>
      </c>
      <c r="AJ43" s="1" t="str">
        <f t="shared" si="20"/>
        <v/>
      </c>
      <c r="AK43" s="1" t="str">
        <f t="shared" si="20"/>
        <v/>
      </c>
      <c r="AM43" s="50">
        <f t="shared" ca="1" si="0"/>
        <v>5.8948607127417119E-2</v>
      </c>
      <c r="AN43" s="50">
        <f t="shared" ca="1" si="1"/>
        <v>62</v>
      </c>
      <c r="AO43" s="50">
        <v>6</v>
      </c>
      <c r="AP43" s="50">
        <f t="shared" si="3"/>
        <v>9</v>
      </c>
      <c r="AQ43" s="50">
        <f t="shared" si="2"/>
        <v>54</v>
      </c>
    </row>
    <row r="44" spans="1:43" ht="35.15" customHeight="1" x14ac:dyDescent="0.25">
      <c r="A44" s="1" t="str">
        <f t="shared" ref="A44:AK44" si="21">IF(A21="","",A21)</f>
        <v/>
      </c>
      <c r="B44" s="1" t="str">
        <f t="shared" si="21"/>
        <v/>
      </c>
      <c r="C44" s="1" t="str">
        <f t="shared" si="21"/>
        <v/>
      </c>
      <c r="D44" s="1" t="str">
        <f t="shared" si="21"/>
        <v/>
      </c>
      <c r="E44" s="1" t="str">
        <f t="shared" si="21"/>
        <v/>
      </c>
      <c r="F44" s="1" t="str">
        <f t="shared" si="21"/>
        <v/>
      </c>
      <c r="G44" s="1" t="str">
        <f t="shared" si="21"/>
        <v/>
      </c>
      <c r="H44" s="1" t="str">
        <f t="shared" si="21"/>
        <v/>
      </c>
      <c r="I44" s="1" t="str">
        <f t="shared" si="21"/>
        <v/>
      </c>
      <c r="J44" s="1" t="str">
        <f t="shared" si="21"/>
        <v/>
      </c>
      <c r="K44" s="1" t="str">
        <f t="shared" si="21"/>
        <v/>
      </c>
      <c r="L44" s="1" t="str">
        <f t="shared" si="21"/>
        <v/>
      </c>
      <c r="M44" s="1" t="str">
        <f t="shared" si="21"/>
        <v/>
      </c>
      <c r="N44" s="1" t="str">
        <f t="shared" si="21"/>
        <v/>
      </c>
      <c r="O44" s="1" t="str">
        <f t="shared" si="21"/>
        <v/>
      </c>
      <c r="P44" s="1" t="str">
        <f t="shared" si="21"/>
        <v/>
      </c>
      <c r="Q44" s="1" t="str">
        <f t="shared" si="21"/>
        <v/>
      </c>
      <c r="R44" s="1" t="str">
        <f t="shared" si="21"/>
        <v/>
      </c>
      <c r="S44" s="1" t="str">
        <f t="shared" si="21"/>
        <v/>
      </c>
      <c r="T44" s="1" t="str">
        <f t="shared" si="21"/>
        <v/>
      </c>
      <c r="U44" s="1" t="str">
        <f t="shared" si="21"/>
        <v/>
      </c>
      <c r="V44" s="1" t="str">
        <f t="shared" si="21"/>
        <v/>
      </c>
      <c r="W44" s="1" t="str">
        <f t="shared" si="21"/>
        <v/>
      </c>
      <c r="X44" s="1" t="str">
        <f t="shared" si="21"/>
        <v/>
      </c>
      <c r="Y44" s="1" t="str">
        <f t="shared" si="21"/>
        <v/>
      </c>
      <c r="Z44" s="1" t="str">
        <f t="shared" si="21"/>
        <v/>
      </c>
      <c r="AA44" s="1" t="str">
        <f t="shared" si="21"/>
        <v/>
      </c>
      <c r="AB44" s="1" t="str">
        <f t="shared" si="21"/>
        <v/>
      </c>
      <c r="AC44" s="1" t="str">
        <f t="shared" si="21"/>
        <v/>
      </c>
      <c r="AD44" s="1" t="str">
        <f t="shared" si="21"/>
        <v/>
      </c>
      <c r="AE44" s="1" t="str">
        <f t="shared" si="21"/>
        <v/>
      </c>
      <c r="AF44" s="1" t="str">
        <f t="shared" si="21"/>
        <v/>
      </c>
      <c r="AG44" s="1" t="str">
        <f t="shared" si="21"/>
        <v/>
      </c>
      <c r="AH44" s="1" t="str">
        <f t="shared" si="21"/>
        <v/>
      </c>
      <c r="AI44" s="1" t="str">
        <f t="shared" si="21"/>
        <v/>
      </c>
      <c r="AJ44" s="1" t="str">
        <f t="shared" si="21"/>
        <v/>
      </c>
      <c r="AK44" s="1" t="str">
        <f t="shared" si="21"/>
        <v/>
      </c>
      <c r="AM44" s="50">
        <f t="shared" ca="1" si="0"/>
        <v>0.32339879308257136</v>
      </c>
      <c r="AN44" s="50">
        <f t="shared" ca="1" si="1"/>
        <v>45</v>
      </c>
      <c r="AO44" s="50">
        <v>7</v>
      </c>
      <c r="AP44" s="50">
        <v>2</v>
      </c>
      <c r="AQ44" s="50">
        <f t="shared" si="2"/>
        <v>14</v>
      </c>
    </row>
    <row r="45" spans="1:43" ht="35.15" customHeight="1" x14ac:dyDescent="0.25">
      <c r="A45" s="5" t="str">
        <f t="shared" ref="A45:AK45" si="22">IF(A22="","",A22)</f>
        <v/>
      </c>
      <c r="B45" s="51" t="str">
        <f t="shared" si="22"/>
        <v>(7)</v>
      </c>
      <c r="E45" s="146">
        <f t="shared" ca="1" si="22"/>
        <v>9500</v>
      </c>
      <c r="F45" s="146" t="str">
        <f t="shared" si="22"/>
        <v/>
      </c>
      <c r="G45" s="146" t="str">
        <f t="shared" si="22"/>
        <v/>
      </c>
      <c r="H45" s="146" t="str">
        <f t="shared" si="22"/>
        <v/>
      </c>
      <c r="I45" s="154" t="str">
        <f t="shared" si="22"/>
        <v>÷</v>
      </c>
      <c r="J45" s="146" t="str">
        <f t="shared" si="22"/>
        <v/>
      </c>
      <c r="K45" s="146">
        <f t="shared" si="22"/>
        <v>250</v>
      </c>
      <c r="L45" s="146" t="str">
        <f t="shared" si="22"/>
        <v/>
      </c>
      <c r="M45" s="146" t="str">
        <f t="shared" si="22"/>
        <v/>
      </c>
      <c r="N45" s="1" t="str">
        <f t="shared" si="22"/>
        <v/>
      </c>
      <c r="O45" s="154" t="s">
        <v>15</v>
      </c>
      <c r="P45" s="154"/>
      <c r="Q45" s="155">
        <f ca="1">E45/10</f>
        <v>950</v>
      </c>
      <c r="R45" s="155"/>
      <c r="S45" s="155"/>
      <c r="T45" s="155" t="s">
        <v>6</v>
      </c>
      <c r="U45" s="155"/>
      <c r="V45" s="155">
        <f>K45/10</f>
        <v>25</v>
      </c>
      <c r="W45" s="155"/>
      <c r="X45" s="58" t="str">
        <f t="shared" si="22"/>
        <v/>
      </c>
      <c r="Y45" s="58" t="str">
        <f t="shared" si="22"/>
        <v/>
      </c>
      <c r="Z45" s="58" t="str">
        <f t="shared" si="22"/>
        <v/>
      </c>
      <c r="AA45" s="58" t="str">
        <f t="shared" si="22"/>
        <v/>
      </c>
      <c r="AB45" s="58" t="str">
        <f t="shared" si="22"/>
        <v/>
      </c>
      <c r="AC45" s="58" t="str">
        <f t="shared" si="22"/>
        <v/>
      </c>
      <c r="AD45" s="1" t="str">
        <f t="shared" si="22"/>
        <v/>
      </c>
      <c r="AE45" s="1" t="str">
        <f t="shared" si="22"/>
        <v/>
      </c>
      <c r="AF45" s="1" t="str">
        <f t="shared" si="22"/>
        <v/>
      </c>
      <c r="AG45" s="1" t="str">
        <f t="shared" si="22"/>
        <v/>
      </c>
      <c r="AH45" s="1" t="str">
        <f t="shared" si="22"/>
        <v/>
      </c>
      <c r="AI45" s="1" t="str">
        <f t="shared" si="22"/>
        <v/>
      </c>
      <c r="AJ45" s="1" t="str">
        <f t="shared" si="22"/>
        <v/>
      </c>
      <c r="AK45" s="1" t="str">
        <f t="shared" si="22"/>
        <v/>
      </c>
      <c r="AM45" s="50">
        <f t="shared" ca="1" si="0"/>
        <v>0.38618400140334075</v>
      </c>
      <c r="AN45" s="50">
        <f t="shared" ca="1" si="1"/>
        <v>38</v>
      </c>
      <c r="AO45" s="50">
        <v>7</v>
      </c>
      <c r="AP45" s="50">
        <f t="shared" si="3"/>
        <v>3</v>
      </c>
      <c r="AQ45" s="50">
        <f t="shared" si="2"/>
        <v>21</v>
      </c>
    </row>
    <row r="46" spans="1:43" ht="35.15" customHeight="1" x14ac:dyDescent="0.25">
      <c r="A46" s="1" t="str">
        <f t="shared" ref="A46:AK46" si="23">IF(A23="","",A23)</f>
        <v/>
      </c>
      <c r="B46" s="1" t="str">
        <f t="shared" si="23"/>
        <v/>
      </c>
      <c r="C46" s="1" t="str">
        <f t="shared" si="23"/>
        <v/>
      </c>
      <c r="D46" s="1" t="str">
        <f t="shared" si="23"/>
        <v/>
      </c>
      <c r="E46" s="1" t="str">
        <f t="shared" si="23"/>
        <v/>
      </c>
      <c r="F46" s="1" t="str">
        <f t="shared" si="23"/>
        <v/>
      </c>
      <c r="G46" s="1" t="str">
        <f t="shared" si="23"/>
        <v/>
      </c>
      <c r="H46" s="1" t="str">
        <f t="shared" si="23"/>
        <v/>
      </c>
      <c r="I46" s="1" t="str">
        <f t="shared" si="23"/>
        <v/>
      </c>
      <c r="J46" s="1" t="str">
        <f t="shared" si="23"/>
        <v/>
      </c>
      <c r="K46" s="1" t="str">
        <f t="shared" si="23"/>
        <v/>
      </c>
      <c r="L46" s="1" t="str">
        <f t="shared" si="23"/>
        <v/>
      </c>
      <c r="M46" s="1" t="str">
        <f t="shared" si="23"/>
        <v/>
      </c>
      <c r="N46" s="1" t="str">
        <f t="shared" si="23"/>
        <v/>
      </c>
      <c r="O46" s="146" t="s">
        <v>15</v>
      </c>
      <c r="P46" s="146"/>
      <c r="Q46" s="155">
        <f ca="1">Q45*4</f>
        <v>3800</v>
      </c>
      <c r="R46" s="155"/>
      <c r="S46" s="155"/>
      <c r="T46" s="155"/>
      <c r="U46" s="155" t="s">
        <v>6</v>
      </c>
      <c r="V46" s="155"/>
      <c r="W46" s="155">
        <f>V45*4</f>
        <v>100</v>
      </c>
      <c r="X46" s="155"/>
      <c r="Y46" s="155"/>
      <c r="Z46" s="155" t="s">
        <v>15</v>
      </c>
      <c r="AA46" s="155"/>
      <c r="AB46" s="155">
        <f ca="1">Q46/W46</f>
        <v>38</v>
      </c>
      <c r="AC46" s="155"/>
      <c r="AD46" s="1" t="str">
        <f t="shared" si="23"/>
        <v/>
      </c>
      <c r="AE46" s="1" t="str">
        <f t="shared" si="23"/>
        <v/>
      </c>
      <c r="AF46" s="1" t="str">
        <f t="shared" si="23"/>
        <v/>
      </c>
      <c r="AG46" s="1" t="str">
        <f t="shared" si="23"/>
        <v/>
      </c>
      <c r="AH46" s="1" t="str">
        <f t="shared" si="23"/>
        <v/>
      </c>
      <c r="AI46" s="1" t="str">
        <f t="shared" si="23"/>
        <v/>
      </c>
      <c r="AJ46" s="1" t="str">
        <f t="shared" si="23"/>
        <v/>
      </c>
      <c r="AK46" s="1" t="str">
        <f t="shared" si="23"/>
        <v/>
      </c>
      <c r="AM46" s="50">
        <f t="shared" ca="1" si="0"/>
        <v>0.3241198652078805</v>
      </c>
      <c r="AN46" s="50">
        <f t="shared" ca="1" si="1"/>
        <v>44</v>
      </c>
      <c r="AO46" s="50">
        <v>7</v>
      </c>
      <c r="AP46" s="50">
        <f t="shared" si="3"/>
        <v>4</v>
      </c>
      <c r="AQ46" s="50">
        <f t="shared" si="2"/>
        <v>28</v>
      </c>
    </row>
    <row r="47" spans="1:43" ht="25" customHeight="1" x14ac:dyDescent="0.25">
      <c r="AM47" s="50">
        <f t="shared" ca="1" si="0"/>
        <v>0.23756784885222604</v>
      </c>
      <c r="AN47" s="50">
        <f t="shared" ca="1" si="1"/>
        <v>49</v>
      </c>
      <c r="AO47" s="50">
        <v>7</v>
      </c>
      <c r="AP47" s="50">
        <f t="shared" si="3"/>
        <v>5</v>
      </c>
      <c r="AQ47" s="50">
        <f t="shared" si="2"/>
        <v>35</v>
      </c>
    </row>
    <row r="48" spans="1:43" ht="25" customHeight="1" x14ac:dyDescent="0.25">
      <c r="AM48" s="50">
        <f t="shared" ca="1" si="0"/>
        <v>0.23617637616318155</v>
      </c>
      <c r="AN48" s="50">
        <f t="shared" ca="1" si="1"/>
        <v>50</v>
      </c>
      <c r="AO48" s="50">
        <v>7</v>
      </c>
      <c r="AP48" s="50">
        <f t="shared" si="3"/>
        <v>6</v>
      </c>
      <c r="AQ48" s="50">
        <f t="shared" si="2"/>
        <v>42</v>
      </c>
    </row>
    <row r="49" spans="39:43" ht="25" customHeight="1" x14ac:dyDescent="0.25">
      <c r="AM49" s="50">
        <f t="shared" ca="1" si="0"/>
        <v>0.38633993788483534</v>
      </c>
      <c r="AN49" s="50">
        <f t="shared" ca="1" si="1"/>
        <v>37</v>
      </c>
      <c r="AO49" s="50">
        <v>7</v>
      </c>
      <c r="AP49" s="50">
        <f t="shared" si="3"/>
        <v>7</v>
      </c>
      <c r="AQ49" s="50">
        <f t="shared" si="2"/>
        <v>49</v>
      </c>
    </row>
    <row r="50" spans="39:43" ht="25" customHeight="1" x14ac:dyDescent="0.25">
      <c r="AM50" s="50">
        <f t="shared" ca="1" si="0"/>
        <v>0.38073384401214727</v>
      </c>
      <c r="AN50" s="50">
        <f t="shared" ca="1" si="1"/>
        <v>39</v>
      </c>
      <c r="AO50" s="50">
        <v>7</v>
      </c>
      <c r="AP50" s="50">
        <f t="shared" si="3"/>
        <v>8</v>
      </c>
      <c r="AQ50" s="50">
        <f t="shared" si="2"/>
        <v>56</v>
      </c>
    </row>
    <row r="51" spans="39:43" ht="25" customHeight="1" x14ac:dyDescent="0.25">
      <c r="AM51" s="50">
        <f t="shared" ca="1" si="0"/>
        <v>0.19165727288865908</v>
      </c>
      <c r="AN51" s="50">
        <f t="shared" ca="1" si="1"/>
        <v>54</v>
      </c>
      <c r="AO51" s="50">
        <v>7</v>
      </c>
      <c r="AP51" s="50">
        <f t="shared" si="3"/>
        <v>9</v>
      </c>
      <c r="AQ51" s="50">
        <f t="shared" si="2"/>
        <v>63</v>
      </c>
    </row>
    <row r="52" spans="39:43" ht="25" customHeight="1" x14ac:dyDescent="0.25">
      <c r="AM52" s="50">
        <f t="shared" ca="1" si="0"/>
        <v>0.86698472816794403</v>
      </c>
      <c r="AN52" s="50">
        <f t="shared" ca="1" si="1"/>
        <v>6</v>
      </c>
      <c r="AO52" s="50">
        <v>8</v>
      </c>
      <c r="AP52" s="50">
        <v>2</v>
      </c>
      <c r="AQ52" s="50">
        <f t="shared" si="2"/>
        <v>16</v>
      </c>
    </row>
    <row r="53" spans="39:43" ht="25" customHeight="1" x14ac:dyDescent="0.25">
      <c r="AM53" s="50">
        <f t="shared" ca="1" si="0"/>
        <v>0.47526409985782214</v>
      </c>
      <c r="AN53" s="50">
        <f t="shared" ca="1" si="1"/>
        <v>30</v>
      </c>
      <c r="AO53" s="50">
        <v>8</v>
      </c>
      <c r="AP53" s="50">
        <f t="shared" si="3"/>
        <v>3</v>
      </c>
      <c r="AQ53" s="50">
        <f t="shared" si="2"/>
        <v>24</v>
      </c>
    </row>
    <row r="54" spans="39:43" ht="25" customHeight="1" x14ac:dyDescent="0.25">
      <c r="AM54" s="50">
        <f t="shared" ca="1" si="0"/>
        <v>0.13351218436304846</v>
      </c>
      <c r="AN54" s="50">
        <f t="shared" ca="1" si="1"/>
        <v>57</v>
      </c>
      <c r="AO54" s="50">
        <v>8</v>
      </c>
      <c r="AP54" s="50">
        <f t="shared" si="3"/>
        <v>4</v>
      </c>
      <c r="AQ54" s="50">
        <f t="shared" si="2"/>
        <v>32</v>
      </c>
    </row>
    <row r="55" spans="39:43" ht="25" customHeight="1" x14ac:dyDescent="0.25">
      <c r="AM55" s="50">
        <f t="shared" ca="1" si="0"/>
        <v>0.56052120294912477</v>
      </c>
      <c r="AN55" s="50">
        <f t="shared" ca="1" si="1"/>
        <v>25</v>
      </c>
      <c r="AO55" s="50">
        <v>8</v>
      </c>
      <c r="AP55" s="50">
        <f t="shared" si="3"/>
        <v>5</v>
      </c>
      <c r="AQ55" s="50">
        <f t="shared" si="2"/>
        <v>40</v>
      </c>
    </row>
    <row r="56" spans="39:43" ht="25" customHeight="1" x14ac:dyDescent="0.25">
      <c r="AM56" s="50">
        <f t="shared" ca="1" si="0"/>
        <v>0.37902318137890723</v>
      </c>
      <c r="AN56" s="50">
        <f t="shared" ca="1" si="1"/>
        <v>40</v>
      </c>
      <c r="AO56" s="50">
        <v>8</v>
      </c>
      <c r="AP56" s="50">
        <f t="shared" si="3"/>
        <v>6</v>
      </c>
      <c r="AQ56" s="50">
        <f t="shared" si="2"/>
        <v>48</v>
      </c>
    </row>
    <row r="57" spans="39:43" ht="25" customHeight="1" x14ac:dyDescent="0.25">
      <c r="AM57" s="50">
        <f t="shared" ca="1" si="0"/>
        <v>0.94964199229743285</v>
      </c>
      <c r="AN57" s="50">
        <f t="shared" ca="1" si="1"/>
        <v>3</v>
      </c>
      <c r="AO57" s="50">
        <v>8</v>
      </c>
      <c r="AP57" s="50">
        <f t="shared" si="3"/>
        <v>7</v>
      </c>
      <c r="AQ57" s="50">
        <f t="shared" si="2"/>
        <v>56</v>
      </c>
    </row>
    <row r="58" spans="39:43" ht="25" customHeight="1" x14ac:dyDescent="0.25">
      <c r="AM58" s="50">
        <f t="shared" ca="1" si="0"/>
        <v>0.43190990538345786</v>
      </c>
      <c r="AN58" s="50">
        <f t="shared" ca="1" si="1"/>
        <v>33</v>
      </c>
      <c r="AO58" s="50">
        <v>8</v>
      </c>
      <c r="AP58" s="50">
        <f t="shared" si="3"/>
        <v>8</v>
      </c>
      <c r="AQ58" s="50">
        <f t="shared" si="2"/>
        <v>64</v>
      </c>
    </row>
    <row r="59" spans="39:43" ht="25" customHeight="1" x14ac:dyDescent="0.25">
      <c r="AM59" s="50">
        <f t="shared" ca="1" si="0"/>
        <v>0.17663496890689467</v>
      </c>
      <c r="AN59" s="50">
        <f t="shared" ca="1" si="1"/>
        <v>56</v>
      </c>
      <c r="AO59" s="50">
        <v>8</v>
      </c>
      <c r="AP59" s="50">
        <f t="shared" si="3"/>
        <v>9</v>
      </c>
      <c r="AQ59" s="50">
        <f t="shared" si="2"/>
        <v>72</v>
      </c>
    </row>
    <row r="60" spans="39:43" ht="25" customHeight="1" x14ac:dyDescent="0.25">
      <c r="AM60" s="50">
        <f t="shared" ca="1" si="0"/>
        <v>0.52015359655748605</v>
      </c>
      <c r="AN60" s="50">
        <f t="shared" ca="1" si="1"/>
        <v>27</v>
      </c>
      <c r="AO60" s="50">
        <v>9</v>
      </c>
      <c r="AP60" s="50">
        <v>2</v>
      </c>
      <c r="AQ60" s="50">
        <f t="shared" si="2"/>
        <v>18</v>
      </c>
    </row>
    <row r="61" spans="39:43" ht="25" customHeight="1" x14ac:dyDescent="0.25">
      <c r="AM61" s="50">
        <f t="shared" ca="1" si="0"/>
        <v>0.96631401481899826</v>
      </c>
      <c r="AN61" s="50">
        <f t="shared" ca="1" si="1"/>
        <v>1</v>
      </c>
      <c r="AO61" s="50">
        <v>9</v>
      </c>
      <c r="AP61" s="50">
        <f t="shared" si="3"/>
        <v>3</v>
      </c>
      <c r="AQ61" s="50">
        <f t="shared" si="2"/>
        <v>27</v>
      </c>
    </row>
    <row r="62" spans="39:43" ht="25" customHeight="1" x14ac:dyDescent="0.25">
      <c r="AM62" s="50">
        <f t="shared" ca="1" si="0"/>
        <v>1.6231381395706235E-2</v>
      </c>
      <c r="AN62" s="50">
        <f t="shared" ca="1" si="1"/>
        <v>64</v>
      </c>
      <c r="AO62" s="50">
        <v>9</v>
      </c>
      <c r="AP62" s="50">
        <f t="shared" si="3"/>
        <v>4</v>
      </c>
      <c r="AQ62" s="50">
        <f t="shared" si="2"/>
        <v>36</v>
      </c>
    </row>
    <row r="63" spans="39:43" ht="25" customHeight="1" x14ac:dyDescent="0.25">
      <c r="AM63" s="50">
        <f t="shared" ca="1" si="0"/>
        <v>0.6234961414778436</v>
      </c>
      <c r="AN63" s="50">
        <f t="shared" ca="1" si="1"/>
        <v>24</v>
      </c>
      <c r="AO63" s="50">
        <v>9</v>
      </c>
      <c r="AP63" s="50">
        <f t="shared" si="3"/>
        <v>5</v>
      </c>
      <c r="AQ63" s="50">
        <f t="shared" si="2"/>
        <v>45</v>
      </c>
    </row>
    <row r="64" spans="39:43" ht="25" customHeight="1" x14ac:dyDescent="0.25">
      <c r="AM64" s="50">
        <f t="shared" ca="1" si="0"/>
        <v>0.83417336990670254</v>
      </c>
      <c r="AN64" s="50">
        <f t="shared" ca="1" si="1"/>
        <v>10</v>
      </c>
      <c r="AO64" s="50">
        <v>9</v>
      </c>
      <c r="AP64" s="50">
        <f t="shared" si="3"/>
        <v>6</v>
      </c>
      <c r="AQ64" s="50">
        <f t="shared" si="2"/>
        <v>54</v>
      </c>
    </row>
    <row r="65" spans="39:43" ht="25" customHeight="1" x14ac:dyDescent="0.25">
      <c r="AM65" s="50">
        <f t="shared" ca="1" si="0"/>
        <v>0.12863277303712994</v>
      </c>
      <c r="AN65" s="50">
        <f t="shared" ca="1" si="1"/>
        <v>58</v>
      </c>
      <c r="AO65" s="50">
        <v>9</v>
      </c>
      <c r="AP65" s="50">
        <f t="shared" si="3"/>
        <v>7</v>
      </c>
      <c r="AQ65" s="50">
        <f t="shared" si="2"/>
        <v>63</v>
      </c>
    </row>
    <row r="66" spans="39:43" ht="25" customHeight="1" x14ac:dyDescent="0.25">
      <c r="AM66" s="50">
        <f t="shared" ca="1" si="0"/>
        <v>0.65092520529282227</v>
      </c>
      <c r="AN66" s="50">
        <f t="shared" ca="1" si="1"/>
        <v>22</v>
      </c>
      <c r="AO66" s="50">
        <v>9</v>
      </c>
      <c r="AP66" s="50">
        <f t="shared" si="3"/>
        <v>8</v>
      </c>
      <c r="AQ66" s="50">
        <f t="shared" si="2"/>
        <v>72</v>
      </c>
    </row>
    <row r="67" spans="39:43" ht="25" customHeight="1" x14ac:dyDescent="0.25">
      <c r="AM67" s="50">
        <f t="shared" ca="1" si="0"/>
        <v>7.231381762663891E-2</v>
      </c>
      <c r="AN67" s="50">
        <f t="shared" ca="1" si="1"/>
        <v>61</v>
      </c>
      <c r="AO67" s="50">
        <v>9</v>
      </c>
      <c r="AP67" s="50">
        <f t="shared" si="3"/>
        <v>9</v>
      </c>
      <c r="AQ67" s="50">
        <f t="shared" si="2"/>
        <v>81</v>
      </c>
    </row>
  </sheetData>
  <mergeCells count="90">
    <mergeCell ref="P36:Q36"/>
    <mergeCell ref="R36:S36"/>
    <mergeCell ref="T36:U36"/>
    <mergeCell ref="N37:O37"/>
    <mergeCell ref="O39:P39"/>
    <mergeCell ref="Q39:R39"/>
    <mergeCell ref="S39:T39"/>
    <mergeCell ref="U39:V39"/>
    <mergeCell ref="P34:Q34"/>
    <mergeCell ref="R27:S27"/>
    <mergeCell ref="T27:U27"/>
    <mergeCell ref="N28:O28"/>
    <mergeCell ref="P28:Q28"/>
    <mergeCell ref="N30:O30"/>
    <mergeCell ref="P30:Q30"/>
    <mergeCell ref="R30:S30"/>
    <mergeCell ref="T30:U30"/>
    <mergeCell ref="N31:O31"/>
    <mergeCell ref="P31:Q31"/>
    <mergeCell ref="N33:O33"/>
    <mergeCell ref="R33:S33"/>
    <mergeCell ref="T33:U33"/>
    <mergeCell ref="P27:Q27"/>
    <mergeCell ref="E42:F42"/>
    <mergeCell ref="I42:J42"/>
    <mergeCell ref="K42:L42"/>
    <mergeCell ref="E45:H45"/>
    <mergeCell ref="I45:J45"/>
    <mergeCell ref="K45:M45"/>
    <mergeCell ref="E36:H36"/>
    <mergeCell ref="I36:J36"/>
    <mergeCell ref="K36:M36"/>
    <mergeCell ref="E27:H27"/>
    <mergeCell ref="I27:J27"/>
    <mergeCell ref="E33:H33"/>
    <mergeCell ref="K33:M33"/>
    <mergeCell ref="E10:H10"/>
    <mergeCell ref="K10:M10"/>
    <mergeCell ref="E13:H13"/>
    <mergeCell ref="I13:J13"/>
    <mergeCell ref="K13:M13"/>
    <mergeCell ref="I39:J39"/>
    <mergeCell ref="K39:L39"/>
    <mergeCell ref="K27:M27"/>
    <mergeCell ref="N34:O34"/>
    <mergeCell ref="N36:O36"/>
    <mergeCell ref="N27:O27"/>
    <mergeCell ref="O43:P43"/>
    <mergeCell ref="O45:P45"/>
    <mergeCell ref="Q45:S45"/>
    <mergeCell ref="T45:U45"/>
    <mergeCell ref="P37:Q37"/>
    <mergeCell ref="O40:P40"/>
    <mergeCell ref="Q40:R40"/>
    <mergeCell ref="O42:P42"/>
    <mergeCell ref="Q42:R42"/>
    <mergeCell ref="S42:T42"/>
    <mergeCell ref="U42:V42"/>
    <mergeCell ref="AI1:AJ1"/>
    <mergeCell ref="I10:J10"/>
    <mergeCell ref="Z46:AA46"/>
    <mergeCell ref="AB46:AC46"/>
    <mergeCell ref="E39:F39"/>
    <mergeCell ref="P33:Q33"/>
    <mergeCell ref="E30:H30"/>
    <mergeCell ref="I30:J30"/>
    <mergeCell ref="K30:M30"/>
    <mergeCell ref="I33:J33"/>
    <mergeCell ref="V45:W45"/>
    <mergeCell ref="O46:P46"/>
    <mergeCell ref="Q46:T46"/>
    <mergeCell ref="U46:V46"/>
    <mergeCell ref="W46:Y46"/>
    <mergeCell ref="Q43:R43"/>
    <mergeCell ref="AI24:AJ24"/>
    <mergeCell ref="K4:M4"/>
    <mergeCell ref="E7:H7"/>
    <mergeCell ref="E4:H4"/>
    <mergeCell ref="I4:J4"/>
    <mergeCell ref="E16:F16"/>
    <mergeCell ref="E22:H22"/>
    <mergeCell ref="I22:J22"/>
    <mergeCell ref="K22:M22"/>
    <mergeCell ref="I19:J19"/>
    <mergeCell ref="K19:L19"/>
    <mergeCell ref="I16:J16"/>
    <mergeCell ref="K16:L16"/>
    <mergeCell ref="E19:F19"/>
    <mergeCell ref="I7:J7"/>
    <mergeCell ref="K7:M7"/>
  </mergeCells>
  <phoneticPr fontId="3"/>
  <pageMargins left="0.98425196850393704" right="0.98425196850393704" top="0.98425196850393704" bottom="0.98425196850393704" header="0.51181102362204722" footer="0.51181102362204722"/>
  <pageSetup paperSize="9" scale="96" orientation="portrait" horizontalDpi="300" verticalDpi="0" r:id="rId1"/>
  <headerFooter alignWithMargins="0">
    <oddHeader>&amp;L&amp;14算数ドリル</oddHeader>
  </headerFooter>
  <rowBreaks count="1" manualBreakCount="1">
    <brk id="23" max="36"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Q60"/>
  <sheetViews>
    <sheetView workbookViewId="0"/>
  </sheetViews>
  <sheetFormatPr defaultColWidth="11.0703125" defaultRowHeight="16.5" x14ac:dyDescent="0.25"/>
  <cols>
    <col min="1" max="38" width="1.7109375" style="1" customWidth="1"/>
    <col min="39" max="16384" width="11.0703125" style="1"/>
  </cols>
  <sheetData>
    <row r="1" spans="1:37" ht="25" customHeight="1" x14ac:dyDescent="0.25">
      <c r="D1" s="2" t="s">
        <v>158</v>
      </c>
      <c r="AH1" s="3" t="s">
        <v>2</v>
      </c>
      <c r="AI1" s="3"/>
      <c r="AJ1" s="147"/>
      <c r="AK1" s="147"/>
    </row>
    <row r="2" spans="1:37" ht="25" customHeight="1" x14ac:dyDescent="0.25">
      <c r="Q2" s="4" t="s">
        <v>0</v>
      </c>
      <c r="R2" s="3"/>
      <c r="S2" s="3"/>
      <c r="T2" s="3"/>
      <c r="U2" s="3"/>
      <c r="V2" s="3"/>
      <c r="W2" s="3"/>
      <c r="X2" s="3"/>
      <c r="Y2" s="3"/>
      <c r="Z2" s="3"/>
      <c r="AA2" s="3"/>
      <c r="AB2" s="3"/>
      <c r="AC2" s="3"/>
      <c r="AD2" s="3"/>
      <c r="AE2" s="3"/>
      <c r="AF2" s="3"/>
    </row>
    <row r="3" spans="1:37" ht="25" customHeight="1" x14ac:dyDescent="0.25">
      <c r="A3" s="51" t="s">
        <v>148</v>
      </c>
      <c r="C3" s="52" t="s">
        <v>128</v>
      </c>
    </row>
    <row r="4" spans="1:37" ht="29.15" customHeight="1" x14ac:dyDescent="0.25">
      <c r="B4" s="51" t="s">
        <v>149</v>
      </c>
      <c r="E4" s="146">
        <f ca="1">INT(RAND()*8+2)*10</f>
        <v>40</v>
      </c>
      <c r="F4" s="146"/>
      <c r="G4" s="154" t="s">
        <v>34</v>
      </c>
      <c r="H4" s="146"/>
      <c r="I4" s="146">
        <f ca="1">INT(RAND()*3+1)*10+5</f>
        <v>35</v>
      </c>
      <c r="J4" s="146"/>
      <c r="K4" s="52" t="s">
        <v>150</v>
      </c>
      <c r="L4" s="54"/>
      <c r="M4" s="1">
        <f ca="1">INT(RAND()*2+1)*2</f>
        <v>4</v>
      </c>
      <c r="T4" s="5"/>
      <c r="Z4" s="54"/>
      <c r="AB4" s="54"/>
      <c r="AD4" s="54"/>
    </row>
    <row r="5" spans="1:37" ht="29.15" customHeight="1" x14ac:dyDescent="0.25">
      <c r="B5" s="51"/>
      <c r="E5" s="10"/>
      <c r="F5" s="10"/>
      <c r="G5" s="53"/>
      <c r="H5" s="10"/>
      <c r="I5" s="10"/>
      <c r="J5" s="10"/>
      <c r="K5" s="52"/>
      <c r="L5" s="54"/>
      <c r="T5" s="5"/>
      <c r="Z5" s="54"/>
      <c r="AB5" s="54"/>
      <c r="AD5" s="54"/>
    </row>
    <row r="6" spans="1:37" ht="29.15" customHeight="1" x14ac:dyDescent="0.25">
      <c r="A6" s="44"/>
      <c r="B6" s="51" t="s">
        <v>151</v>
      </c>
      <c r="C6" s="43"/>
      <c r="E6" s="146">
        <f ca="1">INT(RAND()*6+4)*INT(RAND()*6+4)</f>
        <v>54</v>
      </c>
      <c r="F6" s="146"/>
      <c r="G6" s="154" t="s">
        <v>152</v>
      </c>
      <c r="H6" s="146"/>
      <c r="I6" s="146">
        <f ca="1">INT(RAND()*3+2)*M6</f>
        <v>4</v>
      </c>
      <c r="J6" s="146"/>
      <c r="K6" s="154" t="s">
        <v>153</v>
      </c>
      <c r="L6" s="146"/>
      <c r="M6" s="1">
        <f ca="1">INT(RAND()*2+2)</f>
        <v>2</v>
      </c>
      <c r="N6" s="43"/>
      <c r="O6" s="43"/>
      <c r="P6" s="43"/>
      <c r="Q6" s="43"/>
      <c r="R6" s="43"/>
      <c r="S6" s="44"/>
      <c r="T6" s="43"/>
      <c r="U6" s="43"/>
      <c r="Z6" s="54"/>
      <c r="AB6" s="54"/>
      <c r="AD6" s="54"/>
      <c r="AE6" s="43"/>
      <c r="AF6" s="43"/>
      <c r="AG6" s="43"/>
    </row>
    <row r="7" spans="1:37" ht="29.15" customHeight="1" x14ac:dyDescent="0.25">
      <c r="A7" s="44"/>
      <c r="B7" s="51"/>
      <c r="C7" s="43"/>
      <c r="E7" s="10"/>
      <c r="F7" s="10"/>
      <c r="G7" s="53"/>
      <c r="H7" s="10"/>
      <c r="I7" s="10"/>
      <c r="J7" s="10"/>
      <c r="K7" s="53"/>
      <c r="L7" s="10"/>
      <c r="N7" s="43"/>
      <c r="O7" s="43"/>
      <c r="P7" s="43"/>
      <c r="Q7" s="43"/>
      <c r="R7" s="43"/>
      <c r="S7" s="44"/>
      <c r="T7" s="43"/>
      <c r="U7" s="43"/>
      <c r="Z7" s="54"/>
      <c r="AB7" s="54"/>
      <c r="AD7" s="54"/>
      <c r="AE7" s="43"/>
      <c r="AF7" s="43"/>
      <c r="AG7" s="43"/>
    </row>
    <row r="8" spans="1:37" ht="29.15" customHeight="1" x14ac:dyDescent="0.25">
      <c r="B8" s="51" t="s">
        <v>154</v>
      </c>
      <c r="E8" s="146">
        <f ca="1">I8*INT(RAND()*3+1)*10</f>
        <v>90</v>
      </c>
      <c r="F8" s="146"/>
      <c r="G8" s="154" t="s">
        <v>155</v>
      </c>
      <c r="H8" s="146"/>
      <c r="I8" s="1">
        <f ca="1">INT(RAND()*2+2)</f>
        <v>3</v>
      </c>
      <c r="J8" s="154" t="s">
        <v>34</v>
      </c>
      <c r="K8" s="146"/>
      <c r="L8" s="146">
        <f ca="1">INT(RAND()*3+1)*10+5</f>
        <v>15</v>
      </c>
      <c r="M8" s="146"/>
      <c r="N8" s="154" t="s">
        <v>156</v>
      </c>
      <c r="O8" s="146"/>
      <c r="P8" s="1">
        <f ca="1">INT(RAND()*2+2)</f>
        <v>2</v>
      </c>
    </row>
    <row r="9" spans="1:37" ht="29.15" customHeight="1" x14ac:dyDescent="0.25"/>
    <row r="10" spans="1:37" ht="29.15" customHeight="1" x14ac:dyDescent="0.25">
      <c r="B10" s="51" t="s">
        <v>157</v>
      </c>
      <c r="E10" s="146">
        <f ca="1">I10*L10*INT(RAND()*2+2)</f>
        <v>16</v>
      </c>
      <c r="F10" s="146"/>
      <c r="G10" s="154" t="s">
        <v>35</v>
      </c>
      <c r="H10" s="146"/>
      <c r="I10" s="1">
        <f ca="1">L10*INT(RAND()*2+2)</f>
        <v>4</v>
      </c>
      <c r="J10" s="154" t="s">
        <v>34</v>
      </c>
      <c r="K10" s="146"/>
      <c r="L10" s="1">
        <f ca="1">INT(RAND()*2+2)</f>
        <v>2</v>
      </c>
    </row>
    <row r="11" spans="1:37" ht="29.15" customHeight="1" x14ac:dyDescent="0.25"/>
    <row r="12" spans="1:37" ht="29.15" customHeight="1" x14ac:dyDescent="0.25">
      <c r="A12" s="5"/>
      <c r="B12" s="51" t="s">
        <v>159</v>
      </c>
      <c r="E12" s="146">
        <f ca="1">E10</f>
        <v>16</v>
      </c>
      <c r="F12" s="146"/>
      <c r="G12" s="154" t="s">
        <v>35</v>
      </c>
      <c r="H12" s="146"/>
      <c r="I12" s="52" t="s">
        <v>40</v>
      </c>
      <c r="J12" s="1">
        <f ca="1">I10</f>
        <v>4</v>
      </c>
      <c r="K12" s="154" t="s">
        <v>34</v>
      </c>
      <c r="L12" s="146"/>
      <c r="M12" s="1">
        <f ca="1">L10</f>
        <v>2</v>
      </c>
      <c r="N12" s="52" t="s">
        <v>16</v>
      </c>
      <c r="S12" s="5"/>
      <c r="V12" s="10"/>
      <c r="W12" s="10"/>
      <c r="Y12" s="5"/>
      <c r="Z12" s="5"/>
    </row>
    <row r="13" spans="1:37" ht="29.15" customHeight="1" x14ac:dyDescent="0.25">
      <c r="B13" s="5"/>
      <c r="T13" s="5"/>
      <c r="W13" s="17"/>
      <c r="X13" s="17"/>
      <c r="Y13" s="17"/>
      <c r="Z13" s="54"/>
      <c r="AA13" s="17"/>
      <c r="AB13" s="54"/>
      <c r="AC13" s="17"/>
      <c r="AD13" s="54"/>
    </row>
    <row r="14" spans="1:37" ht="29.15" customHeight="1" x14ac:dyDescent="0.25">
      <c r="B14" s="51" t="s">
        <v>161</v>
      </c>
      <c r="E14" s="146">
        <f ca="1">E12</f>
        <v>16</v>
      </c>
      <c r="F14" s="146"/>
      <c r="G14" s="154" t="s">
        <v>6</v>
      </c>
      <c r="H14" s="146"/>
      <c r="I14" s="1">
        <f ca="1">J12</f>
        <v>4</v>
      </c>
      <c r="J14" s="154" t="s">
        <v>6</v>
      </c>
      <c r="K14" s="146"/>
      <c r="L14" s="1">
        <f ca="1">M12</f>
        <v>2</v>
      </c>
      <c r="Y14" s="44"/>
      <c r="Z14" s="54"/>
      <c r="AA14" s="17"/>
      <c r="AB14" s="54"/>
      <c r="AC14" s="17"/>
      <c r="AD14" s="54"/>
    </row>
    <row r="15" spans="1:37" ht="29.15" customHeight="1" x14ac:dyDescent="0.25">
      <c r="B15" s="5"/>
    </row>
    <row r="16" spans="1:37" ht="29.15" customHeight="1" x14ac:dyDescent="0.25">
      <c r="B16" s="51" t="s">
        <v>162</v>
      </c>
      <c r="E16" s="146">
        <f ca="1">E14</f>
        <v>16</v>
      </c>
      <c r="F16" s="146"/>
      <c r="G16" s="154" t="s">
        <v>6</v>
      </c>
      <c r="H16" s="146"/>
      <c r="I16" s="52" t="s">
        <v>40</v>
      </c>
      <c r="J16" s="1">
        <f ca="1">I14</f>
        <v>4</v>
      </c>
      <c r="K16" s="154" t="s">
        <v>6</v>
      </c>
      <c r="L16" s="146"/>
      <c r="M16" s="1">
        <f ca="1">L14</f>
        <v>2</v>
      </c>
      <c r="N16" s="52" t="s">
        <v>16</v>
      </c>
    </row>
    <row r="17" spans="1:38" ht="29.15" customHeight="1" x14ac:dyDescent="0.25">
      <c r="A17" s="44"/>
      <c r="B17" s="43"/>
      <c r="C17" s="43"/>
      <c r="D17" s="49"/>
      <c r="E17" s="49"/>
      <c r="F17" s="43"/>
      <c r="G17" s="44"/>
      <c r="H17" s="44"/>
      <c r="I17" s="43"/>
      <c r="J17" s="43"/>
      <c r="K17" s="43"/>
      <c r="L17" s="43"/>
      <c r="M17" s="43"/>
      <c r="N17" s="43"/>
      <c r="O17" s="43"/>
      <c r="P17" s="43"/>
      <c r="Q17" s="43"/>
      <c r="R17" s="43"/>
      <c r="S17" s="44"/>
      <c r="T17" s="43"/>
      <c r="U17" s="43"/>
      <c r="V17" s="49"/>
      <c r="W17" s="49"/>
      <c r="X17" s="43"/>
      <c r="Y17" s="44"/>
      <c r="Z17" s="44"/>
      <c r="AA17" s="43"/>
      <c r="AB17" s="43"/>
      <c r="AC17" s="43"/>
      <c r="AD17" s="43"/>
      <c r="AE17" s="43"/>
      <c r="AF17" s="43"/>
      <c r="AG17" s="43"/>
      <c r="AH17" s="43"/>
    </row>
    <row r="18" spans="1:38" ht="29.15" customHeight="1" x14ac:dyDescent="0.25">
      <c r="A18" s="5"/>
      <c r="B18" s="51" t="s">
        <v>163</v>
      </c>
      <c r="E18" s="146">
        <f ca="1">E16</f>
        <v>16</v>
      </c>
      <c r="F18" s="146"/>
      <c r="G18" s="154" t="s">
        <v>34</v>
      </c>
      <c r="H18" s="146"/>
      <c r="I18" s="1">
        <f ca="1">J16</f>
        <v>4</v>
      </c>
      <c r="J18" s="154" t="s">
        <v>6</v>
      </c>
      <c r="K18" s="146"/>
      <c r="L18" s="1">
        <f ca="1">M16</f>
        <v>2</v>
      </c>
      <c r="S18" s="5"/>
      <c r="V18" s="10"/>
      <c r="W18" s="10"/>
      <c r="Y18" s="5"/>
      <c r="Z18" s="5"/>
    </row>
    <row r="19" spans="1:38" ht="29.15" customHeight="1" x14ac:dyDescent="0.25">
      <c r="B19" s="5"/>
      <c r="T19" s="5"/>
      <c r="W19" s="17"/>
      <c r="X19" s="17"/>
      <c r="Y19" s="17"/>
      <c r="Z19" s="54"/>
      <c r="AA19" s="17"/>
      <c r="AB19" s="54"/>
      <c r="AC19" s="17"/>
      <c r="AD19" s="54"/>
    </row>
    <row r="20" spans="1:38" ht="29.15" customHeight="1" x14ac:dyDescent="0.25">
      <c r="B20" s="51" t="s">
        <v>164</v>
      </c>
      <c r="E20" s="52" t="s">
        <v>40</v>
      </c>
      <c r="F20" s="146">
        <f ca="1">E18</f>
        <v>16</v>
      </c>
      <c r="G20" s="146"/>
      <c r="H20" s="154" t="s">
        <v>34</v>
      </c>
      <c r="I20" s="146"/>
      <c r="J20" s="1">
        <f ca="1">I18</f>
        <v>4</v>
      </c>
      <c r="K20" s="52" t="s">
        <v>160</v>
      </c>
      <c r="L20" s="154" t="s">
        <v>6</v>
      </c>
      <c r="M20" s="146"/>
      <c r="N20" s="1">
        <f ca="1">L18</f>
        <v>2</v>
      </c>
      <c r="Y20" s="44"/>
      <c r="Z20" s="54"/>
      <c r="AA20" s="17"/>
      <c r="AB20" s="54"/>
      <c r="AC20" s="17"/>
      <c r="AD20" s="54"/>
    </row>
    <row r="21" spans="1:38" ht="29.15" customHeight="1" x14ac:dyDescent="0.25">
      <c r="B21" s="5"/>
    </row>
    <row r="22" spans="1:38" ht="29.15" customHeight="1" x14ac:dyDescent="0.25">
      <c r="A22" s="5"/>
      <c r="B22" s="51" t="s">
        <v>165</v>
      </c>
      <c r="E22" s="52">
        <f ca="1">N22*INT(RAND()* 2+2)</f>
        <v>4</v>
      </c>
      <c r="F22" s="154" t="s">
        <v>166</v>
      </c>
      <c r="G22" s="146"/>
      <c r="H22" s="1">
        <f ca="1">K22+1</f>
        <v>7</v>
      </c>
      <c r="I22" s="154" t="s">
        <v>35</v>
      </c>
      <c r="J22" s="146"/>
      <c r="K22" s="1">
        <f ca="1">N22*INT(RAND()*2+2)</f>
        <v>6</v>
      </c>
      <c r="L22" s="154" t="s">
        <v>167</v>
      </c>
      <c r="M22" s="146"/>
      <c r="N22" s="1">
        <f ca="1">INT(RAND()*2+2)</f>
        <v>2</v>
      </c>
    </row>
    <row r="23" spans="1:38" ht="29.15" customHeight="1" x14ac:dyDescent="0.25">
      <c r="A23" s="43"/>
      <c r="B23" s="5"/>
    </row>
    <row r="24" spans="1:38" ht="29.15" customHeight="1" x14ac:dyDescent="0.25">
      <c r="A24" s="5"/>
      <c r="B24" s="51" t="s">
        <v>168</v>
      </c>
      <c r="D24" s="10"/>
      <c r="E24" s="10">
        <f ca="1">E22</f>
        <v>4</v>
      </c>
      <c r="F24" s="154" t="s">
        <v>166</v>
      </c>
      <c r="G24" s="146"/>
      <c r="H24" s="51" t="s">
        <v>169</v>
      </c>
      <c r="I24" s="1">
        <f ca="1">H22</f>
        <v>7</v>
      </c>
      <c r="J24" s="154" t="s">
        <v>35</v>
      </c>
      <c r="K24" s="146"/>
      <c r="L24" s="1">
        <f ca="1">K22</f>
        <v>6</v>
      </c>
      <c r="M24" s="52" t="s">
        <v>170</v>
      </c>
      <c r="N24" s="154" t="s">
        <v>167</v>
      </c>
      <c r="O24" s="146"/>
      <c r="P24" s="1">
        <f ca="1">N22</f>
        <v>2</v>
      </c>
      <c r="S24" s="5"/>
      <c r="V24" s="10"/>
      <c r="W24" s="10"/>
      <c r="Y24" s="5"/>
      <c r="Z24" s="5"/>
    </row>
    <row r="25" spans="1:38" ht="29.15" customHeight="1" x14ac:dyDescent="0.25">
      <c r="B25" s="5"/>
    </row>
    <row r="26" spans="1:38" ht="29.15" customHeight="1" x14ac:dyDescent="0.25">
      <c r="B26" s="51" t="s">
        <v>171</v>
      </c>
      <c r="E26" s="52" t="s">
        <v>172</v>
      </c>
      <c r="F26" s="1">
        <f ca="1">E24</f>
        <v>4</v>
      </c>
      <c r="G26" s="154" t="s">
        <v>166</v>
      </c>
      <c r="H26" s="146"/>
      <c r="I26" s="1">
        <f ca="1">I24</f>
        <v>7</v>
      </c>
      <c r="J26" s="154" t="s">
        <v>35</v>
      </c>
      <c r="K26" s="146"/>
      <c r="L26" s="1">
        <f ca="1">L24</f>
        <v>6</v>
      </c>
      <c r="M26" s="52" t="s">
        <v>170</v>
      </c>
      <c r="N26" s="154" t="s">
        <v>167</v>
      </c>
      <c r="O26" s="146"/>
      <c r="P26" s="1">
        <f ca="1">P24</f>
        <v>2</v>
      </c>
    </row>
    <row r="27" spans="1:38" ht="29.15" customHeight="1" x14ac:dyDescent="0.25">
      <c r="B27" s="5"/>
      <c r="E27" s="17"/>
      <c r="F27" s="17"/>
      <c r="G27" s="17"/>
      <c r="H27" s="54"/>
      <c r="I27" s="17"/>
      <c r="J27" s="54"/>
      <c r="K27" s="17"/>
      <c r="L27" s="54"/>
      <c r="T27" s="5"/>
      <c r="W27" s="17"/>
      <c r="X27" s="17"/>
      <c r="Y27" s="17"/>
      <c r="Z27" s="54"/>
      <c r="AA27" s="17"/>
      <c r="AB27" s="54"/>
      <c r="AC27" s="17"/>
      <c r="AD27" s="54"/>
    </row>
    <row r="28" spans="1:38" ht="29.15" customHeight="1" x14ac:dyDescent="0.25">
      <c r="B28" s="5" t="s">
        <v>173</v>
      </c>
      <c r="E28" s="1">
        <f ca="1">F26</f>
        <v>4</v>
      </c>
      <c r="F28" s="146" t="s">
        <v>166</v>
      </c>
      <c r="G28" s="146"/>
      <c r="H28" s="54" t="s">
        <v>40</v>
      </c>
      <c r="I28" s="1">
        <f ca="1">I26</f>
        <v>7</v>
      </c>
      <c r="J28" s="154" t="s">
        <v>35</v>
      </c>
      <c r="K28" s="146"/>
      <c r="L28" s="54">
        <f ca="1">L26</f>
        <v>6</v>
      </c>
      <c r="M28" s="154" t="s">
        <v>6</v>
      </c>
      <c r="N28" s="154"/>
      <c r="O28" s="1">
        <f ca="1">P26</f>
        <v>2</v>
      </c>
      <c r="P28" s="52" t="s">
        <v>16</v>
      </c>
      <c r="T28" s="5"/>
      <c r="Z28" s="54"/>
      <c r="AB28" s="54"/>
      <c r="AD28" s="54"/>
    </row>
    <row r="29" spans="1:38" ht="25" customHeight="1" x14ac:dyDescent="0.25">
      <c r="B29" s="5"/>
      <c r="E29" s="17"/>
      <c r="F29" s="17"/>
      <c r="G29" s="17"/>
      <c r="H29" s="54"/>
      <c r="I29" s="17"/>
      <c r="J29" s="54"/>
      <c r="K29" s="17"/>
      <c r="L29" s="54"/>
      <c r="T29" s="5"/>
      <c r="W29" s="17"/>
      <c r="X29" s="17"/>
      <c r="Y29" s="17"/>
      <c r="Z29" s="54"/>
      <c r="AA29" s="17"/>
      <c r="AB29" s="54"/>
      <c r="AC29" s="17"/>
      <c r="AD29" s="54"/>
    </row>
    <row r="30" spans="1:38" ht="25" customHeight="1" x14ac:dyDescent="0.25">
      <c r="A30" s="51" t="str">
        <f t="shared" ref="A30:D32" si="0">IF(A1="","",A1)</f>
        <v/>
      </c>
      <c r="B30" s="1" t="str">
        <f t="shared" si="0"/>
        <v/>
      </c>
      <c r="C30" s="52" t="str">
        <f t="shared" si="0"/>
        <v/>
      </c>
      <c r="D30" s="2" t="str">
        <f t="shared" si="0"/>
        <v>式と計算の順じょ</v>
      </c>
      <c r="AH30" s="3" t="str">
        <f>IF(AH1="","",AH1)</f>
        <v>№</v>
      </c>
      <c r="AI30" s="3"/>
      <c r="AJ30" s="147"/>
      <c r="AK30" s="147"/>
    </row>
    <row r="31" spans="1:38" ht="27" customHeight="1" x14ac:dyDescent="0.25">
      <c r="A31" s="1" t="str">
        <f t="shared" si="0"/>
        <v/>
      </c>
      <c r="B31" s="5" t="str">
        <f t="shared" si="0"/>
        <v/>
      </c>
      <c r="C31" s="1" t="str">
        <f t="shared" si="0"/>
        <v/>
      </c>
      <c r="D31" s="1" t="str">
        <f t="shared" si="0"/>
        <v/>
      </c>
      <c r="E31" s="6" t="s">
        <v>1</v>
      </c>
      <c r="H31" s="54"/>
      <c r="J31" s="54"/>
      <c r="L31" s="54"/>
      <c r="M31" s="1" t="str">
        <f>IF(M2="","",M2)</f>
        <v/>
      </c>
      <c r="N31" s="1" t="str">
        <f>IF(N2="","",N2)</f>
        <v/>
      </c>
      <c r="O31" s="1" t="str">
        <f>IF(O2="","",O2)</f>
        <v/>
      </c>
      <c r="P31" s="1" t="str">
        <f>IF(P2="","",P2)</f>
        <v/>
      </c>
      <c r="Q31" s="3" t="str">
        <f>IF(Q2="","",Q2)</f>
        <v>名前</v>
      </c>
      <c r="R31" s="3"/>
      <c r="S31" s="3"/>
      <c r="T31" s="57"/>
      <c r="U31" s="3" t="str">
        <f>IF(U2="","",U2)</f>
        <v/>
      </c>
      <c r="V31" s="3"/>
      <c r="W31" s="3"/>
      <c r="X31" s="3"/>
      <c r="Y31" s="3"/>
      <c r="Z31" s="56"/>
      <c r="AA31" s="3"/>
      <c r="AB31" s="56"/>
      <c r="AC31" s="3"/>
      <c r="AD31" s="56"/>
      <c r="AE31" s="3"/>
      <c r="AF31" s="3"/>
      <c r="AL31" s="1" t="str">
        <f>IF(AL2="","",AL2)</f>
        <v/>
      </c>
    </row>
    <row r="32" spans="1:38" ht="27" customHeight="1" x14ac:dyDescent="0.25">
      <c r="A32" s="1" t="str">
        <f t="shared" si="0"/>
        <v>◇</v>
      </c>
      <c r="C32" s="1" t="str">
        <f t="shared" si="0"/>
        <v>計算をしましょう。</v>
      </c>
    </row>
    <row r="33" spans="1:43" ht="27" customHeight="1" x14ac:dyDescent="0.25">
      <c r="A33" s="1" t="str">
        <f>IF(A4="","",A4)</f>
        <v/>
      </c>
      <c r="B33" s="51" t="str">
        <f>IF(B4="","",B4)</f>
        <v>(1)</v>
      </c>
      <c r="E33" s="146">
        <f t="shared" ref="E33:P33" ca="1" si="1">IF(E4="","",E4)</f>
        <v>40</v>
      </c>
      <c r="F33" s="146" t="str">
        <f t="shared" si="1"/>
        <v/>
      </c>
      <c r="G33" s="154" t="str">
        <f t="shared" si="1"/>
        <v>＋</v>
      </c>
      <c r="H33" s="146" t="str">
        <f t="shared" si="1"/>
        <v/>
      </c>
      <c r="I33" s="146">
        <f t="shared" ca="1" si="1"/>
        <v>35</v>
      </c>
      <c r="J33" s="146" t="str">
        <f t="shared" si="1"/>
        <v/>
      </c>
      <c r="K33" s="52" t="str">
        <f t="shared" si="1"/>
        <v>×</v>
      </c>
      <c r="L33" s="54" t="str">
        <f t="shared" si="1"/>
        <v/>
      </c>
      <c r="M33" s="1">
        <f t="shared" ca="1" si="1"/>
        <v>4</v>
      </c>
      <c r="N33" s="1" t="str">
        <f t="shared" si="1"/>
        <v/>
      </c>
      <c r="O33" s="1" t="str">
        <f t="shared" si="1"/>
        <v/>
      </c>
      <c r="P33" s="1" t="str">
        <f t="shared" si="1"/>
        <v/>
      </c>
      <c r="Q33" s="52" t="s">
        <v>15</v>
      </c>
      <c r="S33" s="155">
        <f ca="1">E33+I33*M33</f>
        <v>180</v>
      </c>
      <c r="T33" s="155"/>
      <c r="U33" s="155"/>
      <c r="V33" s="1" t="str">
        <f t="shared" ref="V33:AL33" si="2">IF(V4="","",V4)</f>
        <v/>
      </c>
      <c r="W33" s="1" t="str">
        <f t="shared" si="2"/>
        <v/>
      </c>
      <c r="X33" s="1" t="str">
        <f t="shared" si="2"/>
        <v/>
      </c>
      <c r="Y33" s="1" t="str">
        <f t="shared" si="2"/>
        <v/>
      </c>
      <c r="Z33" s="54" t="str">
        <f t="shared" si="2"/>
        <v/>
      </c>
      <c r="AA33" s="1" t="str">
        <f t="shared" si="2"/>
        <v/>
      </c>
      <c r="AB33" s="54" t="str">
        <f t="shared" si="2"/>
        <v/>
      </c>
      <c r="AC33" s="1" t="str">
        <f t="shared" si="2"/>
        <v/>
      </c>
      <c r="AD33" s="54" t="str">
        <f t="shared" si="2"/>
        <v/>
      </c>
      <c r="AE33" s="1" t="str">
        <f t="shared" si="2"/>
        <v/>
      </c>
      <c r="AF33" s="1" t="str">
        <f t="shared" si="2"/>
        <v/>
      </c>
      <c r="AG33" s="1" t="str">
        <f t="shared" si="2"/>
        <v/>
      </c>
      <c r="AH33" s="1" t="str">
        <f t="shared" si="2"/>
        <v/>
      </c>
      <c r="AI33" s="1" t="str">
        <f t="shared" si="2"/>
        <v/>
      </c>
      <c r="AJ33" s="1" t="str">
        <f t="shared" si="2"/>
        <v/>
      </c>
      <c r="AK33" s="1" t="str">
        <f t="shared" si="2"/>
        <v/>
      </c>
      <c r="AL33" s="1" t="str">
        <f t="shared" si="2"/>
        <v/>
      </c>
    </row>
    <row r="34" spans="1:43" ht="27" customHeight="1" x14ac:dyDescent="0.25">
      <c r="B34" s="51"/>
      <c r="E34" s="10"/>
      <c r="F34" s="10"/>
      <c r="G34" s="53"/>
      <c r="H34" s="10"/>
      <c r="I34" s="10"/>
      <c r="J34" s="10"/>
      <c r="K34" s="52"/>
      <c r="L34" s="54"/>
      <c r="T34" s="5"/>
      <c r="Z34" s="54"/>
      <c r="AB34" s="54"/>
      <c r="AD34" s="54"/>
    </row>
    <row r="35" spans="1:43" ht="27" customHeight="1" x14ac:dyDescent="0.25">
      <c r="A35" s="44" t="str">
        <f>IF(A6="","",A6)</f>
        <v/>
      </c>
      <c r="B35" s="51" t="str">
        <f>IF(B6="","",B6)</f>
        <v>(2)</v>
      </c>
      <c r="C35" s="43"/>
      <c r="E35" s="146">
        <f ca="1">IF(E6="","",E6)</f>
        <v>54</v>
      </c>
      <c r="F35" s="146"/>
      <c r="G35" s="154" t="str">
        <f>IF(G6="","",G6)</f>
        <v>－</v>
      </c>
      <c r="H35" s="146" t="str">
        <f>IF(H6="","",H6)</f>
        <v/>
      </c>
      <c r="I35" s="146">
        <f ca="1">IF(I6="","",I6)</f>
        <v>4</v>
      </c>
      <c r="J35" s="146"/>
      <c r="K35" s="154" t="str">
        <f t="shared" ref="K35:P35" si="3">IF(K6="","",K6)</f>
        <v>÷</v>
      </c>
      <c r="L35" s="146" t="str">
        <f t="shared" si="3"/>
        <v/>
      </c>
      <c r="M35" s="1">
        <f t="shared" ca="1" si="3"/>
        <v>2</v>
      </c>
      <c r="N35" s="43" t="str">
        <f t="shared" si="3"/>
        <v/>
      </c>
      <c r="O35" s="43" t="str">
        <f t="shared" si="3"/>
        <v/>
      </c>
      <c r="P35" s="43" t="str">
        <f t="shared" si="3"/>
        <v/>
      </c>
      <c r="Q35" s="52" t="s">
        <v>15</v>
      </c>
      <c r="S35" s="155">
        <f ca="1">E35+I35/M35</f>
        <v>56</v>
      </c>
      <c r="T35" s="155"/>
      <c r="U35" s="155"/>
      <c r="V35" s="1" t="str">
        <f t="shared" ref="V35:AL35" si="4">IF(V6="","",V6)</f>
        <v/>
      </c>
      <c r="W35" s="1" t="str">
        <f t="shared" si="4"/>
        <v/>
      </c>
      <c r="X35" s="1" t="str">
        <f t="shared" si="4"/>
        <v/>
      </c>
      <c r="Y35" s="1" t="str">
        <f t="shared" si="4"/>
        <v/>
      </c>
      <c r="Z35" s="54" t="str">
        <f t="shared" si="4"/>
        <v/>
      </c>
      <c r="AA35" s="1" t="str">
        <f t="shared" si="4"/>
        <v/>
      </c>
      <c r="AB35" s="54" t="str">
        <f t="shared" si="4"/>
        <v/>
      </c>
      <c r="AC35" s="1" t="str">
        <f t="shared" si="4"/>
        <v/>
      </c>
      <c r="AD35" s="54" t="str">
        <f t="shared" si="4"/>
        <v/>
      </c>
      <c r="AE35" s="43" t="str">
        <f t="shared" si="4"/>
        <v/>
      </c>
      <c r="AF35" s="43" t="str">
        <f t="shared" si="4"/>
        <v/>
      </c>
      <c r="AG35" s="43" t="str">
        <f t="shared" si="4"/>
        <v/>
      </c>
      <c r="AH35" s="1" t="str">
        <f t="shared" si="4"/>
        <v/>
      </c>
      <c r="AI35" s="1" t="str">
        <f t="shared" si="4"/>
        <v/>
      </c>
      <c r="AJ35" s="1" t="str">
        <f t="shared" si="4"/>
        <v/>
      </c>
      <c r="AK35" s="1" t="str">
        <f t="shared" si="4"/>
        <v/>
      </c>
      <c r="AL35" s="1" t="str">
        <f t="shared" si="4"/>
        <v/>
      </c>
    </row>
    <row r="36" spans="1:43" ht="27" customHeight="1" x14ac:dyDescent="0.25">
      <c r="A36" s="44"/>
      <c r="B36" s="51"/>
      <c r="C36" s="43"/>
      <c r="E36" s="10"/>
      <c r="F36" s="10"/>
      <c r="G36" s="53"/>
      <c r="H36" s="10"/>
      <c r="I36" s="10"/>
      <c r="J36" s="10"/>
      <c r="K36" s="53"/>
      <c r="L36" s="10"/>
      <c r="N36" s="43"/>
      <c r="O36" s="43"/>
      <c r="P36" s="43"/>
      <c r="Q36" s="43"/>
      <c r="R36" s="43"/>
      <c r="S36" s="44"/>
      <c r="T36" s="43"/>
      <c r="U36" s="43"/>
      <c r="Z36" s="54"/>
      <c r="AB36" s="54"/>
      <c r="AD36" s="54"/>
      <c r="AE36" s="43"/>
      <c r="AF36" s="43"/>
      <c r="AG36" s="43"/>
    </row>
    <row r="37" spans="1:43" ht="27" customHeight="1" x14ac:dyDescent="0.25">
      <c r="A37" s="1" t="str">
        <f t="shared" ref="A37:B58" si="5">IF(A8="","",A8)</f>
        <v/>
      </c>
      <c r="B37" s="51" t="str">
        <f t="shared" si="5"/>
        <v>(3)</v>
      </c>
      <c r="E37" s="146">
        <f t="shared" ref="E37:P37" ca="1" si="6">IF(E8="","",E8)</f>
        <v>90</v>
      </c>
      <c r="F37" s="146" t="str">
        <f t="shared" si="6"/>
        <v/>
      </c>
      <c r="G37" s="154" t="str">
        <f t="shared" si="6"/>
        <v>÷</v>
      </c>
      <c r="H37" s="146" t="str">
        <f t="shared" si="6"/>
        <v/>
      </c>
      <c r="I37" s="1">
        <f t="shared" ca="1" si="6"/>
        <v>3</v>
      </c>
      <c r="J37" s="154" t="str">
        <f t="shared" si="6"/>
        <v>＋</v>
      </c>
      <c r="K37" s="146" t="str">
        <f t="shared" si="6"/>
        <v/>
      </c>
      <c r="L37" s="146">
        <f t="shared" ca="1" si="6"/>
        <v>15</v>
      </c>
      <c r="M37" s="146" t="str">
        <f t="shared" si="6"/>
        <v/>
      </c>
      <c r="N37" s="154" t="str">
        <f t="shared" si="6"/>
        <v>×</v>
      </c>
      <c r="O37" s="146" t="str">
        <f t="shared" si="6"/>
        <v/>
      </c>
      <c r="P37" s="1">
        <f t="shared" ca="1" si="6"/>
        <v>2</v>
      </c>
      <c r="Q37" s="52" t="s">
        <v>15</v>
      </c>
      <c r="S37" s="155">
        <f ca="1">E37/I37+L37*P37</f>
        <v>60</v>
      </c>
      <c r="T37" s="155"/>
      <c r="U37" s="155"/>
      <c r="V37" s="1" t="str">
        <f t="shared" ref="V37:AL37" si="7">IF(V8="","",V8)</f>
        <v/>
      </c>
      <c r="W37" s="1" t="str">
        <f t="shared" si="7"/>
        <v/>
      </c>
      <c r="X37" s="1" t="str">
        <f t="shared" si="7"/>
        <v/>
      </c>
      <c r="Y37" s="1" t="str">
        <f t="shared" si="7"/>
        <v/>
      </c>
      <c r="Z37" s="1" t="str">
        <f t="shared" si="7"/>
        <v/>
      </c>
      <c r="AA37" s="1" t="str">
        <f t="shared" si="7"/>
        <v/>
      </c>
      <c r="AB37" s="1" t="str">
        <f t="shared" si="7"/>
        <v/>
      </c>
      <c r="AC37" s="1" t="str">
        <f t="shared" si="7"/>
        <v/>
      </c>
      <c r="AD37" s="1" t="str">
        <f t="shared" si="7"/>
        <v/>
      </c>
      <c r="AE37" s="1" t="str">
        <f t="shared" si="7"/>
        <v/>
      </c>
      <c r="AF37" s="1" t="str">
        <f t="shared" si="7"/>
        <v/>
      </c>
      <c r="AG37" s="1" t="str">
        <f t="shared" si="7"/>
        <v/>
      </c>
      <c r="AH37" s="1" t="str">
        <f t="shared" si="7"/>
        <v/>
      </c>
      <c r="AI37" s="1" t="str">
        <f t="shared" si="7"/>
        <v/>
      </c>
      <c r="AJ37" s="1" t="str">
        <f t="shared" si="7"/>
        <v/>
      </c>
      <c r="AK37" s="1" t="str">
        <f t="shared" si="7"/>
        <v/>
      </c>
      <c r="AL37" s="1" t="str">
        <f t="shared" si="7"/>
        <v/>
      </c>
    </row>
    <row r="38" spans="1:43" ht="27" customHeight="1" x14ac:dyDescent="0.25">
      <c r="A38" s="1" t="str">
        <f t="shared" si="5"/>
        <v/>
      </c>
      <c r="B38" s="1" t="str">
        <f t="shared" si="5"/>
        <v/>
      </c>
      <c r="E38" s="1" t="str">
        <f t="shared" ref="E38:P38" si="8">IF(E9="","",E9)</f>
        <v/>
      </c>
      <c r="F38" s="1" t="str">
        <f t="shared" si="8"/>
        <v/>
      </c>
      <c r="G38" s="1" t="str">
        <f t="shared" si="8"/>
        <v/>
      </c>
      <c r="H38" s="1" t="str">
        <f t="shared" si="8"/>
        <v/>
      </c>
      <c r="I38" s="1" t="str">
        <f t="shared" si="8"/>
        <v/>
      </c>
      <c r="J38" s="1" t="str">
        <f t="shared" si="8"/>
        <v/>
      </c>
      <c r="K38" s="1" t="str">
        <f t="shared" si="8"/>
        <v/>
      </c>
      <c r="L38" s="1" t="str">
        <f t="shared" si="8"/>
        <v/>
      </c>
      <c r="M38" s="1" t="str">
        <f t="shared" si="8"/>
        <v/>
      </c>
      <c r="N38" s="1" t="str">
        <f t="shared" si="8"/>
        <v/>
      </c>
      <c r="O38" s="1" t="str">
        <f t="shared" si="8"/>
        <v/>
      </c>
      <c r="P38" s="1" t="str">
        <f t="shared" si="8"/>
        <v/>
      </c>
      <c r="Q38" s="1" t="str">
        <f>IF(Q9="","",Q9)</f>
        <v/>
      </c>
      <c r="R38" s="1" t="str">
        <f>IF(R9="","",R9)</f>
        <v/>
      </c>
      <c r="S38" s="1" t="str">
        <f>IF(S9="","",S9)</f>
        <v/>
      </c>
      <c r="T38" s="1" t="str">
        <f>IF(T9="","",T9)</f>
        <v/>
      </c>
      <c r="U38" s="1" t="str">
        <f>IF(U9="","",U9)</f>
        <v/>
      </c>
      <c r="V38" s="1" t="str">
        <f t="shared" ref="V38:AL38" si="9">IF(V9="","",V9)</f>
        <v/>
      </c>
      <c r="W38" s="1" t="str">
        <f t="shared" si="9"/>
        <v/>
      </c>
      <c r="X38" s="1" t="str">
        <f t="shared" si="9"/>
        <v/>
      </c>
      <c r="Y38" s="1" t="str">
        <f t="shared" si="9"/>
        <v/>
      </c>
      <c r="Z38" s="1" t="str">
        <f t="shared" si="9"/>
        <v/>
      </c>
      <c r="AA38" s="1" t="str">
        <f t="shared" si="9"/>
        <v/>
      </c>
      <c r="AB38" s="1" t="str">
        <f t="shared" si="9"/>
        <v/>
      </c>
      <c r="AC38" s="1" t="str">
        <f t="shared" si="9"/>
        <v/>
      </c>
      <c r="AD38" s="1" t="str">
        <f t="shared" si="9"/>
        <v/>
      </c>
      <c r="AE38" s="1" t="str">
        <f t="shared" si="9"/>
        <v/>
      </c>
      <c r="AF38" s="1" t="str">
        <f t="shared" si="9"/>
        <v/>
      </c>
      <c r="AG38" s="1" t="str">
        <f t="shared" si="9"/>
        <v/>
      </c>
      <c r="AH38" s="1" t="str">
        <f t="shared" si="9"/>
        <v/>
      </c>
      <c r="AI38" s="1" t="str">
        <f t="shared" si="9"/>
        <v/>
      </c>
      <c r="AJ38" s="1" t="str">
        <f t="shared" si="9"/>
        <v/>
      </c>
      <c r="AK38" s="1" t="str">
        <f t="shared" si="9"/>
        <v/>
      </c>
      <c r="AL38" s="1" t="str">
        <f t="shared" si="9"/>
        <v/>
      </c>
    </row>
    <row r="39" spans="1:43" s="50" customFormat="1" ht="25" customHeight="1" x14ac:dyDescent="0.25">
      <c r="A39" s="1" t="str">
        <f t="shared" si="5"/>
        <v/>
      </c>
      <c r="B39" s="51" t="str">
        <f t="shared" si="5"/>
        <v>(4)</v>
      </c>
      <c r="C39" s="1"/>
      <c r="D39" s="1"/>
      <c r="E39" s="146">
        <f t="shared" ref="E39:P39" ca="1" si="10">IF(E10="","",E10)</f>
        <v>16</v>
      </c>
      <c r="F39" s="146" t="str">
        <f t="shared" si="10"/>
        <v/>
      </c>
      <c r="G39" s="154" t="str">
        <f t="shared" si="10"/>
        <v>－</v>
      </c>
      <c r="H39" s="146" t="str">
        <f t="shared" si="10"/>
        <v/>
      </c>
      <c r="I39" s="1">
        <f t="shared" ca="1" si="10"/>
        <v>4</v>
      </c>
      <c r="J39" s="154" t="str">
        <f t="shared" si="10"/>
        <v>＋</v>
      </c>
      <c r="K39" s="146" t="str">
        <f t="shared" si="10"/>
        <v/>
      </c>
      <c r="L39" s="1">
        <f t="shared" ca="1" si="10"/>
        <v>2</v>
      </c>
      <c r="M39" s="1" t="str">
        <f t="shared" si="10"/>
        <v/>
      </c>
      <c r="N39" s="1" t="str">
        <f t="shared" si="10"/>
        <v/>
      </c>
      <c r="O39" s="1" t="str">
        <f t="shared" si="10"/>
        <v/>
      </c>
      <c r="P39" s="1" t="str">
        <f t="shared" si="10"/>
        <v/>
      </c>
      <c r="Q39" s="52" t="s">
        <v>15</v>
      </c>
      <c r="R39" s="1"/>
      <c r="S39" s="155">
        <f ca="1">E39-I39+L39</f>
        <v>14</v>
      </c>
      <c r="T39" s="155"/>
      <c r="U39" s="155"/>
      <c r="V39" s="1" t="str">
        <f t="shared" ref="V39:AL39" si="11">IF(V10="","",V10)</f>
        <v/>
      </c>
      <c r="W39" s="1" t="str">
        <f t="shared" si="11"/>
        <v/>
      </c>
      <c r="X39" s="1" t="str">
        <f t="shared" si="11"/>
        <v/>
      </c>
      <c r="Y39" s="1" t="str">
        <f t="shared" si="11"/>
        <v/>
      </c>
      <c r="Z39" s="1" t="str">
        <f t="shared" si="11"/>
        <v/>
      </c>
      <c r="AA39" s="1" t="str">
        <f t="shared" si="11"/>
        <v/>
      </c>
      <c r="AB39" s="1" t="str">
        <f t="shared" si="11"/>
        <v/>
      </c>
      <c r="AC39" s="1" t="str">
        <f t="shared" si="11"/>
        <v/>
      </c>
      <c r="AD39" s="1" t="str">
        <f t="shared" si="11"/>
        <v/>
      </c>
      <c r="AE39" s="1" t="str">
        <f t="shared" si="11"/>
        <v/>
      </c>
      <c r="AF39" s="1" t="str">
        <f t="shared" si="11"/>
        <v/>
      </c>
      <c r="AG39" s="1" t="str">
        <f t="shared" si="11"/>
        <v/>
      </c>
      <c r="AH39" s="1" t="str">
        <f t="shared" si="11"/>
        <v/>
      </c>
      <c r="AI39" s="1" t="str">
        <f t="shared" si="11"/>
        <v/>
      </c>
      <c r="AJ39" s="1" t="str">
        <f t="shared" si="11"/>
        <v/>
      </c>
      <c r="AK39" s="1" t="str">
        <f t="shared" si="11"/>
        <v/>
      </c>
      <c r="AL39" s="1" t="str">
        <f t="shared" si="11"/>
        <v/>
      </c>
      <c r="AM39" s="1"/>
      <c r="AN39" s="1"/>
      <c r="AO39" s="1"/>
      <c r="AP39" s="1"/>
      <c r="AQ39" s="1"/>
    </row>
    <row r="40" spans="1:43" s="50" customFormat="1" ht="25" customHeight="1" x14ac:dyDescent="0.25">
      <c r="A40" s="1" t="str">
        <f t="shared" si="5"/>
        <v/>
      </c>
      <c r="B40" s="1" t="str">
        <f t="shared" si="5"/>
        <v/>
      </c>
      <c r="C40" s="1"/>
      <c r="D40" s="1"/>
      <c r="E40" s="1" t="str">
        <f t="shared" ref="E40:P40" si="12">IF(E11="","",E11)</f>
        <v/>
      </c>
      <c r="F40" s="1" t="str">
        <f t="shared" si="12"/>
        <v/>
      </c>
      <c r="G40" s="1" t="str">
        <f t="shared" si="12"/>
        <v/>
      </c>
      <c r="H40" s="1" t="str">
        <f t="shared" si="12"/>
        <v/>
      </c>
      <c r="I40" s="1" t="str">
        <f t="shared" si="12"/>
        <v/>
      </c>
      <c r="J40" s="1" t="str">
        <f t="shared" si="12"/>
        <v/>
      </c>
      <c r="K40" s="1" t="str">
        <f t="shared" si="12"/>
        <v/>
      </c>
      <c r="L40" s="1" t="str">
        <f t="shared" si="12"/>
        <v/>
      </c>
      <c r="M40" s="1" t="str">
        <f t="shared" si="12"/>
        <v/>
      </c>
      <c r="N40" s="1" t="str">
        <f t="shared" si="12"/>
        <v/>
      </c>
      <c r="O40" s="1" t="str">
        <f t="shared" si="12"/>
        <v/>
      </c>
      <c r="P40" s="1" t="str">
        <f t="shared" si="12"/>
        <v/>
      </c>
      <c r="Q40" s="1" t="str">
        <f>IF(Q11="","",Q11)</f>
        <v/>
      </c>
      <c r="R40" s="1" t="str">
        <f>IF(R11="","",R11)</f>
        <v/>
      </c>
      <c r="S40" s="1" t="str">
        <f>IF(S11="","",S11)</f>
        <v/>
      </c>
      <c r="T40" s="1" t="str">
        <f>IF(T11="","",T11)</f>
        <v/>
      </c>
      <c r="U40" s="1" t="str">
        <f>IF(U11="","",U11)</f>
        <v/>
      </c>
      <c r="V40" s="1" t="str">
        <f t="shared" ref="V40:AL40" si="13">IF(V11="","",V11)</f>
        <v/>
      </c>
      <c r="W40" s="1" t="str">
        <f t="shared" si="13"/>
        <v/>
      </c>
      <c r="X40" s="1" t="str">
        <f t="shared" si="13"/>
        <v/>
      </c>
      <c r="Y40" s="1" t="str">
        <f t="shared" si="13"/>
        <v/>
      </c>
      <c r="Z40" s="1" t="str">
        <f t="shared" si="13"/>
        <v/>
      </c>
      <c r="AA40" s="1" t="str">
        <f t="shared" si="13"/>
        <v/>
      </c>
      <c r="AB40" s="1" t="str">
        <f t="shared" si="13"/>
        <v/>
      </c>
      <c r="AC40" s="1" t="str">
        <f t="shared" si="13"/>
        <v/>
      </c>
      <c r="AD40" s="1" t="str">
        <f t="shared" si="13"/>
        <v/>
      </c>
      <c r="AE40" s="1" t="str">
        <f t="shared" si="13"/>
        <v/>
      </c>
      <c r="AF40" s="1" t="str">
        <f t="shared" si="13"/>
        <v/>
      </c>
      <c r="AG40" s="1" t="str">
        <f t="shared" si="13"/>
        <v/>
      </c>
      <c r="AH40" s="1" t="str">
        <f t="shared" si="13"/>
        <v/>
      </c>
      <c r="AI40" s="1" t="str">
        <f t="shared" si="13"/>
        <v/>
      </c>
      <c r="AJ40" s="1" t="str">
        <f t="shared" si="13"/>
        <v/>
      </c>
      <c r="AK40" s="1" t="str">
        <f t="shared" si="13"/>
        <v/>
      </c>
      <c r="AL40" s="1" t="str">
        <f t="shared" si="13"/>
        <v/>
      </c>
      <c r="AM40" s="1"/>
      <c r="AN40" s="1"/>
      <c r="AO40" s="1"/>
      <c r="AP40" s="1"/>
      <c r="AQ40" s="1"/>
    </row>
    <row r="41" spans="1:43" s="50" customFormat="1" ht="25" customHeight="1" x14ac:dyDescent="0.25">
      <c r="A41" s="5" t="str">
        <f t="shared" si="5"/>
        <v/>
      </c>
      <c r="B41" s="51" t="str">
        <f t="shared" si="5"/>
        <v>(5)</v>
      </c>
      <c r="C41" s="1"/>
      <c r="D41" s="1"/>
      <c r="E41" s="146">
        <f t="shared" ref="E41:P41" ca="1" si="14">IF(E12="","",E12)</f>
        <v>16</v>
      </c>
      <c r="F41" s="146" t="str">
        <f t="shared" si="14"/>
        <v/>
      </c>
      <c r="G41" s="154" t="str">
        <f t="shared" si="14"/>
        <v>－</v>
      </c>
      <c r="H41" s="146" t="str">
        <f t="shared" si="14"/>
        <v/>
      </c>
      <c r="I41" s="52" t="str">
        <f t="shared" si="14"/>
        <v>(</v>
      </c>
      <c r="J41" s="1">
        <f t="shared" ca="1" si="14"/>
        <v>4</v>
      </c>
      <c r="K41" s="154" t="str">
        <f t="shared" si="14"/>
        <v>＋</v>
      </c>
      <c r="L41" s="146" t="str">
        <f t="shared" si="14"/>
        <v/>
      </c>
      <c r="M41" s="1">
        <f t="shared" ca="1" si="14"/>
        <v>2</v>
      </c>
      <c r="N41" s="52" t="str">
        <f t="shared" si="14"/>
        <v>)</v>
      </c>
      <c r="O41" s="1" t="str">
        <f t="shared" si="14"/>
        <v/>
      </c>
      <c r="P41" s="1" t="str">
        <f t="shared" si="14"/>
        <v/>
      </c>
      <c r="Q41" s="52" t="s">
        <v>15</v>
      </c>
      <c r="R41" s="1"/>
      <c r="S41" s="155">
        <f ca="1">E41-J41-M41</f>
        <v>10</v>
      </c>
      <c r="T41" s="155"/>
      <c r="U41" s="155"/>
      <c r="V41" s="10" t="str">
        <f t="shared" ref="V41:AL41" si="15">IF(V12="","",V12)</f>
        <v/>
      </c>
      <c r="W41" s="10" t="str">
        <f t="shared" si="15"/>
        <v/>
      </c>
      <c r="X41" s="1" t="str">
        <f t="shared" si="15"/>
        <v/>
      </c>
      <c r="Y41" s="5" t="str">
        <f t="shared" si="15"/>
        <v/>
      </c>
      <c r="Z41" s="5" t="str">
        <f t="shared" si="15"/>
        <v/>
      </c>
      <c r="AA41" s="1" t="str">
        <f t="shared" si="15"/>
        <v/>
      </c>
      <c r="AB41" s="1" t="str">
        <f t="shared" si="15"/>
        <v/>
      </c>
      <c r="AC41" s="1" t="str">
        <f t="shared" si="15"/>
        <v/>
      </c>
      <c r="AD41" s="1" t="str">
        <f t="shared" si="15"/>
        <v/>
      </c>
      <c r="AE41" s="1" t="str">
        <f t="shared" si="15"/>
        <v/>
      </c>
      <c r="AF41" s="1" t="str">
        <f t="shared" si="15"/>
        <v/>
      </c>
      <c r="AG41" s="1" t="str">
        <f t="shared" si="15"/>
        <v/>
      </c>
      <c r="AH41" s="1" t="str">
        <f t="shared" si="15"/>
        <v/>
      </c>
      <c r="AI41" s="1" t="str">
        <f t="shared" si="15"/>
        <v/>
      </c>
      <c r="AJ41" s="1" t="str">
        <f t="shared" si="15"/>
        <v/>
      </c>
      <c r="AK41" s="1" t="str">
        <f t="shared" si="15"/>
        <v/>
      </c>
      <c r="AL41" s="1" t="str">
        <f t="shared" si="15"/>
        <v/>
      </c>
      <c r="AM41" s="1"/>
      <c r="AN41" s="1"/>
      <c r="AO41" s="1"/>
      <c r="AP41" s="1"/>
      <c r="AQ41" s="1"/>
    </row>
    <row r="42" spans="1:43" s="50" customFormat="1" ht="25" customHeight="1" x14ac:dyDescent="0.25">
      <c r="A42" s="1" t="str">
        <f t="shared" si="5"/>
        <v/>
      </c>
      <c r="B42" s="5" t="str">
        <f t="shared" si="5"/>
        <v/>
      </c>
      <c r="C42" s="1"/>
      <c r="D42" s="1"/>
      <c r="E42" s="1" t="str">
        <f t="shared" ref="E42:P42" si="16">IF(E13="","",E13)</f>
        <v/>
      </c>
      <c r="F42" s="1" t="str">
        <f t="shared" si="16"/>
        <v/>
      </c>
      <c r="G42" s="1" t="str">
        <f t="shared" si="16"/>
        <v/>
      </c>
      <c r="H42" s="1" t="str">
        <f t="shared" si="16"/>
        <v/>
      </c>
      <c r="I42" s="1" t="str">
        <f t="shared" si="16"/>
        <v/>
      </c>
      <c r="J42" s="1" t="str">
        <f t="shared" si="16"/>
        <v/>
      </c>
      <c r="K42" s="1" t="str">
        <f t="shared" si="16"/>
        <v/>
      </c>
      <c r="L42" s="1" t="str">
        <f t="shared" si="16"/>
        <v/>
      </c>
      <c r="M42" s="1" t="str">
        <f t="shared" si="16"/>
        <v/>
      </c>
      <c r="N42" s="1" t="str">
        <f t="shared" si="16"/>
        <v/>
      </c>
      <c r="O42" s="1" t="str">
        <f t="shared" si="16"/>
        <v/>
      </c>
      <c r="P42" s="1" t="str">
        <f t="shared" si="16"/>
        <v/>
      </c>
      <c r="Q42" s="1" t="str">
        <f>IF(Q13="","",Q13)</f>
        <v/>
      </c>
      <c r="R42" s="1" t="str">
        <f>IF(R13="","",R13)</f>
        <v/>
      </c>
      <c r="S42" s="1" t="str">
        <f>IF(S13="","",S13)</f>
        <v/>
      </c>
      <c r="T42" s="5" t="str">
        <f>IF(T13="","",T13)</f>
        <v/>
      </c>
      <c r="U42" s="1" t="str">
        <f>IF(U13="","",U13)</f>
        <v/>
      </c>
      <c r="V42" s="1" t="str">
        <f t="shared" ref="V42:AL42" si="17">IF(V13="","",V13)</f>
        <v/>
      </c>
      <c r="W42" s="17" t="str">
        <f t="shared" si="17"/>
        <v/>
      </c>
      <c r="X42" s="17" t="str">
        <f t="shared" si="17"/>
        <v/>
      </c>
      <c r="Y42" s="17" t="str">
        <f t="shared" si="17"/>
        <v/>
      </c>
      <c r="Z42" s="54" t="str">
        <f t="shared" si="17"/>
        <v/>
      </c>
      <c r="AA42" s="17" t="str">
        <f t="shared" si="17"/>
        <v/>
      </c>
      <c r="AB42" s="54" t="str">
        <f t="shared" si="17"/>
        <v/>
      </c>
      <c r="AC42" s="17" t="str">
        <f t="shared" si="17"/>
        <v/>
      </c>
      <c r="AD42" s="54" t="str">
        <f t="shared" si="17"/>
        <v/>
      </c>
      <c r="AE42" s="1" t="str">
        <f t="shared" si="17"/>
        <v/>
      </c>
      <c r="AF42" s="1" t="str">
        <f t="shared" si="17"/>
        <v/>
      </c>
      <c r="AG42" s="1" t="str">
        <f t="shared" si="17"/>
        <v/>
      </c>
      <c r="AH42" s="1" t="str">
        <f t="shared" si="17"/>
        <v/>
      </c>
      <c r="AI42" s="1" t="str">
        <f t="shared" si="17"/>
        <v/>
      </c>
      <c r="AJ42" s="1" t="str">
        <f t="shared" si="17"/>
        <v/>
      </c>
      <c r="AK42" s="1" t="str">
        <f t="shared" si="17"/>
        <v/>
      </c>
      <c r="AL42" s="1" t="str">
        <f t="shared" si="17"/>
        <v/>
      </c>
      <c r="AM42" s="1"/>
      <c r="AN42" s="1"/>
      <c r="AO42" s="1"/>
      <c r="AP42" s="1"/>
      <c r="AQ42" s="1"/>
    </row>
    <row r="43" spans="1:43" s="50" customFormat="1" ht="25" customHeight="1" x14ac:dyDescent="0.25">
      <c r="A43" s="1" t="str">
        <f t="shared" si="5"/>
        <v/>
      </c>
      <c r="B43" s="51" t="str">
        <f t="shared" si="5"/>
        <v>(6)</v>
      </c>
      <c r="C43" s="1"/>
      <c r="D43" s="1"/>
      <c r="E43" s="146">
        <f t="shared" ref="E43:P43" ca="1" si="18">IF(E14="","",E14)</f>
        <v>16</v>
      </c>
      <c r="F43" s="146" t="str">
        <f t="shared" si="18"/>
        <v/>
      </c>
      <c r="G43" s="154" t="str">
        <f t="shared" si="18"/>
        <v>÷</v>
      </c>
      <c r="H43" s="146" t="str">
        <f t="shared" si="18"/>
        <v/>
      </c>
      <c r="I43" s="1">
        <f t="shared" ca="1" si="18"/>
        <v>4</v>
      </c>
      <c r="J43" s="154" t="str">
        <f t="shared" si="18"/>
        <v>÷</v>
      </c>
      <c r="K43" s="146" t="str">
        <f t="shared" si="18"/>
        <v/>
      </c>
      <c r="L43" s="1">
        <f t="shared" ca="1" si="18"/>
        <v>2</v>
      </c>
      <c r="M43" s="1" t="str">
        <f t="shared" si="18"/>
        <v/>
      </c>
      <c r="N43" s="1" t="str">
        <f t="shared" si="18"/>
        <v/>
      </c>
      <c r="O43" s="1" t="str">
        <f t="shared" si="18"/>
        <v/>
      </c>
      <c r="P43" s="1" t="str">
        <f t="shared" si="18"/>
        <v/>
      </c>
      <c r="Q43" s="52" t="s">
        <v>15</v>
      </c>
      <c r="R43" s="1"/>
      <c r="S43" s="155">
        <f ca="1">E43/I43/L43</f>
        <v>2</v>
      </c>
      <c r="T43" s="155"/>
      <c r="U43" s="155"/>
      <c r="V43" s="1" t="str">
        <f t="shared" ref="V43:AL43" si="19">IF(V14="","",V14)</f>
        <v/>
      </c>
      <c r="W43" s="1" t="str">
        <f t="shared" si="19"/>
        <v/>
      </c>
      <c r="X43" s="1" t="str">
        <f t="shared" si="19"/>
        <v/>
      </c>
      <c r="Y43" s="44" t="str">
        <f t="shared" si="19"/>
        <v/>
      </c>
      <c r="Z43" s="54" t="str">
        <f t="shared" si="19"/>
        <v/>
      </c>
      <c r="AA43" s="17" t="str">
        <f t="shared" si="19"/>
        <v/>
      </c>
      <c r="AB43" s="54" t="str">
        <f t="shared" si="19"/>
        <v/>
      </c>
      <c r="AC43" s="17" t="str">
        <f t="shared" si="19"/>
        <v/>
      </c>
      <c r="AD43" s="54" t="str">
        <f t="shared" si="19"/>
        <v/>
      </c>
      <c r="AE43" s="1" t="str">
        <f t="shared" si="19"/>
        <v/>
      </c>
      <c r="AF43" s="1" t="str">
        <f t="shared" si="19"/>
        <v/>
      </c>
      <c r="AG43" s="1" t="str">
        <f t="shared" si="19"/>
        <v/>
      </c>
      <c r="AH43" s="1" t="str">
        <f t="shared" si="19"/>
        <v/>
      </c>
      <c r="AI43" s="1" t="str">
        <f t="shared" si="19"/>
        <v/>
      </c>
      <c r="AJ43" s="1" t="str">
        <f t="shared" si="19"/>
        <v/>
      </c>
      <c r="AK43" s="1" t="str">
        <f t="shared" si="19"/>
        <v/>
      </c>
      <c r="AL43" s="1" t="str">
        <f t="shared" si="19"/>
        <v/>
      </c>
      <c r="AM43" s="1"/>
      <c r="AN43" s="1"/>
      <c r="AO43" s="1"/>
      <c r="AP43" s="1"/>
      <c r="AQ43" s="1"/>
    </row>
    <row r="44" spans="1:43" s="50" customFormat="1" ht="25" customHeight="1" x14ac:dyDescent="0.25">
      <c r="A44" s="1" t="str">
        <f t="shared" si="5"/>
        <v/>
      </c>
      <c r="B44" s="5" t="str">
        <f t="shared" si="5"/>
        <v/>
      </c>
      <c r="C44" s="1"/>
      <c r="D44" s="1"/>
      <c r="E44" s="1" t="str">
        <f t="shared" ref="E44:P44" si="20">IF(E15="","",E15)</f>
        <v/>
      </c>
      <c r="F44" s="1" t="str">
        <f t="shared" si="20"/>
        <v/>
      </c>
      <c r="G44" s="1" t="str">
        <f t="shared" si="20"/>
        <v/>
      </c>
      <c r="H44" s="1" t="str">
        <f t="shared" si="20"/>
        <v/>
      </c>
      <c r="I44" s="1" t="str">
        <f t="shared" si="20"/>
        <v/>
      </c>
      <c r="J44" s="1" t="str">
        <f t="shared" si="20"/>
        <v/>
      </c>
      <c r="K44" s="1" t="str">
        <f t="shared" si="20"/>
        <v/>
      </c>
      <c r="L44" s="1" t="str">
        <f t="shared" si="20"/>
        <v/>
      </c>
      <c r="M44" s="1" t="str">
        <f t="shared" si="20"/>
        <v/>
      </c>
      <c r="N44" s="1" t="str">
        <f t="shared" si="20"/>
        <v/>
      </c>
      <c r="O44" s="1" t="str">
        <f t="shared" si="20"/>
        <v/>
      </c>
      <c r="P44" s="1" t="str">
        <f t="shared" si="20"/>
        <v/>
      </c>
      <c r="Q44" s="1" t="str">
        <f>IF(Q15="","",Q15)</f>
        <v/>
      </c>
      <c r="R44" s="1" t="str">
        <f>IF(R15="","",R15)</f>
        <v/>
      </c>
      <c r="S44" s="1" t="str">
        <f>IF(S15="","",S15)</f>
        <v/>
      </c>
      <c r="T44" s="1" t="str">
        <f>IF(T15="","",T15)</f>
        <v/>
      </c>
      <c r="U44" s="1" t="str">
        <f>IF(U15="","",U15)</f>
        <v/>
      </c>
      <c r="V44" s="1" t="str">
        <f t="shared" ref="V44:AL44" si="21">IF(V15="","",V15)</f>
        <v/>
      </c>
      <c r="W44" s="1" t="str">
        <f t="shared" si="21"/>
        <v/>
      </c>
      <c r="X44" s="1" t="str">
        <f t="shared" si="21"/>
        <v/>
      </c>
      <c r="Y44" s="1" t="str">
        <f t="shared" si="21"/>
        <v/>
      </c>
      <c r="Z44" s="1" t="str">
        <f t="shared" si="21"/>
        <v/>
      </c>
      <c r="AA44" s="1" t="str">
        <f t="shared" si="21"/>
        <v/>
      </c>
      <c r="AB44" s="1" t="str">
        <f t="shared" si="21"/>
        <v/>
      </c>
      <c r="AC44" s="1" t="str">
        <f t="shared" si="21"/>
        <v/>
      </c>
      <c r="AD44" s="1" t="str">
        <f t="shared" si="21"/>
        <v/>
      </c>
      <c r="AE44" s="1" t="str">
        <f t="shared" si="21"/>
        <v/>
      </c>
      <c r="AF44" s="1" t="str">
        <f t="shared" si="21"/>
        <v/>
      </c>
      <c r="AG44" s="1" t="str">
        <f t="shared" si="21"/>
        <v/>
      </c>
      <c r="AH44" s="1" t="str">
        <f t="shared" si="21"/>
        <v/>
      </c>
      <c r="AI44" s="1" t="str">
        <f t="shared" si="21"/>
        <v/>
      </c>
      <c r="AJ44" s="1" t="str">
        <f t="shared" si="21"/>
        <v/>
      </c>
      <c r="AK44" s="1" t="str">
        <f t="shared" si="21"/>
        <v/>
      </c>
      <c r="AL44" s="1" t="str">
        <f t="shared" si="21"/>
        <v/>
      </c>
      <c r="AM44" s="1"/>
      <c r="AN44" s="1"/>
      <c r="AO44" s="1"/>
      <c r="AP44" s="1"/>
      <c r="AQ44" s="1"/>
    </row>
    <row r="45" spans="1:43" s="50" customFormat="1" ht="25" customHeight="1" x14ac:dyDescent="0.25">
      <c r="A45" s="1" t="str">
        <f t="shared" si="5"/>
        <v/>
      </c>
      <c r="B45" s="51" t="str">
        <f t="shared" si="5"/>
        <v>(7)</v>
      </c>
      <c r="C45" s="1"/>
      <c r="D45" s="1"/>
      <c r="E45" s="146">
        <f t="shared" ref="E45:P45" ca="1" si="22">IF(E16="","",E16)</f>
        <v>16</v>
      </c>
      <c r="F45" s="146" t="str">
        <f t="shared" si="22"/>
        <v/>
      </c>
      <c r="G45" s="154" t="str">
        <f t="shared" si="22"/>
        <v>÷</v>
      </c>
      <c r="H45" s="146" t="str">
        <f t="shared" si="22"/>
        <v/>
      </c>
      <c r="I45" s="52" t="str">
        <f t="shared" si="22"/>
        <v>(</v>
      </c>
      <c r="J45" s="1">
        <f t="shared" ca="1" si="22"/>
        <v>4</v>
      </c>
      <c r="K45" s="154" t="str">
        <f t="shared" si="22"/>
        <v>÷</v>
      </c>
      <c r="L45" s="146" t="str">
        <f t="shared" si="22"/>
        <v/>
      </c>
      <c r="M45" s="1">
        <f t="shared" ca="1" si="22"/>
        <v>2</v>
      </c>
      <c r="N45" s="52" t="str">
        <f t="shared" si="22"/>
        <v>)</v>
      </c>
      <c r="O45" s="1" t="str">
        <f t="shared" si="22"/>
        <v/>
      </c>
      <c r="P45" s="1" t="str">
        <f t="shared" si="22"/>
        <v/>
      </c>
      <c r="Q45" s="52" t="s">
        <v>15</v>
      </c>
      <c r="R45" s="1"/>
      <c r="S45" s="155">
        <f ca="1">E45/(J45/M45)</f>
        <v>8</v>
      </c>
      <c r="T45" s="155"/>
      <c r="U45" s="155"/>
      <c r="V45" s="1" t="str">
        <f t="shared" ref="V45:AL45" si="23">IF(V16="","",V16)</f>
        <v/>
      </c>
      <c r="W45" s="1" t="str">
        <f t="shared" si="23"/>
        <v/>
      </c>
      <c r="X45" s="1" t="str">
        <f t="shared" si="23"/>
        <v/>
      </c>
      <c r="Y45" s="1" t="str">
        <f t="shared" si="23"/>
        <v/>
      </c>
      <c r="Z45" s="1" t="str">
        <f t="shared" si="23"/>
        <v/>
      </c>
      <c r="AA45" s="1" t="str">
        <f t="shared" si="23"/>
        <v/>
      </c>
      <c r="AB45" s="1" t="str">
        <f t="shared" si="23"/>
        <v/>
      </c>
      <c r="AC45" s="1" t="str">
        <f t="shared" si="23"/>
        <v/>
      </c>
      <c r="AD45" s="1" t="str">
        <f t="shared" si="23"/>
        <v/>
      </c>
      <c r="AE45" s="1" t="str">
        <f t="shared" si="23"/>
        <v/>
      </c>
      <c r="AF45" s="1" t="str">
        <f t="shared" si="23"/>
        <v/>
      </c>
      <c r="AG45" s="1" t="str">
        <f t="shared" si="23"/>
        <v/>
      </c>
      <c r="AH45" s="1" t="str">
        <f t="shared" si="23"/>
        <v/>
      </c>
      <c r="AI45" s="1" t="str">
        <f t="shared" si="23"/>
        <v/>
      </c>
      <c r="AJ45" s="1" t="str">
        <f t="shared" si="23"/>
        <v/>
      </c>
      <c r="AK45" s="1" t="str">
        <f t="shared" si="23"/>
        <v/>
      </c>
      <c r="AL45" s="1" t="str">
        <f t="shared" si="23"/>
        <v/>
      </c>
      <c r="AM45" s="1"/>
      <c r="AN45" s="1"/>
      <c r="AO45" s="1"/>
      <c r="AP45" s="1"/>
      <c r="AQ45" s="1"/>
    </row>
    <row r="46" spans="1:43" s="50" customFormat="1" ht="25" customHeight="1" x14ac:dyDescent="0.25">
      <c r="A46" s="44" t="str">
        <f t="shared" si="5"/>
        <v/>
      </c>
      <c r="B46" s="43" t="str">
        <f t="shared" si="5"/>
        <v/>
      </c>
      <c r="C46" s="43"/>
      <c r="D46" s="49"/>
      <c r="E46" s="49" t="str">
        <f t="shared" ref="E46:P46" si="24">IF(E17="","",E17)</f>
        <v/>
      </c>
      <c r="F46" s="43" t="str">
        <f t="shared" si="24"/>
        <v/>
      </c>
      <c r="G46" s="44" t="str">
        <f t="shared" si="24"/>
        <v/>
      </c>
      <c r="H46" s="44" t="str">
        <f t="shared" si="24"/>
        <v/>
      </c>
      <c r="I46" s="43" t="str">
        <f t="shared" si="24"/>
        <v/>
      </c>
      <c r="J46" s="43" t="str">
        <f t="shared" si="24"/>
        <v/>
      </c>
      <c r="K46" s="43" t="str">
        <f t="shared" si="24"/>
        <v/>
      </c>
      <c r="L46" s="43" t="str">
        <f t="shared" si="24"/>
        <v/>
      </c>
      <c r="M46" s="43" t="str">
        <f t="shared" si="24"/>
        <v/>
      </c>
      <c r="N46" s="43" t="str">
        <f t="shared" si="24"/>
        <v/>
      </c>
      <c r="O46" s="43" t="str">
        <f t="shared" si="24"/>
        <v/>
      </c>
      <c r="P46" s="43" t="str">
        <f t="shared" si="24"/>
        <v/>
      </c>
      <c r="Q46" s="43" t="str">
        <f>IF(Q17="","",Q17)</f>
        <v/>
      </c>
      <c r="R46" s="43" t="str">
        <f>IF(R17="","",R17)</f>
        <v/>
      </c>
      <c r="S46" s="44" t="str">
        <f>IF(S17="","",S17)</f>
        <v/>
      </c>
      <c r="T46" s="43" t="str">
        <f>IF(T17="","",T17)</f>
        <v/>
      </c>
      <c r="U46" s="43" t="str">
        <f>IF(U17="","",U17)</f>
        <v/>
      </c>
      <c r="V46" s="49" t="str">
        <f t="shared" ref="V46:AL46" si="25">IF(V17="","",V17)</f>
        <v/>
      </c>
      <c r="W46" s="49" t="str">
        <f t="shared" si="25"/>
        <v/>
      </c>
      <c r="X46" s="43" t="str">
        <f t="shared" si="25"/>
        <v/>
      </c>
      <c r="Y46" s="44" t="str">
        <f t="shared" si="25"/>
        <v/>
      </c>
      <c r="Z46" s="44" t="str">
        <f t="shared" si="25"/>
        <v/>
      </c>
      <c r="AA46" s="43" t="str">
        <f t="shared" si="25"/>
        <v/>
      </c>
      <c r="AB46" s="43" t="str">
        <f t="shared" si="25"/>
        <v/>
      </c>
      <c r="AC46" s="43" t="str">
        <f t="shared" si="25"/>
        <v/>
      </c>
      <c r="AD46" s="43" t="str">
        <f t="shared" si="25"/>
        <v/>
      </c>
      <c r="AE46" s="43" t="str">
        <f t="shared" si="25"/>
        <v/>
      </c>
      <c r="AF46" s="43" t="str">
        <f t="shared" si="25"/>
        <v/>
      </c>
      <c r="AG46" s="43" t="str">
        <f t="shared" si="25"/>
        <v/>
      </c>
      <c r="AH46" s="43" t="str">
        <f t="shared" si="25"/>
        <v/>
      </c>
      <c r="AI46" s="1" t="str">
        <f t="shared" si="25"/>
        <v/>
      </c>
      <c r="AJ46" s="1" t="str">
        <f t="shared" si="25"/>
        <v/>
      </c>
      <c r="AK46" s="1" t="str">
        <f t="shared" si="25"/>
        <v/>
      </c>
      <c r="AL46" s="1" t="str">
        <f t="shared" si="25"/>
        <v/>
      </c>
      <c r="AM46" s="1"/>
      <c r="AN46" s="1"/>
      <c r="AO46" s="1"/>
      <c r="AP46" s="1"/>
      <c r="AQ46" s="1"/>
    </row>
    <row r="47" spans="1:43" s="50" customFormat="1" ht="25" customHeight="1" x14ac:dyDescent="0.25">
      <c r="A47" s="5" t="str">
        <f t="shared" si="5"/>
        <v/>
      </c>
      <c r="B47" s="51" t="str">
        <f t="shared" si="5"/>
        <v>(8)</v>
      </c>
      <c r="C47" s="1"/>
      <c r="D47" s="1"/>
      <c r="E47" s="146">
        <f t="shared" ref="E47:P47" ca="1" si="26">IF(E18="","",E18)</f>
        <v>16</v>
      </c>
      <c r="F47" s="146" t="str">
        <f t="shared" si="26"/>
        <v/>
      </c>
      <c r="G47" s="154" t="str">
        <f t="shared" si="26"/>
        <v>＋</v>
      </c>
      <c r="H47" s="146" t="str">
        <f t="shared" si="26"/>
        <v/>
      </c>
      <c r="I47" s="1">
        <f t="shared" ca="1" si="26"/>
        <v>4</v>
      </c>
      <c r="J47" s="154" t="str">
        <f t="shared" si="26"/>
        <v>÷</v>
      </c>
      <c r="K47" s="146" t="str">
        <f t="shared" si="26"/>
        <v/>
      </c>
      <c r="L47" s="1">
        <f t="shared" ca="1" si="26"/>
        <v>2</v>
      </c>
      <c r="M47" s="1" t="str">
        <f t="shared" si="26"/>
        <v/>
      </c>
      <c r="N47" s="1" t="str">
        <f t="shared" si="26"/>
        <v/>
      </c>
      <c r="O47" s="1" t="str">
        <f t="shared" si="26"/>
        <v/>
      </c>
      <c r="P47" s="1" t="str">
        <f t="shared" si="26"/>
        <v/>
      </c>
      <c r="Q47" s="52" t="s">
        <v>15</v>
      </c>
      <c r="R47" s="1"/>
      <c r="S47" s="155">
        <f ca="1">E47+I47/L47</f>
        <v>18</v>
      </c>
      <c r="T47" s="155"/>
      <c r="U47" s="155"/>
      <c r="V47" s="10" t="str">
        <f t="shared" ref="V47:AL47" si="27">IF(V18="","",V18)</f>
        <v/>
      </c>
      <c r="W47" s="10" t="str">
        <f t="shared" si="27"/>
        <v/>
      </c>
      <c r="X47" s="1" t="str">
        <f t="shared" si="27"/>
        <v/>
      </c>
      <c r="Y47" s="5" t="str">
        <f t="shared" si="27"/>
        <v/>
      </c>
      <c r="Z47" s="5" t="str">
        <f t="shared" si="27"/>
        <v/>
      </c>
      <c r="AA47" s="1" t="str">
        <f t="shared" si="27"/>
        <v/>
      </c>
      <c r="AB47" s="1" t="str">
        <f t="shared" si="27"/>
        <v/>
      </c>
      <c r="AC47" s="1" t="str">
        <f t="shared" si="27"/>
        <v/>
      </c>
      <c r="AD47" s="1" t="str">
        <f t="shared" si="27"/>
        <v/>
      </c>
      <c r="AE47" s="1" t="str">
        <f t="shared" si="27"/>
        <v/>
      </c>
      <c r="AF47" s="1" t="str">
        <f t="shared" si="27"/>
        <v/>
      </c>
      <c r="AG47" s="1" t="str">
        <f t="shared" si="27"/>
        <v/>
      </c>
      <c r="AH47" s="1" t="str">
        <f t="shared" si="27"/>
        <v/>
      </c>
      <c r="AI47" s="1" t="str">
        <f t="shared" si="27"/>
        <v/>
      </c>
      <c r="AJ47" s="1" t="str">
        <f t="shared" si="27"/>
        <v/>
      </c>
      <c r="AK47" s="1" t="str">
        <f t="shared" si="27"/>
        <v/>
      </c>
      <c r="AL47" s="1" t="str">
        <f t="shared" si="27"/>
        <v/>
      </c>
      <c r="AM47" s="1"/>
      <c r="AN47" s="1"/>
      <c r="AO47" s="1"/>
      <c r="AP47" s="1"/>
      <c r="AQ47" s="1"/>
    </row>
    <row r="48" spans="1:43" s="50" customFormat="1" ht="25" customHeight="1" x14ac:dyDescent="0.25">
      <c r="A48" s="1" t="str">
        <f t="shared" si="5"/>
        <v/>
      </c>
      <c r="B48" s="5" t="str">
        <f t="shared" si="5"/>
        <v/>
      </c>
      <c r="C48" s="1"/>
      <c r="D48" s="1"/>
      <c r="E48" s="1" t="str">
        <f t="shared" ref="E48:P48" si="28">IF(E19="","",E19)</f>
        <v/>
      </c>
      <c r="F48" s="1" t="str">
        <f t="shared" si="28"/>
        <v/>
      </c>
      <c r="G48" s="1" t="str">
        <f t="shared" si="28"/>
        <v/>
      </c>
      <c r="H48" s="1" t="str">
        <f t="shared" si="28"/>
        <v/>
      </c>
      <c r="I48" s="1" t="str">
        <f t="shared" si="28"/>
        <v/>
      </c>
      <c r="J48" s="1" t="str">
        <f t="shared" si="28"/>
        <v/>
      </c>
      <c r="K48" s="1" t="str">
        <f t="shared" si="28"/>
        <v/>
      </c>
      <c r="L48" s="1" t="str">
        <f t="shared" si="28"/>
        <v/>
      </c>
      <c r="M48" s="1" t="str">
        <f t="shared" si="28"/>
        <v/>
      </c>
      <c r="N48" s="1" t="str">
        <f t="shared" si="28"/>
        <v/>
      </c>
      <c r="O48" s="1" t="str">
        <f t="shared" si="28"/>
        <v/>
      </c>
      <c r="P48" s="1" t="str">
        <f t="shared" si="28"/>
        <v/>
      </c>
      <c r="Q48" s="1" t="str">
        <f>IF(Q19="","",Q19)</f>
        <v/>
      </c>
      <c r="R48" s="1" t="str">
        <f>IF(R19="","",R19)</f>
        <v/>
      </c>
      <c r="S48" s="1" t="str">
        <f>IF(S19="","",S19)</f>
        <v/>
      </c>
      <c r="T48" s="5" t="str">
        <f>IF(T19="","",T19)</f>
        <v/>
      </c>
      <c r="U48" s="1" t="str">
        <f>IF(U19="","",U19)</f>
        <v/>
      </c>
      <c r="V48" s="1" t="str">
        <f t="shared" ref="V48:AL48" si="29">IF(V19="","",V19)</f>
        <v/>
      </c>
      <c r="W48" s="17" t="str">
        <f t="shared" si="29"/>
        <v/>
      </c>
      <c r="X48" s="17" t="str">
        <f t="shared" si="29"/>
        <v/>
      </c>
      <c r="Y48" s="17" t="str">
        <f t="shared" si="29"/>
        <v/>
      </c>
      <c r="Z48" s="54" t="str">
        <f t="shared" si="29"/>
        <v/>
      </c>
      <c r="AA48" s="17" t="str">
        <f t="shared" si="29"/>
        <v/>
      </c>
      <c r="AB48" s="54" t="str">
        <f t="shared" si="29"/>
        <v/>
      </c>
      <c r="AC48" s="17" t="str">
        <f t="shared" si="29"/>
        <v/>
      </c>
      <c r="AD48" s="54" t="str">
        <f t="shared" si="29"/>
        <v/>
      </c>
      <c r="AE48" s="1" t="str">
        <f t="shared" si="29"/>
        <v/>
      </c>
      <c r="AF48" s="1" t="str">
        <f t="shared" si="29"/>
        <v/>
      </c>
      <c r="AG48" s="1" t="str">
        <f t="shared" si="29"/>
        <v/>
      </c>
      <c r="AH48" s="1" t="str">
        <f t="shared" si="29"/>
        <v/>
      </c>
      <c r="AI48" s="1" t="str">
        <f t="shared" si="29"/>
        <v/>
      </c>
      <c r="AJ48" s="1" t="str">
        <f t="shared" si="29"/>
        <v/>
      </c>
      <c r="AK48" s="1" t="str">
        <f t="shared" si="29"/>
        <v/>
      </c>
      <c r="AL48" s="1" t="str">
        <f t="shared" si="29"/>
        <v/>
      </c>
      <c r="AM48" s="1"/>
      <c r="AN48" s="1"/>
      <c r="AO48" s="1"/>
      <c r="AP48" s="1"/>
      <c r="AQ48" s="1"/>
    </row>
    <row r="49" spans="1:43" s="50" customFormat="1" ht="25" customHeight="1" x14ac:dyDescent="0.25">
      <c r="A49" s="1" t="str">
        <f t="shared" si="5"/>
        <v/>
      </c>
      <c r="B49" s="51" t="str">
        <f t="shared" si="5"/>
        <v>(9)</v>
      </c>
      <c r="C49" s="1"/>
      <c r="D49" s="1"/>
      <c r="E49" s="52" t="str">
        <f t="shared" ref="E49:P49" si="30">IF(E20="","",E20)</f>
        <v>(</v>
      </c>
      <c r="F49" s="146">
        <f t="shared" ca="1" si="30"/>
        <v>16</v>
      </c>
      <c r="G49" s="146" t="str">
        <f t="shared" si="30"/>
        <v/>
      </c>
      <c r="H49" s="154" t="str">
        <f t="shared" si="30"/>
        <v>＋</v>
      </c>
      <c r="I49" s="146" t="str">
        <f t="shared" si="30"/>
        <v/>
      </c>
      <c r="J49" s="1">
        <f t="shared" ca="1" si="30"/>
        <v>4</v>
      </c>
      <c r="K49" s="52" t="str">
        <f t="shared" si="30"/>
        <v>）</v>
      </c>
      <c r="L49" s="154" t="str">
        <f t="shared" si="30"/>
        <v>÷</v>
      </c>
      <c r="M49" s="146" t="str">
        <f t="shared" si="30"/>
        <v/>
      </c>
      <c r="N49" s="1">
        <f t="shared" ca="1" si="30"/>
        <v>2</v>
      </c>
      <c r="O49" s="1" t="str">
        <f t="shared" si="30"/>
        <v/>
      </c>
      <c r="P49" s="1" t="str">
        <f t="shared" si="30"/>
        <v/>
      </c>
      <c r="Q49" s="52" t="s">
        <v>15</v>
      </c>
      <c r="R49" s="1"/>
      <c r="S49" s="155">
        <f ca="1">(F49+J49)/N49</f>
        <v>10</v>
      </c>
      <c r="T49" s="155"/>
      <c r="U49" s="155"/>
      <c r="V49" s="1" t="str">
        <f t="shared" ref="V49:AL49" si="31">IF(V20="","",V20)</f>
        <v/>
      </c>
      <c r="W49" s="1" t="str">
        <f t="shared" si="31"/>
        <v/>
      </c>
      <c r="X49" s="1" t="str">
        <f t="shared" si="31"/>
        <v/>
      </c>
      <c r="Y49" s="44" t="str">
        <f t="shared" si="31"/>
        <v/>
      </c>
      <c r="Z49" s="54" t="str">
        <f t="shared" si="31"/>
        <v/>
      </c>
      <c r="AA49" s="17" t="str">
        <f t="shared" si="31"/>
        <v/>
      </c>
      <c r="AB49" s="54" t="str">
        <f t="shared" si="31"/>
        <v/>
      </c>
      <c r="AC49" s="17" t="str">
        <f t="shared" si="31"/>
        <v/>
      </c>
      <c r="AD49" s="54" t="str">
        <f t="shared" si="31"/>
        <v/>
      </c>
      <c r="AE49" s="1" t="str">
        <f t="shared" si="31"/>
        <v/>
      </c>
      <c r="AF49" s="1" t="str">
        <f t="shared" si="31"/>
        <v/>
      </c>
      <c r="AG49" s="1" t="str">
        <f t="shared" si="31"/>
        <v/>
      </c>
      <c r="AH49" s="1" t="str">
        <f t="shared" si="31"/>
        <v/>
      </c>
      <c r="AI49" s="1" t="str">
        <f t="shared" si="31"/>
        <v/>
      </c>
      <c r="AJ49" s="1" t="str">
        <f t="shared" si="31"/>
        <v/>
      </c>
      <c r="AK49" s="1" t="str">
        <f t="shared" si="31"/>
        <v/>
      </c>
      <c r="AL49" s="1" t="str">
        <f t="shared" si="31"/>
        <v/>
      </c>
      <c r="AM49" s="1"/>
      <c r="AN49" s="1"/>
      <c r="AO49" s="1"/>
      <c r="AP49" s="1"/>
      <c r="AQ49" s="1"/>
    </row>
    <row r="50" spans="1:43" s="50" customFormat="1" ht="25" customHeight="1" x14ac:dyDescent="0.25">
      <c r="A50" s="1" t="str">
        <f t="shared" si="5"/>
        <v/>
      </c>
      <c r="B50" s="5" t="str">
        <f t="shared" si="5"/>
        <v/>
      </c>
      <c r="C50" s="1"/>
      <c r="D50" s="1"/>
      <c r="E50" s="1" t="str">
        <f t="shared" ref="E50:P50" si="32">IF(E21="","",E21)</f>
        <v/>
      </c>
      <c r="F50" s="1" t="str">
        <f t="shared" si="32"/>
        <v/>
      </c>
      <c r="G50" s="1" t="str">
        <f t="shared" si="32"/>
        <v/>
      </c>
      <c r="H50" s="1" t="str">
        <f t="shared" si="32"/>
        <v/>
      </c>
      <c r="I50" s="1" t="str">
        <f t="shared" si="32"/>
        <v/>
      </c>
      <c r="J50" s="1" t="str">
        <f t="shared" si="32"/>
        <v/>
      </c>
      <c r="K50" s="1" t="str">
        <f t="shared" si="32"/>
        <v/>
      </c>
      <c r="L50" s="1" t="str">
        <f t="shared" si="32"/>
        <v/>
      </c>
      <c r="M50" s="1" t="str">
        <f t="shared" si="32"/>
        <v/>
      </c>
      <c r="N50" s="1" t="str">
        <f t="shared" si="32"/>
        <v/>
      </c>
      <c r="O50" s="1" t="str">
        <f t="shared" si="32"/>
        <v/>
      </c>
      <c r="P50" s="1" t="str">
        <f t="shared" si="32"/>
        <v/>
      </c>
      <c r="Q50" s="1" t="str">
        <f>IF(Q21="","",Q21)</f>
        <v/>
      </c>
      <c r="R50" s="1" t="str">
        <f>IF(R21="","",R21)</f>
        <v/>
      </c>
      <c r="S50" s="1" t="str">
        <f>IF(S21="","",S21)</f>
        <v/>
      </c>
      <c r="T50" s="1" t="str">
        <f>IF(T21="","",T21)</f>
        <v/>
      </c>
      <c r="U50" s="1" t="str">
        <f>IF(U21="","",U21)</f>
        <v/>
      </c>
      <c r="V50" s="1" t="str">
        <f t="shared" ref="V50:AL50" si="33">IF(V21="","",V21)</f>
        <v/>
      </c>
      <c r="W50" s="1" t="str">
        <f t="shared" si="33"/>
        <v/>
      </c>
      <c r="X50" s="1" t="str">
        <f t="shared" si="33"/>
        <v/>
      </c>
      <c r="Y50" s="1" t="str">
        <f t="shared" si="33"/>
        <v/>
      </c>
      <c r="Z50" s="1" t="str">
        <f t="shared" si="33"/>
        <v/>
      </c>
      <c r="AA50" s="1" t="str">
        <f t="shared" si="33"/>
        <v/>
      </c>
      <c r="AB50" s="1" t="str">
        <f t="shared" si="33"/>
        <v/>
      </c>
      <c r="AC50" s="1" t="str">
        <f t="shared" si="33"/>
        <v/>
      </c>
      <c r="AD50" s="1" t="str">
        <f t="shared" si="33"/>
        <v/>
      </c>
      <c r="AE50" s="1" t="str">
        <f t="shared" si="33"/>
        <v/>
      </c>
      <c r="AF50" s="1" t="str">
        <f t="shared" si="33"/>
        <v/>
      </c>
      <c r="AG50" s="1" t="str">
        <f t="shared" si="33"/>
        <v/>
      </c>
      <c r="AH50" s="1" t="str">
        <f t="shared" si="33"/>
        <v/>
      </c>
      <c r="AI50" s="1" t="str">
        <f t="shared" si="33"/>
        <v/>
      </c>
      <c r="AJ50" s="1" t="str">
        <f t="shared" si="33"/>
        <v/>
      </c>
      <c r="AK50" s="1" t="str">
        <f t="shared" si="33"/>
        <v/>
      </c>
      <c r="AL50" s="1" t="str">
        <f t="shared" si="33"/>
        <v/>
      </c>
      <c r="AM50" s="1"/>
      <c r="AN50" s="1"/>
      <c r="AO50" s="1"/>
      <c r="AP50" s="1"/>
      <c r="AQ50" s="1"/>
    </row>
    <row r="51" spans="1:43" s="50" customFormat="1" ht="25" customHeight="1" x14ac:dyDescent="0.25">
      <c r="A51" s="5" t="str">
        <f t="shared" si="5"/>
        <v/>
      </c>
      <c r="B51" s="51" t="str">
        <f t="shared" si="5"/>
        <v>(10)</v>
      </c>
      <c r="C51" s="1"/>
      <c r="D51" s="1"/>
      <c r="E51" s="52">
        <f t="shared" ref="E51:P51" ca="1" si="34">IF(E22="","",E22)</f>
        <v>4</v>
      </c>
      <c r="F51" s="154" t="str">
        <f t="shared" si="34"/>
        <v>×</v>
      </c>
      <c r="G51" s="146" t="str">
        <f t="shared" si="34"/>
        <v/>
      </c>
      <c r="H51" s="1">
        <f t="shared" ca="1" si="34"/>
        <v>7</v>
      </c>
      <c r="I51" s="154" t="str">
        <f t="shared" si="34"/>
        <v>－</v>
      </c>
      <c r="J51" s="146" t="str">
        <f t="shared" si="34"/>
        <v/>
      </c>
      <c r="K51" s="1">
        <f t="shared" ca="1" si="34"/>
        <v>6</v>
      </c>
      <c r="L51" s="154" t="str">
        <f t="shared" si="34"/>
        <v>÷</v>
      </c>
      <c r="M51" s="146" t="str">
        <f t="shared" si="34"/>
        <v/>
      </c>
      <c r="N51" s="1">
        <f t="shared" ca="1" si="34"/>
        <v>2</v>
      </c>
      <c r="O51" s="1" t="str">
        <f t="shared" si="34"/>
        <v/>
      </c>
      <c r="P51" s="1" t="str">
        <f t="shared" si="34"/>
        <v/>
      </c>
      <c r="Q51" s="52" t="s">
        <v>15</v>
      </c>
      <c r="R51" s="1"/>
      <c r="S51" s="155">
        <f ca="1">E51*H51-K51/N51</f>
        <v>25</v>
      </c>
      <c r="T51" s="155"/>
      <c r="U51" s="155"/>
      <c r="V51" s="1" t="str">
        <f t="shared" ref="V51:AL51" si="35">IF(V22="","",V22)</f>
        <v/>
      </c>
      <c r="W51" s="1" t="str">
        <f t="shared" si="35"/>
        <v/>
      </c>
      <c r="X51" s="1" t="str">
        <f t="shared" si="35"/>
        <v/>
      </c>
      <c r="Y51" s="1" t="str">
        <f t="shared" si="35"/>
        <v/>
      </c>
      <c r="Z51" s="1" t="str">
        <f t="shared" si="35"/>
        <v/>
      </c>
      <c r="AA51" s="1" t="str">
        <f t="shared" si="35"/>
        <v/>
      </c>
      <c r="AB51" s="1" t="str">
        <f t="shared" si="35"/>
        <v/>
      </c>
      <c r="AC51" s="1" t="str">
        <f t="shared" si="35"/>
        <v/>
      </c>
      <c r="AD51" s="1" t="str">
        <f t="shared" si="35"/>
        <v/>
      </c>
      <c r="AE51" s="1" t="str">
        <f t="shared" si="35"/>
        <v/>
      </c>
      <c r="AF51" s="1" t="str">
        <f t="shared" si="35"/>
        <v/>
      </c>
      <c r="AG51" s="1" t="str">
        <f t="shared" si="35"/>
        <v/>
      </c>
      <c r="AH51" s="1" t="str">
        <f t="shared" si="35"/>
        <v/>
      </c>
      <c r="AI51" s="1" t="str">
        <f t="shared" si="35"/>
        <v/>
      </c>
      <c r="AJ51" s="1" t="str">
        <f t="shared" si="35"/>
        <v/>
      </c>
      <c r="AK51" s="1" t="str">
        <f t="shared" si="35"/>
        <v/>
      </c>
      <c r="AL51" s="1" t="str">
        <f t="shared" si="35"/>
        <v/>
      </c>
      <c r="AM51" s="1"/>
      <c r="AN51" s="1"/>
      <c r="AO51" s="1"/>
      <c r="AP51" s="1"/>
      <c r="AQ51" s="1"/>
    </row>
    <row r="52" spans="1:43" s="50" customFormat="1" ht="25" customHeight="1" x14ac:dyDescent="0.25">
      <c r="A52" s="43" t="str">
        <f t="shared" si="5"/>
        <v/>
      </c>
      <c r="B52" s="5" t="str">
        <f t="shared" si="5"/>
        <v/>
      </c>
      <c r="C52" s="1"/>
      <c r="D52" s="1"/>
      <c r="E52" s="1" t="str">
        <f t="shared" ref="E52:P52" si="36">IF(E23="","",E23)</f>
        <v/>
      </c>
      <c r="F52" s="1" t="str">
        <f t="shared" si="36"/>
        <v/>
      </c>
      <c r="G52" s="1" t="str">
        <f t="shared" si="36"/>
        <v/>
      </c>
      <c r="H52" s="1" t="str">
        <f t="shared" si="36"/>
        <v/>
      </c>
      <c r="I52" s="1" t="str">
        <f t="shared" si="36"/>
        <v/>
      </c>
      <c r="J52" s="1" t="str">
        <f t="shared" si="36"/>
        <v/>
      </c>
      <c r="K52" s="1" t="str">
        <f t="shared" si="36"/>
        <v/>
      </c>
      <c r="L52" s="1" t="str">
        <f t="shared" si="36"/>
        <v/>
      </c>
      <c r="M52" s="1" t="str">
        <f t="shared" si="36"/>
        <v/>
      </c>
      <c r="N52" s="1" t="str">
        <f t="shared" si="36"/>
        <v/>
      </c>
      <c r="O52" s="1" t="str">
        <f t="shared" si="36"/>
        <v/>
      </c>
      <c r="P52" s="1" t="str">
        <f t="shared" si="36"/>
        <v/>
      </c>
      <c r="Q52" s="1" t="str">
        <f>IF(Q23="","",Q23)</f>
        <v/>
      </c>
      <c r="R52" s="1" t="str">
        <f>IF(R23="","",R23)</f>
        <v/>
      </c>
      <c r="S52" s="1" t="str">
        <f>IF(S23="","",S23)</f>
        <v/>
      </c>
      <c r="T52" s="1" t="str">
        <f>IF(T23="","",T23)</f>
        <v/>
      </c>
      <c r="U52" s="1" t="str">
        <f>IF(U23="","",U23)</f>
        <v/>
      </c>
      <c r="V52" s="1" t="str">
        <f t="shared" ref="V52:AL52" si="37">IF(V23="","",V23)</f>
        <v/>
      </c>
      <c r="W52" s="1" t="str">
        <f t="shared" si="37"/>
        <v/>
      </c>
      <c r="X52" s="1" t="str">
        <f t="shared" si="37"/>
        <v/>
      </c>
      <c r="Y52" s="1" t="str">
        <f t="shared" si="37"/>
        <v/>
      </c>
      <c r="Z52" s="1" t="str">
        <f t="shared" si="37"/>
        <v/>
      </c>
      <c r="AA52" s="1" t="str">
        <f t="shared" si="37"/>
        <v/>
      </c>
      <c r="AB52" s="1" t="str">
        <f t="shared" si="37"/>
        <v/>
      </c>
      <c r="AC52" s="1" t="str">
        <f t="shared" si="37"/>
        <v/>
      </c>
      <c r="AD52" s="1" t="str">
        <f t="shared" si="37"/>
        <v/>
      </c>
      <c r="AE52" s="1" t="str">
        <f t="shared" si="37"/>
        <v/>
      </c>
      <c r="AF52" s="1" t="str">
        <f t="shared" si="37"/>
        <v/>
      </c>
      <c r="AG52" s="1" t="str">
        <f t="shared" si="37"/>
        <v/>
      </c>
      <c r="AH52" s="1" t="str">
        <f t="shared" si="37"/>
        <v/>
      </c>
      <c r="AI52" s="1" t="str">
        <f t="shared" si="37"/>
        <v/>
      </c>
      <c r="AJ52" s="1" t="str">
        <f t="shared" si="37"/>
        <v/>
      </c>
      <c r="AK52" s="1" t="str">
        <f t="shared" si="37"/>
        <v/>
      </c>
      <c r="AL52" s="1" t="str">
        <f t="shared" si="37"/>
        <v/>
      </c>
      <c r="AM52" s="1"/>
      <c r="AN52" s="1"/>
      <c r="AO52" s="1"/>
      <c r="AP52" s="1"/>
      <c r="AQ52" s="1"/>
    </row>
    <row r="53" spans="1:43" s="50" customFormat="1" ht="25" customHeight="1" x14ac:dyDescent="0.25">
      <c r="A53" s="5" t="str">
        <f t="shared" si="5"/>
        <v/>
      </c>
      <c r="B53" s="51" t="str">
        <f t="shared" si="5"/>
        <v>(11)</v>
      </c>
      <c r="C53" s="1"/>
      <c r="D53" s="10"/>
      <c r="E53" s="10">
        <f t="shared" ref="E53:P53" ca="1" si="38">IF(E24="","",E24)</f>
        <v>4</v>
      </c>
      <c r="F53" s="154" t="str">
        <f t="shared" si="38"/>
        <v>×</v>
      </c>
      <c r="G53" s="146" t="str">
        <f t="shared" si="38"/>
        <v/>
      </c>
      <c r="H53" s="51" t="str">
        <f t="shared" si="38"/>
        <v>(</v>
      </c>
      <c r="I53" s="1">
        <f t="shared" ca="1" si="38"/>
        <v>7</v>
      </c>
      <c r="J53" s="154" t="str">
        <f t="shared" si="38"/>
        <v>－</v>
      </c>
      <c r="K53" s="146" t="str">
        <f t="shared" si="38"/>
        <v/>
      </c>
      <c r="L53" s="1">
        <f t="shared" ca="1" si="38"/>
        <v>6</v>
      </c>
      <c r="M53" s="52" t="str">
        <f t="shared" si="38"/>
        <v>)</v>
      </c>
      <c r="N53" s="154" t="str">
        <f t="shared" si="38"/>
        <v>÷</v>
      </c>
      <c r="O53" s="146" t="str">
        <f t="shared" si="38"/>
        <v/>
      </c>
      <c r="P53" s="1">
        <f t="shared" ca="1" si="38"/>
        <v>2</v>
      </c>
      <c r="Q53" s="52" t="s">
        <v>15</v>
      </c>
      <c r="R53" s="1"/>
      <c r="S53" s="155">
        <f ca="1">E53*(I53-L53)/P53</f>
        <v>2</v>
      </c>
      <c r="T53" s="155"/>
      <c r="U53" s="155"/>
      <c r="V53" s="10" t="str">
        <f t="shared" ref="V53:AL53" si="39">IF(V24="","",V24)</f>
        <v/>
      </c>
      <c r="W53" s="10" t="str">
        <f t="shared" si="39"/>
        <v/>
      </c>
      <c r="X53" s="1" t="str">
        <f t="shared" si="39"/>
        <v/>
      </c>
      <c r="Y53" s="5" t="str">
        <f t="shared" si="39"/>
        <v/>
      </c>
      <c r="Z53" s="5" t="str">
        <f t="shared" si="39"/>
        <v/>
      </c>
      <c r="AA53" s="1" t="str">
        <f t="shared" si="39"/>
        <v/>
      </c>
      <c r="AB53" s="1" t="str">
        <f t="shared" si="39"/>
        <v/>
      </c>
      <c r="AC53" s="1" t="str">
        <f t="shared" si="39"/>
        <v/>
      </c>
      <c r="AD53" s="1" t="str">
        <f t="shared" si="39"/>
        <v/>
      </c>
      <c r="AE53" s="1" t="str">
        <f t="shared" si="39"/>
        <v/>
      </c>
      <c r="AF53" s="1" t="str">
        <f t="shared" si="39"/>
        <v/>
      </c>
      <c r="AG53" s="1" t="str">
        <f t="shared" si="39"/>
        <v/>
      </c>
      <c r="AH53" s="1" t="str">
        <f t="shared" si="39"/>
        <v/>
      </c>
      <c r="AI53" s="1" t="str">
        <f t="shared" si="39"/>
        <v/>
      </c>
      <c r="AJ53" s="1" t="str">
        <f t="shared" si="39"/>
        <v/>
      </c>
      <c r="AK53" s="1" t="str">
        <f t="shared" si="39"/>
        <v/>
      </c>
      <c r="AL53" s="1" t="str">
        <f t="shared" si="39"/>
        <v/>
      </c>
      <c r="AM53" s="1"/>
      <c r="AN53" s="1"/>
      <c r="AO53" s="1"/>
      <c r="AP53" s="1"/>
      <c r="AQ53" s="1"/>
    </row>
    <row r="54" spans="1:43" s="50" customFormat="1" ht="25" customHeight="1" x14ac:dyDescent="0.25">
      <c r="A54" s="1" t="str">
        <f t="shared" si="5"/>
        <v/>
      </c>
      <c r="B54" s="5" t="str">
        <f t="shared" si="5"/>
        <v/>
      </c>
      <c r="C54" s="1"/>
      <c r="D54" s="1"/>
      <c r="E54" s="1" t="str">
        <f t="shared" ref="E54:P54" si="40">IF(E25="","",E25)</f>
        <v/>
      </c>
      <c r="F54" s="1" t="str">
        <f t="shared" si="40"/>
        <v/>
      </c>
      <c r="G54" s="1" t="str">
        <f t="shared" si="40"/>
        <v/>
      </c>
      <c r="H54" s="1" t="str">
        <f t="shared" si="40"/>
        <v/>
      </c>
      <c r="I54" s="1" t="str">
        <f t="shared" si="40"/>
        <v/>
      </c>
      <c r="J54" s="1" t="str">
        <f t="shared" si="40"/>
        <v/>
      </c>
      <c r="K54" s="1" t="str">
        <f t="shared" si="40"/>
        <v/>
      </c>
      <c r="L54" s="1" t="str">
        <f t="shared" si="40"/>
        <v/>
      </c>
      <c r="M54" s="1" t="str">
        <f t="shared" si="40"/>
        <v/>
      </c>
      <c r="N54" s="1" t="str">
        <f t="shared" si="40"/>
        <v/>
      </c>
      <c r="O54" s="1" t="str">
        <f t="shared" si="40"/>
        <v/>
      </c>
      <c r="P54" s="1" t="str">
        <f t="shared" si="40"/>
        <v/>
      </c>
      <c r="Q54" s="1" t="str">
        <f>IF(Q25="","",Q25)</f>
        <v/>
      </c>
      <c r="R54" s="1" t="str">
        <f>IF(R25="","",R25)</f>
        <v/>
      </c>
      <c r="S54" s="1" t="str">
        <f>IF(S25="","",S25)</f>
        <v/>
      </c>
      <c r="T54" s="1" t="str">
        <f>IF(T25="","",T25)</f>
        <v/>
      </c>
      <c r="U54" s="1" t="str">
        <f>IF(U25="","",U25)</f>
        <v/>
      </c>
      <c r="V54" s="1" t="str">
        <f t="shared" ref="V54:AL54" si="41">IF(V25="","",V25)</f>
        <v/>
      </c>
      <c r="W54" s="1" t="str">
        <f t="shared" si="41"/>
        <v/>
      </c>
      <c r="X54" s="1" t="str">
        <f t="shared" si="41"/>
        <v/>
      </c>
      <c r="Y54" s="1" t="str">
        <f t="shared" si="41"/>
        <v/>
      </c>
      <c r="Z54" s="1" t="str">
        <f t="shared" si="41"/>
        <v/>
      </c>
      <c r="AA54" s="1" t="str">
        <f t="shared" si="41"/>
        <v/>
      </c>
      <c r="AB54" s="1" t="str">
        <f t="shared" si="41"/>
        <v/>
      </c>
      <c r="AC54" s="1" t="str">
        <f t="shared" si="41"/>
        <v/>
      </c>
      <c r="AD54" s="1" t="str">
        <f t="shared" si="41"/>
        <v/>
      </c>
      <c r="AE54" s="1" t="str">
        <f t="shared" si="41"/>
        <v/>
      </c>
      <c r="AF54" s="1" t="str">
        <f t="shared" si="41"/>
        <v/>
      </c>
      <c r="AG54" s="1" t="str">
        <f t="shared" si="41"/>
        <v/>
      </c>
      <c r="AH54" s="1" t="str">
        <f t="shared" si="41"/>
        <v/>
      </c>
      <c r="AI54" s="1" t="str">
        <f t="shared" si="41"/>
        <v/>
      </c>
      <c r="AJ54" s="1" t="str">
        <f t="shared" si="41"/>
        <v/>
      </c>
      <c r="AK54" s="1" t="str">
        <f t="shared" si="41"/>
        <v/>
      </c>
      <c r="AL54" s="1" t="str">
        <f t="shared" si="41"/>
        <v/>
      </c>
      <c r="AM54" s="1"/>
      <c r="AN54" s="1"/>
      <c r="AO54" s="1"/>
      <c r="AP54" s="1"/>
      <c r="AQ54" s="1"/>
    </row>
    <row r="55" spans="1:43" ht="25" customHeight="1" x14ac:dyDescent="0.25">
      <c r="A55" s="1" t="str">
        <f t="shared" si="5"/>
        <v/>
      </c>
      <c r="B55" s="51" t="str">
        <f t="shared" si="5"/>
        <v>(12)</v>
      </c>
      <c r="E55" s="52" t="str">
        <f t="shared" ref="E55:P55" si="42">IF(E26="","",E26)</f>
        <v>(</v>
      </c>
      <c r="F55" s="1">
        <f t="shared" ca="1" si="42"/>
        <v>4</v>
      </c>
      <c r="G55" s="154" t="str">
        <f t="shared" si="42"/>
        <v>×</v>
      </c>
      <c r="H55" s="146" t="str">
        <f t="shared" si="42"/>
        <v/>
      </c>
      <c r="I55" s="1">
        <f t="shared" ca="1" si="42"/>
        <v>7</v>
      </c>
      <c r="J55" s="154" t="str">
        <f t="shared" si="42"/>
        <v>－</v>
      </c>
      <c r="K55" s="146" t="str">
        <f t="shared" si="42"/>
        <v/>
      </c>
      <c r="L55" s="1">
        <f t="shared" ca="1" si="42"/>
        <v>6</v>
      </c>
      <c r="M55" s="52" t="str">
        <f t="shared" si="42"/>
        <v>)</v>
      </c>
      <c r="N55" s="154" t="str">
        <f t="shared" si="42"/>
        <v>÷</v>
      </c>
      <c r="O55" s="146" t="str">
        <f t="shared" si="42"/>
        <v/>
      </c>
      <c r="P55" s="1">
        <f t="shared" ca="1" si="42"/>
        <v>2</v>
      </c>
      <c r="Q55" s="52" t="s">
        <v>15</v>
      </c>
      <c r="S55" s="155">
        <f ca="1">(F55*I55-L55)/P55</f>
        <v>11</v>
      </c>
      <c r="T55" s="155"/>
      <c r="U55" s="155"/>
      <c r="V55" s="1" t="str">
        <f t="shared" ref="V55:AL55" si="43">IF(V26="","",V26)</f>
        <v/>
      </c>
      <c r="W55" s="1" t="str">
        <f t="shared" si="43"/>
        <v/>
      </c>
      <c r="X55" s="1" t="str">
        <f t="shared" si="43"/>
        <v/>
      </c>
      <c r="Y55" s="1" t="str">
        <f t="shared" si="43"/>
        <v/>
      </c>
      <c r="Z55" s="1" t="str">
        <f t="shared" si="43"/>
        <v/>
      </c>
      <c r="AA55" s="1" t="str">
        <f t="shared" si="43"/>
        <v/>
      </c>
      <c r="AB55" s="1" t="str">
        <f t="shared" si="43"/>
        <v/>
      </c>
      <c r="AC55" s="1" t="str">
        <f t="shared" si="43"/>
        <v/>
      </c>
      <c r="AD55" s="1" t="str">
        <f t="shared" si="43"/>
        <v/>
      </c>
      <c r="AE55" s="1" t="str">
        <f t="shared" si="43"/>
        <v/>
      </c>
      <c r="AF55" s="1" t="str">
        <f t="shared" si="43"/>
        <v/>
      </c>
      <c r="AG55" s="1" t="str">
        <f t="shared" si="43"/>
        <v/>
      </c>
      <c r="AH55" s="1" t="str">
        <f t="shared" si="43"/>
        <v/>
      </c>
      <c r="AI55" s="1" t="str">
        <f t="shared" si="43"/>
        <v/>
      </c>
      <c r="AJ55" s="1" t="str">
        <f t="shared" si="43"/>
        <v/>
      </c>
      <c r="AK55" s="1" t="str">
        <f t="shared" si="43"/>
        <v/>
      </c>
      <c r="AL55" s="1" t="str">
        <f t="shared" si="43"/>
        <v/>
      </c>
    </row>
    <row r="56" spans="1:43" ht="25" customHeight="1" x14ac:dyDescent="0.25">
      <c r="A56" s="1" t="str">
        <f t="shared" si="5"/>
        <v/>
      </c>
      <c r="B56" s="5" t="str">
        <f t="shared" si="5"/>
        <v/>
      </c>
      <c r="E56" s="17" t="str">
        <f t="shared" ref="E56:P56" si="44">IF(E27="","",E27)</f>
        <v/>
      </c>
      <c r="F56" s="17" t="str">
        <f t="shared" si="44"/>
        <v/>
      </c>
      <c r="G56" s="17" t="str">
        <f t="shared" si="44"/>
        <v/>
      </c>
      <c r="H56" s="54" t="str">
        <f t="shared" si="44"/>
        <v/>
      </c>
      <c r="I56" s="17" t="str">
        <f t="shared" si="44"/>
        <v/>
      </c>
      <c r="J56" s="54" t="str">
        <f t="shared" si="44"/>
        <v/>
      </c>
      <c r="K56" s="17" t="str">
        <f t="shared" si="44"/>
        <v/>
      </c>
      <c r="L56" s="54" t="str">
        <f t="shared" si="44"/>
        <v/>
      </c>
      <c r="M56" s="1" t="str">
        <f t="shared" si="44"/>
        <v/>
      </c>
      <c r="N56" s="1" t="str">
        <f t="shared" si="44"/>
        <v/>
      </c>
      <c r="O56" s="1" t="str">
        <f t="shared" si="44"/>
        <v/>
      </c>
      <c r="P56" s="1" t="str">
        <f t="shared" si="44"/>
        <v/>
      </c>
      <c r="Q56" s="1" t="str">
        <f>IF(Q27="","",Q27)</f>
        <v/>
      </c>
      <c r="R56" s="1" t="str">
        <f>IF(R27="","",R27)</f>
        <v/>
      </c>
      <c r="S56" s="1" t="str">
        <f>IF(S27="","",S27)</f>
        <v/>
      </c>
      <c r="T56" s="5" t="str">
        <f>IF(T27="","",T27)</f>
        <v/>
      </c>
      <c r="U56" s="1" t="str">
        <f>IF(U27="","",U27)</f>
        <v/>
      </c>
      <c r="V56" s="1" t="str">
        <f t="shared" ref="V56:AL56" si="45">IF(V27="","",V27)</f>
        <v/>
      </c>
      <c r="W56" s="17" t="str">
        <f t="shared" si="45"/>
        <v/>
      </c>
      <c r="X56" s="17" t="str">
        <f t="shared" si="45"/>
        <v/>
      </c>
      <c r="Y56" s="17" t="str">
        <f t="shared" si="45"/>
        <v/>
      </c>
      <c r="Z56" s="54" t="str">
        <f t="shared" si="45"/>
        <v/>
      </c>
      <c r="AA56" s="17" t="str">
        <f t="shared" si="45"/>
        <v/>
      </c>
      <c r="AB56" s="54" t="str">
        <f t="shared" si="45"/>
        <v/>
      </c>
      <c r="AC56" s="17" t="str">
        <f t="shared" si="45"/>
        <v/>
      </c>
      <c r="AD56" s="54" t="str">
        <f t="shared" si="45"/>
        <v/>
      </c>
      <c r="AE56" s="1" t="str">
        <f t="shared" si="45"/>
        <v/>
      </c>
      <c r="AF56" s="1" t="str">
        <f t="shared" si="45"/>
        <v/>
      </c>
      <c r="AG56" s="1" t="str">
        <f t="shared" si="45"/>
        <v/>
      </c>
      <c r="AH56" s="1" t="str">
        <f t="shared" si="45"/>
        <v/>
      </c>
      <c r="AI56" s="1" t="str">
        <f t="shared" si="45"/>
        <v/>
      </c>
      <c r="AJ56" s="1" t="str">
        <f t="shared" si="45"/>
        <v/>
      </c>
      <c r="AK56" s="1" t="str">
        <f t="shared" si="45"/>
        <v/>
      </c>
      <c r="AL56" s="1" t="str">
        <f t="shared" si="45"/>
        <v/>
      </c>
    </row>
    <row r="57" spans="1:43" ht="29.15" customHeight="1" x14ac:dyDescent="0.25">
      <c r="A57" s="1" t="str">
        <f t="shared" si="5"/>
        <v/>
      </c>
      <c r="B57" s="5" t="str">
        <f t="shared" si="5"/>
        <v>(13)</v>
      </c>
      <c r="E57" s="1">
        <f t="shared" ref="E57:P57" ca="1" si="46">IF(E28="","",E28)</f>
        <v>4</v>
      </c>
      <c r="F57" s="146" t="str">
        <f t="shared" si="46"/>
        <v>×</v>
      </c>
      <c r="G57" s="146" t="str">
        <f t="shared" si="46"/>
        <v/>
      </c>
      <c r="H57" s="54" t="str">
        <f t="shared" si="46"/>
        <v>(</v>
      </c>
      <c r="I57" s="1">
        <f t="shared" ca="1" si="46"/>
        <v>7</v>
      </c>
      <c r="J57" s="154" t="str">
        <f t="shared" si="46"/>
        <v>－</v>
      </c>
      <c r="K57" s="146" t="str">
        <f t="shared" si="46"/>
        <v/>
      </c>
      <c r="L57" s="54">
        <f t="shared" ca="1" si="46"/>
        <v>6</v>
      </c>
      <c r="M57" s="154" t="str">
        <f t="shared" si="46"/>
        <v>÷</v>
      </c>
      <c r="N57" s="154" t="str">
        <f t="shared" si="46"/>
        <v/>
      </c>
      <c r="O57" s="1">
        <f t="shared" ca="1" si="46"/>
        <v>2</v>
      </c>
      <c r="P57" s="52" t="str">
        <f t="shared" si="46"/>
        <v>)</v>
      </c>
      <c r="Q57" s="52" t="s">
        <v>15</v>
      </c>
      <c r="S57" s="155">
        <f ca="1">E57*(I57-L57/O57)</f>
        <v>16</v>
      </c>
      <c r="T57" s="155"/>
      <c r="U57" s="155"/>
      <c r="V57" s="1" t="str">
        <f t="shared" ref="V57:AL57" si="47">IF(V28="","",V28)</f>
        <v/>
      </c>
      <c r="W57" s="1" t="str">
        <f t="shared" si="47"/>
        <v/>
      </c>
      <c r="X57" s="1" t="str">
        <f t="shared" si="47"/>
        <v/>
      </c>
      <c r="Y57" s="1" t="str">
        <f t="shared" si="47"/>
        <v/>
      </c>
      <c r="Z57" s="54" t="str">
        <f t="shared" si="47"/>
        <v/>
      </c>
      <c r="AA57" s="1" t="str">
        <f t="shared" si="47"/>
        <v/>
      </c>
      <c r="AB57" s="54" t="str">
        <f t="shared" si="47"/>
        <v/>
      </c>
      <c r="AC57" s="1" t="str">
        <f t="shared" si="47"/>
        <v/>
      </c>
      <c r="AD57" s="54" t="str">
        <f t="shared" si="47"/>
        <v/>
      </c>
      <c r="AE57" s="1" t="str">
        <f t="shared" si="47"/>
        <v/>
      </c>
      <c r="AF57" s="1" t="str">
        <f t="shared" si="47"/>
        <v/>
      </c>
      <c r="AG57" s="1" t="str">
        <f t="shared" si="47"/>
        <v/>
      </c>
      <c r="AH57" s="1" t="str">
        <f t="shared" si="47"/>
        <v/>
      </c>
      <c r="AI57" s="1" t="str">
        <f t="shared" si="47"/>
        <v/>
      </c>
      <c r="AJ57" s="1" t="str">
        <f t="shared" si="47"/>
        <v/>
      </c>
      <c r="AK57" s="1" t="str">
        <f t="shared" si="47"/>
        <v/>
      </c>
      <c r="AL57" s="1" t="str">
        <f t="shared" si="47"/>
        <v/>
      </c>
    </row>
    <row r="58" spans="1:43" ht="29.15" customHeight="1" x14ac:dyDescent="0.25">
      <c r="A58" s="1" t="str">
        <f t="shared" si="5"/>
        <v/>
      </c>
      <c r="B58" s="5" t="str">
        <f t="shared" si="5"/>
        <v/>
      </c>
      <c r="C58" s="1" t="str">
        <f>IF(C29="","",C29)</f>
        <v/>
      </c>
      <c r="D58" s="1" t="str">
        <f>IF(D29="","",D29)</f>
        <v/>
      </c>
      <c r="E58" s="17" t="str">
        <f t="shared" ref="E58:P58" si="48">IF(E29="","",E29)</f>
        <v/>
      </c>
      <c r="F58" s="17" t="str">
        <f t="shared" si="48"/>
        <v/>
      </c>
      <c r="G58" s="17" t="str">
        <f t="shared" si="48"/>
        <v/>
      </c>
      <c r="H58" s="54" t="str">
        <f t="shared" si="48"/>
        <v/>
      </c>
      <c r="I58" s="17" t="str">
        <f t="shared" si="48"/>
        <v/>
      </c>
      <c r="J58" s="54" t="str">
        <f t="shared" si="48"/>
        <v/>
      </c>
      <c r="K58" s="17" t="str">
        <f t="shared" si="48"/>
        <v/>
      </c>
      <c r="L58" s="54" t="str">
        <f t="shared" si="48"/>
        <v/>
      </c>
      <c r="M58" s="1" t="str">
        <f t="shared" si="48"/>
        <v/>
      </c>
      <c r="N58" s="1" t="str">
        <f t="shared" si="48"/>
        <v/>
      </c>
      <c r="O58" s="1" t="str">
        <f t="shared" si="48"/>
        <v/>
      </c>
      <c r="P58" s="1" t="str">
        <f t="shared" si="48"/>
        <v/>
      </c>
      <c r="Q58" s="1" t="str">
        <f>IF(Q29="","",Q29)</f>
        <v/>
      </c>
      <c r="R58" s="1" t="str">
        <f>IF(R29="","",R29)</f>
        <v/>
      </c>
      <c r="S58" s="1" t="str">
        <f>IF(S29="","",S29)</f>
        <v/>
      </c>
      <c r="T58" s="5" t="str">
        <f>IF(T29="","",T29)</f>
        <v/>
      </c>
      <c r="U58" s="1" t="str">
        <f>IF(U29="","",U29)</f>
        <v/>
      </c>
      <c r="V58" s="1" t="str">
        <f t="shared" ref="V58:AL58" si="49">IF(V29="","",V29)</f>
        <v/>
      </c>
      <c r="W58" s="17" t="str">
        <f t="shared" si="49"/>
        <v/>
      </c>
      <c r="X58" s="17" t="str">
        <f t="shared" si="49"/>
        <v/>
      </c>
      <c r="Y58" s="17" t="str">
        <f t="shared" si="49"/>
        <v/>
      </c>
      <c r="Z58" s="54" t="str">
        <f t="shared" si="49"/>
        <v/>
      </c>
      <c r="AA58" s="17" t="str">
        <f t="shared" si="49"/>
        <v/>
      </c>
      <c r="AB58" s="54" t="str">
        <f t="shared" si="49"/>
        <v/>
      </c>
      <c r="AC58" s="17" t="str">
        <f t="shared" si="49"/>
        <v/>
      </c>
      <c r="AD58" s="54" t="str">
        <f t="shared" si="49"/>
        <v/>
      </c>
      <c r="AE58" s="1" t="str">
        <f t="shared" si="49"/>
        <v/>
      </c>
      <c r="AF58" s="1" t="str">
        <f t="shared" si="49"/>
        <v/>
      </c>
      <c r="AG58" s="1" t="str">
        <f t="shared" si="49"/>
        <v/>
      </c>
      <c r="AH58" s="1" t="str">
        <f t="shared" si="49"/>
        <v/>
      </c>
      <c r="AI58" s="1" t="str">
        <f t="shared" si="49"/>
        <v/>
      </c>
      <c r="AJ58" s="1" t="str">
        <f t="shared" si="49"/>
        <v/>
      </c>
      <c r="AK58" s="1" t="str">
        <f t="shared" si="49"/>
        <v/>
      </c>
      <c r="AL58" s="1" t="str">
        <f t="shared" si="49"/>
        <v/>
      </c>
    </row>
    <row r="59" spans="1:43" x14ac:dyDescent="0.25">
      <c r="B59" s="5"/>
      <c r="F59" s="146"/>
      <c r="G59" s="146"/>
      <c r="H59" s="54"/>
      <c r="J59" s="154"/>
      <c r="K59" s="146"/>
      <c r="L59" s="54"/>
      <c r="M59" s="154"/>
      <c r="N59" s="154"/>
      <c r="P59" s="52"/>
      <c r="T59" s="5"/>
      <c r="Z59" s="54"/>
      <c r="AB59" s="54"/>
      <c r="AD59" s="54"/>
    </row>
    <row r="60" spans="1:43" ht="19" x14ac:dyDescent="0.25">
      <c r="B60" s="5"/>
      <c r="E60" s="17"/>
      <c r="F60" s="17"/>
      <c r="G60" s="17"/>
      <c r="H60" s="54"/>
      <c r="I60" s="17"/>
      <c r="J60" s="54"/>
      <c r="K60" s="17"/>
      <c r="L60" s="54"/>
      <c r="T60" s="5"/>
      <c r="W60" s="17"/>
      <c r="X60" s="17"/>
      <c r="Y60" s="17"/>
      <c r="Z60" s="54"/>
      <c r="AA60" s="17"/>
      <c r="AB60" s="54"/>
      <c r="AC60" s="17"/>
      <c r="AD60" s="54"/>
    </row>
  </sheetData>
  <mergeCells count="102">
    <mergeCell ref="K16:L16"/>
    <mergeCell ref="K6:L6"/>
    <mergeCell ref="E8:F8"/>
    <mergeCell ref="G8:H8"/>
    <mergeCell ref="J8:K8"/>
    <mergeCell ref="L8:M8"/>
    <mergeCell ref="N8:O8"/>
    <mergeCell ref="E4:F4"/>
    <mergeCell ref="G4:H4"/>
    <mergeCell ref="I4:J4"/>
    <mergeCell ref="E6:F6"/>
    <mergeCell ref="G6:H6"/>
    <mergeCell ref="I6:J6"/>
    <mergeCell ref="AJ1:AK1"/>
    <mergeCell ref="F22:G22"/>
    <mergeCell ref="I22:J22"/>
    <mergeCell ref="L22:M22"/>
    <mergeCell ref="F24:G24"/>
    <mergeCell ref="J24:K24"/>
    <mergeCell ref="N24:O24"/>
    <mergeCell ref="E18:F18"/>
    <mergeCell ref="G18:H18"/>
    <mergeCell ref="J18:K18"/>
    <mergeCell ref="E10:F10"/>
    <mergeCell ref="G10:H10"/>
    <mergeCell ref="J10:K10"/>
    <mergeCell ref="E12:F12"/>
    <mergeCell ref="G12:H12"/>
    <mergeCell ref="K12:L12"/>
    <mergeCell ref="F20:G20"/>
    <mergeCell ref="H20:I20"/>
    <mergeCell ref="L20:M20"/>
    <mergeCell ref="E14:F14"/>
    <mergeCell ref="G14:H14"/>
    <mergeCell ref="J14:K14"/>
    <mergeCell ref="E16:F16"/>
    <mergeCell ref="G16:H16"/>
    <mergeCell ref="E33:F33"/>
    <mergeCell ref="G33:H33"/>
    <mergeCell ref="I35:J35"/>
    <mergeCell ref="N26:O26"/>
    <mergeCell ref="F28:G28"/>
    <mergeCell ref="J28:K28"/>
    <mergeCell ref="M28:N28"/>
    <mergeCell ref="AJ30:AK30"/>
    <mergeCell ref="G26:H26"/>
    <mergeCell ref="J26:K26"/>
    <mergeCell ref="I33:J33"/>
    <mergeCell ref="E35:F35"/>
    <mergeCell ref="S33:U33"/>
    <mergeCell ref="S35:U35"/>
    <mergeCell ref="G47:H47"/>
    <mergeCell ref="E37:F37"/>
    <mergeCell ref="G37:H37"/>
    <mergeCell ref="E45:F45"/>
    <mergeCell ref="G45:H45"/>
    <mergeCell ref="J47:K47"/>
    <mergeCell ref="F49:G49"/>
    <mergeCell ref="H49:I49"/>
    <mergeCell ref="K45:L45"/>
    <mergeCell ref="E39:F39"/>
    <mergeCell ref="G39:H39"/>
    <mergeCell ref="J39:K39"/>
    <mergeCell ref="E41:F41"/>
    <mergeCell ref="G41:H41"/>
    <mergeCell ref="E43:F43"/>
    <mergeCell ref="G43:H43"/>
    <mergeCell ref="F59:G59"/>
    <mergeCell ref="J59:K59"/>
    <mergeCell ref="M59:N59"/>
    <mergeCell ref="G35:H35"/>
    <mergeCell ref="K35:L35"/>
    <mergeCell ref="J37:K37"/>
    <mergeCell ref="L37:M37"/>
    <mergeCell ref="N37:O37"/>
    <mergeCell ref="K41:L41"/>
    <mergeCell ref="J43:K43"/>
    <mergeCell ref="L49:M49"/>
    <mergeCell ref="J55:K55"/>
    <mergeCell ref="N55:O55"/>
    <mergeCell ref="N53:O53"/>
    <mergeCell ref="J57:K57"/>
    <mergeCell ref="F51:G51"/>
    <mergeCell ref="L51:M51"/>
    <mergeCell ref="F53:G53"/>
    <mergeCell ref="I51:J51"/>
    <mergeCell ref="J53:K53"/>
    <mergeCell ref="G55:H55"/>
    <mergeCell ref="F57:G57"/>
    <mergeCell ref="M57:N57"/>
    <mergeCell ref="E47:F47"/>
    <mergeCell ref="S37:U37"/>
    <mergeCell ref="S39:U39"/>
    <mergeCell ref="S41:U41"/>
    <mergeCell ref="S43:U43"/>
    <mergeCell ref="S57:U57"/>
    <mergeCell ref="S45:U45"/>
    <mergeCell ref="S47:U47"/>
    <mergeCell ref="S49:U49"/>
    <mergeCell ref="S51:U51"/>
    <mergeCell ref="S53:U53"/>
    <mergeCell ref="S55:U55"/>
  </mergeCells>
  <phoneticPr fontId="3"/>
  <pageMargins left="0.7" right="0.7" top="0.75" bottom="0.75" header="0.3" footer="0.3"/>
  <pageSetup paperSize="9" orientation="portrait" horizontalDpi="0"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Q57"/>
  <sheetViews>
    <sheetView workbookViewId="0"/>
  </sheetViews>
  <sheetFormatPr defaultColWidth="11.0703125" defaultRowHeight="16.5" x14ac:dyDescent="0.25"/>
  <cols>
    <col min="1" max="38" width="1.7109375" style="1" customWidth="1"/>
    <col min="39" max="16384" width="11.0703125" style="1"/>
  </cols>
  <sheetData>
    <row r="1" spans="1:37" ht="25" customHeight="1" x14ac:dyDescent="0.25">
      <c r="D1" s="2" t="s">
        <v>174</v>
      </c>
      <c r="AH1" s="3" t="s">
        <v>2</v>
      </c>
      <c r="AI1" s="3"/>
      <c r="AJ1" s="147"/>
      <c r="AK1" s="147"/>
    </row>
    <row r="2" spans="1:37" ht="25" customHeight="1" x14ac:dyDescent="0.25">
      <c r="Q2" s="4" t="s">
        <v>0</v>
      </c>
      <c r="R2" s="3"/>
      <c r="S2" s="3"/>
      <c r="T2" s="3"/>
      <c r="U2" s="3"/>
      <c r="V2" s="3"/>
      <c r="W2" s="3"/>
      <c r="X2" s="3"/>
      <c r="Y2" s="3"/>
      <c r="Z2" s="3"/>
      <c r="AA2" s="3"/>
      <c r="AB2" s="3"/>
      <c r="AC2" s="3"/>
      <c r="AD2" s="3"/>
      <c r="AE2" s="3"/>
      <c r="AF2" s="3"/>
    </row>
    <row r="3" spans="1:37" ht="25" customHeight="1" x14ac:dyDescent="0.25">
      <c r="A3" s="51" t="s">
        <v>148</v>
      </c>
      <c r="C3" s="52" t="s">
        <v>175</v>
      </c>
    </row>
    <row r="4" spans="1:37" ht="30" customHeight="1" x14ac:dyDescent="0.25">
      <c r="B4" s="51" t="s">
        <v>176</v>
      </c>
      <c r="E4" s="146">
        <f ca="1">INT(RAND() *6+4)*INT(RAND() *6+4)</f>
        <v>32</v>
      </c>
      <c r="F4" s="146"/>
      <c r="G4" s="154" t="s">
        <v>34</v>
      </c>
      <c r="H4" s="154"/>
      <c r="I4" s="146">
        <f ca="1">100-M4</f>
        <v>85</v>
      </c>
      <c r="J4" s="146"/>
      <c r="K4" s="154" t="s">
        <v>34</v>
      </c>
      <c r="L4" s="154"/>
      <c r="M4" s="146">
        <f ca="1">5*(INT(RAND()*2)*2+1)</f>
        <v>15</v>
      </c>
      <c r="N4" s="146"/>
      <c r="T4" s="5"/>
      <c r="Z4" s="54"/>
      <c r="AB4" s="54"/>
      <c r="AD4" s="54"/>
    </row>
    <row r="5" spans="1:37" ht="30" customHeight="1" x14ac:dyDescent="0.25">
      <c r="B5" s="51"/>
      <c r="E5" s="10"/>
      <c r="F5" s="10"/>
      <c r="G5" s="53"/>
      <c r="H5" s="53"/>
      <c r="I5" s="10"/>
      <c r="J5" s="10"/>
      <c r="K5" s="53"/>
      <c r="L5" s="53"/>
      <c r="M5" s="10"/>
      <c r="N5" s="10"/>
      <c r="T5" s="5"/>
      <c r="Z5" s="54"/>
      <c r="AB5" s="54"/>
      <c r="AD5" s="54"/>
    </row>
    <row r="6" spans="1:37" ht="30" customHeight="1" x14ac:dyDescent="0.25">
      <c r="B6" s="51"/>
      <c r="E6" s="10"/>
      <c r="F6" s="10"/>
      <c r="G6" s="53"/>
      <c r="H6" s="10"/>
      <c r="I6" s="10"/>
      <c r="J6" s="10"/>
      <c r="K6" s="52"/>
      <c r="L6" s="54"/>
      <c r="T6" s="5"/>
      <c r="Z6" s="54"/>
      <c r="AB6" s="54"/>
      <c r="AD6" s="54"/>
    </row>
    <row r="7" spans="1:37" ht="30" customHeight="1" x14ac:dyDescent="0.25">
      <c r="A7" s="44"/>
      <c r="B7" s="51" t="s">
        <v>177</v>
      </c>
      <c r="C7" s="43"/>
      <c r="E7" s="146">
        <f ca="1">INT(RAND()*9+1)+INT(RAND()*5+2)*10</f>
        <v>26</v>
      </c>
      <c r="F7" s="146"/>
      <c r="G7" s="154" t="s">
        <v>34</v>
      </c>
      <c r="H7" s="154"/>
      <c r="I7" s="146">
        <f ca="1">INT(RAND() *6+4)*INT(RAND() *6+4)</f>
        <v>72</v>
      </c>
      <c r="J7" s="146"/>
      <c r="K7" s="154" t="s">
        <v>34</v>
      </c>
      <c r="L7" s="154"/>
      <c r="M7" s="146">
        <f ca="1">100-E7</f>
        <v>74</v>
      </c>
      <c r="N7" s="146"/>
      <c r="O7" s="43"/>
      <c r="P7" s="43"/>
      <c r="Q7" s="43"/>
      <c r="R7" s="43"/>
      <c r="S7" s="44"/>
      <c r="T7" s="43"/>
      <c r="U7" s="43"/>
      <c r="Z7" s="54"/>
      <c r="AB7" s="54"/>
      <c r="AD7" s="54"/>
      <c r="AE7" s="43"/>
      <c r="AF7" s="43"/>
      <c r="AG7" s="43"/>
    </row>
    <row r="8" spans="1:37" ht="30" customHeight="1" x14ac:dyDescent="0.25">
      <c r="A8" s="44"/>
      <c r="B8" s="51"/>
      <c r="C8" s="43"/>
      <c r="E8" s="10"/>
      <c r="F8" s="10"/>
      <c r="G8" s="53"/>
      <c r="H8" s="10"/>
      <c r="I8" s="10"/>
      <c r="J8" s="10"/>
      <c r="K8" s="53"/>
      <c r="L8" s="10"/>
      <c r="N8" s="43"/>
      <c r="O8" s="43"/>
      <c r="P8" s="43"/>
      <c r="Q8" s="43"/>
      <c r="R8" s="43"/>
      <c r="S8" s="44"/>
      <c r="T8" s="43"/>
      <c r="U8" s="43"/>
      <c r="Z8" s="54"/>
      <c r="AB8" s="54"/>
      <c r="AD8" s="54"/>
      <c r="AE8" s="43"/>
      <c r="AF8" s="43"/>
      <c r="AG8" s="43"/>
    </row>
    <row r="9" spans="1:37" ht="30" customHeight="1" x14ac:dyDescent="0.25">
      <c r="B9" s="51"/>
      <c r="G9" s="52"/>
      <c r="J9" s="52"/>
      <c r="N9" s="52"/>
    </row>
    <row r="10" spans="1:37" ht="30" customHeight="1" x14ac:dyDescent="0.25">
      <c r="B10" s="51" t="s">
        <v>178</v>
      </c>
      <c r="E10" s="146">
        <v>25</v>
      </c>
      <c r="F10" s="146"/>
      <c r="G10" s="154" t="s">
        <v>37</v>
      </c>
      <c r="H10" s="146"/>
      <c r="I10" s="146">
        <f ca="1">4*INT(RAND()*3+2)</f>
        <v>8</v>
      </c>
      <c r="J10" s="146"/>
    </row>
    <row r="11" spans="1:37" ht="30" customHeight="1" x14ac:dyDescent="0.25">
      <c r="B11" s="51"/>
      <c r="G11" s="52"/>
      <c r="J11" s="52"/>
    </row>
    <row r="12" spans="1:37" ht="30" customHeight="1" x14ac:dyDescent="0.25"/>
    <row r="13" spans="1:37" ht="30" customHeight="1" x14ac:dyDescent="0.25">
      <c r="A13" s="5"/>
      <c r="B13" s="51" t="s">
        <v>8</v>
      </c>
      <c r="E13" s="146">
        <f ca="1">4*INT(RAND()*4+3)</f>
        <v>24</v>
      </c>
      <c r="F13" s="146"/>
      <c r="G13" s="154" t="s">
        <v>37</v>
      </c>
      <c r="H13" s="146"/>
      <c r="I13" s="146">
        <v>25</v>
      </c>
      <c r="J13" s="146"/>
      <c r="K13" s="52"/>
      <c r="N13" s="52"/>
      <c r="S13" s="5"/>
      <c r="V13" s="10"/>
      <c r="W13" s="10"/>
      <c r="Y13" s="5"/>
      <c r="Z13" s="5"/>
    </row>
    <row r="14" spans="1:37" ht="30" customHeight="1" x14ac:dyDescent="0.25">
      <c r="B14" s="5"/>
      <c r="T14" s="5"/>
      <c r="W14" s="17"/>
      <c r="X14" s="17"/>
      <c r="Y14" s="17"/>
      <c r="Z14" s="54"/>
      <c r="AA14" s="17"/>
      <c r="AB14" s="54"/>
      <c r="AC14" s="17"/>
      <c r="AD14" s="54"/>
    </row>
    <row r="15" spans="1:37" ht="30" customHeight="1" x14ac:dyDescent="0.25">
      <c r="B15" s="51"/>
      <c r="G15" s="52"/>
      <c r="J15" s="52"/>
      <c r="Y15" s="44"/>
      <c r="Z15" s="54"/>
      <c r="AA15" s="17"/>
      <c r="AB15" s="54"/>
      <c r="AC15" s="17"/>
      <c r="AD15" s="54"/>
    </row>
    <row r="16" spans="1:37" ht="30" customHeight="1" x14ac:dyDescent="0.25">
      <c r="B16" s="51" t="s">
        <v>179</v>
      </c>
      <c r="E16" s="146">
        <v>50</v>
      </c>
      <c r="F16" s="146"/>
      <c r="G16" s="154" t="s">
        <v>37</v>
      </c>
      <c r="H16" s="146"/>
      <c r="I16" s="146">
        <f ca="1">INT(RAND()*9+1)+20</f>
        <v>22</v>
      </c>
      <c r="J16" s="146"/>
    </row>
    <row r="17" spans="1:38" ht="30" customHeight="1" x14ac:dyDescent="0.25">
      <c r="B17" s="51"/>
      <c r="G17" s="52"/>
      <c r="I17" s="52"/>
      <c r="K17" s="52"/>
      <c r="N17" s="52"/>
    </row>
    <row r="18" spans="1:38" ht="30" customHeight="1" x14ac:dyDescent="0.25">
      <c r="A18" s="44"/>
      <c r="B18" s="43"/>
      <c r="C18" s="43"/>
      <c r="D18" s="49"/>
      <c r="E18" s="49"/>
      <c r="F18" s="43"/>
      <c r="G18" s="44"/>
      <c r="H18" s="44"/>
      <c r="I18" s="43"/>
      <c r="J18" s="43"/>
      <c r="K18" s="43"/>
      <c r="L18" s="43"/>
      <c r="M18" s="43"/>
      <c r="N18" s="43"/>
      <c r="O18" s="43"/>
      <c r="P18" s="43"/>
      <c r="Q18" s="43"/>
      <c r="R18" s="43"/>
      <c r="S18" s="44"/>
      <c r="T18" s="43"/>
      <c r="U18" s="43"/>
      <c r="V18" s="49"/>
      <c r="W18" s="49"/>
      <c r="X18" s="43"/>
      <c r="Y18" s="44"/>
      <c r="Z18" s="44"/>
      <c r="AA18" s="43"/>
      <c r="AB18" s="43"/>
      <c r="AC18" s="43"/>
      <c r="AD18" s="43"/>
      <c r="AE18" s="43"/>
      <c r="AF18" s="43"/>
      <c r="AG18" s="43"/>
      <c r="AH18" s="43"/>
    </row>
    <row r="19" spans="1:38" ht="30" customHeight="1" x14ac:dyDescent="0.25">
      <c r="A19" s="5"/>
      <c r="B19" s="51" t="s">
        <v>180</v>
      </c>
      <c r="E19" s="146">
        <f ca="1">100-INT(RAND()*5+1)</f>
        <v>99</v>
      </c>
      <c r="F19" s="146"/>
      <c r="G19" s="154" t="s">
        <v>37</v>
      </c>
      <c r="H19" s="154"/>
      <c r="I19" s="1">
        <v>5</v>
      </c>
      <c r="J19" s="52"/>
      <c r="S19" s="5"/>
      <c r="V19" s="10"/>
      <c r="W19" s="10"/>
      <c r="Y19" s="5"/>
      <c r="Z19" s="5"/>
    </row>
    <row r="20" spans="1:38" ht="30" customHeight="1" x14ac:dyDescent="0.25">
      <c r="B20" s="5"/>
      <c r="T20" s="5"/>
      <c r="W20" s="17"/>
      <c r="X20" s="17"/>
      <c r="Y20" s="17"/>
      <c r="Z20" s="54"/>
      <c r="AA20" s="17"/>
      <c r="AB20" s="54"/>
      <c r="AC20" s="17"/>
      <c r="AD20" s="54"/>
    </row>
    <row r="21" spans="1:38" ht="30" customHeight="1" x14ac:dyDescent="0.25">
      <c r="B21" s="51"/>
      <c r="E21" s="52"/>
      <c r="H21" s="52"/>
      <c r="K21" s="52"/>
      <c r="L21" s="52"/>
      <c r="Y21" s="44"/>
      <c r="Z21" s="54"/>
      <c r="AA21" s="17"/>
      <c r="AB21" s="54"/>
      <c r="AC21" s="17"/>
      <c r="AD21" s="54"/>
    </row>
    <row r="22" spans="1:38" ht="30" customHeight="1" x14ac:dyDescent="0.25">
      <c r="B22" s="51" t="s">
        <v>181</v>
      </c>
      <c r="E22" s="146">
        <v>102</v>
      </c>
      <c r="F22" s="146"/>
      <c r="G22" s="146"/>
      <c r="H22" s="154" t="s">
        <v>37</v>
      </c>
      <c r="I22" s="146"/>
      <c r="J22" s="146">
        <f ca="1">INT(RAND()*4+1)*10+5</f>
        <v>35</v>
      </c>
      <c r="K22" s="146"/>
    </row>
    <row r="23" spans="1:38" ht="30" customHeight="1" x14ac:dyDescent="0.25">
      <c r="A23" s="5"/>
      <c r="B23" s="51"/>
      <c r="E23" s="52"/>
      <c r="F23" s="52"/>
      <c r="I23" s="52"/>
      <c r="L23" s="52"/>
    </row>
    <row r="24" spans="1:38" ht="30" customHeight="1" x14ac:dyDescent="0.25">
      <c r="A24" s="43"/>
      <c r="B24" s="5"/>
    </row>
    <row r="25" spans="1:38" ht="30" customHeight="1" x14ac:dyDescent="0.25">
      <c r="A25" s="5"/>
      <c r="B25" s="51" t="s">
        <v>182</v>
      </c>
      <c r="D25" s="10"/>
      <c r="E25" s="146">
        <v>999</v>
      </c>
      <c r="F25" s="146"/>
      <c r="G25" s="146"/>
      <c r="H25" s="187" t="s">
        <v>37</v>
      </c>
      <c r="I25" s="187"/>
      <c r="J25" s="52">
        <f ca="1">INT(RAND()*5+5)</f>
        <v>7</v>
      </c>
      <c r="M25" s="52"/>
      <c r="N25" s="52"/>
      <c r="S25" s="5"/>
      <c r="V25" s="10"/>
      <c r="W25" s="10"/>
      <c r="Y25" s="5"/>
      <c r="Z25" s="5"/>
    </row>
    <row r="26" spans="1:38" ht="30" customHeight="1" x14ac:dyDescent="0.25">
      <c r="B26" s="5"/>
    </row>
    <row r="27" spans="1:38" ht="30" customHeight="1" x14ac:dyDescent="0.25">
      <c r="B27" s="51"/>
      <c r="E27" s="52"/>
      <c r="G27" s="52"/>
      <c r="J27" s="52"/>
      <c r="M27" s="52"/>
      <c r="N27" s="52"/>
    </row>
    <row r="28" spans="1:38" ht="30" customHeight="1" x14ac:dyDescent="0.25">
      <c r="B28" s="5"/>
      <c r="E28" s="17"/>
      <c r="F28" s="17"/>
      <c r="G28" s="17"/>
      <c r="H28" s="54"/>
      <c r="I28" s="17"/>
      <c r="J28" s="54"/>
      <c r="K28" s="17"/>
      <c r="L28" s="54"/>
      <c r="T28" s="5"/>
      <c r="W28" s="17"/>
      <c r="X28" s="17"/>
      <c r="Y28" s="17"/>
      <c r="Z28" s="54"/>
      <c r="AA28" s="17"/>
      <c r="AB28" s="54"/>
      <c r="AC28" s="17"/>
      <c r="AD28" s="54"/>
    </row>
    <row r="29" spans="1:38" ht="25" customHeight="1" x14ac:dyDescent="0.25">
      <c r="A29" s="51" t="str">
        <f t="shared" ref="A29:D30" si="0">IF(A1="","",A1)</f>
        <v/>
      </c>
      <c r="B29" s="1" t="str">
        <f t="shared" si="0"/>
        <v/>
      </c>
      <c r="C29" s="52" t="str">
        <f t="shared" si="0"/>
        <v/>
      </c>
      <c r="D29" s="2" t="str">
        <f t="shared" si="0"/>
        <v>計算のくふう</v>
      </c>
      <c r="AH29" s="3" t="str">
        <f>IF(AH1="","",AH1)</f>
        <v>№</v>
      </c>
      <c r="AI29" s="3"/>
      <c r="AJ29" s="147"/>
      <c r="AK29" s="147"/>
    </row>
    <row r="30" spans="1:38" ht="27" customHeight="1" x14ac:dyDescent="0.25">
      <c r="A30" s="1" t="str">
        <f t="shared" si="0"/>
        <v/>
      </c>
      <c r="B30" s="5" t="str">
        <f t="shared" si="0"/>
        <v/>
      </c>
      <c r="C30" s="1" t="str">
        <f t="shared" si="0"/>
        <v/>
      </c>
      <c r="D30" s="1" t="str">
        <f t="shared" si="0"/>
        <v/>
      </c>
      <c r="E30" s="6" t="s">
        <v>1</v>
      </c>
      <c r="H30" s="54"/>
      <c r="J30" s="54"/>
      <c r="L30" s="54"/>
      <c r="M30" s="1" t="str">
        <f>IF(M2="","",M2)</f>
        <v/>
      </c>
      <c r="N30" s="1" t="str">
        <f>IF(N2="","",N2)</f>
        <v/>
      </c>
      <c r="O30" s="1" t="str">
        <f>IF(O2="","",O2)</f>
        <v/>
      </c>
      <c r="P30" s="1" t="str">
        <f>IF(P2="","",P2)</f>
        <v/>
      </c>
      <c r="Q30" s="3" t="str">
        <f>IF(Q2="","",Q2)</f>
        <v>名前</v>
      </c>
      <c r="R30" s="3"/>
      <c r="S30" s="3"/>
      <c r="T30" s="57"/>
      <c r="U30" s="3" t="str">
        <f>IF(U2="","",U2)</f>
        <v/>
      </c>
      <c r="V30" s="3"/>
      <c r="W30" s="3"/>
      <c r="X30" s="3"/>
      <c r="Y30" s="3"/>
      <c r="Z30" s="56"/>
      <c r="AA30" s="3"/>
      <c r="AB30" s="56"/>
      <c r="AC30" s="3"/>
      <c r="AD30" s="56"/>
      <c r="AE30" s="3"/>
      <c r="AF30" s="3"/>
      <c r="AL30" s="1" t="str">
        <f>IF(AL2="","",AL2)</f>
        <v/>
      </c>
    </row>
    <row r="31" spans="1:38" ht="27" customHeight="1" x14ac:dyDescent="0.25">
      <c r="A31" s="1" t="str">
        <f>IF(A3="","",A3)</f>
        <v>◇</v>
      </c>
      <c r="B31" s="51"/>
      <c r="C31" s="1" t="str">
        <f>IF(C3="","",C3)</f>
        <v>くふうして，次の計算をしましょう。</v>
      </c>
      <c r="G31" s="52"/>
      <c r="H31" s="52"/>
      <c r="K31" s="52"/>
      <c r="L31" s="52"/>
      <c r="T31" s="5"/>
      <c r="Z31" s="54"/>
      <c r="AB31" s="54"/>
      <c r="AD31" s="54"/>
    </row>
    <row r="32" spans="1:38" ht="27" customHeight="1" x14ac:dyDescent="0.25">
      <c r="A32" s="1" t="str">
        <f t="shared" ref="A32:AL32" si="1">IF(A4="","",A4)</f>
        <v/>
      </c>
      <c r="B32" s="51" t="str">
        <f t="shared" si="1"/>
        <v>(1)</v>
      </c>
      <c r="E32" s="146">
        <f t="shared" ca="1" si="1"/>
        <v>32</v>
      </c>
      <c r="F32" s="146" t="str">
        <f t="shared" si="1"/>
        <v/>
      </c>
      <c r="G32" s="154" t="str">
        <f t="shared" si="1"/>
        <v>＋</v>
      </c>
      <c r="H32" s="154" t="str">
        <f t="shared" si="1"/>
        <v/>
      </c>
      <c r="I32" s="146">
        <f t="shared" ca="1" si="1"/>
        <v>85</v>
      </c>
      <c r="J32" s="146" t="str">
        <f t="shared" si="1"/>
        <v/>
      </c>
      <c r="K32" s="154" t="str">
        <f t="shared" si="1"/>
        <v>＋</v>
      </c>
      <c r="L32" s="154" t="str">
        <f t="shared" si="1"/>
        <v/>
      </c>
      <c r="M32" s="146">
        <f t="shared" ca="1" si="1"/>
        <v>15</v>
      </c>
      <c r="N32" s="146" t="str">
        <f t="shared" si="1"/>
        <v/>
      </c>
      <c r="O32" s="154" t="s">
        <v>15</v>
      </c>
      <c r="P32" s="146"/>
      <c r="Q32" s="155">
        <f ca="1">E32</f>
        <v>32</v>
      </c>
      <c r="R32" s="155"/>
      <c r="S32" s="155" t="s">
        <v>34</v>
      </c>
      <c r="T32" s="155"/>
      <c r="U32" s="58" t="s">
        <v>40</v>
      </c>
      <c r="V32" s="155">
        <f ca="1">I32</f>
        <v>85</v>
      </c>
      <c r="W32" s="155"/>
      <c r="X32" s="155" t="s">
        <v>34</v>
      </c>
      <c r="Y32" s="155"/>
      <c r="Z32" s="155">
        <f ca="1">M32</f>
        <v>15</v>
      </c>
      <c r="AA32" s="155"/>
      <c r="AB32" s="65" t="s">
        <v>16</v>
      </c>
      <c r="AC32" s="1" t="str">
        <f t="shared" si="1"/>
        <v/>
      </c>
      <c r="AD32" s="54" t="str">
        <f t="shared" si="1"/>
        <v/>
      </c>
      <c r="AE32" s="1" t="str">
        <f t="shared" si="1"/>
        <v/>
      </c>
      <c r="AF32" s="1" t="str">
        <f t="shared" si="1"/>
        <v/>
      </c>
      <c r="AG32" s="1" t="str">
        <f t="shared" si="1"/>
        <v/>
      </c>
      <c r="AH32" s="1" t="str">
        <f t="shared" si="1"/>
        <v/>
      </c>
      <c r="AI32" s="1" t="str">
        <f t="shared" si="1"/>
        <v/>
      </c>
      <c r="AJ32" s="1" t="str">
        <f t="shared" si="1"/>
        <v/>
      </c>
      <c r="AK32" s="1" t="str">
        <f t="shared" si="1"/>
        <v/>
      </c>
      <c r="AL32" s="1" t="str">
        <f t="shared" si="1"/>
        <v/>
      </c>
    </row>
    <row r="33" spans="1:43" ht="27" customHeight="1" x14ac:dyDescent="0.25">
      <c r="A33" s="1" t="str">
        <f t="shared" ref="A33:AL33" si="2">IF(A5="","",A5)</f>
        <v/>
      </c>
      <c r="B33" s="51" t="str">
        <f t="shared" si="2"/>
        <v/>
      </c>
      <c r="E33" s="10" t="str">
        <f t="shared" si="2"/>
        <v/>
      </c>
      <c r="F33" s="10" t="str">
        <f t="shared" si="2"/>
        <v/>
      </c>
      <c r="G33" s="53" t="str">
        <f t="shared" si="2"/>
        <v/>
      </c>
      <c r="H33" s="53" t="str">
        <f t="shared" si="2"/>
        <v/>
      </c>
      <c r="I33" s="10" t="str">
        <f t="shared" si="2"/>
        <v/>
      </c>
      <c r="J33" s="10" t="str">
        <f t="shared" si="2"/>
        <v/>
      </c>
      <c r="K33" s="53" t="str">
        <f t="shared" si="2"/>
        <v/>
      </c>
      <c r="L33" s="53" t="str">
        <f t="shared" si="2"/>
        <v/>
      </c>
      <c r="M33" s="10" t="str">
        <f t="shared" si="2"/>
        <v/>
      </c>
      <c r="N33" s="10" t="str">
        <f t="shared" si="2"/>
        <v/>
      </c>
      <c r="O33" s="154" t="s">
        <v>15</v>
      </c>
      <c r="P33" s="146"/>
      <c r="Q33" s="155">
        <f ca="1">Q32</f>
        <v>32</v>
      </c>
      <c r="R33" s="155"/>
      <c r="S33" s="155" t="s">
        <v>34</v>
      </c>
      <c r="T33" s="155"/>
      <c r="U33" s="155">
        <f ca="1">V32+Z32</f>
        <v>100</v>
      </c>
      <c r="V33" s="155"/>
      <c r="W33" s="155"/>
      <c r="X33" s="58" t="str">
        <f t="shared" si="2"/>
        <v/>
      </c>
      <c r="Y33" s="58" t="str">
        <f t="shared" si="2"/>
        <v/>
      </c>
      <c r="Z33" s="65" t="str">
        <f t="shared" si="2"/>
        <v/>
      </c>
      <c r="AA33" s="58" t="str">
        <f t="shared" si="2"/>
        <v/>
      </c>
      <c r="AB33" s="65" t="str">
        <f t="shared" si="2"/>
        <v/>
      </c>
      <c r="AC33" s="1" t="str">
        <f t="shared" si="2"/>
        <v/>
      </c>
      <c r="AD33" s="54" t="str">
        <f t="shared" si="2"/>
        <v/>
      </c>
      <c r="AE33" s="1" t="str">
        <f t="shared" si="2"/>
        <v/>
      </c>
      <c r="AF33" s="1" t="str">
        <f t="shared" si="2"/>
        <v/>
      </c>
      <c r="AG33" s="1" t="str">
        <f t="shared" si="2"/>
        <v/>
      </c>
      <c r="AH33" s="1" t="str">
        <f t="shared" si="2"/>
        <v/>
      </c>
      <c r="AI33" s="1" t="str">
        <f t="shared" si="2"/>
        <v/>
      </c>
      <c r="AJ33" s="1" t="str">
        <f t="shared" si="2"/>
        <v/>
      </c>
      <c r="AK33" s="1" t="str">
        <f t="shared" si="2"/>
        <v/>
      </c>
      <c r="AL33" s="1" t="str">
        <f t="shared" si="2"/>
        <v/>
      </c>
    </row>
    <row r="34" spans="1:43" ht="27" customHeight="1" x14ac:dyDescent="0.25">
      <c r="A34" s="1" t="str">
        <f t="shared" ref="A34:AL34" si="3">IF(A6="","",A6)</f>
        <v/>
      </c>
      <c r="B34" s="51" t="str">
        <f t="shared" si="3"/>
        <v/>
      </c>
      <c r="E34" s="10" t="str">
        <f t="shared" si="3"/>
        <v/>
      </c>
      <c r="F34" s="10" t="str">
        <f t="shared" si="3"/>
        <v/>
      </c>
      <c r="G34" s="53" t="str">
        <f t="shared" si="3"/>
        <v/>
      </c>
      <c r="H34" s="10" t="str">
        <f t="shared" si="3"/>
        <v/>
      </c>
      <c r="I34" s="10" t="str">
        <f t="shared" si="3"/>
        <v/>
      </c>
      <c r="J34" s="10" t="str">
        <f t="shared" si="3"/>
        <v/>
      </c>
      <c r="K34" s="52" t="str">
        <f t="shared" si="3"/>
        <v/>
      </c>
      <c r="L34" s="54" t="str">
        <f t="shared" si="3"/>
        <v/>
      </c>
      <c r="M34" s="1" t="str">
        <f t="shared" si="3"/>
        <v/>
      </c>
      <c r="N34" s="1" t="str">
        <f t="shared" si="3"/>
        <v/>
      </c>
      <c r="O34" s="155" t="s">
        <v>15</v>
      </c>
      <c r="P34" s="155"/>
      <c r="Q34" s="155">
        <f ca="1">Q33+U33</f>
        <v>132</v>
      </c>
      <c r="R34" s="155"/>
      <c r="S34" s="155"/>
      <c r="T34" s="70" t="str">
        <f t="shared" si="3"/>
        <v/>
      </c>
      <c r="U34" s="58" t="str">
        <f t="shared" si="3"/>
        <v/>
      </c>
      <c r="V34" s="58" t="str">
        <f t="shared" si="3"/>
        <v/>
      </c>
      <c r="W34" s="58" t="str">
        <f t="shared" si="3"/>
        <v/>
      </c>
      <c r="X34" s="58" t="str">
        <f t="shared" si="3"/>
        <v/>
      </c>
      <c r="Y34" s="58" t="str">
        <f t="shared" si="3"/>
        <v/>
      </c>
      <c r="Z34" s="65" t="str">
        <f t="shared" si="3"/>
        <v/>
      </c>
      <c r="AA34" s="58" t="str">
        <f t="shared" si="3"/>
        <v/>
      </c>
      <c r="AB34" s="65" t="str">
        <f t="shared" si="3"/>
        <v/>
      </c>
      <c r="AC34" s="1" t="str">
        <f t="shared" si="3"/>
        <v/>
      </c>
      <c r="AD34" s="54" t="str">
        <f t="shared" si="3"/>
        <v/>
      </c>
      <c r="AE34" s="1" t="str">
        <f t="shared" si="3"/>
        <v/>
      </c>
      <c r="AF34" s="1" t="str">
        <f t="shared" si="3"/>
        <v/>
      </c>
      <c r="AG34" s="1" t="str">
        <f t="shared" si="3"/>
        <v/>
      </c>
      <c r="AH34" s="1" t="str">
        <f t="shared" si="3"/>
        <v/>
      </c>
      <c r="AI34" s="1" t="str">
        <f t="shared" si="3"/>
        <v/>
      </c>
      <c r="AJ34" s="1" t="str">
        <f t="shared" si="3"/>
        <v/>
      </c>
      <c r="AK34" s="1" t="str">
        <f t="shared" si="3"/>
        <v/>
      </c>
      <c r="AL34" s="1" t="str">
        <f t="shared" si="3"/>
        <v/>
      </c>
    </row>
    <row r="35" spans="1:43" ht="27" customHeight="1" x14ac:dyDescent="0.25">
      <c r="A35" s="44" t="str">
        <f t="shared" ref="A35:AL35" si="4">IF(A7="","",A7)</f>
        <v/>
      </c>
      <c r="B35" s="51" t="str">
        <f t="shared" si="4"/>
        <v>(2)</v>
      </c>
      <c r="C35" s="43"/>
      <c r="E35" s="146">
        <f t="shared" ca="1" si="4"/>
        <v>26</v>
      </c>
      <c r="F35" s="146" t="str">
        <f t="shared" si="4"/>
        <v/>
      </c>
      <c r="G35" s="154" t="str">
        <f t="shared" si="4"/>
        <v>＋</v>
      </c>
      <c r="H35" s="154" t="str">
        <f t="shared" si="4"/>
        <v/>
      </c>
      <c r="I35" s="146">
        <f t="shared" ca="1" si="4"/>
        <v>72</v>
      </c>
      <c r="J35" s="146" t="str">
        <f t="shared" si="4"/>
        <v/>
      </c>
      <c r="K35" s="154" t="str">
        <f t="shared" si="4"/>
        <v>＋</v>
      </c>
      <c r="L35" s="154" t="str">
        <f t="shared" si="4"/>
        <v/>
      </c>
      <c r="M35" s="146">
        <f t="shared" ca="1" si="4"/>
        <v>74</v>
      </c>
      <c r="N35" s="146" t="str">
        <f t="shared" si="4"/>
        <v/>
      </c>
      <c r="O35" s="154" t="s">
        <v>15</v>
      </c>
      <c r="P35" s="146"/>
      <c r="Q35" s="155">
        <f ca="1">I35</f>
        <v>72</v>
      </c>
      <c r="R35" s="155"/>
      <c r="S35" s="157" t="s">
        <v>34</v>
      </c>
      <c r="T35" s="157"/>
      <c r="U35" s="58" t="s">
        <v>40</v>
      </c>
      <c r="V35" s="155">
        <f ca="1">E35</f>
        <v>26</v>
      </c>
      <c r="W35" s="155"/>
      <c r="X35" s="155" t="s">
        <v>34</v>
      </c>
      <c r="Y35" s="155"/>
      <c r="Z35" s="155">
        <f ca="1">M35</f>
        <v>74</v>
      </c>
      <c r="AA35" s="155"/>
      <c r="AB35" s="65" t="s">
        <v>16</v>
      </c>
      <c r="AC35" s="1" t="str">
        <f t="shared" si="4"/>
        <v/>
      </c>
      <c r="AD35" s="54" t="str">
        <f t="shared" si="4"/>
        <v/>
      </c>
      <c r="AE35" s="1" t="str">
        <f t="shared" si="4"/>
        <v/>
      </c>
      <c r="AF35" s="1" t="str">
        <f t="shared" si="4"/>
        <v/>
      </c>
      <c r="AG35" s="1" t="str">
        <f t="shared" si="4"/>
        <v/>
      </c>
      <c r="AH35" s="1" t="str">
        <f t="shared" si="4"/>
        <v/>
      </c>
      <c r="AI35" s="1" t="str">
        <f t="shared" si="4"/>
        <v/>
      </c>
      <c r="AJ35" s="1" t="str">
        <f t="shared" si="4"/>
        <v/>
      </c>
      <c r="AK35" s="1" t="str">
        <f t="shared" si="4"/>
        <v/>
      </c>
      <c r="AL35" s="1" t="str">
        <f t="shared" si="4"/>
        <v/>
      </c>
    </row>
    <row r="36" spans="1:43" ht="27" customHeight="1" x14ac:dyDescent="0.25">
      <c r="A36" s="44" t="str">
        <f t="shared" ref="A36:AL36" si="5">IF(A8="","",A8)</f>
        <v/>
      </c>
      <c r="B36" s="51" t="str">
        <f t="shared" si="5"/>
        <v/>
      </c>
      <c r="C36" s="43"/>
      <c r="E36" s="10" t="str">
        <f t="shared" si="5"/>
        <v/>
      </c>
      <c r="F36" s="10" t="str">
        <f t="shared" si="5"/>
        <v/>
      </c>
      <c r="G36" s="53" t="str">
        <f t="shared" si="5"/>
        <v/>
      </c>
      <c r="H36" s="10" t="str">
        <f t="shared" si="5"/>
        <v/>
      </c>
      <c r="I36" s="10" t="str">
        <f t="shared" si="5"/>
        <v/>
      </c>
      <c r="J36" s="10" t="str">
        <f t="shared" si="5"/>
        <v/>
      </c>
      <c r="K36" s="53" t="str">
        <f t="shared" si="5"/>
        <v/>
      </c>
      <c r="L36" s="10" t="str">
        <f t="shared" si="5"/>
        <v/>
      </c>
      <c r="M36" s="1" t="str">
        <f t="shared" si="5"/>
        <v/>
      </c>
      <c r="N36" s="43" t="str">
        <f t="shared" si="5"/>
        <v/>
      </c>
      <c r="O36" s="154" t="s">
        <v>15</v>
      </c>
      <c r="P36" s="146"/>
      <c r="Q36" s="155">
        <f ca="1">Q35</f>
        <v>72</v>
      </c>
      <c r="R36" s="155"/>
      <c r="S36" s="157" t="s">
        <v>34</v>
      </c>
      <c r="T36" s="157"/>
      <c r="U36" s="155">
        <f ca="1">V35+Z35</f>
        <v>100</v>
      </c>
      <c r="V36" s="155"/>
      <c r="W36" s="155"/>
      <c r="X36" s="58" t="str">
        <f t="shared" si="5"/>
        <v/>
      </c>
      <c r="Y36" s="58" t="str">
        <f t="shared" si="5"/>
        <v/>
      </c>
      <c r="Z36" s="65" t="str">
        <f t="shared" si="5"/>
        <v/>
      </c>
      <c r="AA36" s="58" t="str">
        <f t="shared" si="5"/>
        <v/>
      </c>
      <c r="AB36" s="65" t="str">
        <f t="shared" si="5"/>
        <v/>
      </c>
      <c r="AC36" s="1" t="str">
        <f t="shared" si="5"/>
        <v/>
      </c>
      <c r="AD36" s="54" t="str">
        <f t="shared" si="5"/>
        <v/>
      </c>
      <c r="AE36" s="1" t="str">
        <f t="shared" si="5"/>
        <v/>
      </c>
      <c r="AF36" s="1" t="str">
        <f t="shared" si="5"/>
        <v/>
      </c>
      <c r="AG36" s="1" t="str">
        <f t="shared" si="5"/>
        <v/>
      </c>
      <c r="AH36" s="1" t="str">
        <f t="shared" si="5"/>
        <v/>
      </c>
      <c r="AI36" s="1" t="str">
        <f t="shared" si="5"/>
        <v/>
      </c>
      <c r="AJ36" s="1" t="str">
        <f t="shared" si="5"/>
        <v/>
      </c>
      <c r="AK36" s="1" t="str">
        <f t="shared" si="5"/>
        <v/>
      </c>
      <c r="AL36" s="1" t="str">
        <f t="shared" si="5"/>
        <v/>
      </c>
    </row>
    <row r="37" spans="1:43" ht="27" customHeight="1" x14ac:dyDescent="0.25">
      <c r="A37" s="1" t="str">
        <f t="shared" ref="A37:AL37" si="6">IF(A9="","",A9)</f>
        <v/>
      </c>
      <c r="B37" s="51" t="str">
        <f t="shared" si="6"/>
        <v/>
      </c>
      <c r="E37" s="1" t="str">
        <f t="shared" si="6"/>
        <v/>
      </c>
      <c r="F37" s="1" t="str">
        <f t="shared" si="6"/>
        <v/>
      </c>
      <c r="G37" s="52" t="str">
        <f t="shared" si="6"/>
        <v/>
      </c>
      <c r="H37" s="1" t="str">
        <f t="shared" si="6"/>
        <v/>
      </c>
      <c r="I37" s="1" t="str">
        <f t="shared" si="6"/>
        <v/>
      </c>
      <c r="J37" s="52" t="str">
        <f t="shared" si="6"/>
        <v/>
      </c>
      <c r="K37" s="1" t="str">
        <f t="shared" si="6"/>
        <v/>
      </c>
      <c r="L37" s="1" t="str">
        <f t="shared" si="6"/>
        <v/>
      </c>
      <c r="M37" s="1" t="str">
        <f t="shared" si="6"/>
        <v/>
      </c>
      <c r="N37" s="52" t="str">
        <f t="shared" si="6"/>
        <v/>
      </c>
      <c r="O37" s="155" t="s">
        <v>15</v>
      </c>
      <c r="P37" s="155"/>
      <c r="Q37" s="155">
        <f ca="1">Q36+U36</f>
        <v>172</v>
      </c>
      <c r="R37" s="155"/>
      <c r="S37" s="155"/>
      <c r="T37" s="58" t="str">
        <f t="shared" si="6"/>
        <v/>
      </c>
      <c r="U37" s="58" t="str">
        <f t="shared" si="6"/>
        <v/>
      </c>
      <c r="V37" s="58" t="str">
        <f t="shared" si="6"/>
        <v/>
      </c>
      <c r="W37" s="58" t="str">
        <f t="shared" si="6"/>
        <v/>
      </c>
      <c r="X37" s="58" t="str">
        <f t="shared" si="6"/>
        <v/>
      </c>
      <c r="Y37" s="58" t="str">
        <f t="shared" si="6"/>
        <v/>
      </c>
      <c r="Z37" s="58" t="str">
        <f t="shared" si="6"/>
        <v/>
      </c>
      <c r="AA37" s="58" t="str">
        <f t="shared" si="6"/>
        <v/>
      </c>
      <c r="AB37" s="58" t="str">
        <f t="shared" si="6"/>
        <v/>
      </c>
      <c r="AC37" s="1" t="str">
        <f t="shared" si="6"/>
        <v/>
      </c>
      <c r="AD37" s="1" t="str">
        <f t="shared" si="6"/>
        <v/>
      </c>
      <c r="AE37" s="1" t="str">
        <f t="shared" si="6"/>
        <v/>
      </c>
      <c r="AF37" s="1" t="str">
        <f t="shared" si="6"/>
        <v/>
      </c>
      <c r="AG37" s="1" t="str">
        <f t="shared" si="6"/>
        <v/>
      </c>
      <c r="AH37" s="1" t="str">
        <f t="shared" si="6"/>
        <v/>
      </c>
      <c r="AI37" s="1" t="str">
        <f t="shared" si="6"/>
        <v/>
      </c>
      <c r="AJ37" s="1" t="str">
        <f t="shared" si="6"/>
        <v/>
      </c>
      <c r="AK37" s="1" t="str">
        <f t="shared" si="6"/>
        <v/>
      </c>
      <c r="AL37" s="1" t="str">
        <f t="shared" si="6"/>
        <v/>
      </c>
    </row>
    <row r="38" spans="1:43" s="50" customFormat="1" ht="25" customHeight="1" x14ac:dyDescent="0.25">
      <c r="A38" s="1" t="str">
        <f t="shared" ref="A38:AL38" si="7">IF(A10="","",A10)</f>
        <v/>
      </c>
      <c r="B38" s="51" t="str">
        <f t="shared" si="7"/>
        <v>(3)</v>
      </c>
      <c r="C38" s="1"/>
      <c r="D38" s="1"/>
      <c r="E38" s="146">
        <f t="shared" si="7"/>
        <v>25</v>
      </c>
      <c r="F38" s="146" t="str">
        <f t="shared" si="7"/>
        <v/>
      </c>
      <c r="G38" s="154" t="str">
        <f t="shared" si="7"/>
        <v>×</v>
      </c>
      <c r="H38" s="146" t="str">
        <f t="shared" si="7"/>
        <v/>
      </c>
      <c r="I38" s="146">
        <f t="shared" ca="1" si="7"/>
        <v>8</v>
      </c>
      <c r="J38" s="146" t="str">
        <f t="shared" si="7"/>
        <v/>
      </c>
      <c r="K38" s="1" t="str">
        <f t="shared" si="7"/>
        <v/>
      </c>
      <c r="L38" s="1" t="str">
        <f t="shared" si="7"/>
        <v/>
      </c>
      <c r="M38" s="1" t="str">
        <f t="shared" si="7"/>
        <v/>
      </c>
      <c r="N38" s="1" t="str">
        <f t="shared" si="7"/>
        <v/>
      </c>
      <c r="O38" s="154" t="s">
        <v>15</v>
      </c>
      <c r="P38" s="146"/>
      <c r="Q38" s="155">
        <f>E38</f>
        <v>25</v>
      </c>
      <c r="R38" s="155"/>
      <c r="S38" s="155" t="s">
        <v>37</v>
      </c>
      <c r="T38" s="155"/>
      <c r="U38" s="58" t="s">
        <v>40</v>
      </c>
      <c r="V38" s="155">
        <v>4</v>
      </c>
      <c r="W38" s="155"/>
      <c r="X38" s="155" t="s">
        <v>37</v>
      </c>
      <c r="Y38" s="155"/>
      <c r="Z38" s="155">
        <f ca="1">I38/4</f>
        <v>2</v>
      </c>
      <c r="AA38" s="155"/>
      <c r="AB38" s="58" t="s">
        <v>16</v>
      </c>
      <c r="AC38" s="1" t="str">
        <f t="shared" si="7"/>
        <v/>
      </c>
      <c r="AD38" s="1" t="str">
        <f t="shared" si="7"/>
        <v/>
      </c>
      <c r="AE38" s="1" t="str">
        <f t="shared" si="7"/>
        <v/>
      </c>
      <c r="AF38" s="1" t="str">
        <f t="shared" si="7"/>
        <v/>
      </c>
      <c r="AG38" s="1" t="str">
        <f t="shared" si="7"/>
        <v/>
      </c>
      <c r="AH38" s="1" t="str">
        <f t="shared" si="7"/>
        <v/>
      </c>
      <c r="AI38" s="1" t="str">
        <f t="shared" si="7"/>
        <v/>
      </c>
      <c r="AJ38" s="1" t="str">
        <f t="shared" si="7"/>
        <v/>
      </c>
      <c r="AK38" s="1" t="str">
        <f t="shared" si="7"/>
        <v/>
      </c>
      <c r="AL38" s="1" t="str">
        <f t="shared" si="7"/>
        <v/>
      </c>
      <c r="AM38" s="1"/>
      <c r="AN38" s="1"/>
      <c r="AO38" s="1"/>
      <c r="AP38" s="1"/>
      <c r="AQ38" s="1"/>
    </row>
    <row r="39" spans="1:43" s="50" customFormat="1" ht="25" customHeight="1" x14ac:dyDescent="0.25">
      <c r="A39" s="1" t="str">
        <f t="shared" ref="A39:AL39" si="8">IF(A11="","",A11)</f>
        <v/>
      </c>
      <c r="B39" s="51" t="str">
        <f t="shared" si="8"/>
        <v/>
      </c>
      <c r="C39" s="1"/>
      <c r="D39" s="1"/>
      <c r="E39" s="1" t="str">
        <f t="shared" si="8"/>
        <v/>
      </c>
      <c r="F39" s="1" t="str">
        <f t="shared" si="8"/>
        <v/>
      </c>
      <c r="G39" s="52" t="str">
        <f t="shared" si="8"/>
        <v/>
      </c>
      <c r="H39" s="1" t="str">
        <f t="shared" si="8"/>
        <v/>
      </c>
      <c r="I39" s="1" t="str">
        <f t="shared" si="8"/>
        <v/>
      </c>
      <c r="J39" s="52" t="str">
        <f t="shared" si="8"/>
        <v/>
      </c>
      <c r="K39" s="1" t="str">
        <f t="shared" si="8"/>
        <v/>
      </c>
      <c r="L39" s="1" t="str">
        <f t="shared" si="8"/>
        <v/>
      </c>
      <c r="M39" s="1" t="str">
        <f t="shared" si="8"/>
        <v/>
      </c>
      <c r="N39" s="1" t="str">
        <f t="shared" si="8"/>
        <v/>
      </c>
      <c r="O39" s="154" t="s">
        <v>15</v>
      </c>
      <c r="P39" s="146"/>
      <c r="Q39" s="58" t="s">
        <v>40</v>
      </c>
      <c r="R39" s="155">
        <f>Q38</f>
        <v>25</v>
      </c>
      <c r="S39" s="155"/>
      <c r="T39" s="155" t="s">
        <v>37</v>
      </c>
      <c r="U39" s="155"/>
      <c r="V39" s="155">
        <f>V38</f>
        <v>4</v>
      </c>
      <c r="W39" s="155"/>
      <c r="X39" s="58" t="s">
        <v>16</v>
      </c>
      <c r="Y39" s="155" t="s">
        <v>37</v>
      </c>
      <c r="Z39" s="155"/>
      <c r="AA39" s="155">
        <f ca="1">Z38</f>
        <v>2</v>
      </c>
      <c r="AB39" s="155"/>
      <c r="AC39" s="1" t="str">
        <f t="shared" si="8"/>
        <v/>
      </c>
      <c r="AD39" s="1" t="str">
        <f t="shared" si="8"/>
        <v/>
      </c>
      <c r="AE39" s="1" t="str">
        <f t="shared" si="8"/>
        <v/>
      </c>
      <c r="AF39" s="1" t="str">
        <f t="shared" si="8"/>
        <v/>
      </c>
      <c r="AG39" s="1" t="str">
        <f t="shared" si="8"/>
        <v/>
      </c>
      <c r="AH39" s="1" t="str">
        <f t="shared" si="8"/>
        <v/>
      </c>
      <c r="AI39" s="1" t="str">
        <f t="shared" si="8"/>
        <v/>
      </c>
      <c r="AJ39" s="1" t="str">
        <f t="shared" si="8"/>
        <v/>
      </c>
      <c r="AK39" s="1" t="str">
        <f t="shared" si="8"/>
        <v/>
      </c>
      <c r="AL39" s="1" t="str">
        <f t="shared" si="8"/>
        <v/>
      </c>
      <c r="AM39" s="1"/>
      <c r="AN39" s="1"/>
      <c r="AO39" s="1"/>
      <c r="AP39" s="1"/>
      <c r="AQ39" s="1"/>
    </row>
    <row r="40" spans="1:43" s="50" customFormat="1" ht="25" customHeight="1" x14ac:dyDescent="0.25">
      <c r="A40" s="1" t="str">
        <f t="shared" ref="A40:AL40" si="9">IF(A12="","",A12)</f>
        <v/>
      </c>
      <c r="B40" s="1" t="str">
        <f t="shared" si="9"/>
        <v/>
      </c>
      <c r="C40" s="1"/>
      <c r="D40" s="1"/>
      <c r="E40" s="1" t="str">
        <f t="shared" si="9"/>
        <v/>
      </c>
      <c r="F40" s="1" t="str">
        <f t="shared" si="9"/>
        <v/>
      </c>
      <c r="G40" s="1" t="str">
        <f t="shared" si="9"/>
        <v/>
      </c>
      <c r="H40" s="1" t="str">
        <f t="shared" si="9"/>
        <v/>
      </c>
      <c r="I40" s="1" t="str">
        <f t="shared" si="9"/>
        <v/>
      </c>
      <c r="J40" s="1" t="str">
        <f t="shared" si="9"/>
        <v/>
      </c>
      <c r="K40" s="1" t="str">
        <f t="shared" si="9"/>
        <v/>
      </c>
      <c r="L40" s="1" t="str">
        <f t="shared" si="9"/>
        <v/>
      </c>
      <c r="M40" s="1" t="str">
        <f t="shared" si="9"/>
        <v/>
      </c>
      <c r="N40" s="1" t="str">
        <f t="shared" si="9"/>
        <v/>
      </c>
      <c r="O40" s="154" t="s">
        <v>15</v>
      </c>
      <c r="P40" s="146"/>
      <c r="Q40" s="155">
        <f>R39*V39</f>
        <v>100</v>
      </c>
      <c r="R40" s="155"/>
      <c r="S40" s="155"/>
      <c r="T40" s="155" t="s">
        <v>37</v>
      </c>
      <c r="U40" s="155"/>
      <c r="V40" s="155">
        <f ca="1">AA39</f>
        <v>2</v>
      </c>
      <c r="W40" s="155"/>
      <c r="X40" s="155" t="s">
        <v>15</v>
      </c>
      <c r="Y40" s="155"/>
      <c r="Z40" s="155">
        <f ca="1">Q40*V40</f>
        <v>200</v>
      </c>
      <c r="AA40" s="155"/>
      <c r="AB40" s="155"/>
      <c r="AC40" s="1" t="str">
        <f t="shared" si="9"/>
        <v/>
      </c>
      <c r="AD40" s="1" t="str">
        <f t="shared" si="9"/>
        <v/>
      </c>
      <c r="AE40" s="1" t="str">
        <f t="shared" si="9"/>
        <v/>
      </c>
      <c r="AF40" s="1" t="str">
        <f t="shared" si="9"/>
        <v/>
      </c>
      <c r="AG40" s="1" t="str">
        <f t="shared" si="9"/>
        <v/>
      </c>
      <c r="AH40" s="1" t="str">
        <f t="shared" si="9"/>
        <v/>
      </c>
      <c r="AI40" s="1" t="str">
        <f t="shared" si="9"/>
        <v/>
      </c>
      <c r="AJ40" s="1" t="str">
        <f t="shared" si="9"/>
        <v/>
      </c>
      <c r="AK40" s="1" t="str">
        <f t="shared" si="9"/>
        <v/>
      </c>
      <c r="AL40" s="1" t="str">
        <f t="shared" si="9"/>
        <v/>
      </c>
      <c r="AM40" s="1"/>
      <c r="AN40" s="1"/>
      <c r="AO40" s="1"/>
      <c r="AP40" s="1"/>
      <c r="AQ40" s="1"/>
    </row>
    <row r="41" spans="1:43" s="50" customFormat="1" ht="25" customHeight="1" x14ac:dyDescent="0.25">
      <c r="A41" s="5" t="str">
        <f t="shared" ref="A41:AL41" si="10">IF(A13="","",A13)</f>
        <v/>
      </c>
      <c r="B41" s="51" t="str">
        <f t="shared" si="10"/>
        <v>(4)</v>
      </c>
      <c r="C41" s="1"/>
      <c r="D41" s="1"/>
      <c r="E41" s="146">
        <f t="shared" ca="1" si="10"/>
        <v>24</v>
      </c>
      <c r="F41" s="146" t="str">
        <f t="shared" si="10"/>
        <v/>
      </c>
      <c r="G41" s="154" t="str">
        <f t="shared" si="10"/>
        <v>×</v>
      </c>
      <c r="H41" s="146" t="str">
        <f t="shared" si="10"/>
        <v/>
      </c>
      <c r="I41" s="146">
        <f t="shared" si="10"/>
        <v>25</v>
      </c>
      <c r="J41" s="146" t="str">
        <f t="shared" si="10"/>
        <v/>
      </c>
      <c r="K41" s="52" t="str">
        <f t="shared" si="10"/>
        <v/>
      </c>
      <c r="L41" s="1" t="str">
        <f t="shared" si="10"/>
        <v/>
      </c>
      <c r="M41" s="1" t="str">
        <f t="shared" si="10"/>
        <v/>
      </c>
      <c r="N41" s="52" t="str">
        <f t="shared" si="10"/>
        <v/>
      </c>
      <c r="O41" s="154" t="s">
        <v>15</v>
      </c>
      <c r="P41" s="146"/>
      <c r="Q41" s="58" t="s">
        <v>40</v>
      </c>
      <c r="R41" s="155">
        <f ca="1">E41</f>
        <v>24</v>
      </c>
      <c r="S41" s="155"/>
      <c r="T41" s="155" t="s">
        <v>37</v>
      </c>
      <c r="U41" s="155"/>
      <c r="V41" s="155">
        <v>4</v>
      </c>
      <c r="W41" s="155"/>
      <c r="X41" s="58" t="s">
        <v>160</v>
      </c>
      <c r="Y41" s="157" t="s">
        <v>37</v>
      </c>
      <c r="Z41" s="157"/>
      <c r="AA41" s="155">
        <f>I41</f>
        <v>25</v>
      </c>
      <c r="AB41" s="155"/>
      <c r="AC41" s="1" t="str">
        <f t="shared" si="10"/>
        <v/>
      </c>
      <c r="AD41" s="1" t="str">
        <f t="shared" si="10"/>
        <v/>
      </c>
      <c r="AE41" s="1" t="str">
        <f t="shared" si="10"/>
        <v/>
      </c>
      <c r="AF41" s="1" t="str">
        <f t="shared" si="10"/>
        <v/>
      </c>
      <c r="AG41" s="1" t="str">
        <f t="shared" si="10"/>
        <v/>
      </c>
      <c r="AH41" s="1" t="str">
        <f t="shared" si="10"/>
        <v/>
      </c>
      <c r="AI41" s="1" t="str">
        <f t="shared" si="10"/>
        <v/>
      </c>
      <c r="AJ41" s="1" t="str">
        <f t="shared" si="10"/>
        <v/>
      </c>
      <c r="AK41" s="1" t="str">
        <f t="shared" si="10"/>
        <v/>
      </c>
      <c r="AL41" s="1" t="str">
        <f t="shared" si="10"/>
        <v/>
      </c>
      <c r="AM41" s="1"/>
      <c r="AN41" s="1"/>
      <c r="AO41" s="1"/>
      <c r="AP41" s="1"/>
      <c r="AQ41" s="1"/>
    </row>
    <row r="42" spans="1:43" s="50" customFormat="1" ht="25" customHeight="1" x14ac:dyDescent="0.25">
      <c r="A42" s="1" t="str">
        <f t="shared" ref="A42:AL42" si="11">IF(A14="","",A14)</f>
        <v/>
      </c>
      <c r="B42" s="5" t="str">
        <f t="shared" si="11"/>
        <v/>
      </c>
      <c r="C42" s="1"/>
      <c r="D42" s="1"/>
      <c r="E42" s="1" t="str">
        <f t="shared" si="11"/>
        <v/>
      </c>
      <c r="F42" s="1" t="str">
        <f t="shared" si="11"/>
        <v/>
      </c>
      <c r="G42" s="1" t="str">
        <f t="shared" si="11"/>
        <v/>
      </c>
      <c r="H42" s="1" t="str">
        <f t="shared" si="11"/>
        <v/>
      </c>
      <c r="I42" s="1" t="str">
        <f t="shared" si="11"/>
        <v/>
      </c>
      <c r="J42" s="1" t="str">
        <f t="shared" si="11"/>
        <v/>
      </c>
      <c r="K42" s="1" t="str">
        <f t="shared" si="11"/>
        <v/>
      </c>
      <c r="L42" s="1" t="str">
        <f t="shared" si="11"/>
        <v/>
      </c>
      <c r="M42" s="1" t="str">
        <f t="shared" si="11"/>
        <v/>
      </c>
      <c r="N42" s="1" t="str">
        <f t="shared" si="11"/>
        <v/>
      </c>
      <c r="O42" s="154" t="s">
        <v>15</v>
      </c>
      <c r="P42" s="146"/>
      <c r="Q42" s="155">
        <f ca="1">R41</f>
        <v>24</v>
      </c>
      <c r="R42" s="155"/>
      <c r="S42" s="155" t="s">
        <v>37</v>
      </c>
      <c r="T42" s="155"/>
      <c r="U42" s="58" t="s">
        <v>40</v>
      </c>
      <c r="V42" s="155">
        <f>V41</f>
        <v>4</v>
      </c>
      <c r="W42" s="155"/>
      <c r="X42" s="158" t="s">
        <v>37</v>
      </c>
      <c r="Y42" s="158"/>
      <c r="Z42" s="155">
        <f>AA41</f>
        <v>25</v>
      </c>
      <c r="AA42" s="155"/>
      <c r="AB42" s="65" t="s">
        <v>16</v>
      </c>
      <c r="AC42" s="17" t="str">
        <f t="shared" si="11"/>
        <v/>
      </c>
      <c r="AD42" s="54" t="str">
        <f t="shared" si="11"/>
        <v/>
      </c>
      <c r="AE42" s="1" t="str">
        <f t="shared" si="11"/>
        <v/>
      </c>
      <c r="AF42" s="1" t="str">
        <f t="shared" si="11"/>
        <v/>
      </c>
      <c r="AG42" s="1" t="str">
        <f t="shared" si="11"/>
        <v/>
      </c>
      <c r="AH42" s="1" t="str">
        <f t="shared" si="11"/>
        <v/>
      </c>
      <c r="AI42" s="1" t="str">
        <f t="shared" si="11"/>
        <v/>
      </c>
      <c r="AJ42" s="1" t="str">
        <f t="shared" si="11"/>
        <v/>
      </c>
      <c r="AK42" s="1" t="str">
        <f t="shared" si="11"/>
        <v/>
      </c>
      <c r="AL42" s="1" t="str">
        <f t="shared" si="11"/>
        <v/>
      </c>
      <c r="AM42" s="1"/>
      <c r="AN42" s="1"/>
      <c r="AO42" s="1"/>
      <c r="AP42" s="1"/>
      <c r="AQ42" s="1"/>
    </row>
    <row r="43" spans="1:43" s="50" customFormat="1" ht="25" customHeight="1" x14ac:dyDescent="0.25">
      <c r="A43" s="1" t="str">
        <f t="shared" ref="A43:AL43" si="12">IF(A15="","",A15)</f>
        <v/>
      </c>
      <c r="B43" s="51" t="str">
        <f t="shared" si="12"/>
        <v/>
      </c>
      <c r="C43" s="1"/>
      <c r="D43" s="1"/>
      <c r="E43" s="1" t="str">
        <f t="shared" si="12"/>
        <v/>
      </c>
      <c r="F43" s="1" t="str">
        <f t="shared" si="12"/>
        <v/>
      </c>
      <c r="G43" s="52" t="str">
        <f t="shared" si="12"/>
        <v/>
      </c>
      <c r="H43" s="1" t="str">
        <f t="shared" si="12"/>
        <v/>
      </c>
      <c r="I43" s="1" t="str">
        <f t="shared" si="12"/>
        <v/>
      </c>
      <c r="J43" s="52" t="str">
        <f t="shared" si="12"/>
        <v/>
      </c>
      <c r="K43" s="1" t="str">
        <f t="shared" si="12"/>
        <v/>
      </c>
      <c r="L43" s="1" t="str">
        <f t="shared" si="12"/>
        <v/>
      </c>
      <c r="M43" s="1" t="str">
        <f t="shared" si="12"/>
        <v/>
      </c>
      <c r="N43" s="1" t="str">
        <f t="shared" si="12"/>
        <v/>
      </c>
      <c r="O43" s="154" t="s">
        <v>15</v>
      </c>
      <c r="P43" s="146"/>
      <c r="Q43" s="155">
        <f ca="1">Q42</f>
        <v>24</v>
      </c>
      <c r="R43" s="155"/>
      <c r="S43" s="155" t="s">
        <v>37</v>
      </c>
      <c r="T43" s="155"/>
      <c r="U43" s="155">
        <f>V42*Z42</f>
        <v>100</v>
      </c>
      <c r="V43" s="155"/>
      <c r="W43" s="155"/>
      <c r="X43" s="155" t="s">
        <v>15</v>
      </c>
      <c r="Y43" s="155"/>
      <c r="Z43" s="155">
        <f ca="1">Q43*U43</f>
        <v>2400</v>
      </c>
      <c r="AA43" s="155"/>
      <c r="AB43" s="155"/>
      <c r="AC43" s="17" t="str">
        <f t="shared" si="12"/>
        <v/>
      </c>
      <c r="AD43" s="54" t="str">
        <f t="shared" si="12"/>
        <v/>
      </c>
      <c r="AE43" s="1" t="str">
        <f t="shared" si="12"/>
        <v/>
      </c>
      <c r="AF43" s="1" t="str">
        <f t="shared" si="12"/>
        <v/>
      </c>
      <c r="AG43" s="1" t="str">
        <f t="shared" si="12"/>
        <v/>
      </c>
      <c r="AH43" s="1" t="str">
        <f t="shared" si="12"/>
        <v/>
      </c>
      <c r="AI43" s="1" t="str">
        <f t="shared" si="12"/>
        <v/>
      </c>
      <c r="AJ43" s="1" t="str">
        <f t="shared" si="12"/>
        <v/>
      </c>
      <c r="AK43" s="1" t="str">
        <f t="shared" si="12"/>
        <v/>
      </c>
      <c r="AL43" s="1" t="str">
        <f t="shared" si="12"/>
        <v/>
      </c>
      <c r="AM43" s="1"/>
      <c r="AN43" s="1"/>
      <c r="AO43" s="1"/>
      <c r="AP43" s="1"/>
      <c r="AQ43" s="1"/>
    </row>
    <row r="44" spans="1:43" s="50" customFormat="1" ht="25" customHeight="1" x14ac:dyDescent="0.25">
      <c r="A44" s="1" t="str">
        <f t="shared" ref="A44:AL44" si="13">IF(A16="","",A16)</f>
        <v/>
      </c>
      <c r="B44" s="51" t="str">
        <f t="shared" si="13"/>
        <v>(5)</v>
      </c>
      <c r="C44" s="1"/>
      <c r="D44" s="1"/>
      <c r="E44" s="146">
        <f t="shared" si="13"/>
        <v>50</v>
      </c>
      <c r="F44" s="146" t="str">
        <f t="shared" si="13"/>
        <v/>
      </c>
      <c r="G44" s="154" t="str">
        <f t="shared" si="13"/>
        <v>×</v>
      </c>
      <c r="H44" s="146" t="str">
        <f t="shared" si="13"/>
        <v/>
      </c>
      <c r="I44" s="146">
        <f t="shared" ca="1" si="13"/>
        <v>22</v>
      </c>
      <c r="J44" s="146" t="str">
        <f t="shared" si="13"/>
        <v/>
      </c>
      <c r="K44" s="1" t="str">
        <f t="shared" si="13"/>
        <v/>
      </c>
      <c r="L44" s="1" t="str">
        <f t="shared" si="13"/>
        <v/>
      </c>
      <c r="M44" s="1" t="str">
        <f t="shared" si="13"/>
        <v/>
      </c>
      <c r="N44" s="1" t="str">
        <f t="shared" si="13"/>
        <v/>
      </c>
      <c r="O44" s="154" t="s">
        <v>15</v>
      </c>
      <c r="P44" s="146"/>
      <c r="Q44" s="155">
        <f>E44</f>
        <v>50</v>
      </c>
      <c r="R44" s="155"/>
      <c r="S44" s="155" t="s">
        <v>37</v>
      </c>
      <c r="T44" s="155"/>
      <c r="U44" s="58" t="s">
        <v>40</v>
      </c>
      <c r="V44" s="155">
        <v>20</v>
      </c>
      <c r="W44" s="155"/>
      <c r="X44" s="155" t="s">
        <v>183</v>
      </c>
      <c r="Y44" s="155"/>
      <c r="Z44" s="58">
        <f ca="1">I44-20</f>
        <v>2</v>
      </c>
      <c r="AA44" s="58" t="s">
        <v>16</v>
      </c>
      <c r="AB44" s="58" t="str">
        <f t="shared" si="13"/>
        <v/>
      </c>
      <c r="AC44" s="58" t="str">
        <f t="shared" si="13"/>
        <v/>
      </c>
      <c r="AD44" s="1" t="str">
        <f t="shared" si="13"/>
        <v/>
      </c>
      <c r="AE44" s="1" t="str">
        <f t="shared" si="13"/>
        <v/>
      </c>
      <c r="AF44" s="1" t="str">
        <f t="shared" si="13"/>
        <v/>
      </c>
      <c r="AG44" s="1" t="str">
        <f t="shared" si="13"/>
        <v/>
      </c>
      <c r="AH44" s="1" t="str">
        <f t="shared" si="13"/>
        <v/>
      </c>
      <c r="AI44" s="1" t="str">
        <f t="shared" si="13"/>
        <v/>
      </c>
      <c r="AJ44" s="1" t="str">
        <f t="shared" si="13"/>
        <v/>
      </c>
      <c r="AK44" s="1" t="str">
        <f t="shared" si="13"/>
        <v/>
      </c>
      <c r="AL44" s="1" t="str">
        <f t="shared" si="13"/>
        <v/>
      </c>
      <c r="AM44" s="1"/>
      <c r="AN44" s="1"/>
      <c r="AO44" s="1"/>
      <c r="AP44" s="1"/>
      <c r="AQ44" s="1"/>
    </row>
    <row r="45" spans="1:43" s="50" customFormat="1" ht="25" customHeight="1" x14ac:dyDescent="0.25">
      <c r="A45" s="1" t="str">
        <f t="shared" ref="A45:AL45" si="14">IF(A17="","",A17)</f>
        <v/>
      </c>
      <c r="B45" s="51" t="str">
        <f t="shared" si="14"/>
        <v/>
      </c>
      <c r="C45" s="1"/>
      <c r="D45" s="1"/>
      <c r="E45" s="1" t="str">
        <f t="shared" si="14"/>
        <v/>
      </c>
      <c r="F45" s="1" t="str">
        <f t="shared" si="14"/>
        <v/>
      </c>
      <c r="G45" s="52" t="str">
        <f t="shared" si="14"/>
        <v/>
      </c>
      <c r="H45" s="1" t="str">
        <f t="shared" si="14"/>
        <v/>
      </c>
      <c r="I45" s="52" t="str">
        <f t="shared" si="14"/>
        <v/>
      </c>
      <c r="J45" s="1" t="str">
        <f t="shared" si="14"/>
        <v/>
      </c>
      <c r="K45" s="52" t="str">
        <f t="shared" si="14"/>
        <v/>
      </c>
      <c r="L45" s="1" t="str">
        <f t="shared" si="14"/>
        <v/>
      </c>
      <c r="M45" s="1" t="str">
        <f t="shared" si="14"/>
        <v/>
      </c>
      <c r="N45" s="52" t="str">
        <f t="shared" si="14"/>
        <v/>
      </c>
      <c r="O45" s="154" t="s">
        <v>15</v>
      </c>
      <c r="P45" s="146"/>
      <c r="Q45" s="155">
        <f>Q44</f>
        <v>50</v>
      </c>
      <c r="R45" s="155"/>
      <c r="S45" s="155" t="s">
        <v>37</v>
      </c>
      <c r="T45" s="155"/>
      <c r="U45" s="155">
        <f>V44</f>
        <v>20</v>
      </c>
      <c r="V45" s="155"/>
      <c r="W45" s="155" t="s">
        <v>34</v>
      </c>
      <c r="X45" s="155"/>
      <c r="Y45" s="155">
        <f>Q44</f>
        <v>50</v>
      </c>
      <c r="Z45" s="155"/>
      <c r="AA45" s="155" t="s">
        <v>37</v>
      </c>
      <c r="AB45" s="155"/>
      <c r="AC45" s="58">
        <f ca="1">Z44</f>
        <v>2</v>
      </c>
      <c r="AD45" s="1" t="str">
        <f t="shared" si="14"/>
        <v/>
      </c>
      <c r="AE45" s="1" t="str">
        <f t="shared" si="14"/>
        <v/>
      </c>
      <c r="AF45" s="1" t="str">
        <f t="shared" si="14"/>
        <v/>
      </c>
      <c r="AG45" s="1" t="str">
        <f t="shared" si="14"/>
        <v/>
      </c>
      <c r="AH45" s="1" t="str">
        <f t="shared" si="14"/>
        <v/>
      </c>
      <c r="AI45" s="1" t="str">
        <f t="shared" si="14"/>
        <v/>
      </c>
      <c r="AJ45" s="1" t="str">
        <f t="shared" si="14"/>
        <v/>
      </c>
      <c r="AK45" s="1" t="str">
        <f t="shared" si="14"/>
        <v/>
      </c>
      <c r="AL45" s="1" t="str">
        <f t="shared" si="14"/>
        <v/>
      </c>
      <c r="AM45" s="1"/>
      <c r="AN45" s="1"/>
      <c r="AO45" s="1"/>
      <c r="AP45" s="1"/>
      <c r="AQ45" s="1"/>
    </row>
    <row r="46" spans="1:43" s="50" customFormat="1" ht="25" customHeight="1" x14ac:dyDescent="0.25">
      <c r="A46" s="44" t="str">
        <f t="shared" ref="A46:AL46" si="15">IF(A18="","",A18)</f>
        <v/>
      </c>
      <c r="B46" s="43" t="str">
        <f t="shared" si="15"/>
        <v/>
      </c>
      <c r="C46" s="43"/>
      <c r="D46" s="49"/>
      <c r="E46" s="49" t="str">
        <f t="shared" si="15"/>
        <v/>
      </c>
      <c r="F46" s="43" t="str">
        <f t="shared" si="15"/>
        <v/>
      </c>
      <c r="G46" s="44" t="str">
        <f t="shared" si="15"/>
        <v/>
      </c>
      <c r="H46" s="44" t="str">
        <f t="shared" si="15"/>
        <v/>
      </c>
      <c r="I46" s="43" t="str">
        <f t="shared" si="15"/>
        <v/>
      </c>
      <c r="J46" s="43" t="str">
        <f t="shared" si="15"/>
        <v/>
      </c>
      <c r="K46" s="43" t="str">
        <f t="shared" si="15"/>
        <v/>
      </c>
      <c r="L46" s="43" t="str">
        <f t="shared" si="15"/>
        <v/>
      </c>
      <c r="M46" s="43" t="str">
        <f t="shared" si="15"/>
        <v/>
      </c>
      <c r="N46" s="43" t="str">
        <f t="shared" si="15"/>
        <v/>
      </c>
      <c r="O46" s="154" t="s">
        <v>15</v>
      </c>
      <c r="P46" s="146"/>
      <c r="Q46" s="155">
        <f>Q45*U45</f>
        <v>1000</v>
      </c>
      <c r="R46" s="155"/>
      <c r="S46" s="155"/>
      <c r="T46" s="155" t="s">
        <v>34</v>
      </c>
      <c r="U46" s="155"/>
      <c r="V46" s="155">
        <f ca="1">Y45*AC45</f>
        <v>100</v>
      </c>
      <c r="W46" s="155"/>
      <c r="X46" s="155"/>
      <c r="Y46" s="157" t="s">
        <v>15</v>
      </c>
      <c r="Z46" s="157"/>
      <c r="AA46" s="155">
        <f ca="1">Q46+V46</f>
        <v>1100</v>
      </c>
      <c r="AB46" s="155"/>
      <c r="AC46" s="155"/>
      <c r="AD46" s="1" t="str">
        <f t="shared" si="15"/>
        <v/>
      </c>
      <c r="AE46" s="43" t="str">
        <f t="shared" si="15"/>
        <v/>
      </c>
      <c r="AF46" s="43" t="str">
        <f t="shared" si="15"/>
        <v/>
      </c>
      <c r="AG46" s="43" t="str">
        <f t="shared" si="15"/>
        <v/>
      </c>
      <c r="AH46" s="43" t="str">
        <f t="shared" si="15"/>
        <v/>
      </c>
      <c r="AI46" s="1" t="str">
        <f t="shared" si="15"/>
        <v/>
      </c>
      <c r="AJ46" s="1" t="str">
        <f t="shared" si="15"/>
        <v/>
      </c>
      <c r="AK46" s="1" t="str">
        <f t="shared" si="15"/>
        <v/>
      </c>
      <c r="AL46" s="1" t="str">
        <f t="shared" si="15"/>
        <v/>
      </c>
      <c r="AM46" s="1"/>
      <c r="AN46" s="1"/>
      <c r="AO46" s="1"/>
      <c r="AP46" s="1"/>
      <c r="AQ46" s="1"/>
    </row>
    <row r="47" spans="1:43" s="50" customFormat="1" ht="25" customHeight="1" x14ac:dyDescent="0.25">
      <c r="A47" s="5" t="str">
        <f t="shared" ref="A47:AL47" si="16">IF(A19="","",A19)</f>
        <v/>
      </c>
      <c r="B47" s="51" t="str">
        <f t="shared" si="16"/>
        <v>(6)</v>
      </c>
      <c r="C47" s="1"/>
      <c r="D47" s="1"/>
      <c r="E47" s="146">
        <f t="shared" ca="1" si="16"/>
        <v>99</v>
      </c>
      <c r="F47" s="146" t="str">
        <f t="shared" si="16"/>
        <v/>
      </c>
      <c r="G47" s="154" t="str">
        <f t="shared" si="16"/>
        <v>×</v>
      </c>
      <c r="H47" s="154" t="str">
        <f t="shared" si="16"/>
        <v/>
      </c>
      <c r="I47" s="1">
        <f t="shared" si="16"/>
        <v>5</v>
      </c>
      <c r="J47" s="52" t="str">
        <f t="shared" si="16"/>
        <v/>
      </c>
      <c r="K47" s="1" t="str">
        <f t="shared" si="16"/>
        <v/>
      </c>
      <c r="L47" s="1" t="str">
        <f t="shared" si="16"/>
        <v/>
      </c>
      <c r="M47" s="1" t="str">
        <f t="shared" si="16"/>
        <v/>
      </c>
      <c r="N47" s="1" t="str">
        <f t="shared" si="16"/>
        <v/>
      </c>
      <c r="O47" s="154" t="s">
        <v>15</v>
      </c>
      <c r="P47" s="146"/>
      <c r="Q47" s="58" t="s">
        <v>40</v>
      </c>
      <c r="R47" s="155">
        <v>100</v>
      </c>
      <c r="S47" s="155"/>
      <c r="T47" s="155"/>
      <c r="U47" s="155" t="s">
        <v>35</v>
      </c>
      <c r="V47" s="155"/>
      <c r="W47" s="69">
        <f ca="1">100-E47</f>
        <v>1</v>
      </c>
      <c r="X47" s="58" t="s">
        <v>16</v>
      </c>
      <c r="Y47" s="157" t="s">
        <v>37</v>
      </c>
      <c r="Z47" s="157"/>
      <c r="AA47" s="58">
        <f>I47</f>
        <v>5</v>
      </c>
      <c r="AB47" s="58" t="str">
        <f t="shared" si="16"/>
        <v/>
      </c>
      <c r="AC47" s="1" t="str">
        <f t="shared" si="16"/>
        <v/>
      </c>
      <c r="AD47" s="1" t="str">
        <f t="shared" si="16"/>
        <v/>
      </c>
      <c r="AE47" s="1" t="str">
        <f t="shared" si="16"/>
        <v/>
      </c>
      <c r="AF47" s="1" t="str">
        <f t="shared" si="16"/>
        <v/>
      </c>
      <c r="AG47" s="1" t="str">
        <f t="shared" si="16"/>
        <v/>
      </c>
      <c r="AH47" s="1" t="str">
        <f t="shared" si="16"/>
        <v/>
      </c>
      <c r="AI47" s="1" t="str">
        <f t="shared" si="16"/>
        <v/>
      </c>
      <c r="AJ47" s="1" t="str">
        <f t="shared" si="16"/>
        <v/>
      </c>
      <c r="AK47" s="1" t="str">
        <f t="shared" si="16"/>
        <v/>
      </c>
      <c r="AL47" s="1" t="str">
        <f t="shared" si="16"/>
        <v/>
      </c>
      <c r="AM47" s="1"/>
      <c r="AN47" s="1"/>
      <c r="AO47" s="1"/>
      <c r="AP47" s="1"/>
      <c r="AQ47" s="1"/>
    </row>
    <row r="48" spans="1:43" s="50" customFormat="1" ht="25" customHeight="1" x14ac:dyDescent="0.25">
      <c r="A48" s="1" t="str">
        <f t="shared" ref="A48:N48" si="17">IF(A20="","",A20)</f>
        <v/>
      </c>
      <c r="B48" s="5" t="str">
        <f t="shared" si="17"/>
        <v/>
      </c>
      <c r="C48" s="1"/>
      <c r="D48" s="1"/>
      <c r="E48" s="1" t="str">
        <f t="shared" si="17"/>
        <v/>
      </c>
      <c r="F48" s="1" t="str">
        <f t="shared" si="17"/>
        <v/>
      </c>
      <c r="G48" s="1" t="str">
        <f t="shared" si="17"/>
        <v/>
      </c>
      <c r="H48" s="1" t="str">
        <f t="shared" si="17"/>
        <v/>
      </c>
      <c r="I48" s="1" t="str">
        <f t="shared" si="17"/>
        <v/>
      </c>
      <c r="J48" s="1" t="str">
        <f t="shared" si="17"/>
        <v/>
      </c>
      <c r="K48" s="1" t="str">
        <f t="shared" si="17"/>
        <v/>
      </c>
      <c r="L48" s="1" t="str">
        <f t="shared" si="17"/>
        <v/>
      </c>
      <c r="M48" s="1" t="str">
        <f t="shared" si="17"/>
        <v/>
      </c>
      <c r="N48" s="1" t="str">
        <f t="shared" si="17"/>
        <v/>
      </c>
      <c r="O48" s="154" t="s">
        <v>15</v>
      </c>
      <c r="P48" s="146"/>
      <c r="Q48" s="155">
        <f>R47</f>
        <v>100</v>
      </c>
      <c r="R48" s="155"/>
      <c r="S48" s="155"/>
      <c r="T48" s="155" t="s">
        <v>37</v>
      </c>
      <c r="U48" s="155"/>
      <c r="V48" s="58">
        <f>AA47</f>
        <v>5</v>
      </c>
      <c r="W48" s="158" t="s">
        <v>35</v>
      </c>
      <c r="X48" s="158"/>
      <c r="Y48" s="58">
        <f ca="1">W47</f>
        <v>1</v>
      </c>
      <c r="Z48" s="155" t="s">
        <v>37</v>
      </c>
      <c r="AA48" s="155"/>
      <c r="AB48" s="58">
        <f>AA47</f>
        <v>5</v>
      </c>
      <c r="AC48" s="1"/>
      <c r="AD48" s="1"/>
      <c r="AE48" s="1"/>
      <c r="AF48" s="1"/>
      <c r="AG48" s="1"/>
      <c r="AH48" s="1"/>
      <c r="AI48" s="1"/>
      <c r="AJ48" s="1"/>
      <c r="AK48" s="1"/>
      <c r="AL48" s="1"/>
      <c r="AM48" s="1"/>
    </row>
    <row r="49" spans="1:43" s="50" customFormat="1" ht="25" customHeight="1" x14ac:dyDescent="0.25">
      <c r="A49" s="1" t="str">
        <f t="shared" ref="A49:AL49" si="18">IF(A21="","",A21)</f>
        <v/>
      </c>
      <c r="B49" s="51" t="str">
        <f t="shared" si="18"/>
        <v/>
      </c>
      <c r="C49" s="1"/>
      <c r="D49" s="1"/>
      <c r="E49" s="52" t="str">
        <f t="shared" si="18"/>
        <v/>
      </c>
      <c r="F49" s="1" t="str">
        <f t="shared" si="18"/>
        <v/>
      </c>
      <c r="G49" s="1" t="str">
        <f t="shared" si="18"/>
        <v/>
      </c>
      <c r="H49" s="52" t="str">
        <f t="shared" si="18"/>
        <v/>
      </c>
      <c r="I49" s="1" t="str">
        <f t="shared" si="18"/>
        <v/>
      </c>
      <c r="J49" s="1" t="str">
        <f t="shared" si="18"/>
        <v/>
      </c>
      <c r="K49" s="52" t="str">
        <f t="shared" si="18"/>
        <v/>
      </c>
      <c r="L49" s="52" t="str">
        <f t="shared" si="18"/>
        <v/>
      </c>
      <c r="M49" s="1" t="str">
        <f t="shared" si="18"/>
        <v/>
      </c>
      <c r="N49" s="1" t="str">
        <f t="shared" si="18"/>
        <v/>
      </c>
      <c r="O49" s="154" t="s">
        <v>15</v>
      </c>
      <c r="P49" s="146"/>
      <c r="Q49" s="155">
        <f>Q48*V48</f>
        <v>500</v>
      </c>
      <c r="R49" s="155"/>
      <c r="S49" s="155"/>
      <c r="T49" s="155" t="s">
        <v>35</v>
      </c>
      <c r="U49" s="155"/>
      <c r="V49" s="155">
        <f ca="1">Y48*AB48</f>
        <v>5</v>
      </c>
      <c r="W49" s="155"/>
      <c r="X49" s="155" t="s">
        <v>15</v>
      </c>
      <c r="Y49" s="155"/>
      <c r="Z49" s="155">
        <f ca="1">Q49-V49</f>
        <v>495</v>
      </c>
      <c r="AA49" s="155"/>
      <c r="AB49" s="155"/>
      <c r="AC49" s="17" t="str">
        <f t="shared" si="18"/>
        <v/>
      </c>
      <c r="AD49" s="54" t="str">
        <f t="shared" si="18"/>
        <v/>
      </c>
      <c r="AE49" s="1" t="str">
        <f t="shared" si="18"/>
        <v/>
      </c>
      <c r="AF49" s="1" t="str">
        <f t="shared" si="18"/>
        <v/>
      </c>
      <c r="AG49" s="1" t="str">
        <f t="shared" si="18"/>
        <v/>
      </c>
      <c r="AH49" s="1" t="str">
        <f t="shared" si="18"/>
        <v/>
      </c>
      <c r="AI49" s="1" t="str">
        <f t="shared" si="18"/>
        <v/>
      </c>
      <c r="AJ49" s="1" t="str">
        <f t="shared" si="18"/>
        <v/>
      </c>
      <c r="AK49" s="1" t="str">
        <f t="shared" si="18"/>
        <v/>
      </c>
      <c r="AL49" s="1" t="str">
        <f t="shared" si="18"/>
        <v/>
      </c>
      <c r="AM49" s="1"/>
      <c r="AN49" s="1"/>
      <c r="AO49" s="1"/>
      <c r="AP49" s="1"/>
      <c r="AQ49" s="1"/>
    </row>
    <row r="50" spans="1:43" s="50" customFormat="1" ht="25" customHeight="1" x14ac:dyDescent="0.25">
      <c r="A50" s="1" t="str">
        <f t="shared" ref="A50:AL50" si="19">IF(A22="","",A22)</f>
        <v/>
      </c>
      <c r="B50" s="51" t="str">
        <f t="shared" si="19"/>
        <v>(7)</v>
      </c>
      <c r="C50" s="1"/>
      <c r="D50" s="1"/>
      <c r="E50" s="146">
        <f t="shared" si="19"/>
        <v>102</v>
      </c>
      <c r="F50" s="146" t="str">
        <f t="shared" si="19"/>
        <v/>
      </c>
      <c r="G50" s="146" t="str">
        <f t="shared" si="19"/>
        <v/>
      </c>
      <c r="H50" s="154" t="str">
        <f t="shared" si="19"/>
        <v>×</v>
      </c>
      <c r="I50" s="146" t="str">
        <f t="shared" si="19"/>
        <v/>
      </c>
      <c r="J50" s="146">
        <f t="shared" ca="1" si="19"/>
        <v>35</v>
      </c>
      <c r="K50" s="146" t="str">
        <f t="shared" si="19"/>
        <v/>
      </c>
      <c r="L50" s="1" t="str">
        <f t="shared" si="19"/>
        <v/>
      </c>
      <c r="M50" s="1" t="str">
        <f t="shared" si="19"/>
        <v/>
      </c>
      <c r="N50" s="1" t="str">
        <f t="shared" si="19"/>
        <v/>
      </c>
      <c r="O50" s="154" t="s">
        <v>15</v>
      </c>
      <c r="P50" s="146"/>
      <c r="Q50" s="58" t="s">
        <v>40</v>
      </c>
      <c r="R50" s="155">
        <v>100</v>
      </c>
      <c r="S50" s="155"/>
      <c r="T50" s="155"/>
      <c r="U50" s="155" t="s">
        <v>34</v>
      </c>
      <c r="V50" s="155"/>
      <c r="W50" s="69">
        <f>E50-100</f>
        <v>2</v>
      </c>
      <c r="X50" s="58" t="s">
        <v>16</v>
      </c>
      <c r="Y50" s="157" t="s">
        <v>37</v>
      </c>
      <c r="Z50" s="157"/>
      <c r="AA50" s="155">
        <f ca="1">J50</f>
        <v>35</v>
      </c>
      <c r="AB50" s="155"/>
      <c r="AC50" s="1" t="str">
        <f>IF(AC22="","",AC22)</f>
        <v/>
      </c>
      <c r="AD50" s="1" t="str">
        <f t="shared" si="19"/>
        <v/>
      </c>
      <c r="AE50" s="1" t="str">
        <f t="shared" si="19"/>
        <v/>
      </c>
      <c r="AF50" s="1" t="str">
        <f t="shared" si="19"/>
        <v/>
      </c>
      <c r="AG50" s="1" t="str">
        <f t="shared" si="19"/>
        <v/>
      </c>
      <c r="AH50" s="1" t="str">
        <f t="shared" si="19"/>
        <v/>
      </c>
      <c r="AI50" s="1" t="str">
        <f t="shared" si="19"/>
        <v/>
      </c>
      <c r="AJ50" s="1" t="str">
        <f t="shared" si="19"/>
        <v/>
      </c>
      <c r="AK50" s="1" t="str">
        <f t="shared" si="19"/>
        <v/>
      </c>
      <c r="AL50" s="1" t="str">
        <f t="shared" si="19"/>
        <v/>
      </c>
      <c r="AM50" s="1"/>
      <c r="AN50" s="1"/>
      <c r="AO50" s="1"/>
      <c r="AP50" s="1"/>
      <c r="AQ50" s="1"/>
    </row>
    <row r="51" spans="1:43" s="50" customFormat="1" ht="25" customHeight="1" x14ac:dyDescent="0.25">
      <c r="A51" s="5" t="str">
        <f t="shared" ref="A51:AL51" si="20">IF(A23="","",A23)</f>
        <v/>
      </c>
      <c r="B51" s="51" t="str">
        <f t="shared" si="20"/>
        <v/>
      </c>
      <c r="C51" s="1"/>
      <c r="D51" s="1"/>
      <c r="E51" s="52" t="str">
        <f t="shared" si="20"/>
        <v/>
      </c>
      <c r="F51" s="52" t="str">
        <f t="shared" si="20"/>
        <v/>
      </c>
      <c r="G51" s="1" t="str">
        <f t="shared" si="20"/>
        <v/>
      </c>
      <c r="H51" s="1" t="str">
        <f t="shared" si="20"/>
        <v/>
      </c>
      <c r="I51" s="52" t="str">
        <f t="shared" si="20"/>
        <v/>
      </c>
      <c r="J51" s="1" t="str">
        <f t="shared" si="20"/>
        <v/>
      </c>
      <c r="K51" s="1" t="str">
        <f t="shared" si="20"/>
        <v/>
      </c>
      <c r="L51" s="52" t="str">
        <f t="shared" si="20"/>
        <v/>
      </c>
      <c r="M51" s="1" t="str">
        <f t="shared" si="20"/>
        <v/>
      </c>
      <c r="N51" s="1" t="str">
        <f t="shared" si="20"/>
        <v/>
      </c>
      <c r="O51" s="154" t="s">
        <v>15</v>
      </c>
      <c r="P51" s="146"/>
      <c r="Q51" s="155">
        <f>R50</f>
        <v>100</v>
      </c>
      <c r="R51" s="155"/>
      <c r="S51" s="155"/>
      <c r="T51" s="155" t="s">
        <v>37</v>
      </c>
      <c r="U51" s="155"/>
      <c r="V51" s="155">
        <f ca="1">AA50</f>
        <v>35</v>
      </c>
      <c r="W51" s="155"/>
      <c r="X51" s="158" t="s">
        <v>34</v>
      </c>
      <c r="Y51" s="158"/>
      <c r="Z51" s="58">
        <f>W50</f>
        <v>2</v>
      </c>
      <c r="AA51" s="157" t="s">
        <v>37</v>
      </c>
      <c r="AB51" s="157"/>
      <c r="AC51" s="155">
        <f ca="1">AA50</f>
        <v>35</v>
      </c>
      <c r="AD51" s="155"/>
      <c r="AE51" s="1" t="str">
        <f t="shared" si="20"/>
        <v/>
      </c>
      <c r="AF51" s="1" t="str">
        <f t="shared" si="20"/>
        <v/>
      </c>
      <c r="AG51" s="1" t="str">
        <f t="shared" si="20"/>
        <v/>
      </c>
      <c r="AH51" s="1" t="str">
        <f t="shared" si="20"/>
        <v/>
      </c>
      <c r="AI51" s="1" t="str">
        <f t="shared" si="20"/>
        <v/>
      </c>
      <c r="AJ51" s="1" t="str">
        <f t="shared" si="20"/>
        <v/>
      </c>
      <c r="AK51" s="1" t="str">
        <f t="shared" si="20"/>
        <v/>
      </c>
      <c r="AL51" s="1" t="str">
        <f t="shared" si="20"/>
        <v/>
      </c>
      <c r="AM51" s="1"/>
      <c r="AN51" s="1"/>
      <c r="AO51" s="1"/>
      <c r="AP51" s="1"/>
      <c r="AQ51" s="1"/>
    </row>
    <row r="52" spans="1:43" s="50" customFormat="1" ht="25" customHeight="1" x14ac:dyDescent="0.25">
      <c r="A52" s="43" t="str">
        <f t="shared" ref="A52:AL52" si="21">IF(A24="","",A24)</f>
        <v/>
      </c>
      <c r="B52" s="5" t="str">
        <f t="shared" si="21"/>
        <v/>
      </c>
      <c r="C52" s="1"/>
      <c r="D52" s="1"/>
      <c r="E52" s="1" t="str">
        <f t="shared" si="21"/>
        <v/>
      </c>
      <c r="F52" s="1" t="str">
        <f t="shared" si="21"/>
        <v/>
      </c>
      <c r="G52" s="1" t="str">
        <f t="shared" si="21"/>
        <v/>
      </c>
      <c r="H52" s="1" t="str">
        <f t="shared" si="21"/>
        <v/>
      </c>
      <c r="I52" s="1" t="str">
        <f t="shared" si="21"/>
        <v/>
      </c>
      <c r="J52" s="1" t="str">
        <f t="shared" si="21"/>
        <v/>
      </c>
      <c r="K52" s="1" t="str">
        <f t="shared" si="21"/>
        <v/>
      </c>
      <c r="L52" s="1" t="str">
        <f t="shared" si="21"/>
        <v/>
      </c>
      <c r="M52" s="1" t="str">
        <f t="shared" si="21"/>
        <v/>
      </c>
      <c r="N52" s="1" t="str">
        <f t="shared" si="21"/>
        <v/>
      </c>
      <c r="O52" s="154" t="s">
        <v>15</v>
      </c>
      <c r="P52" s="146"/>
      <c r="Q52" s="155">
        <f ca="1">Q51*V51</f>
        <v>3500</v>
      </c>
      <c r="R52" s="155"/>
      <c r="S52" s="155"/>
      <c r="T52" s="155" t="s">
        <v>34</v>
      </c>
      <c r="U52" s="155"/>
      <c r="V52" s="155">
        <f ca="1">Z51*AC51</f>
        <v>70</v>
      </c>
      <c r="W52" s="155"/>
      <c r="X52" s="155" t="s">
        <v>15</v>
      </c>
      <c r="Y52" s="155"/>
      <c r="Z52" s="155">
        <f ca="1">Q52+V52</f>
        <v>3570</v>
      </c>
      <c r="AA52" s="155"/>
      <c r="AB52" s="155"/>
      <c r="AC52" s="17" t="str">
        <f>IF(AC24="","",AC24)</f>
        <v/>
      </c>
      <c r="AD52" s="1" t="str">
        <f t="shared" si="21"/>
        <v/>
      </c>
      <c r="AE52" s="1" t="str">
        <f t="shared" si="21"/>
        <v/>
      </c>
      <c r="AF52" s="1" t="str">
        <f t="shared" si="21"/>
        <v/>
      </c>
      <c r="AG52" s="1" t="str">
        <f t="shared" si="21"/>
        <v/>
      </c>
      <c r="AH52" s="1" t="str">
        <f t="shared" si="21"/>
        <v/>
      </c>
      <c r="AI52" s="1" t="str">
        <f t="shared" si="21"/>
        <v/>
      </c>
      <c r="AJ52" s="1" t="str">
        <f t="shared" si="21"/>
        <v/>
      </c>
      <c r="AK52" s="1" t="str">
        <f t="shared" si="21"/>
        <v/>
      </c>
      <c r="AL52" s="1" t="str">
        <f t="shared" si="21"/>
        <v/>
      </c>
      <c r="AM52" s="1"/>
      <c r="AN52" s="1"/>
      <c r="AO52" s="1"/>
      <c r="AP52" s="1"/>
      <c r="AQ52" s="1"/>
    </row>
    <row r="53" spans="1:43" s="50" customFormat="1" ht="25" customHeight="1" x14ac:dyDescent="0.25">
      <c r="A53" s="5" t="str">
        <f t="shared" ref="A53:AL53" si="22">IF(A25="","",A25)</f>
        <v/>
      </c>
      <c r="B53" s="51" t="str">
        <f t="shared" si="22"/>
        <v>(8)</v>
      </c>
      <c r="C53" s="1"/>
      <c r="D53" s="10"/>
      <c r="E53" s="146">
        <f t="shared" si="22"/>
        <v>999</v>
      </c>
      <c r="F53" s="146" t="str">
        <f t="shared" si="22"/>
        <v/>
      </c>
      <c r="G53" s="146" t="str">
        <f t="shared" si="22"/>
        <v/>
      </c>
      <c r="H53" s="187" t="str">
        <f t="shared" si="22"/>
        <v>×</v>
      </c>
      <c r="I53" s="187" t="str">
        <f t="shared" si="22"/>
        <v/>
      </c>
      <c r="J53" s="52">
        <f t="shared" ca="1" si="22"/>
        <v>7</v>
      </c>
      <c r="K53" s="1" t="str">
        <f t="shared" si="22"/>
        <v/>
      </c>
      <c r="L53" s="1" t="str">
        <f t="shared" si="22"/>
        <v/>
      </c>
      <c r="M53" s="52" t="str">
        <f t="shared" si="22"/>
        <v/>
      </c>
      <c r="N53" s="52" t="str">
        <f t="shared" si="22"/>
        <v/>
      </c>
      <c r="O53" s="154" t="s">
        <v>15</v>
      </c>
      <c r="P53" s="146"/>
      <c r="Q53" s="58" t="s">
        <v>40</v>
      </c>
      <c r="R53" s="155">
        <v>1000</v>
      </c>
      <c r="S53" s="155"/>
      <c r="T53" s="155"/>
      <c r="U53" s="155" t="s">
        <v>35</v>
      </c>
      <c r="V53" s="155"/>
      <c r="W53" s="69">
        <f>1000-E53</f>
        <v>1</v>
      </c>
      <c r="X53" s="58" t="s">
        <v>16</v>
      </c>
      <c r="Y53" s="157" t="s">
        <v>37</v>
      </c>
      <c r="Z53" s="157"/>
      <c r="AA53" s="58">
        <f ca="1">J53</f>
        <v>7</v>
      </c>
      <c r="AB53" s="58" t="str">
        <f t="shared" si="22"/>
        <v/>
      </c>
      <c r="AC53" s="1" t="str">
        <f t="shared" si="22"/>
        <v/>
      </c>
      <c r="AD53" s="1" t="str">
        <f t="shared" si="22"/>
        <v/>
      </c>
      <c r="AE53" s="1" t="str">
        <f t="shared" si="22"/>
        <v/>
      </c>
      <c r="AF53" s="1" t="str">
        <f t="shared" si="22"/>
        <v/>
      </c>
      <c r="AG53" s="1" t="str">
        <f t="shared" si="22"/>
        <v/>
      </c>
      <c r="AH53" s="1" t="str">
        <f t="shared" si="22"/>
        <v/>
      </c>
      <c r="AI53" s="1" t="str">
        <f t="shared" si="22"/>
        <v/>
      </c>
      <c r="AJ53" s="1" t="str">
        <f t="shared" si="22"/>
        <v/>
      </c>
      <c r="AK53" s="1" t="str">
        <f t="shared" si="22"/>
        <v/>
      </c>
      <c r="AL53" s="1" t="str">
        <f t="shared" si="22"/>
        <v/>
      </c>
      <c r="AM53" s="1"/>
      <c r="AN53" s="1"/>
      <c r="AO53" s="1"/>
      <c r="AP53" s="1"/>
      <c r="AQ53" s="1"/>
    </row>
    <row r="54" spans="1:43" ht="25" customHeight="1" x14ac:dyDescent="0.25">
      <c r="A54" s="1" t="str">
        <f t="shared" ref="A54:AL54" si="23">IF(A26="","",A26)</f>
        <v/>
      </c>
      <c r="B54" s="5" t="str">
        <f t="shared" si="23"/>
        <v/>
      </c>
      <c r="E54" s="1" t="str">
        <f t="shared" si="23"/>
        <v/>
      </c>
      <c r="F54" s="1" t="str">
        <f t="shared" si="23"/>
        <v/>
      </c>
      <c r="G54" s="1" t="str">
        <f t="shared" si="23"/>
        <v/>
      </c>
      <c r="H54" s="1" t="str">
        <f t="shared" si="23"/>
        <v/>
      </c>
      <c r="I54" s="1" t="str">
        <f t="shared" si="23"/>
        <v/>
      </c>
      <c r="J54" s="1" t="str">
        <f t="shared" si="23"/>
        <v/>
      </c>
      <c r="K54" s="1" t="str">
        <f t="shared" si="23"/>
        <v/>
      </c>
      <c r="L54" s="1" t="str">
        <f t="shared" si="23"/>
        <v/>
      </c>
      <c r="M54" s="1" t="str">
        <f t="shared" si="23"/>
        <v/>
      </c>
      <c r="N54" s="1" t="str">
        <f t="shared" si="23"/>
        <v/>
      </c>
      <c r="O54" s="154" t="s">
        <v>15</v>
      </c>
      <c r="P54" s="146"/>
      <c r="Q54" s="155">
        <f>R53</f>
        <v>1000</v>
      </c>
      <c r="R54" s="155"/>
      <c r="S54" s="155"/>
      <c r="T54" s="155" t="s">
        <v>37</v>
      </c>
      <c r="U54" s="155"/>
      <c r="V54" s="58">
        <f ca="1">AA53</f>
        <v>7</v>
      </c>
      <c r="W54" s="155" t="s">
        <v>35</v>
      </c>
      <c r="X54" s="155"/>
      <c r="Y54" s="58">
        <f>W53</f>
        <v>1</v>
      </c>
      <c r="Z54" s="155" t="s">
        <v>37</v>
      </c>
      <c r="AA54" s="155"/>
      <c r="AB54" s="58">
        <f ca="1">AA53</f>
        <v>7</v>
      </c>
      <c r="AC54" s="1" t="str">
        <f t="shared" si="23"/>
        <v/>
      </c>
      <c r="AD54" s="1" t="str">
        <f t="shared" si="23"/>
        <v/>
      </c>
      <c r="AE54" s="1" t="str">
        <f t="shared" si="23"/>
        <v/>
      </c>
      <c r="AF54" s="1" t="str">
        <f t="shared" si="23"/>
        <v/>
      </c>
      <c r="AG54" s="1" t="str">
        <f t="shared" si="23"/>
        <v/>
      </c>
      <c r="AH54" s="1" t="str">
        <f t="shared" si="23"/>
        <v/>
      </c>
      <c r="AI54" s="1" t="str">
        <f t="shared" si="23"/>
        <v/>
      </c>
      <c r="AJ54" s="1" t="str">
        <f t="shared" si="23"/>
        <v/>
      </c>
      <c r="AK54" s="1" t="str">
        <f t="shared" si="23"/>
        <v/>
      </c>
      <c r="AL54" s="1" t="str">
        <f t="shared" si="23"/>
        <v/>
      </c>
    </row>
    <row r="55" spans="1:43" ht="25" customHeight="1" x14ac:dyDescent="0.25">
      <c r="A55" s="1" t="str">
        <f t="shared" ref="A55:AL55" si="24">IF(A27="","",A27)</f>
        <v/>
      </c>
      <c r="B55" s="51" t="str">
        <f t="shared" si="24"/>
        <v/>
      </c>
      <c r="E55" s="52" t="str">
        <f t="shared" si="24"/>
        <v/>
      </c>
      <c r="F55" s="1" t="str">
        <f t="shared" si="24"/>
        <v/>
      </c>
      <c r="G55" s="52" t="str">
        <f t="shared" si="24"/>
        <v/>
      </c>
      <c r="H55" s="1" t="str">
        <f t="shared" si="24"/>
        <v/>
      </c>
      <c r="I55" s="1" t="str">
        <f t="shared" si="24"/>
        <v/>
      </c>
      <c r="J55" s="52" t="str">
        <f t="shared" si="24"/>
        <v/>
      </c>
      <c r="K55" s="1" t="str">
        <f t="shared" si="24"/>
        <v/>
      </c>
      <c r="L55" s="1" t="str">
        <f t="shared" si="24"/>
        <v/>
      </c>
      <c r="M55" s="52" t="str">
        <f t="shared" si="24"/>
        <v/>
      </c>
      <c r="N55" s="52" t="str">
        <f t="shared" si="24"/>
        <v/>
      </c>
      <c r="O55" s="154" t="s">
        <v>15</v>
      </c>
      <c r="P55" s="146"/>
      <c r="Q55" s="155">
        <f ca="1">Q54*V54</f>
        <v>7000</v>
      </c>
      <c r="R55" s="155"/>
      <c r="S55" s="155"/>
      <c r="T55" s="155" t="s">
        <v>35</v>
      </c>
      <c r="U55" s="155"/>
      <c r="V55" s="58">
        <f ca="1">Y54*AB54</f>
        <v>7</v>
      </c>
      <c r="W55" s="155" t="s">
        <v>15</v>
      </c>
      <c r="X55" s="155"/>
      <c r="Y55" s="155">
        <f ca="1">Q55-V55</f>
        <v>6993</v>
      </c>
      <c r="Z55" s="155"/>
      <c r="AA55" s="155"/>
      <c r="AB55" s="58" t="str">
        <f t="shared" si="24"/>
        <v/>
      </c>
      <c r="AC55" s="1" t="str">
        <f t="shared" si="24"/>
        <v/>
      </c>
      <c r="AD55" s="1" t="str">
        <f t="shared" si="24"/>
        <v/>
      </c>
      <c r="AE55" s="1" t="str">
        <f t="shared" si="24"/>
        <v/>
      </c>
      <c r="AF55" s="1" t="str">
        <f t="shared" si="24"/>
        <v/>
      </c>
      <c r="AG55" s="1" t="str">
        <f t="shared" si="24"/>
        <v/>
      </c>
      <c r="AH55" s="1" t="str">
        <f t="shared" si="24"/>
        <v/>
      </c>
      <c r="AI55" s="1" t="str">
        <f t="shared" si="24"/>
        <v/>
      </c>
      <c r="AJ55" s="1" t="str">
        <f t="shared" si="24"/>
        <v/>
      </c>
      <c r="AK55" s="1" t="str">
        <f t="shared" si="24"/>
        <v/>
      </c>
      <c r="AL55" s="1" t="str">
        <f t="shared" si="24"/>
        <v/>
      </c>
    </row>
    <row r="56" spans="1:43" ht="19" x14ac:dyDescent="0.25">
      <c r="B56" s="5"/>
      <c r="E56" s="17"/>
      <c r="F56" s="17"/>
      <c r="G56" s="17"/>
      <c r="H56" s="54"/>
      <c r="I56" s="17"/>
      <c r="J56" s="54"/>
      <c r="K56" s="17"/>
      <c r="L56" s="54"/>
      <c r="T56" s="5"/>
      <c r="W56" s="17"/>
      <c r="X56" s="17"/>
      <c r="Y56" s="17"/>
      <c r="Z56" s="54"/>
      <c r="AA56" s="17"/>
      <c r="AB56" s="54"/>
      <c r="AC56" s="17"/>
      <c r="AD56" s="54"/>
    </row>
    <row r="57" spans="1:43" ht="19" x14ac:dyDescent="0.25">
      <c r="B57" s="5"/>
      <c r="E57" s="17"/>
      <c r="F57" s="17"/>
      <c r="G57" s="17"/>
      <c r="H57" s="54"/>
      <c r="I57" s="17"/>
      <c r="J57" s="54"/>
      <c r="K57" s="17"/>
      <c r="L57" s="54"/>
      <c r="T57" s="5"/>
      <c r="W57" s="17"/>
      <c r="X57" s="17"/>
      <c r="Y57" s="17"/>
      <c r="Z57" s="54"/>
      <c r="AA57" s="17"/>
      <c r="AB57" s="54"/>
      <c r="AC57" s="17"/>
      <c r="AD57" s="54"/>
    </row>
  </sheetData>
  <mergeCells count="179">
    <mergeCell ref="O39:P39"/>
    <mergeCell ref="R39:S39"/>
    <mergeCell ref="T39:U39"/>
    <mergeCell ref="V39:W39"/>
    <mergeCell ref="Y39:Z39"/>
    <mergeCell ref="AA39:AB39"/>
    <mergeCell ref="E16:F16"/>
    <mergeCell ref="G16:H16"/>
    <mergeCell ref="I16:J16"/>
    <mergeCell ref="X35:Y35"/>
    <mergeCell ref="Z35:AA35"/>
    <mergeCell ref="O38:P38"/>
    <mergeCell ref="Q38:R38"/>
    <mergeCell ref="O35:P35"/>
    <mergeCell ref="E38:F38"/>
    <mergeCell ref="G38:H38"/>
    <mergeCell ref="I38:J38"/>
    <mergeCell ref="Q33:R33"/>
    <mergeCell ref="AJ1:AK1"/>
    <mergeCell ref="E4:F4"/>
    <mergeCell ref="G4:H4"/>
    <mergeCell ref="I4:J4"/>
    <mergeCell ref="E7:F7"/>
    <mergeCell ref="G7:H7"/>
    <mergeCell ref="I7:J7"/>
    <mergeCell ref="K7:L7"/>
    <mergeCell ref="Z38:AA38"/>
    <mergeCell ref="V38:W38"/>
    <mergeCell ref="X38:Y38"/>
    <mergeCell ref="O36:P36"/>
    <mergeCell ref="O37:P37"/>
    <mergeCell ref="Q35:R35"/>
    <mergeCell ref="S35:T35"/>
    <mergeCell ref="V35:W35"/>
    <mergeCell ref="Q36:R36"/>
    <mergeCell ref="S36:T36"/>
    <mergeCell ref="U36:W36"/>
    <mergeCell ref="Q37:S37"/>
    <mergeCell ref="S33:T33"/>
    <mergeCell ref="U33:W33"/>
    <mergeCell ref="O34:P34"/>
    <mergeCell ref="Q34:S34"/>
    <mergeCell ref="E53:G53"/>
    <mergeCell ref="H53:I53"/>
    <mergeCell ref="AJ29:AK29"/>
    <mergeCell ref="O32:P32"/>
    <mergeCell ref="Q32:R32"/>
    <mergeCell ref="S32:T32"/>
    <mergeCell ref="V32:W32"/>
    <mergeCell ref="X32:Y32"/>
    <mergeCell ref="Z32:AA32"/>
    <mergeCell ref="O33:P33"/>
    <mergeCell ref="I41:J41"/>
    <mergeCell ref="I44:J44"/>
    <mergeCell ref="E47:F47"/>
    <mergeCell ref="G47:H47"/>
    <mergeCell ref="E50:G50"/>
    <mergeCell ref="H50:I50"/>
    <mergeCell ref="J50:K50"/>
    <mergeCell ref="K32:L32"/>
    <mergeCell ref="S38:T38"/>
    <mergeCell ref="G35:H35"/>
    <mergeCell ref="I35:J35"/>
    <mergeCell ref="K35:L35"/>
    <mergeCell ref="M32:N32"/>
    <mergeCell ref="M35:N35"/>
    <mergeCell ref="E44:F44"/>
    <mergeCell ref="G44:H44"/>
    <mergeCell ref="E32:F32"/>
    <mergeCell ref="G32:H32"/>
    <mergeCell ref="I32:J32"/>
    <mergeCell ref="E41:F41"/>
    <mergeCell ref="G41:H41"/>
    <mergeCell ref="K4:L4"/>
    <mergeCell ref="M4:N4"/>
    <mergeCell ref="M7:N7"/>
    <mergeCell ref="I10:J10"/>
    <mergeCell ref="E13:F13"/>
    <mergeCell ref="G13:H13"/>
    <mergeCell ref="I13:J13"/>
    <mergeCell ref="E10:F10"/>
    <mergeCell ref="G10:H10"/>
    <mergeCell ref="E19:F19"/>
    <mergeCell ref="E22:G22"/>
    <mergeCell ref="G19:H19"/>
    <mergeCell ref="H22:I22"/>
    <mergeCell ref="J22:K22"/>
    <mergeCell ref="E25:G25"/>
    <mergeCell ref="H25:I25"/>
    <mergeCell ref="E35:F35"/>
    <mergeCell ref="X40:Y40"/>
    <mergeCell ref="Z40:AB40"/>
    <mergeCell ref="O41:P41"/>
    <mergeCell ref="R41:S41"/>
    <mergeCell ref="T41:U41"/>
    <mergeCell ref="V41:W41"/>
    <mergeCell ref="Y41:Z41"/>
    <mergeCell ref="AA41:AB41"/>
    <mergeCell ref="O40:P40"/>
    <mergeCell ref="Q40:S40"/>
    <mergeCell ref="T40:U40"/>
    <mergeCell ref="V40:W40"/>
    <mergeCell ref="O42:P42"/>
    <mergeCell ref="Q42:R42"/>
    <mergeCell ref="S42:T42"/>
    <mergeCell ref="V42:W42"/>
    <mergeCell ref="X42:Y42"/>
    <mergeCell ref="Z42:AA42"/>
    <mergeCell ref="O43:P43"/>
    <mergeCell ref="Q43:R43"/>
    <mergeCell ref="S43:T43"/>
    <mergeCell ref="U43:W43"/>
    <mergeCell ref="X43:Y43"/>
    <mergeCell ref="Z43:AB43"/>
    <mergeCell ref="O44:P44"/>
    <mergeCell ref="Q44:R44"/>
    <mergeCell ref="S44:T44"/>
    <mergeCell ref="V44:W44"/>
    <mergeCell ref="X44:Y44"/>
    <mergeCell ref="O45:P45"/>
    <mergeCell ref="Q45:R45"/>
    <mergeCell ref="S45:T45"/>
    <mergeCell ref="U45:V45"/>
    <mergeCell ref="W45:X45"/>
    <mergeCell ref="Y45:Z45"/>
    <mergeCell ref="AA45:AB45"/>
    <mergeCell ref="O46:P46"/>
    <mergeCell ref="Q46:S46"/>
    <mergeCell ref="T46:U46"/>
    <mergeCell ref="V46:X46"/>
    <mergeCell ref="Y46:Z46"/>
    <mergeCell ref="AA46:AC46"/>
    <mergeCell ref="O47:P47"/>
    <mergeCell ref="R47:T47"/>
    <mergeCell ref="U47:V47"/>
    <mergeCell ref="Y47:Z47"/>
    <mergeCell ref="O48:P48"/>
    <mergeCell ref="Q48:S48"/>
    <mergeCell ref="T48:U48"/>
    <mergeCell ref="W48:X48"/>
    <mergeCell ref="Z48:AA48"/>
    <mergeCell ref="O49:P49"/>
    <mergeCell ref="Q49:S49"/>
    <mergeCell ref="T49:U49"/>
    <mergeCell ref="V49:W49"/>
    <mergeCell ref="X49:Y49"/>
    <mergeCell ref="Z49:AB49"/>
    <mergeCell ref="O50:P50"/>
    <mergeCell ref="R50:T50"/>
    <mergeCell ref="U50:V50"/>
    <mergeCell ref="Y50:Z50"/>
    <mergeCell ref="Q51:S51"/>
    <mergeCell ref="T51:U51"/>
    <mergeCell ref="V52:W52"/>
    <mergeCell ref="X52:Y52"/>
    <mergeCell ref="Z52:AB52"/>
    <mergeCell ref="AA50:AB50"/>
    <mergeCell ref="V51:W51"/>
    <mergeCell ref="X51:Y51"/>
    <mergeCell ref="AC51:AD51"/>
    <mergeCell ref="AA51:AB51"/>
    <mergeCell ref="O51:P51"/>
    <mergeCell ref="O52:P52"/>
    <mergeCell ref="O53:P53"/>
    <mergeCell ref="R53:T53"/>
    <mergeCell ref="U53:V53"/>
    <mergeCell ref="Y53:Z53"/>
    <mergeCell ref="Q52:S52"/>
    <mergeCell ref="T52:U52"/>
    <mergeCell ref="O54:P54"/>
    <mergeCell ref="O55:P55"/>
    <mergeCell ref="Q54:S54"/>
    <mergeCell ref="T54:U54"/>
    <mergeCell ref="W54:X54"/>
    <mergeCell ref="Z54:AA54"/>
    <mergeCell ref="Q55:S55"/>
    <mergeCell ref="T55:U55"/>
    <mergeCell ref="W55:X55"/>
    <mergeCell ref="Y55:AA55"/>
  </mergeCells>
  <phoneticPr fontId="3"/>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AM46"/>
  <sheetViews>
    <sheetView workbookViewId="0"/>
  </sheetViews>
  <sheetFormatPr defaultColWidth="8.78515625" defaultRowHeight="25" customHeight="1" x14ac:dyDescent="0.25"/>
  <cols>
    <col min="1" max="37" width="1.7109375" style="86" customWidth="1"/>
    <col min="38" max="16384" width="8.78515625" style="86"/>
  </cols>
  <sheetData>
    <row r="1" spans="1:38" ht="25" customHeight="1" x14ac:dyDescent="0.25">
      <c r="D1" s="97" t="s">
        <v>253</v>
      </c>
      <c r="AG1" s="94" t="s">
        <v>2</v>
      </c>
      <c r="AH1" s="94"/>
      <c r="AI1" s="202"/>
      <c r="AJ1" s="202"/>
    </row>
    <row r="2" spans="1:38" ht="25" customHeight="1" x14ac:dyDescent="0.25">
      <c r="Q2" s="95" t="s">
        <v>0</v>
      </c>
      <c r="R2" s="94"/>
      <c r="S2" s="94"/>
      <c r="T2" s="94"/>
      <c r="U2" s="94"/>
      <c r="V2" s="94"/>
      <c r="W2" s="94"/>
      <c r="X2" s="94"/>
      <c r="Y2" s="94"/>
      <c r="Z2" s="94"/>
      <c r="AA2" s="94"/>
      <c r="AB2" s="94"/>
      <c r="AC2" s="94"/>
      <c r="AD2" s="94"/>
      <c r="AE2" s="94"/>
      <c r="AF2" s="94"/>
    </row>
    <row r="3" spans="1:38" ht="24.75" customHeight="1" x14ac:dyDescent="0.25">
      <c r="A3" s="87" t="s">
        <v>127</v>
      </c>
      <c r="C3" s="86" t="s">
        <v>252</v>
      </c>
      <c r="F3" s="93"/>
      <c r="G3" s="92"/>
      <c r="H3" s="86" t="s">
        <v>251</v>
      </c>
    </row>
    <row r="4" spans="1:38" ht="35.15" customHeight="1" x14ac:dyDescent="0.25">
      <c r="A4" s="87"/>
      <c r="B4" s="87" t="s">
        <v>4</v>
      </c>
      <c r="E4" s="86" t="s">
        <v>40</v>
      </c>
      <c r="F4" s="86">
        <f ca="1">INT(RAND()*7+2)</f>
        <v>4</v>
      </c>
      <c r="G4" s="188" t="s">
        <v>34</v>
      </c>
      <c r="H4" s="188"/>
      <c r="I4" s="86">
        <f ca="1">10-F4</f>
        <v>6</v>
      </c>
      <c r="J4" s="86" t="s">
        <v>16</v>
      </c>
      <c r="K4" s="86" t="s">
        <v>37</v>
      </c>
      <c r="M4" s="86">
        <f ca="1">INT(RAND()*5+5)</f>
        <v>7</v>
      </c>
      <c r="N4" s="188" t="s">
        <v>15</v>
      </c>
      <c r="O4" s="188"/>
      <c r="P4" s="86" t="s">
        <v>40</v>
      </c>
      <c r="Q4" s="86">
        <f ca="1">F4</f>
        <v>4</v>
      </c>
      <c r="R4" s="188" t="s">
        <v>37</v>
      </c>
      <c r="S4" s="188"/>
      <c r="T4" s="192"/>
      <c r="U4" s="193"/>
      <c r="V4" s="86" t="s">
        <v>16</v>
      </c>
      <c r="W4" s="188" t="s">
        <v>34</v>
      </c>
      <c r="X4" s="188"/>
      <c r="Y4" s="86" t="s">
        <v>40</v>
      </c>
      <c r="Z4" s="86">
        <f ca="1">I4</f>
        <v>6</v>
      </c>
      <c r="AA4" s="188" t="s">
        <v>37</v>
      </c>
      <c r="AB4" s="188"/>
      <c r="AC4" s="192"/>
      <c r="AD4" s="193"/>
      <c r="AE4" s="86" t="s">
        <v>16</v>
      </c>
    </row>
    <row r="5" spans="1:38" ht="35.15" customHeight="1" x14ac:dyDescent="0.25">
      <c r="B5" s="87"/>
    </row>
    <row r="6" spans="1:38" ht="35.15" customHeight="1" x14ac:dyDescent="0.25">
      <c r="A6" s="87"/>
      <c r="B6" s="87" t="s">
        <v>5</v>
      </c>
      <c r="E6" s="86" t="s">
        <v>40</v>
      </c>
      <c r="F6" s="86">
        <f ca="1">INT(RAND()*7+2)</f>
        <v>3</v>
      </c>
      <c r="G6" s="188" t="s">
        <v>34</v>
      </c>
      <c r="H6" s="188"/>
      <c r="I6" s="86">
        <f ca="1">10-F6</f>
        <v>7</v>
      </c>
      <c r="J6" s="86" t="s">
        <v>16</v>
      </c>
      <c r="K6" s="86" t="s">
        <v>37</v>
      </c>
      <c r="M6" s="86">
        <f ca="1">INT(RAND()*5+5)</f>
        <v>7</v>
      </c>
      <c r="N6" s="188" t="s">
        <v>15</v>
      </c>
      <c r="O6" s="188"/>
      <c r="P6" s="86" t="s">
        <v>40</v>
      </c>
      <c r="Q6" s="86">
        <f ca="1">F6</f>
        <v>3</v>
      </c>
      <c r="R6" s="188" t="s">
        <v>37</v>
      </c>
      <c r="S6" s="188"/>
      <c r="T6" s="192"/>
      <c r="U6" s="193"/>
      <c r="V6" s="86" t="s">
        <v>16</v>
      </c>
      <c r="W6" s="188" t="s">
        <v>34</v>
      </c>
      <c r="X6" s="188"/>
      <c r="Y6" s="86" t="s">
        <v>40</v>
      </c>
      <c r="Z6" s="86">
        <f ca="1">I6</f>
        <v>7</v>
      </c>
      <c r="AA6" s="188" t="s">
        <v>37</v>
      </c>
      <c r="AB6" s="188"/>
      <c r="AC6" s="192"/>
      <c r="AD6" s="193"/>
      <c r="AE6" s="86" t="s">
        <v>16</v>
      </c>
    </row>
    <row r="7" spans="1:38" ht="35.15" customHeight="1" x14ac:dyDescent="0.25">
      <c r="B7" s="87"/>
    </row>
    <row r="8" spans="1:38" ht="35.15" customHeight="1" x14ac:dyDescent="0.25">
      <c r="A8" s="87"/>
      <c r="B8" s="87" t="s">
        <v>7</v>
      </c>
      <c r="E8" s="86" t="s">
        <v>40</v>
      </c>
      <c r="F8" s="188">
        <f ca="1">INT(RAND()*10+70)</f>
        <v>71</v>
      </c>
      <c r="G8" s="188"/>
      <c r="H8" s="188" t="s">
        <v>37</v>
      </c>
      <c r="I8" s="188"/>
      <c r="J8" s="86">
        <f ca="1">INT(RAND()*8+2)</f>
        <v>9</v>
      </c>
      <c r="K8" s="86" t="s">
        <v>16</v>
      </c>
      <c r="L8" s="188" t="s">
        <v>34</v>
      </c>
      <c r="M8" s="188"/>
      <c r="N8" s="86" t="s">
        <v>40</v>
      </c>
      <c r="O8" s="196">
        <f ca="1">100-F8</f>
        <v>29</v>
      </c>
      <c r="P8" s="196"/>
      <c r="Q8" s="188" t="s">
        <v>37</v>
      </c>
      <c r="R8" s="188"/>
      <c r="S8" s="91">
        <f ca="1">J8</f>
        <v>9</v>
      </c>
      <c r="T8" s="91" t="s">
        <v>16</v>
      </c>
      <c r="U8" s="196" t="s">
        <v>15</v>
      </c>
      <c r="V8" s="196"/>
      <c r="W8" s="91" t="s">
        <v>40</v>
      </c>
      <c r="X8" s="199"/>
      <c r="Y8" s="200"/>
      <c r="Z8" s="201"/>
      <c r="AA8" s="198" t="s">
        <v>34</v>
      </c>
      <c r="AB8" s="196"/>
      <c r="AC8" s="199"/>
      <c r="AD8" s="200"/>
      <c r="AE8" s="201"/>
      <c r="AF8" s="91" t="s">
        <v>16</v>
      </c>
      <c r="AG8" s="196" t="s">
        <v>37</v>
      </c>
      <c r="AH8" s="196"/>
      <c r="AI8" s="91">
        <f ca="1">J8</f>
        <v>9</v>
      </c>
      <c r="AJ8" s="91"/>
      <c r="AK8" s="91"/>
      <c r="AL8" s="91"/>
    </row>
    <row r="9" spans="1:38" ht="35.15" customHeight="1" x14ac:dyDescent="0.25">
      <c r="A9" s="87"/>
    </row>
    <row r="10" spans="1:38" ht="35.15" customHeight="1" x14ac:dyDescent="0.25">
      <c r="A10" s="87"/>
      <c r="B10" s="87" t="s">
        <v>8</v>
      </c>
      <c r="E10" s="86" t="s">
        <v>40</v>
      </c>
      <c r="F10" s="188">
        <f ca="1">INT(RAND()*10+70)</f>
        <v>75</v>
      </c>
      <c r="G10" s="188"/>
      <c r="H10" s="188" t="s">
        <v>37</v>
      </c>
      <c r="I10" s="188"/>
      <c r="J10" s="86">
        <f ca="1">INT(RAND()*8+2)</f>
        <v>8</v>
      </c>
      <c r="K10" s="86" t="s">
        <v>16</v>
      </c>
      <c r="L10" s="188" t="s">
        <v>34</v>
      </c>
      <c r="M10" s="188"/>
      <c r="N10" s="86" t="s">
        <v>40</v>
      </c>
      <c r="O10" s="196">
        <f ca="1">100-F10</f>
        <v>25</v>
      </c>
      <c r="P10" s="196"/>
      <c r="Q10" s="188" t="s">
        <v>37</v>
      </c>
      <c r="R10" s="188"/>
      <c r="S10" s="91">
        <f ca="1">J10</f>
        <v>8</v>
      </c>
      <c r="T10" s="91" t="s">
        <v>16</v>
      </c>
      <c r="U10" s="196" t="s">
        <v>15</v>
      </c>
      <c r="V10" s="196"/>
      <c r="W10" s="91" t="s">
        <v>40</v>
      </c>
      <c r="X10" s="199"/>
      <c r="Y10" s="200"/>
      <c r="Z10" s="201"/>
      <c r="AA10" s="198" t="s">
        <v>34</v>
      </c>
      <c r="AB10" s="196"/>
      <c r="AC10" s="199"/>
      <c r="AD10" s="200"/>
      <c r="AE10" s="201"/>
      <c r="AF10" s="91" t="s">
        <v>16</v>
      </c>
      <c r="AG10" s="196" t="s">
        <v>37</v>
      </c>
      <c r="AH10" s="196"/>
      <c r="AI10" s="91">
        <f ca="1">J10</f>
        <v>8</v>
      </c>
      <c r="AJ10" s="91"/>
      <c r="AK10" s="91"/>
      <c r="AL10" s="91"/>
    </row>
    <row r="11" spans="1:38" ht="35.15" customHeight="1" x14ac:dyDescent="0.25">
      <c r="A11" s="87"/>
    </row>
    <row r="12" spans="1:38" ht="35.15" customHeight="1" x14ac:dyDescent="0.25">
      <c r="A12" s="87"/>
      <c r="B12" s="87" t="s">
        <v>9</v>
      </c>
      <c r="E12" s="86" t="s">
        <v>40</v>
      </c>
      <c r="F12" s="188">
        <f ca="1">INT(RAND()*10+70)</f>
        <v>78</v>
      </c>
      <c r="G12" s="188"/>
      <c r="H12" s="188" t="s">
        <v>37</v>
      </c>
      <c r="I12" s="188"/>
      <c r="J12" s="86">
        <f ca="1">INT(RAND()*8+2)</f>
        <v>5</v>
      </c>
      <c r="K12" s="86" t="s">
        <v>16</v>
      </c>
      <c r="L12" s="188" t="s">
        <v>34</v>
      </c>
      <c r="M12" s="188"/>
      <c r="N12" s="86" t="s">
        <v>40</v>
      </c>
      <c r="O12" s="196">
        <f ca="1">100-F12</f>
        <v>22</v>
      </c>
      <c r="P12" s="196"/>
      <c r="Q12" s="188" t="s">
        <v>37</v>
      </c>
      <c r="R12" s="188"/>
      <c r="S12" s="91">
        <f ca="1">J12</f>
        <v>5</v>
      </c>
      <c r="T12" s="91" t="s">
        <v>16</v>
      </c>
      <c r="U12" s="196" t="s">
        <v>15</v>
      </c>
      <c r="V12" s="196"/>
      <c r="W12" s="91" t="s">
        <v>40</v>
      </c>
      <c r="X12" s="199"/>
      <c r="Y12" s="200"/>
      <c r="Z12" s="201"/>
      <c r="AA12" s="198" t="s">
        <v>34</v>
      </c>
      <c r="AB12" s="196"/>
      <c r="AC12" s="199"/>
      <c r="AD12" s="200"/>
      <c r="AE12" s="201"/>
      <c r="AF12" s="91" t="s">
        <v>16</v>
      </c>
      <c r="AG12" s="196" t="s">
        <v>37</v>
      </c>
      <c r="AH12" s="196"/>
      <c r="AI12" s="91">
        <f ca="1">J12</f>
        <v>5</v>
      </c>
      <c r="AJ12" s="91"/>
      <c r="AK12" s="91"/>
      <c r="AL12" s="91"/>
    </row>
    <row r="13" spans="1:38" ht="35.15" customHeight="1" x14ac:dyDescent="0.25">
      <c r="A13" s="87"/>
    </row>
    <row r="14" spans="1:38" ht="35.15" customHeight="1" x14ac:dyDescent="0.25">
      <c r="A14" s="87"/>
      <c r="B14" s="87" t="s">
        <v>10</v>
      </c>
      <c r="E14" s="197">
        <f ca="1">INT(RAND()*8+2)+INT(RAND()*8+2)*10</f>
        <v>99</v>
      </c>
      <c r="F14" s="197"/>
      <c r="G14" s="188" t="s">
        <v>37</v>
      </c>
      <c r="H14" s="188"/>
      <c r="I14" s="88">
        <f ca="1">INT(RAND()*7+3)</f>
        <v>3</v>
      </c>
      <c r="J14" s="188" t="s">
        <v>15</v>
      </c>
      <c r="K14" s="188"/>
      <c r="L14" s="90" t="s">
        <v>40</v>
      </c>
      <c r="M14" s="191">
        <f ca="1">INT(E14/10)*10</f>
        <v>90</v>
      </c>
      <c r="N14" s="191"/>
      <c r="O14" s="188" t="s">
        <v>37</v>
      </c>
      <c r="P14" s="188"/>
      <c r="Q14" s="192"/>
      <c r="R14" s="193"/>
      <c r="S14" s="86" t="s">
        <v>16</v>
      </c>
      <c r="T14" s="188" t="s">
        <v>34</v>
      </c>
      <c r="U14" s="188"/>
      <c r="V14" s="86" t="s">
        <v>40</v>
      </c>
      <c r="W14" s="86">
        <f ca="1">E14-M14</f>
        <v>9</v>
      </c>
      <c r="X14" s="188" t="s">
        <v>37</v>
      </c>
      <c r="Y14" s="188"/>
      <c r="Z14" s="192"/>
      <c r="AA14" s="193"/>
      <c r="AB14" s="86" t="s">
        <v>16</v>
      </c>
    </row>
    <row r="15" spans="1:38" ht="35.15" customHeight="1" x14ac:dyDescent="0.25">
      <c r="E15" s="88"/>
      <c r="H15" s="88"/>
      <c r="I15" s="88"/>
    </row>
    <row r="16" spans="1:38" ht="35.15" customHeight="1" x14ac:dyDescent="0.25">
      <c r="A16" s="87"/>
      <c r="B16" s="87" t="s">
        <v>11</v>
      </c>
      <c r="E16" s="197">
        <f ca="1">INT(RAND()*8+2)+INT(RAND()*8+2)*10</f>
        <v>68</v>
      </c>
      <c r="F16" s="197"/>
      <c r="G16" s="188" t="s">
        <v>37</v>
      </c>
      <c r="H16" s="188"/>
      <c r="I16" s="88">
        <f ca="1">INT(RAND()*7+3)</f>
        <v>5</v>
      </c>
      <c r="J16" s="188" t="s">
        <v>15</v>
      </c>
      <c r="K16" s="188"/>
      <c r="L16" s="90" t="s">
        <v>40</v>
      </c>
      <c r="M16" s="191">
        <f ca="1">INT(E16/10)*10</f>
        <v>60</v>
      </c>
      <c r="N16" s="191"/>
      <c r="O16" s="188" t="s">
        <v>37</v>
      </c>
      <c r="P16" s="188"/>
      <c r="Q16" s="192"/>
      <c r="R16" s="193"/>
      <c r="S16" s="86" t="s">
        <v>16</v>
      </c>
      <c r="T16" s="188" t="s">
        <v>34</v>
      </c>
      <c r="U16" s="188"/>
      <c r="V16" s="86" t="s">
        <v>40</v>
      </c>
      <c r="W16" s="86">
        <f ca="1">E16-M16</f>
        <v>8</v>
      </c>
      <c r="X16" s="188" t="s">
        <v>37</v>
      </c>
      <c r="Y16" s="188"/>
      <c r="Z16" s="192"/>
      <c r="AA16" s="193"/>
      <c r="AB16" s="86" t="s">
        <v>16</v>
      </c>
    </row>
    <row r="17" spans="1:39" ht="35.15" customHeight="1" x14ac:dyDescent="0.25">
      <c r="B17" s="87"/>
      <c r="E17" s="89"/>
      <c r="H17" s="89"/>
      <c r="I17" s="88"/>
    </row>
    <row r="18" spans="1:39" ht="35.15" customHeight="1" x14ac:dyDescent="0.25">
      <c r="A18" s="87"/>
      <c r="B18" s="87" t="s">
        <v>12</v>
      </c>
      <c r="E18" s="194">
        <f ca="1">INT(RAND()*99+1)+INT(RAND()*3+1)*100</f>
        <v>206</v>
      </c>
      <c r="F18" s="194"/>
      <c r="G18" s="194"/>
      <c r="H18" s="194" t="s">
        <v>37</v>
      </c>
      <c r="I18" s="194"/>
      <c r="J18" s="88">
        <f ca="1">INT(RAND()*7+3)</f>
        <v>9</v>
      </c>
      <c r="K18" s="188" t="s">
        <v>15</v>
      </c>
      <c r="L18" s="188"/>
      <c r="M18" s="86" t="s">
        <v>40</v>
      </c>
      <c r="N18" s="191">
        <f ca="1">INT(E18/100)*100</f>
        <v>200</v>
      </c>
      <c r="O18" s="191"/>
      <c r="P18" s="191"/>
      <c r="Q18" s="188" t="s">
        <v>37</v>
      </c>
      <c r="R18" s="188"/>
      <c r="S18" s="192"/>
      <c r="T18" s="193"/>
      <c r="U18" s="86" t="s">
        <v>16</v>
      </c>
      <c r="V18" s="188" t="s">
        <v>34</v>
      </c>
      <c r="W18" s="188"/>
      <c r="X18" s="86" t="s">
        <v>40</v>
      </c>
      <c r="Y18" s="188">
        <f ca="1">E18-N18</f>
        <v>6</v>
      </c>
      <c r="Z18" s="188"/>
      <c r="AA18" s="188" t="s">
        <v>37</v>
      </c>
      <c r="AB18" s="188"/>
      <c r="AC18" s="192"/>
      <c r="AD18" s="193"/>
      <c r="AE18" s="86" t="s">
        <v>16</v>
      </c>
    </row>
    <row r="19" spans="1:39" ht="35.15" customHeight="1" x14ac:dyDescent="0.25"/>
    <row r="20" spans="1:39" ht="35.15" customHeight="1" x14ac:dyDescent="0.25">
      <c r="A20" s="87"/>
      <c r="B20" s="87" t="s">
        <v>13</v>
      </c>
      <c r="E20" s="194">
        <f ca="1">INT(RAND()*99+1)+INT(RAND()*3+1)*100</f>
        <v>121</v>
      </c>
      <c r="F20" s="194"/>
      <c r="G20" s="194"/>
      <c r="H20" s="194" t="s">
        <v>37</v>
      </c>
      <c r="I20" s="194"/>
      <c r="J20" s="88">
        <f ca="1">INT(RAND()*7+3)</f>
        <v>5</v>
      </c>
      <c r="K20" s="188" t="s">
        <v>15</v>
      </c>
      <c r="L20" s="188"/>
      <c r="M20" s="86" t="s">
        <v>40</v>
      </c>
      <c r="N20" s="191">
        <f ca="1">INT(E20/100)*100</f>
        <v>100</v>
      </c>
      <c r="O20" s="191"/>
      <c r="P20" s="191"/>
      <c r="Q20" s="188" t="s">
        <v>37</v>
      </c>
      <c r="R20" s="188"/>
      <c r="S20" s="192"/>
      <c r="T20" s="193"/>
      <c r="U20" s="86" t="s">
        <v>16</v>
      </c>
      <c r="V20" s="188" t="s">
        <v>34</v>
      </c>
      <c r="W20" s="188"/>
      <c r="X20" s="86" t="s">
        <v>40</v>
      </c>
      <c r="Y20" s="188">
        <f ca="1">E20-N20</f>
        <v>21</v>
      </c>
      <c r="Z20" s="188"/>
      <c r="AA20" s="188" t="s">
        <v>37</v>
      </c>
      <c r="AB20" s="188"/>
      <c r="AC20" s="192"/>
      <c r="AD20" s="193"/>
      <c r="AE20" s="86" t="s">
        <v>16</v>
      </c>
    </row>
    <row r="21" spans="1:39" ht="35.15" customHeight="1" x14ac:dyDescent="0.25">
      <c r="E21" s="88"/>
      <c r="H21" s="88"/>
      <c r="I21" s="88"/>
    </row>
    <row r="22" spans="1:39" ht="35.15" customHeight="1" x14ac:dyDescent="0.25">
      <c r="A22" s="87"/>
      <c r="B22" s="87" t="s">
        <v>14</v>
      </c>
      <c r="E22" s="194">
        <f ca="1">INT(RAND()*99+1)+INT(RAND()*3+1)*100</f>
        <v>154</v>
      </c>
      <c r="F22" s="194"/>
      <c r="G22" s="194"/>
      <c r="H22" s="194" t="s">
        <v>37</v>
      </c>
      <c r="I22" s="194"/>
      <c r="J22" s="88">
        <f ca="1">INT(RAND()*7+3)</f>
        <v>6</v>
      </c>
      <c r="K22" s="188" t="s">
        <v>15</v>
      </c>
      <c r="L22" s="188"/>
      <c r="M22" s="86" t="s">
        <v>40</v>
      </c>
      <c r="N22" s="191">
        <f ca="1">INT(E22/100)*100</f>
        <v>100</v>
      </c>
      <c r="O22" s="191"/>
      <c r="P22" s="191"/>
      <c r="Q22" s="188" t="s">
        <v>37</v>
      </c>
      <c r="R22" s="188"/>
      <c r="S22" s="192"/>
      <c r="T22" s="193"/>
      <c r="U22" s="86" t="s">
        <v>16</v>
      </c>
      <c r="V22" s="188" t="s">
        <v>34</v>
      </c>
      <c r="W22" s="188"/>
      <c r="X22" s="86" t="s">
        <v>40</v>
      </c>
      <c r="Y22" s="188">
        <f ca="1">E22-N22</f>
        <v>54</v>
      </c>
      <c r="Z22" s="188"/>
      <c r="AA22" s="188" t="s">
        <v>37</v>
      </c>
      <c r="AB22" s="188"/>
      <c r="AC22" s="192"/>
      <c r="AD22" s="193"/>
      <c r="AE22" s="86" t="s">
        <v>16</v>
      </c>
    </row>
    <row r="23" spans="1:39" ht="35.15" customHeight="1" x14ac:dyDescent="0.25">
      <c r="B23" s="87"/>
      <c r="E23" s="89"/>
      <c r="F23" s="88"/>
      <c r="G23" s="88"/>
      <c r="H23" s="88"/>
      <c r="I23" s="88"/>
    </row>
    <row r="24" spans="1:39" ht="25" customHeight="1" x14ac:dyDescent="0.25">
      <c r="D24" s="97" t="str">
        <f>IF(D1="","",D1)</f>
        <v>計算のきまり</v>
      </c>
      <c r="AG24" s="94" t="str">
        <f>IF(AG1="","",AG1)</f>
        <v>№</v>
      </c>
      <c r="AH24" s="94"/>
      <c r="AI24" s="202" t="str">
        <f>IF(AI1="","",AI1)</f>
        <v/>
      </c>
      <c r="AJ24" s="202"/>
    </row>
    <row r="25" spans="1:39" ht="25" customHeight="1" x14ac:dyDescent="0.25">
      <c r="E25" s="96" t="s">
        <v>1</v>
      </c>
      <c r="Q25" s="95" t="str">
        <f>IF(Q2="","",Q2)</f>
        <v>名前</v>
      </c>
      <c r="R25" s="94"/>
      <c r="S25" s="94"/>
      <c r="T25" s="94"/>
      <c r="U25" s="94" t="str">
        <f>IF(U2="","",U2)</f>
        <v/>
      </c>
      <c r="V25" s="94"/>
      <c r="W25" s="94"/>
      <c r="X25" s="94"/>
      <c r="Y25" s="94"/>
      <c r="Z25" s="94"/>
      <c r="AA25" s="94"/>
      <c r="AB25" s="94"/>
      <c r="AC25" s="94"/>
      <c r="AD25" s="94"/>
      <c r="AE25" s="94"/>
      <c r="AF25" s="94"/>
    </row>
    <row r="26" spans="1:39" ht="25" customHeight="1" x14ac:dyDescent="0.25">
      <c r="A26" s="87" t="str">
        <f t="shared" ref="A26:A46" si="0">IF(A3="","",A3)</f>
        <v>１</v>
      </c>
      <c r="C26" s="86" t="str">
        <f>IF(C3="","",C3)</f>
        <v>次の</v>
      </c>
      <c r="F26" s="93" t="str">
        <f t="shared" ref="F26:H46" si="1">IF(F3="","",F3)</f>
        <v/>
      </c>
      <c r="G26" s="92" t="str">
        <f t="shared" si="1"/>
        <v/>
      </c>
      <c r="H26" s="86" t="str">
        <f t="shared" si="1"/>
        <v>にあてはまる数をかきましょう。</v>
      </c>
    </row>
    <row r="27" spans="1:39" ht="35.15" customHeight="1" x14ac:dyDescent="0.25">
      <c r="A27" s="87" t="str">
        <f t="shared" si="0"/>
        <v/>
      </c>
      <c r="B27" s="87" t="str">
        <f t="shared" ref="B27:B46" si="2">IF(B4="","",B4)</f>
        <v>(1)</v>
      </c>
      <c r="E27" s="86" t="str">
        <f t="shared" ref="E27:E46" si="3">IF(E4="","",E4)</f>
        <v>(</v>
      </c>
      <c r="F27" s="86">
        <f t="shared" ca="1" si="1"/>
        <v>4</v>
      </c>
      <c r="G27" s="188" t="str">
        <f t="shared" si="1"/>
        <v>＋</v>
      </c>
      <c r="H27" s="188" t="str">
        <f t="shared" si="1"/>
        <v/>
      </c>
      <c r="I27" s="86">
        <f t="shared" ref="I27:K46" ca="1" si="4">IF(I4="","",I4)</f>
        <v>6</v>
      </c>
      <c r="J27" s="86" t="str">
        <f t="shared" si="4"/>
        <v>)</v>
      </c>
      <c r="K27" s="86" t="str">
        <f t="shared" si="4"/>
        <v>×</v>
      </c>
      <c r="M27" s="86">
        <f t="shared" ref="M27:S36" ca="1" si="5">IF(M4="","",M4)</f>
        <v>7</v>
      </c>
      <c r="N27" s="188" t="str">
        <f t="shared" si="5"/>
        <v>＝</v>
      </c>
      <c r="O27" s="188" t="str">
        <f t="shared" si="5"/>
        <v/>
      </c>
      <c r="P27" s="86" t="str">
        <f t="shared" si="5"/>
        <v>(</v>
      </c>
      <c r="Q27" s="86">
        <f t="shared" ca="1" si="5"/>
        <v>4</v>
      </c>
      <c r="R27" s="188" t="str">
        <f t="shared" si="5"/>
        <v>×</v>
      </c>
      <c r="S27" s="188" t="str">
        <f t="shared" si="5"/>
        <v/>
      </c>
      <c r="T27" s="189">
        <f ca="1">M27</f>
        <v>7</v>
      </c>
      <c r="U27" s="190" t="str">
        <f t="shared" ref="U27:AB30" si="6">IF(U4="","",U4)</f>
        <v/>
      </c>
      <c r="V27" s="86" t="str">
        <f t="shared" si="6"/>
        <v>)</v>
      </c>
      <c r="W27" s="188" t="str">
        <f t="shared" si="6"/>
        <v>＋</v>
      </c>
      <c r="X27" s="188" t="str">
        <f t="shared" si="6"/>
        <v/>
      </c>
      <c r="Y27" s="86" t="str">
        <f t="shared" si="6"/>
        <v>(</v>
      </c>
      <c r="Z27" s="86">
        <f t="shared" ca="1" si="6"/>
        <v>6</v>
      </c>
      <c r="AA27" s="188" t="str">
        <f t="shared" si="6"/>
        <v>×</v>
      </c>
      <c r="AB27" s="188" t="str">
        <f t="shared" si="6"/>
        <v/>
      </c>
      <c r="AC27" s="189">
        <f ca="1">M27</f>
        <v>7</v>
      </c>
      <c r="AD27" s="190" t="str">
        <f t="shared" ref="AD27:AM27" si="7">IF(AD4="","",AD4)</f>
        <v/>
      </c>
      <c r="AE27" s="86" t="str">
        <f t="shared" si="7"/>
        <v>)</v>
      </c>
      <c r="AF27" s="86" t="str">
        <f t="shared" si="7"/>
        <v/>
      </c>
      <c r="AG27" s="86" t="str">
        <f t="shared" si="7"/>
        <v/>
      </c>
      <c r="AH27" s="86" t="str">
        <f t="shared" si="7"/>
        <v/>
      </c>
      <c r="AI27" s="86" t="str">
        <f t="shared" si="7"/>
        <v/>
      </c>
      <c r="AJ27" s="86" t="str">
        <f t="shared" si="7"/>
        <v/>
      </c>
      <c r="AK27" s="86" t="str">
        <f t="shared" si="7"/>
        <v/>
      </c>
      <c r="AL27" s="86" t="str">
        <f t="shared" si="7"/>
        <v/>
      </c>
      <c r="AM27" s="86" t="str">
        <f t="shared" si="7"/>
        <v/>
      </c>
    </row>
    <row r="28" spans="1:39" ht="35.15" customHeight="1" x14ac:dyDescent="0.25">
      <c r="A28" s="86" t="str">
        <f t="shared" si="0"/>
        <v/>
      </c>
      <c r="B28" s="87" t="str">
        <f t="shared" si="2"/>
        <v/>
      </c>
      <c r="E28" s="86" t="str">
        <f t="shared" si="3"/>
        <v/>
      </c>
      <c r="F28" s="86" t="str">
        <f t="shared" si="1"/>
        <v/>
      </c>
      <c r="G28" s="86" t="str">
        <f t="shared" si="1"/>
        <v/>
      </c>
      <c r="H28" s="86" t="str">
        <f t="shared" si="1"/>
        <v/>
      </c>
      <c r="I28" s="86" t="str">
        <f t="shared" si="4"/>
        <v/>
      </c>
      <c r="J28" s="86" t="str">
        <f t="shared" si="4"/>
        <v/>
      </c>
      <c r="K28" s="86" t="str">
        <f t="shared" si="4"/>
        <v/>
      </c>
      <c r="M28" s="86" t="str">
        <f t="shared" si="5"/>
        <v/>
      </c>
      <c r="N28" s="86" t="str">
        <f t="shared" si="5"/>
        <v/>
      </c>
      <c r="O28" s="86" t="str">
        <f t="shared" si="5"/>
        <v/>
      </c>
      <c r="P28" s="86" t="str">
        <f t="shared" si="5"/>
        <v/>
      </c>
      <c r="Q28" s="86" t="str">
        <f t="shared" si="5"/>
        <v/>
      </c>
      <c r="R28" s="86" t="str">
        <f t="shared" si="5"/>
        <v/>
      </c>
      <c r="S28" s="86" t="str">
        <f t="shared" si="5"/>
        <v/>
      </c>
      <c r="T28" s="86" t="str">
        <f>IF(T5="","",T5)</f>
        <v/>
      </c>
      <c r="U28" s="86" t="str">
        <f t="shared" si="6"/>
        <v/>
      </c>
      <c r="V28" s="86" t="str">
        <f t="shared" si="6"/>
        <v/>
      </c>
      <c r="W28" s="86" t="str">
        <f t="shared" si="6"/>
        <v/>
      </c>
      <c r="X28" s="86" t="str">
        <f t="shared" si="6"/>
        <v/>
      </c>
      <c r="Y28" s="86" t="str">
        <f t="shared" si="6"/>
        <v/>
      </c>
      <c r="Z28" s="86" t="str">
        <f t="shared" si="6"/>
        <v/>
      </c>
      <c r="AA28" s="86" t="str">
        <f t="shared" si="6"/>
        <v/>
      </c>
      <c r="AB28" s="86" t="str">
        <f t="shared" si="6"/>
        <v/>
      </c>
      <c r="AC28" s="86" t="str">
        <f t="shared" ref="AC28:AK28" si="8">IF(AC5="","",AC5)</f>
        <v/>
      </c>
      <c r="AD28" s="86" t="str">
        <f t="shared" si="8"/>
        <v/>
      </c>
      <c r="AE28" s="86" t="str">
        <f t="shared" si="8"/>
        <v/>
      </c>
      <c r="AF28" s="86" t="str">
        <f t="shared" si="8"/>
        <v/>
      </c>
      <c r="AG28" s="86" t="str">
        <f t="shared" si="8"/>
        <v/>
      </c>
      <c r="AH28" s="86" t="str">
        <f t="shared" si="8"/>
        <v/>
      </c>
      <c r="AI28" s="86" t="str">
        <f t="shared" si="8"/>
        <v/>
      </c>
      <c r="AJ28" s="86" t="str">
        <f t="shared" si="8"/>
        <v/>
      </c>
      <c r="AK28" s="86" t="str">
        <f t="shared" si="8"/>
        <v/>
      </c>
    </row>
    <row r="29" spans="1:39" ht="35.15" customHeight="1" x14ac:dyDescent="0.25">
      <c r="A29" s="87" t="str">
        <f t="shared" si="0"/>
        <v/>
      </c>
      <c r="B29" s="87" t="str">
        <f t="shared" si="2"/>
        <v>(2)</v>
      </c>
      <c r="E29" s="86" t="str">
        <f t="shared" si="3"/>
        <v>(</v>
      </c>
      <c r="F29" s="86">
        <f t="shared" ca="1" si="1"/>
        <v>3</v>
      </c>
      <c r="G29" s="188" t="str">
        <f t="shared" si="1"/>
        <v>＋</v>
      </c>
      <c r="H29" s="188" t="str">
        <f t="shared" si="1"/>
        <v/>
      </c>
      <c r="I29" s="86">
        <f t="shared" ca="1" si="4"/>
        <v>7</v>
      </c>
      <c r="J29" s="86" t="str">
        <f t="shared" si="4"/>
        <v>)</v>
      </c>
      <c r="K29" s="86" t="str">
        <f t="shared" si="4"/>
        <v>×</v>
      </c>
      <c r="M29" s="86">
        <f t="shared" ca="1" si="5"/>
        <v>7</v>
      </c>
      <c r="N29" s="188" t="str">
        <f t="shared" si="5"/>
        <v>＝</v>
      </c>
      <c r="O29" s="188" t="str">
        <f t="shared" si="5"/>
        <v/>
      </c>
      <c r="P29" s="86" t="str">
        <f t="shared" si="5"/>
        <v>(</v>
      </c>
      <c r="Q29" s="86">
        <f t="shared" ca="1" si="5"/>
        <v>3</v>
      </c>
      <c r="R29" s="188" t="str">
        <f t="shared" si="5"/>
        <v>×</v>
      </c>
      <c r="S29" s="188" t="str">
        <f t="shared" si="5"/>
        <v/>
      </c>
      <c r="T29" s="189">
        <f ca="1">M29</f>
        <v>7</v>
      </c>
      <c r="U29" s="190" t="str">
        <f t="shared" si="6"/>
        <v/>
      </c>
      <c r="V29" s="86" t="str">
        <f t="shared" si="6"/>
        <v>)</v>
      </c>
      <c r="W29" s="188" t="str">
        <f t="shared" si="6"/>
        <v>＋</v>
      </c>
      <c r="X29" s="188" t="str">
        <f t="shared" si="6"/>
        <v/>
      </c>
      <c r="Y29" s="86" t="str">
        <f t="shared" si="6"/>
        <v>(</v>
      </c>
      <c r="Z29" s="86">
        <f t="shared" ca="1" si="6"/>
        <v>7</v>
      </c>
      <c r="AA29" s="188" t="str">
        <f t="shared" si="6"/>
        <v>×</v>
      </c>
      <c r="AB29" s="188" t="str">
        <f t="shared" si="6"/>
        <v/>
      </c>
      <c r="AC29" s="189">
        <f ca="1">M29</f>
        <v>7</v>
      </c>
      <c r="AD29" s="190" t="str">
        <f t="shared" ref="AD29:AM29" si="9">IF(AD6="","",AD6)</f>
        <v/>
      </c>
      <c r="AE29" s="86" t="str">
        <f t="shared" si="9"/>
        <v>)</v>
      </c>
      <c r="AF29" s="86" t="str">
        <f t="shared" si="9"/>
        <v/>
      </c>
      <c r="AG29" s="86" t="str">
        <f t="shared" si="9"/>
        <v/>
      </c>
      <c r="AH29" s="86" t="str">
        <f t="shared" si="9"/>
        <v/>
      </c>
      <c r="AI29" s="86" t="str">
        <f t="shared" si="9"/>
        <v/>
      </c>
      <c r="AJ29" s="86" t="str">
        <f t="shared" si="9"/>
        <v/>
      </c>
      <c r="AK29" s="86" t="str">
        <f t="shared" si="9"/>
        <v/>
      </c>
      <c r="AL29" s="86" t="str">
        <f t="shared" si="9"/>
        <v/>
      </c>
      <c r="AM29" s="86" t="str">
        <f t="shared" si="9"/>
        <v/>
      </c>
    </row>
    <row r="30" spans="1:39" ht="35.15" customHeight="1" x14ac:dyDescent="0.25">
      <c r="A30" s="86" t="str">
        <f t="shared" si="0"/>
        <v/>
      </c>
      <c r="B30" s="87" t="str">
        <f t="shared" si="2"/>
        <v/>
      </c>
      <c r="E30" s="86" t="str">
        <f t="shared" si="3"/>
        <v/>
      </c>
      <c r="F30" s="86" t="str">
        <f t="shared" si="1"/>
        <v/>
      </c>
      <c r="G30" s="86" t="str">
        <f t="shared" si="1"/>
        <v/>
      </c>
      <c r="H30" s="86" t="str">
        <f t="shared" si="1"/>
        <v/>
      </c>
      <c r="I30" s="86" t="str">
        <f t="shared" si="4"/>
        <v/>
      </c>
      <c r="J30" s="86" t="str">
        <f t="shared" si="4"/>
        <v/>
      </c>
      <c r="K30" s="86" t="str">
        <f t="shared" si="4"/>
        <v/>
      </c>
      <c r="L30" s="86" t="str">
        <f t="shared" ref="L30:L46" si="10">IF(L7="","",L7)</f>
        <v/>
      </c>
      <c r="M30" s="86" t="str">
        <f t="shared" si="5"/>
        <v/>
      </c>
      <c r="N30" s="86" t="str">
        <f t="shared" si="5"/>
        <v/>
      </c>
      <c r="O30" s="86" t="str">
        <f t="shared" si="5"/>
        <v/>
      </c>
      <c r="P30" s="86" t="str">
        <f t="shared" si="5"/>
        <v/>
      </c>
      <c r="Q30" s="86" t="str">
        <f t="shared" si="5"/>
        <v/>
      </c>
      <c r="R30" s="86" t="str">
        <f t="shared" si="5"/>
        <v/>
      </c>
      <c r="S30" s="86" t="str">
        <f t="shared" si="5"/>
        <v/>
      </c>
      <c r="T30" s="86" t="str">
        <f t="shared" ref="T30:T46" si="11">IF(T7="","",T7)</f>
        <v/>
      </c>
      <c r="U30" s="86" t="str">
        <f t="shared" si="6"/>
        <v/>
      </c>
      <c r="V30" s="86" t="str">
        <f t="shared" si="6"/>
        <v/>
      </c>
      <c r="W30" s="86" t="str">
        <f t="shared" si="6"/>
        <v/>
      </c>
      <c r="X30" s="86" t="str">
        <f t="shared" si="6"/>
        <v/>
      </c>
      <c r="Y30" s="86" t="str">
        <f t="shared" si="6"/>
        <v/>
      </c>
      <c r="Z30" s="86" t="str">
        <f t="shared" si="6"/>
        <v/>
      </c>
      <c r="AA30" s="86" t="str">
        <f t="shared" si="6"/>
        <v/>
      </c>
      <c r="AB30" s="86" t="str">
        <f t="shared" si="6"/>
        <v/>
      </c>
      <c r="AC30" s="86" t="str">
        <f t="shared" ref="AC30:AK30" si="12">IF(AC7="","",AC7)</f>
        <v/>
      </c>
      <c r="AD30" s="86" t="str">
        <f t="shared" si="12"/>
        <v/>
      </c>
      <c r="AE30" s="86" t="str">
        <f t="shared" si="12"/>
        <v/>
      </c>
      <c r="AF30" s="86" t="str">
        <f t="shared" si="12"/>
        <v/>
      </c>
      <c r="AG30" s="86" t="str">
        <f t="shared" si="12"/>
        <v/>
      </c>
      <c r="AH30" s="86" t="str">
        <f t="shared" si="12"/>
        <v/>
      </c>
      <c r="AI30" s="86" t="str">
        <f t="shared" si="12"/>
        <v/>
      </c>
      <c r="AJ30" s="86" t="str">
        <f t="shared" si="12"/>
        <v/>
      </c>
      <c r="AK30" s="86" t="str">
        <f t="shared" si="12"/>
        <v/>
      </c>
    </row>
    <row r="31" spans="1:39" ht="35.15" customHeight="1" x14ac:dyDescent="0.25">
      <c r="A31" s="87" t="str">
        <f t="shared" si="0"/>
        <v/>
      </c>
      <c r="B31" s="87" t="str">
        <f t="shared" si="2"/>
        <v>(3)</v>
      </c>
      <c r="E31" s="86" t="str">
        <f t="shared" si="3"/>
        <v>(</v>
      </c>
      <c r="F31" s="188">
        <f t="shared" ca="1" si="1"/>
        <v>71</v>
      </c>
      <c r="G31" s="188" t="str">
        <f t="shared" si="1"/>
        <v/>
      </c>
      <c r="H31" s="188" t="str">
        <f t="shared" si="1"/>
        <v>×</v>
      </c>
      <c r="I31" s="188" t="str">
        <f t="shared" si="4"/>
        <v/>
      </c>
      <c r="J31" s="86">
        <f t="shared" ca="1" si="4"/>
        <v>9</v>
      </c>
      <c r="K31" s="86" t="str">
        <f t="shared" si="4"/>
        <v>)</v>
      </c>
      <c r="L31" s="188" t="str">
        <f t="shared" si="10"/>
        <v>＋</v>
      </c>
      <c r="M31" s="188" t="str">
        <f t="shared" si="5"/>
        <v/>
      </c>
      <c r="N31" s="86" t="str">
        <f t="shared" si="5"/>
        <v>(</v>
      </c>
      <c r="O31" s="196">
        <f t="shared" ca="1" si="5"/>
        <v>29</v>
      </c>
      <c r="P31" s="196" t="str">
        <f t="shared" si="5"/>
        <v/>
      </c>
      <c r="Q31" s="188" t="str">
        <f t="shared" si="5"/>
        <v>×</v>
      </c>
      <c r="R31" s="188" t="str">
        <f t="shared" si="5"/>
        <v/>
      </c>
      <c r="S31" s="91">
        <f t="shared" ca="1" si="5"/>
        <v>9</v>
      </c>
      <c r="T31" s="91" t="str">
        <f t="shared" si="11"/>
        <v>)</v>
      </c>
      <c r="U31" s="196" t="str">
        <f t="shared" ref="U31:W46" si="13">IF(U8="","",U8)</f>
        <v>＝</v>
      </c>
      <c r="V31" s="196" t="str">
        <f t="shared" si="13"/>
        <v/>
      </c>
      <c r="W31" s="91" t="str">
        <f t="shared" si="13"/>
        <v>(</v>
      </c>
      <c r="X31" s="189">
        <f ca="1">F31</f>
        <v>71</v>
      </c>
      <c r="Y31" s="195" t="str">
        <f t="shared" ref="Y31:AB36" si="14">IF(Y8="","",Y8)</f>
        <v/>
      </c>
      <c r="Z31" s="190" t="str">
        <f t="shared" si="14"/>
        <v/>
      </c>
      <c r="AA31" s="198" t="str">
        <f t="shared" si="14"/>
        <v>＋</v>
      </c>
      <c r="AB31" s="196" t="str">
        <f t="shared" si="14"/>
        <v/>
      </c>
      <c r="AC31" s="189">
        <f ca="1">O31</f>
        <v>29</v>
      </c>
      <c r="AD31" s="195" t="str">
        <f t="shared" ref="AD31:AM31" si="15">IF(AD8="","",AD8)</f>
        <v/>
      </c>
      <c r="AE31" s="190" t="str">
        <f t="shared" si="15"/>
        <v/>
      </c>
      <c r="AF31" s="91" t="str">
        <f t="shared" si="15"/>
        <v>)</v>
      </c>
      <c r="AG31" s="196" t="str">
        <f t="shared" si="15"/>
        <v>×</v>
      </c>
      <c r="AH31" s="196" t="str">
        <f t="shared" si="15"/>
        <v/>
      </c>
      <c r="AI31" s="91">
        <f t="shared" ca="1" si="15"/>
        <v>9</v>
      </c>
      <c r="AJ31" s="91" t="str">
        <f t="shared" si="15"/>
        <v/>
      </c>
      <c r="AK31" s="91" t="str">
        <f t="shared" si="15"/>
        <v/>
      </c>
      <c r="AL31" s="91" t="str">
        <f t="shared" si="15"/>
        <v/>
      </c>
      <c r="AM31" s="86" t="str">
        <f t="shared" si="15"/>
        <v/>
      </c>
    </row>
    <row r="32" spans="1:39" ht="35.15" customHeight="1" x14ac:dyDescent="0.25">
      <c r="A32" s="87" t="str">
        <f t="shared" si="0"/>
        <v/>
      </c>
      <c r="B32" s="86" t="str">
        <f t="shared" si="2"/>
        <v/>
      </c>
      <c r="E32" s="86" t="str">
        <f t="shared" si="3"/>
        <v/>
      </c>
      <c r="F32" s="86" t="str">
        <f t="shared" si="1"/>
        <v/>
      </c>
      <c r="G32" s="86" t="str">
        <f t="shared" si="1"/>
        <v/>
      </c>
      <c r="H32" s="86" t="str">
        <f t="shared" si="1"/>
        <v/>
      </c>
      <c r="I32" s="86" t="str">
        <f t="shared" si="4"/>
        <v/>
      </c>
      <c r="J32" s="86" t="str">
        <f t="shared" si="4"/>
        <v/>
      </c>
      <c r="K32" s="86" t="str">
        <f t="shared" si="4"/>
        <v/>
      </c>
      <c r="L32" s="86" t="str">
        <f t="shared" si="10"/>
        <v/>
      </c>
      <c r="M32" s="86" t="str">
        <f t="shared" si="5"/>
        <v/>
      </c>
      <c r="N32" s="86" t="str">
        <f t="shared" si="5"/>
        <v/>
      </c>
      <c r="O32" s="86" t="str">
        <f t="shared" si="5"/>
        <v/>
      </c>
      <c r="P32" s="86" t="str">
        <f t="shared" si="5"/>
        <v/>
      </c>
      <c r="Q32" s="86" t="str">
        <f t="shared" si="5"/>
        <v/>
      </c>
      <c r="R32" s="86" t="str">
        <f t="shared" si="5"/>
        <v/>
      </c>
      <c r="S32" s="86" t="str">
        <f t="shared" si="5"/>
        <v/>
      </c>
      <c r="T32" s="86" t="str">
        <f t="shared" si="11"/>
        <v/>
      </c>
      <c r="U32" s="86" t="str">
        <f t="shared" si="13"/>
        <v/>
      </c>
      <c r="V32" s="86" t="str">
        <f t="shared" si="13"/>
        <v/>
      </c>
      <c r="W32" s="86" t="str">
        <f t="shared" si="13"/>
        <v/>
      </c>
      <c r="X32" s="86" t="str">
        <f>IF(X9="","",X9)</f>
        <v/>
      </c>
      <c r="Y32" s="86" t="str">
        <f t="shared" si="14"/>
        <v/>
      </c>
      <c r="Z32" s="86" t="str">
        <f t="shared" si="14"/>
        <v/>
      </c>
      <c r="AA32" s="86" t="str">
        <f t="shared" si="14"/>
        <v/>
      </c>
      <c r="AB32" s="86" t="str">
        <f t="shared" si="14"/>
        <v/>
      </c>
      <c r="AC32" s="86" t="str">
        <f t="shared" ref="AC32:AK32" si="16">IF(AC9="","",AC9)</f>
        <v/>
      </c>
      <c r="AD32" s="86" t="str">
        <f t="shared" si="16"/>
        <v/>
      </c>
      <c r="AE32" s="86" t="str">
        <f t="shared" si="16"/>
        <v/>
      </c>
      <c r="AF32" s="86" t="str">
        <f t="shared" si="16"/>
        <v/>
      </c>
      <c r="AG32" s="86" t="str">
        <f t="shared" si="16"/>
        <v/>
      </c>
      <c r="AH32" s="86" t="str">
        <f t="shared" si="16"/>
        <v/>
      </c>
      <c r="AI32" s="86" t="str">
        <f t="shared" si="16"/>
        <v/>
      </c>
      <c r="AJ32" s="86" t="str">
        <f t="shared" si="16"/>
        <v/>
      </c>
      <c r="AK32" s="86" t="str">
        <f t="shared" si="16"/>
        <v/>
      </c>
    </row>
    <row r="33" spans="1:39" ht="35.15" customHeight="1" x14ac:dyDescent="0.25">
      <c r="A33" s="87" t="str">
        <f t="shared" si="0"/>
        <v/>
      </c>
      <c r="B33" s="87" t="str">
        <f t="shared" si="2"/>
        <v>(4)</v>
      </c>
      <c r="E33" s="86" t="str">
        <f t="shared" si="3"/>
        <v>(</v>
      </c>
      <c r="F33" s="188">
        <f t="shared" ca="1" si="1"/>
        <v>75</v>
      </c>
      <c r="G33" s="188" t="str">
        <f t="shared" si="1"/>
        <v/>
      </c>
      <c r="H33" s="188" t="str">
        <f t="shared" si="1"/>
        <v>×</v>
      </c>
      <c r="I33" s="188" t="str">
        <f t="shared" si="4"/>
        <v/>
      </c>
      <c r="J33" s="86">
        <f t="shared" ca="1" si="4"/>
        <v>8</v>
      </c>
      <c r="K33" s="86" t="str">
        <f t="shared" si="4"/>
        <v>)</v>
      </c>
      <c r="L33" s="188" t="str">
        <f t="shared" si="10"/>
        <v>＋</v>
      </c>
      <c r="M33" s="188" t="str">
        <f t="shared" si="5"/>
        <v/>
      </c>
      <c r="N33" s="86" t="str">
        <f t="shared" si="5"/>
        <v>(</v>
      </c>
      <c r="O33" s="196">
        <f t="shared" ca="1" si="5"/>
        <v>25</v>
      </c>
      <c r="P33" s="196" t="str">
        <f t="shared" si="5"/>
        <v/>
      </c>
      <c r="Q33" s="188" t="str">
        <f t="shared" si="5"/>
        <v>×</v>
      </c>
      <c r="R33" s="188" t="str">
        <f t="shared" si="5"/>
        <v/>
      </c>
      <c r="S33" s="91">
        <f t="shared" ca="1" si="5"/>
        <v>8</v>
      </c>
      <c r="T33" s="91" t="str">
        <f t="shared" si="11"/>
        <v>)</v>
      </c>
      <c r="U33" s="196" t="str">
        <f t="shared" si="13"/>
        <v>＝</v>
      </c>
      <c r="V33" s="196" t="str">
        <f t="shared" si="13"/>
        <v/>
      </c>
      <c r="W33" s="91" t="str">
        <f t="shared" si="13"/>
        <v>(</v>
      </c>
      <c r="X33" s="189">
        <f ca="1">F33</f>
        <v>75</v>
      </c>
      <c r="Y33" s="195" t="str">
        <f t="shared" si="14"/>
        <v/>
      </c>
      <c r="Z33" s="190" t="str">
        <f t="shared" si="14"/>
        <v/>
      </c>
      <c r="AA33" s="198" t="str">
        <f t="shared" si="14"/>
        <v>＋</v>
      </c>
      <c r="AB33" s="196" t="str">
        <f t="shared" si="14"/>
        <v/>
      </c>
      <c r="AC33" s="189">
        <f ca="1">O33</f>
        <v>25</v>
      </c>
      <c r="AD33" s="195" t="str">
        <f t="shared" ref="AD33:AM33" si="17">IF(AD10="","",AD10)</f>
        <v/>
      </c>
      <c r="AE33" s="190" t="str">
        <f t="shared" si="17"/>
        <v/>
      </c>
      <c r="AF33" s="91" t="str">
        <f t="shared" si="17"/>
        <v>)</v>
      </c>
      <c r="AG33" s="196" t="str">
        <f t="shared" si="17"/>
        <v>×</v>
      </c>
      <c r="AH33" s="196" t="str">
        <f t="shared" si="17"/>
        <v/>
      </c>
      <c r="AI33" s="91">
        <f t="shared" ca="1" si="17"/>
        <v>8</v>
      </c>
      <c r="AJ33" s="91" t="str">
        <f t="shared" si="17"/>
        <v/>
      </c>
      <c r="AK33" s="91" t="str">
        <f t="shared" si="17"/>
        <v/>
      </c>
      <c r="AL33" s="91" t="str">
        <f t="shared" si="17"/>
        <v/>
      </c>
      <c r="AM33" s="86" t="str">
        <f t="shared" si="17"/>
        <v/>
      </c>
    </row>
    <row r="34" spans="1:39" ht="35.15" customHeight="1" x14ac:dyDescent="0.25">
      <c r="A34" s="87" t="str">
        <f t="shared" si="0"/>
        <v/>
      </c>
      <c r="B34" s="86" t="str">
        <f t="shared" si="2"/>
        <v/>
      </c>
      <c r="E34" s="86" t="str">
        <f t="shared" si="3"/>
        <v/>
      </c>
      <c r="F34" s="86" t="str">
        <f t="shared" si="1"/>
        <v/>
      </c>
      <c r="G34" s="86" t="str">
        <f t="shared" si="1"/>
        <v/>
      </c>
      <c r="H34" s="86" t="str">
        <f t="shared" si="1"/>
        <v/>
      </c>
      <c r="I34" s="86" t="str">
        <f t="shared" si="4"/>
        <v/>
      </c>
      <c r="J34" s="86" t="str">
        <f t="shared" si="4"/>
        <v/>
      </c>
      <c r="K34" s="86" t="str">
        <f t="shared" si="4"/>
        <v/>
      </c>
      <c r="L34" s="86" t="str">
        <f t="shared" si="10"/>
        <v/>
      </c>
      <c r="M34" s="86" t="str">
        <f t="shared" si="5"/>
        <v/>
      </c>
      <c r="N34" s="86" t="str">
        <f t="shared" si="5"/>
        <v/>
      </c>
      <c r="O34" s="86" t="str">
        <f t="shared" si="5"/>
        <v/>
      </c>
      <c r="P34" s="86" t="str">
        <f t="shared" si="5"/>
        <v/>
      </c>
      <c r="Q34" s="86" t="str">
        <f t="shared" si="5"/>
        <v/>
      </c>
      <c r="R34" s="86" t="str">
        <f t="shared" si="5"/>
        <v/>
      </c>
      <c r="S34" s="86" t="str">
        <f t="shared" si="5"/>
        <v/>
      </c>
      <c r="T34" s="86" t="str">
        <f t="shared" si="11"/>
        <v/>
      </c>
      <c r="U34" s="86" t="str">
        <f t="shared" si="13"/>
        <v/>
      </c>
      <c r="V34" s="86" t="str">
        <f t="shared" si="13"/>
        <v/>
      </c>
      <c r="W34" s="86" t="str">
        <f t="shared" si="13"/>
        <v/>
      </c>
      <c r="X34" s="86" t="str">
        <f>IF(X11="","",X11)</f>
        <v/>
      </c>
      <c r="Y34" s="86" t="str">
        <f t="shared" si="14"/>
        <v/>
      </c>
      <c r="Z34" s="86" t="str">
        <f t="shared" si="14"/>
        <v/>
      </c>
      <c r="AA34" s="86" t="str">
        <f t="shared" si="14"/>
        <v/>
      </c>
      <c r="AB34" s="86" t="str">
        <f t="shared" si="14"/>
        <v/>
      </c>
      <c r="AC34" s="86" t="str">
        <f t="shared" ref="AC34:AK34" si="18">IF(AC11="","",AC11)</f>
        <v/>
      </c>
      <c r="AD34" s="86" t="str">
        <f t="shared" si="18"/>
        <v/>
      </c>
      <c r="AE34" s="86" t="str">
        <f t="shared" si="18"/>
        <v/>
      </c>
      <c r="AF34" s="86" t="str">
        <f t="shared" si="18"/>
        <v/>
      </c>
      <c r="AG34" s="86" t="str">
        <f t="shared" si="18"/>
        <v/>
      </c>
      <c r="AH34" s="86" t="str">
        <f t="shared" si="18"/>
        <v/>
      </c>
      <c r="AI34" s="86" t="str">
        <f t="shared" si="18"/>
        <v/>
      </c>
      <c r="AJ34" s="86" t="str">
        <f t="shared" si="18"/>
        <v/>
      </c>
      <c r="AK34" s="86" t="str">
        <f t="shared" si="18"/>
        <v/>
      </c>
    </row>
    <row r="35" spans="1:39" ht="35.15" customHeight="1" x14ac:dyDescent="0.25">
      <c r="A35" s="87" t="str">
        <f t="shared" si="0"/>
        <v/>
      </c>
      <c r="B35" s="87" t="str">
        <f t="shared" si="2"/>
        <v>(5)</v>
      </c>
      <c r="E35" s="86" t="str">
        <f t="shared" si="3"/>
        <v>(</v>
      </c>
      <c r="F35" s="188">
        <f t="shared" ca="1" si="1"/>
        <v>78</v>
      </c>
      <c r="G35" s="188" t="str">
        <f t="shared" si="1"/>
        <v/>
      </c>
      <c r="H35" s="188" t="str">
        <f t="shared" si="1"/>
        <v>×</v>
      </c>
      <c r="I35" s="188" t="str">
        <f t="shared" si="4"/>
        <v/>
      </c>
      <c r="J35" s="86">
        <f t="shared" ca="1" si="4"/>
        <v>5</v>
      </c>
      <c r="K35" s="86" t="str">
        <f t="shared" si="4"/>
        <v>)</v>
      </c>
      <c r="L35" s="188" t="str">
        <f t="shared" si="10"/>
        <v>＋</v>
      </c>
      <c r="M35" s="188" t="str">
        <f t="shared" si="5"/>
        <v/>
      </c>
      <c r="N35" s="86" t="str">
        <f t="shared" si="5"/>
        <v>(</v>
      </c>
      <c r="O35" s="196">
        <f t="shared" ca="1" si="5"/>
        <v>22</v>
      </c>
      <c r="P35" s="196" t="str">
        <f t="shared" si="5"/>
        <v/>
      </c>
      <c r="Q35" s="188" t="str">
        <f t="shared" si="5"/>
        <v>×</v>
      </c>
      <c r="R35" s="188" t="str">
        <f t="shared" si="5"/>
        <v/>
      </c>
      <c r="S35" s="91">
        <f t="shared" ca="1" si="5"/>
        <v>5</v>
      </c>
      <c r="T35" s="91" t="str">
        <f t="shared" si="11"/>
        <v>)</v>
      </c>
      <c r="U35" s="196" t="str">
        <f t="shared" si="13"/>
        <v>＝</v>
      </c>
      <c r="V35" s="196" t="str">
        <f t="shared" si="13"/>
        <v/>
      </c>
      <c r="W35" s="91" t="str">
        <f t="shared" si="13"/>
        <v>(</v>
      </c>
      <c r="X35" s="189">
        <f ca="1">F35</f>
        <v>78</v>
      </c>
      <c r="Y35" s="195" t="str">
        <f t="shared" si="14"/>
        <v/>
      </c>
      <c r="Z35" s="190" t="str">
        <f t="shared" si="14"/>
        <v/>
      </c>
      <c r="AA35" s="198" t="str">
        <f t="shared" si="14"/>
        <v>＋</v>
      </c>
      <c r="AB35" s="196" t="str">
        <f t="shared" si="14"/>
        <v/>
      </c>
      <c r="AC35" s="189">
        <f ca="1">O35</f>
        <v>22</v>
      </c>
      <c r="AD35" s="195" t="str">
        <f t="shared" ref="AD35:AM35" si="19">IF(AD12="","",AD12)</f>
        <v/>
      </c>
      <c r="AE35" s="190" t="str">
        <f t="shared" si="19"/>
        <v/>
      </c>
      <c r="AF35" s="91" t="str">
        <f t="shared" si="19"/>
        <v>)</v>
      </c>
      <c r="AG35" s="196" t="str">
        <f t="shared" si="19"/>
        <v>×</v>
      </c>
      <c r="AH35" s="196" t="str">
        <f t="shared" si="19"/>
        <v/>
      </c>
      <c r="AI35" s="91">
        <f t="shared" ca="1" si="19"/>
        <v>5</v>
      </c>
      <c r="AJ35" s="91" t="str">
        <f t="shared" si="19"/>
        <v/>
      </c>
      <c r="AK35" s="91" t="str">
        <f t="shared" si="19"/>
        <v/>
      </c>
      <c r="AL35" s="91" t="str">
        <f t="shared" si="19"/>
        <v/>
      </c>
      <c r="AM35" s="86" t="str">
        <f t="shared" si="19"/>
        <v/>
      </c>
    </row>
    <row r="36" spans="1:39" ht="35.15" customHeight="1" x14ac:dyDescent="0.25">
      <c r="A36" s="87" t="str">
        <f t="shared" si="0"/>
        <v/>
      </c>
      <c r="B36" s="86" t="str">
        <f t="shared" si="2"/>
        <v/>
      </c>
      <c r="E36" s="86" t="str">
        <f t="shared" si="3"/>
        <v/>
      </c>
      <c r="F36" s="86" t="str">
        <f t="shared" si="1"/>
        <v/>
      </c>
      <c r="G36" s="86" t="str">
        <f t="shared" si="1"/>
        <v/>
      </c>
      <c r="H36" s="86" t="str">
        <f t="shared" si="1"/>
        <v/>
      </c>
      <c r="I36" s="86" t="str">
        <f t="shared" si="4"/>
        <v/>
      </c>
      <c r="J36" s="86" t="str">
        <f t="shared" si="4"/>
        <v/>
      </c>
      <c r="K36" s="86" t="str">
        <f t="shared" si="4"/>
        <v/>
      </c>
      <c r="L36" s="86" t="str">
        <f t="shared" si="10"/>
        <v/>
      </c>
      <c r="M36" s="86" t="str">
        <f t="shared" si="5"/>
        <v/>
      </c>
      <c r="N36" s="86" t="str">
        <f t="shared" si="5"/>
        <v/>
      </c>
      <c r="O36" s="86" t="str">
        <f t="shared" si="5"/>
        <v/>
      </c>
      <c r="P36" s="86" t="str">
        <f t="shared" si="5"/>
        <v/>
      </c>
      <c r="Q36" s="86" t="str">
        <f t="shared" si="5"/>
        <v/>
      </c>
      <c r="R36" s="86" t="str">
        <f t="shared" si="5"/>
        <v/>
      </c>
      <c r="S36" s="86" t="str">
        <f t="shared" si="5"/>
        <v/>
      </c>
      <c r="T36" s="86" t="str">
        <f t="shared" si="11"/>
        <v/>
      </c>
      <c r="U36" s="86" t="str">
        <f t="shared" si="13"/>
        <v/>
      </c>
      <c r="V36" s="86" t="str">
        <f t="shared" si="13"/>
        <v/>
      </c>
      <c r="W36" s="86" t="str">
        <f t="shared" si="13"/>
        <v/>
      </c>
      <c r="X36" s="86" t="str">
        <f t="shared" ref="X36:X46" si="20">IF(X13="","",X13)</f>
        <v/>
      </c>
      <c r="Y36" s="86" t="str">
        <f t="shared" si="14"/>
        <v/>
      </c>
      <c r="Z36" s="86" t="str">
        <f t="shared" si="14"/>
        <v/>
      </c>
      <c r="AA36" s="86" t="str">
        <f t="shared" si="14"/>
        <v/>
      </c>
      <c r="AB36" s="86" t="str">
        <f t="shared" si="14"/>
        <v/>
      </c>
      <c r="AC36" s="86" t="str">
        <f t="shared" ref="AC36:AK36" si="21">IF(AC13="","",AC13)</f>
        <v/>
      </c>
      <c r="AD36" s="86" t="str">
        <f t="shared" si="21"/>
        <v/>
      </c>
      <c r="AE36" s="86" t="str">
        <f t="shared" si="21"/>
        <v/>
      </c>
      <c r="AF36" s="86" t="str">
        <f t="shared" si="21"/>
        <v/>
      </c>
      <c r="AG36" s="86" t="str">
        <f t="shared" si="21"/>
        <v/>
      </c>
      <c r="AH36" s="86" t="str">
        <f t="shared" si="21"/>
        <v/>
      </c>
      <c r="AI36" s="86" t="str">
        <f t="shared" si="21"/>
        <v/>
      </c>
      <c r="AJ36" s="86" t="str">
        <f t="shared" si="21"/>
        <v/>
      </c>
      <c r="AK36" s="86" t="str">
        <f t="shared" si="21"/>
        <v/>
      </c>
    </row>
    <row r="37" spans="1:39" ht="35.15" customHeight="1" x14ac:dyDescent="0.25">
      <c r="A37" s="87" t="str">
        <f t="shared" si="0"/>
        <v/>
      </c>
      <c r="B37" s="87" t="str">
        <f t="shared" si="2"/>
        <v>(6)</v>
      </c>
      <c r="E37" s="197">
        <f t="shared" ca="1" si="3"/>
        <v>99</v>
      </c>
      <c r="F37" s="197" t="str">
        <f t="shared" si="1"/>
        <v/>
      </c>
      <c r="G37" s="188" t="str">
        <f t="shared" si="1"/>
        <v>×</v>
      </c>
      <c r="H37" s="188" t="str">
        <f t="shared" si="1"/>
        <v/>
      </c>
      <c r="I37" s="88">
        <f t="shared" ca="1" si="4"/>
        <v>3</v>
      </c>
      <c r="J37" s="188" t="str">
        <f t="shared" si="4"/>
        <v>＝</v>
      </c>
      <c r="K37" s="188" t="str">
        <f t="shared" si="4"/>
        <v/>
      </c>
      <c r="L37" s="90" t="str">
        <f t="shared" si="10"/>
        <v>(</v>
      </c>
      <c r="M37" s="191">
        <f t="shared" ref="M37:P46" ca="1" si="22">IF(M14="","",M14)</f>
        <v>90</v>
      </c>
      <c r="N37" s="191" t="str">
        <f t="shared" si="22"/>
        <v/>
      </c>
      <c r="O37" s="188" t="str">
        <f t="shared" si="22"/>
        <v>×</v>
      </c>
      <c r="P37" s="188" t="str">
        <f t="shared" si="22"/>
        <v/>
      </c>
      <c r="Q37" s="189">
        <f ca="1">I37</f>
        <v>3</v>
      </c>
      <c r="R37" s="190" t="str">
        <f t="shared" ref="R37:S40" si="23">IF(R14="","",R14)</f>
        <v/>
      </c>
      <c r="S37" s="86" t="str">
        <f t="shared" si="23"/>
        <v>)</v>
      </c>
      <c r="T37" s="188" t="str">
        <f t="shared" si="11"/>
        <v>＋</v>
      </c>
      <c r="U37" s="188" t="str">
        <f t="shared" si="13"/>
        <v/>
      </c>
      <c r="V37" s="86" t="str">
        <f t="shared" si="13"/>
        <v>(</v>
      </c>
      <c r="W37" s="86">
        <f t="shared" ca="1" si="13"/>
        <v>9</v>
      </c>
      <c r="X37" s="188" t="str">
        <f t="shared" si="20"/>
        <v>×</v>
      </c>
      <c r="Y37" s="188" t="str">
        <f t="shared" ref="Y37:Y46" si="24">IF(Y14="","",Y14)</f>
        <v/>
      </c>
      <c r="Z37" s="189">
        <f ca="1">I37</f>
        <v>3</v>
      </c>
      <c r="AA37" s="190" t="str">
        <f t="shared" ref="AA37:AB46" si="25">IF(AA14="","",AA14)</f>
        <v/>
      </c>
      <c r="AB37" s="86" t="str">
        <f t="shared" si="25"/>
        <v>)</v>
      </c>
      <c r="AC37" s="86" t="str">
        <f t="shared" ref="AC37:AK37" si="26">IF(AC14="","",AC14)</f>
        <v/>
      </c>
      <c r="AD37" s="86" t="str">
        <f t="shared" si="26"/>
        <v/>
      </c>
      <c r="AE37" s="86" t="str">
        <f t="shared" si="26"/>
        <v/>
      </c>
      <c r="AF37" s="86" t="str">
        <f t="shared" si="26"/>
        <v/>
      </c>
      <c r="AG37" s="86" t="str">
        <f t="shared" si="26"/>
        <v/>
      </c>
      <c r="AH37" s="86" t="str">
        <f t="shared" si="26"/>
        <v/>
      </c>
      <c r="AI37" s="86" t="str">
        <f t="shared" si="26"/>
        <v/>
      </c>
      <c r="AJ37" s="86" t="str">
        <f t="shared" si="26"/>
        <v/>
      </c>
      <c r="AK37" s="86" t="str">
        <f t="shared" si="26"/>
        <v/>
      </c>
    </row>
    <row r="38" spans="1:39" ht="35.15" customHeight="1" x14ac:dyDescent="0.25">
      <c r="A38" s="86" t="str">
        <f t="shared" si="0"/>
        <v/>
      </c>
      <c r="B38" s="86" t="str">
        <f t="shared" si="2"/>
        <v/>
      </c>
      <c r="E38" s="88" t="str">
        <f t="shared" si="3"/>
        <v/>
      </c>
      <c r="F38" s="86" t="str">
        <f t="shared" si="1"/>
        <v/>
      </c>
      <c r="G38" s="86" t="str">
        <f t="shared" si="1"/>
        <v/>
      </c>
      <c r="H38" s="88" t="str">
        <f t="shared" si="1"/>
        <v/>
      </c>
      <c r="I38" s="88" t="str">
        <f t="shared" si="4"/>
        <v/>
      </c>
      <c r="J38" s="86" t="str">
        <f t="shared" si="4"/>
        <v/>
      </c>
      <c r="K38" s="86" t="str">
        <f t="shared" si="4"/>
        <v/>
      </c>
      <c r="L38" s="86" t="str">
        <f t="shared" si="10"/>
        <v/>
      </c>
      <c r="M38" s="86" t="str">
        <f t="shared" si="22"/>
        <v/>
      </c>
      <c r="N38" s="86" t="str">
        <f t="shared" si="22"/>
        <v/>
      </c>
      <c r="O38" s="86" t="str">
        <f t="shared" si="22"/>
        <v/>
      </c>
      <c r="P38" s="86" t="str">
        <f t="shared" si="22"/>
        <v/>
      </c>
      <c r="Q38" s="86" t="str">
        <f>IF(Q15="","",Q15)</f>
        <v/>
      </c>
      <c r="R38" s="86" t="str">
        <f t="shared" si="23"/>
        <v/>
      </c>
      <c r="S38" s="86" t="str">
        <f t="shared" si="23"/>
        <v/>
      </c>
      <c r="T38" s="86" t="str">
        <f t="shared" si="11"/>
        <v/>
      </c>
      <c r="U38" s="86" t="str">
        <f t="shared" si="13"/>
        <v/>
      </c>
      <c r="V38" s="86" t="str">
        <f t="shared" si="13"/>
        <v/>
      </c>
      <c r="W38" s="86" t="str">
        <f t="shared" si="13"/>
        <v/>
      </c>
      <c r="X38" s="86" t="str">
        <f t="shared" si="20"/>
        <v/>
      </c>
      <c r="Y38" s="86" t="str">
        <f t="shared" si="24"/>
        <v/>
      </c>
      <c r="Z38" s="86" t="str">
        <f>IF(Z15="","",Z15)</f>
        <v/>
      </c>
      <c r="AA38" s="86" t="str">
        <f t="shared" si="25"/>
        <v/>
      </c>
      <c r="AB38" s="86" t="str">
        <f t="shared" si="25"/>
        <v/>
      </c>
      <c r="AC38" s="86" t="str">
        <f t="shared" ref="AC38:AK38" si="27">IF(AC15="","",AC15)</f>
        <v/>
      </c>
      <c r="AD38" s="86" t="str">
        <f t="shared" si="27"/>
        <v/>
      </c>
      <c r="AE38" s="86" t="str">
        <f t="shared" si="27"/>
        <v/>
      </c>
      <c r="AF38" s="86" t="str">
        <f t="shared" si="27"/>
        <v/>
      </c>
      <c r="AG38" s="86" t="str">
        <f t="shared" si="27"/>
        <v/>
      </c>
      <c r="AH38" s="86" t="str">
        <f t="shared" si="27"/>
        <v/>
      </c>
      <c r="AI38" s="86" t="str">
        <f t="shared" si="27"/>
        <v/>
      </c>
      <c r="AJ38" s="86" t="str">
        <f t="shared" si="27"/>
        <v/>
      </c>
      <c r="AK38" s="86" t="str">
        <f t="shared" si="27"/>
        <v/>
      </c>
    </row>
    <row r="39" spans="1:39" ht="35.15" customHeight="1" x14ac:dyDescent="0.25">
      <c r="A39" s="87" t="str">
        <f t="shared" si="0"/>
        <v/>
      </c>
      <c r="B39" s="87" t="str">
        <f t="shared" si="2"/>
        <v>(7)</v>
      </c>
      <c r="E39" s="197">
        <f t="shared" ca="1" si="3"/>
        <v>68</v>
      </c>
      <c r="F39" s="197" t="str">
        <f t="shared" si="1"/>
        <v/>
      </c>
      <c r="G39" s="188" t="str">
        <f t="shared" si="1"/>
        <v>×</v>
      </c>
      <c r="H39" s="188" t="str">
        <f t="shared" si="1"/>
        <v/>
      </c>
      <c r="I39" s="88">
        <f t="shared" ca="1" si="4"/>
        <v>5</v>
      </c>
      <c r="J39" s="188" t="str">
        <f t="shared" si="4"/>
        <v>＝</v>
      </c>
      <c r="K39" s="188" t="str">
        <f t="shared" si="4"/>
        <v/>
      </c>
      <c r="L39" s="90" t="str">
        <f t="shared" si="10"/>
        <v>(</v>
      </c>
      <c r="M39" s="191">
        <f t="shared" ca="1" si="22"/>
        <v>60</v>
      </c>
      <c r="N39" s="191" t="str">
        <f t="shared" si="22"/>
        <v/>
      </c>
      <c r="O39" s="188" t="str">
        <f t="shared" si="22"/>
        <v>×</v>
      </c>
      <c r="P39" s="188" t="str">
        <f t="shared" si="22"/>
        <v/>
      </c>
      <c r="Q39" s="189">
        <f ca="1">I39</f>
        <v>5</v>
      </c>
      <c r="R39" s="190" t="str">
        <f t="shared" si="23"/>
        <v/>
      </c>
      <c r="S39" s="86" t="str">
        <f t="shared" si="23"/>
        <v>)</v>
      </c>
      <c r="T39" s="188" t="str">
        <f t="shared" si="11"/>
        <v>＋</v>
      </c>
      <c r="U39" s="188" t="str">
        <f t="shared" si="13"/>
        <v/>
      </c>
      <c r="V39" s="86" t="str">
        <f t="shared" si="13"/>
        <v>(</v>
      </c>
      <c r="W39" s="86">
        <f t="shared" ca="1" si="13"/>
        <v>8</v>
      </c>
      <c r="X39" s="188" t="str">
        <f t="shared" si="20"/>
        <v>×</v>
      </c>
      <c r="Y39" s="188" t="str">
        <f t="shared" si="24"/>
        <v/>
      </c>
      <c r="Z39" s="189">
        <f ca="1">I39</f>
        <v>5</v>
      </c>
      <c r="AA39" s="190" t="str">
        <f t="shared" si="25"/>
        <v/>
      </c>
      <c r="AB39" s="86" t="str">
        <f t="shared" si="25"/>
        <v>)</v>
      </c>
      <c r="AC39" s="86" t="str">
        <f t="shared" ref="AC39:AK39" si="28">IF(AC16="","",AC16)</f>
        <v/>
      </c>
      <c r="AD39" s="86" t="str">
        <f t="shared" si="28"/>
        <v/>
      </c>
      <c r="AE39" s="86" t="str">
        <f t="shared" si="28"/>
        <v/>
      </c>
      <c r="AF39" s="86" t="str">
        <f t="shared" si="28"/>
        <v/>
      </c>
      <c r="AG39" s="86" t="str">
        <f t="shared" si="28"/>
        <v/>
      </c>
      <c r="AH39" s="86" t="str">
        <f t="shared" si="28"/>
        <v/>
      </c>
      <c r="AI39" s="86" t="str">
        <f t="shared" si="28"/>
        <v/>
      </c>
      <c r="AJ39" s="86" t="str">
        <f t="shared" si="28"/>
        <v/>
      </c>
      <c r="AK39" s="86" t="str">
        <f t="shared" si="28"/>
        <v/>
      </c>
    </row>
    <row r="40" spans="1:39" ht="35.15" customHeight="1" x14ac:dyDescent="0.25">
      <c r="A40" s="86" t="str">
        <f t="shared" si="0"/>
        <v/>
      </c>
      <c r="B40" s="87" t="str">
        <f t="shared" si="2"/>
        <v/>
      </c>
      <c r="E40" s="89" t="str">
        <f t="shared" si="3"/>
        <v/>
      </c>
      <c r="F40" s="86" t="str">
        <f t="shared" si="1"/>
        <v/>
      </c>
      <c r="G40" s="86" t="str">
        <f t="shared" si="1"/>
        <v/>
      </c>
      <c r="H40" s="89" t="str">
        <f t="shared" si="1"/>
        <v/>
      </c>
      <c r="I40" s="88" t="str">
        <f t="shared" si="4"/>
        <v/>
      </c>
      <c r="J40" s="86" t="str">
        <f t="shared" si="4"/>
        <v/>
      </c>
      <c r="K40" s="86" t="str">
        <f t="shared" si="4"/>
        <v/>
      </c>
      <c r="L40" s="86" t="str">
        <f t="shared" si="10"/>
        <v/>
      </c>
      <c r="M40" s="86" t="str">
        <f t="shared" si="22"/>
        <v/>
      </c>
      <c r="N40" s="86" t="str">
        <f t="shared" si="22"/>
        <v/>
      </c>
      <c r="O40" s="86" t="str">
        <f t="shared" si="22"/>
        <v/>
      </c>
      <c r="P40" s="86" t="str">
        <f t="shared" si="22"/>
        <v/>
      </c>
      <c r="Q40" s="86" t="str">
        <f t="shared" ref="Q40:Q46" si="29">IF(Q17="","",Q17)</f>
        <v/>
      </c>
      <c r="R40" s="86" t="str">
        <f t="shared" si="23"/>
        <v/>
      </c>
      <c r="S40" s="86" t="str">
        <f t="shared" si="23"/>
        <v/>
      </c>
      <c r="T40" s="86" t="str">
        <f t="shared" si="11"/>
        <v/>
      </c>
      <c r="U40" s="86" t="str">
        <f t="shared" si="13"/>
        <v/>
      </c>
      <c r="V40" s="86" t="str">
        <f t="shared" si="13"/>
        <v/>
      </c>
      <c r="W40" s="86" t="str">
        <f t="shared" si="13"/>
        <v/>
      </c>
      <c r="X40" s="86" t="str">
        <f t="shared" si="20"/>
        <v/>
      </c>
      <c r="Y40" s="86" t="str">
        <f t="shared" si="24"/>
        <v/>
      </c>
      <c r="Z40" s="86" t="str">
        <f t="shared" ref="Z40:Z46" si="30">IF(Z17="","",Z17)</f>
        <v/>
      </c>
      <c r="AA40" s="86" t="str">
        <f t="shared" si="25"/>
        <v/>
      </c>
      <c r="AB40" s="86" t="str">
        <f t="shared" si="25"/>
        <v/>
      </c>
      <c r="AC40" s="86" t="str">
        <f t="shared" ref="AC40:AK40" si="31">IF(AC17="","",AC17)</f>
        <v/>
      </c>
      <c r="AD40" s="86" t="str">
        <f t="shared" si="31"/>
        <v/>
      </c>
      <c r="AE40" s="86" t="str">
        <f t="shared" si="31"/>
        <v/>
      </c>
      <c r="AF40" s="86" t="str">
        <f t="shared" si="31"/>
        <v/>
      </c>
      <c r="AG40" s="86" t="str">
        <f t="shared" si="31"/>
        <v/>
      </c>
      <c r="AH40" s="86" t="str">
        <f t="shared" si="31"/>
        <v/>
      </c>
      <c r="AI40" s="86" t="str">
        <f t="shared" si="31"/>
        <v/>
      </c>
      <c r="AJ40" s="86" t="str">
        <f t="shared" si="31"/>
        <v/>
      </c>
      <c r="AK40" s="86" t="str">
        <f t="shared" si="31"/>
        <v/>
      </c>
    </row>
    <row r="41" spans="1:39" ht="35.15" customHeight="1" x14ac:dyDescent="0.25">
      <c r="A41" s="87" t="str">
        <f t="shared" si="0"/>
        <v/>
      </c>
      <c r="B41" s="87" t="str">
        <f t="shared" si="2"/>
        <v>(8)</v>
      </c>
      <c r="E41" s="194">
        <f t="shared" ca="1" si="3"/>
        <v>206</v>
      </c>
      <c r="F41" s="194" t="str">
        <f t="shared" si="1"/>
        <v/>
      </c>
      <c r="G41" s="194" t="str">
        <f t="shared" si="1"/>
        <v/>
      </c>
      <c r="H41" s="194" t="str">
        <f t="shared" si="1"/>
        <v>×</v>
      </c>
      <c r="I41" s="194" t="str">
        <f t="shared" si="4"/>
        <v/>
      </c>
      <c r="J41" s="88">
        <f t="shared" ca="1" si="4"/>
        <v>9</v>
      </c>
      <c r="K41" s="188" t="str">
        <f t="shared" si="4"/>
        <v>＝</v>
      </c>
      <c r="L41" s="188" t="str">
        <f t="shared" si="10"/>
        <v/>
      </c>
      <c r="M41" s="86" t="str">
        <f t="shared" si="22"/>
        <v>(</v>
      </c>
      <c r="N41" s="191">
        <f t="shared" ca="1" si="22"/>
        <v>200</v>
      </c>
      <c r="O41" s="191" t="str">
        <f t="shared" si="22"/>
        <v/>
      </c>
      <c r="P41" s="191" t="str">
        <f t="shared" si="22"/>
        <v/>
      </c>
      <c r="Q41" s="188" t="str">
        <f t="shared" si="29"/>
        <v>×</v>
      </c>
      <c r="R41" s="188" t="str">
        <f t="shared" ref="R41:R46" si="32">IF(R18="","",R18)</f>
        <v/>
      </c>
      <c r="S41" s="189">
        <f ca="1">J41</f>
        <v>9</v>
      </c>
      <c r="T41" s="190" t="str">
        <f t="shared" si="11"/>
        <v/>
      </c>
      <c r="U41" s="86" t="str">
        <f t="shared" si="13"/>
        <v>)</v>
      </c>
      <c r="V41" s="188" t="str">
        <f t="shared" si="13"/>
        <v>＋</v>
      </c>
      <c r="W41" s="188" t="str">
        <f t="shared" si="13"/>
        <v/>
      </c>
      <c r="X41" s="86" t="str">
        <f t="shared" si="20"/>
        <v>(</v>
      </c>
      <c r="Y41" s="188">
        <f t="shared" ca="1" si="24"/>
        <v>6</v>
      </c>
      <c r="Z41" s="188" t="str">
        <f t="shared" si="30"/>
        <v/>
      </c>
      <c r="AA41" s="188" t="str">
        <f t="shared" si="25"/>
        <v>×</v>
      </c>
      <c r="AB41" s="188" t="str">
        <f t="shared" si="25"/>
        <v/>
      </c>
      <c r="AC41" s="189">
        <f ca="1">J41</f>
        <v>9</v>
      </c>
      <c r="AD41" s="190" t="str">
        <f t="shared" ref="AD41:AM41" si="33">IF(AD18="","",AD18)</f>
        <v/>
      </c>
      <c r="AE41" s="86" t="str">
        <f t="shared" si="33"/>
        <v>)</v>
      </c>
      <c r="AF41" s="86" t="str">
        <f t="shared" si="33"/>
        <v/>
      </c>
      <c r="AG41" s="86" t="str">
        <f t="shared" si="33"/>
        <v/>
      </c>
      <c r="AH41" s="86" t="str">
        <f t="shared" si="33"/>
        <v/>
      </c>
      <c r="AI41" s="86" t="str">
        <f t="shared" si="33"/>
        <v/>
      </c>
      <c r="AJ41" s="86" t="str">
        <f t="shared" si="33"/>
        <v/>
      </c>
      <c r="AK41" s="86" t="str">
        <f t="shared" si="33"/>
        <v/>
      </c>
      <c r="AL41" s="86" t="str">
        <f t="shared" si="33"/>
        <v/>
      </c>
      <c r="AM41" s="86" t="str">
        <f t="shared" si="33"/>
        <v/>
      </c>
    </row>
    <row r="42" spans="1:39" ht="35.15" customHeight="1" x14ac:dyDescent="0.25">
      <c r="A42" s="86" t="str">
        <f t="shared" si="0"/>
        <v/>
      </c>
      <c r="B42" s="86" t="str">
        <f t="shared" si="2"/>
        <v/>
      </c>
      <c r="E42" s="86" t="str">
        <f t="shared" si="3"/>
        <v/>
      </c>
      <c r="F42" s="86" t="str">
        <f t="shared" si="1"/>
        <v/>
      </c>
      <c r="G42" s="86" t="str">
        <f t="shared" si="1"/>
        <v/>
      </c>
      <c r="H42" s="86" t="str">
        <f t="shared" si="1"/>
        <v/>
      </c>
      <c r="I42" s="86" t="str">
        <f t="shared" si="4"/>
        <v/>
      </c>
      <c r="J42" s="86" t="str">
        <f t="shared" si="4"/>
        <v/>
      </c>
      <c r="K42" s="86" t="str">
        <f t="shared" si="4"/>
        <v/>
      </c>
      <c r="L42" s="86" t="str">
        <f t="shared" si="10"/>
        <v/>
      </c>
      <c r="M42" s="86" t="str">
        <f t="shared" si="22"/>
        <v/>
      </c>
      <c r="N42" s="86" t="str">
        <f t="shared" si="22"/>
        <v/>
      </c>
      <c r="O42" s="86" t="str">
        <f t="shared" si="22"/>
        <v/>
      </c>
      <c r="P42" s="86" t="str">
        <f t="shared" si="22"/>
        <v/>
      </c>
      <c r="Q42" s="86" t="str">
        <f t="shared" si="29"/>
        <v/>
      </c>
      <c r="R42" s="86" t="str">
        <f t="shared" si="32"/>
        <v/>
      </c>
      <c r="S42" s="86" t="str">
        <f>IF(S19="","",S19)</f>
        <v/>
      </c>
      <c r="T42" s="86" t="str">
        <f t="shared" si="11"/>
        <v/>
      </c>
      <c r="U42" s="86" t="str">
        <f t="shared" si="13"/>
        <v/>
      </c>
      <c r="V42" s="86" t="str">
        <f t="shared" si="13"/>
        <v/>
      </c>
      <c r="W42" s="86" t="str">
        <f t="shared" si="13"/>
        <v/>
      </c>
      <c r="X42" s="86" t="str">
        <f t="shared" si="20"/>
        <v/>
      </c>
      <c r="Y42" s="86" t="str">
        <f t="shared" si="24"/>
        <v/>
      </c>
      <c r="Z42" s="86" t="str">
        <f t="shared" si="30"/>
        <v/>
      </c>
      <c r="AA42" s="86" t="str">
        <f t="shared" si="25"/>
        <v/>
      </c>
      <c r="AB42" s="86" t="str">
        <f t="shared" si="25"/>
        <v/>
      </c>
      <c r="AC42" s="86" t="str">
        <f t="shared" ref="AC42:AK42" si="34">IF(AC19="","",AC19)</f>
        <v/>
      </c>
      <c r="AD42" s="86" t="str">
        <f t="shared" si="34"/>
        <v/>
      </c>
      <c r="AE42" s="86" t="str">
        <f t="shared" si="34"/>
        <v/>
      </c>
      <c r="AF42" s="86" t="str">
        <f t="shared" si="34"/>
        <v/>
      </c>
      <c r="AG42" s="86" t="str">
        <f t="shared" si="34"/>
        <v/>
      </c>
      <c r="AH42" s="86" t="str">
        <f t="shared" si="34"/>
        <v/>
      </c>
      <c r="AI42" s="86" t="str">
        <f t="shared" si="34"/>
        <v/>
      </c>
      <c r="AJ42" s="86" t="str">
        <f t="shared" si="34"/>
        <v/>
      </c>
      <c r="AK42" s="86" t="str">
        <f t="shared" si="34"/>
        <v/>
      </c>
    </row>
    <row r="43" spans="1:39" ht="35.15" customHeight="1" x14ac:dyDescent="0.25">
      <c r="A43" s="87" t="str">
        <f t="shared" si="0"/>
        <v/>
      </c>
      <c r="B43" s="87" t="str">
        <f t="shared" si="2"/>
        <v>(9)</v>
      </c>
      <c r="E43" s="194">
        <f t="shared" ca="1" si="3"/>
        <v>121</v>
      </c>
      <c r="F43" s="194" t="str">
        <f t="shared" si="1"/>
        <v/>
      </c>
      <c r="G43" s="194" t="str">
        <f t="shared" si="1"/>
        <v/>
      </c>
      <c r="H43" s="194" t="str">
        <f t="shared" si="1"/>
        <v>×</v>
      </c>
      <c r="I43" s="194" t="str">
        <f t="shared" si="4"/>
        <v/>
      </c>
      <c r="J43" s="88">
        <f t="shared" ca="1" si="4"/>
        <v>5</v>
      </c>
      <c r="K43" s="188" t="str">
        <f t="shared" si="4"/>
        <v>＝</v>
      </c>
      <c r="L43" s="188" t="str">
        <f t="shared" si="10"/>
        <v/>
      </c>
      <c r="M43" s="86" t="str">
        <f t="shared" si="22"/>
        <v>(</v>
      </c>
      <c r="N43" s="191">
        <f t="shared" ca="1" si="22"/>
        <v>100</v>
      </c>
      <c r="O43" s="191" t="str">
        <f t="shared" si="22"/>
        <v/>
      </c>
      <c r="P43" s="191" t="str">
        <f t="shared" si="22"/>
        <v/>
      </c>
      <c r="Q43" s="188" t="str">
        <f t="shared" si="29"/>
        <v>×</v>
      </c>
      <c r="R43" s="188" t="str">
        <f t="shared" si="32"/>
        <v/>
      </c>
      <c r="S43" s="189">
        <f ca="1">J43</f>
        <v>5</v>
      </c>
      <c r="T43" s="190" t="str">
        <f t="shared" si="11"/>
        <v/>
      </c>
      <c r="U43" s="86" t="str">
        <f t="shared" si="13"/>
        <v>)</v>
      </c>
      <c r="V43" s="188" t="str">
        <f t="shared" si="13"/>
        <v>＋</v>
      </c>
      <c r="W43" s="188" t="str">
        <f t="shared" si="13"/>
        <v/>
      </c>
      <c r="X43" s="86" t="str">
        <f t="shared" si="20"/>
        <v>(</v>
      </c>
      <c r="Y43" s="188">
        <f t="shared" ca="1" si="24"/>
        <v>21</v>
      </c>
      <c r="Z43" s="188" t="str">
        <f t="shared" si="30"/>
        <v/>
      </c>
      <c r="AA43" s="188" t="str">
        <f t="shared" si="25"/>
        <v>×</v>
      </c>
      <c r="AB43" s="188" t="str">
        <f t="shared" si="25"/>
        <v/>
      </c>
      <c r="AC43" s="189">
        <f ca="1">J43</f>
        <v>5</v>
      </c>
      <c r="AD43" s="190" t="str">
        <f t="shared" ref="AD43:AM43" si="35">IF(AD20="","",AD20)</f>
        <v/>
      </c>
      <c r="AE43" s="86" t="str">
        <f t="shared" si="35"/>
        <v>)</v>
      </c>
      <c r="AF43" s="86" t="str">
        <f t="shared" si="35"/>
        <v/>
      </c>
      <c r="AG43" s="86" t="str">
        <f t="shared" si="35"/>
        <v/>
      </c>
      <c r="AH43" s="86" t="str">
        <f t="shared" si="35"/>
        <v/>
      </c>
      <c r="AI43" s="86" t="str">
        <f t="shared" si="35"/>
        <v/>
      </c>
      <c r="AJ43" s="86" t="str">
        <f t="shared" si="35"/>
        <v/>
      </c>
      <c r="AK43" s="86" t="str">
        <f t="shared" si="35"/>
        <v/>
      </c>
      <c r="AL43" s="86" t="str">
        <f t="shared" si="35"/>
        <v/>
      </c>
      <c r="AM43" s="86" t="str">
        <f t="shared" si="35"/>
        <v/>
      </c>
    </row>
    <row r="44" spans="1:39" ht="35.15" customHeight="1" x14ac:dyDescent="0.25">
      <c r="A44" s="87" t="str">
        <f t="shared" si="0"/>
        <v/>
      </c>
      <c r="B44" s="87" t="str">
        <f t="shared" si="2"/>
        <v/>
      </c>
      <c r="C44" s="87" t="str">
        <f>IF(C21="","",C21)</f>
        <v/>
      </c>
      <c r="D44" s="87" t="str">
        <f>IF(D21="","",D21)</f>
        <v/>
      </c>
      <c r="E44" s="87" t="str">
        <f t="shared" si="3"/>
        <v/>
      </c>
      <c r="F44" s="87" t="str">
        <f t="shared" si="1"/>
        <v/>
      </c>
      <c r="G44" s="87" t="str">
        <f t="shared" si="1"/>
        <v/>
      </c>
      <c r="H44" s="87" t="str">
        <f t="shared" si="1"/>
        <v/>
      </c>
      <c r="I44" s="87" t="str">
        <f t="shared" si="4"/>
        <v/>
      </c>
      <c r="J44" s="87" t="str">
        <f t="shared" si="4"/>
        <v/>
      </c>
      <c r="K44" s="87" t="str">
        <f t="shared" si="4"/>
        <v/>
      </c>
      <c r="L44" s="87" t="str">
        <f t="shared" si="10"/>
        <v/>
      </c>
      <c r="M44" s="87" t="str">
        <f t="shared" si="22"/>
        <v/>
      </c>
      <c r="N44" s="87" t="str">
        <f t="shared" si="22"/>
        <v/>
      </c>
      <c r="O44" s="87" t="str">
        <f t="shared" si="22"/>
        <v/>
      </c>
      <c r="P44" s="87" t="str">
        <f t="shared" si="22"/>
        <v/>
      </c>
      <c r="Q44" s="87" t="str">
        <f t="shared" si="29"/>
        <v/>
      </c>
      <c r="R44" s="87" t="str">
        <f t="shared" si="32"/>
        <v/>
      </c>
      <c r="S44" s="87" t="str">
        <f>IF(S21="","",S21)</f>
        <v/>
      </c>
      <c r="T44" s="87" t="str">
        <f t="shared" si="11"/>
        <v/>
      </c>
      <c r="U44" s="87" t="str">
        <f t="shared" si="13"/>
        <v/>
      </c>
      <c r="V44" s="87" t="str">
        <f t="shared" si="13"/>
        <v/>
      </c>
      <c r="W44" s="87" t="str">
        <f t="shared" si="13"/>
        <v/>
      </c>
      <c r="X44" s="87" t="str">
        <f t="shared" si="20"/>
        <v/>
      </c>
      <c r="Y44" s="87" t="str">
        <f t="shared" si="24"/>
        <v/>
      </c>
      <c r="Z44" s="87" t="str">
        <f t="shared" si="30"/>
        <v/>
      </c>
      <c r="AA44" s="87" t="str">
        <f t="shared" si="25"/>
        <v/>
      </c>
      <c r="AB44" s="87" t="str">
        <f t="shared" si="25"/>
        <v/>
      </c>
      <c r="AC44" s="87" t="str">
        <f t="shared" ref="AC44:AK44" si="36">IF(AC21="","",AC21)</f>
        <v/>
      </c>
      <c r="AD44" s="87" t="str">
        <f t="shared" si="36"/>
        <v/>
      </c>
      <c r="AE44" s="87" t="str">
        <f t="shared" si="36"/>
        <v/>
      </c>
      <c r="AF44" s="87" t="str">
        <f t="shared" si="36"/>
        <v/>
      </c>
      <c r="AG44" s="87" t="str">
        <f t="shared" si="36"/>
        <v/>
      </c>
      <c r="AH44" s="87" t="str">
        <f t="shared" si="36"/>
        <v/>
      </c>
      <c r="AI44" s="87" t="str">
        <f t="shared" si="36"/>
        <v/>
      </c>
      <c r="AJ44" s="87" t="str">
        <f t="shared" si="36"/>
        <v/>
      </c>
      <c r="AK44" s="87" t="str">
        <f t="shared" si="36"/>
        <v/>
      </c>
    </row>
    <row r="45" spans="1:39" ht="35.15" customHeight="1" x14ac:dyDescent="0.25">
      <c r="A45" s="87" t="str">
        <f t="shared" si="0"/>
        <v/>
      </c>
      <c r="B45" s="87" t="str">
        <f t="shared" si="2"/>
        <v>(10)</v>
      </c>
      <c r="E45" s="194">
        <f t="shared" ca="1" si="3"/>
        <v>154</v>
      </c>
      <c r="F45" s="194" t="str">
        <f t="shared" si="1"/>
        <v/>
      </c>
      <c r="G45" s="194" t="str">
        <f t="shared" si="1"/>
        <v/>
      </c>
      <c r="H45" s="194" t="str">
        <f t="shared" si="1"/>
        <v>×</v>
      </c>
      <c r="I45" s="194" t="str">
        <f t="shared" si="4"/>
        <v/>
      </c>
      <c r="J45" s="88">
        <f t="shared" ca="1" si="4"/>
        <v>6</v>
      </c>
      <c r="K45" s="188" t="str">
        <f t="shared" si="4"/>
        <v>＝</v>
      </c>
      <c r="L45" s="188" t="str">
        <f t="shared" si="10"/>
        <v/>
      </c>
      <c r="M45" s="86" t="str">
        <f t="shared" si="22"/>
        <v>(</v>
      </c>
      <c r="N45" s="191">
        <f t="shared" ca="1" si="22"/>
        <v>100</v>
      </c>
      <c r="O45" s="191" t="str">
        <f t="shared" si="22"/>
        <v/>
      </c>
      <c r="P45" s="191" t="str">
        <f t="shared" si="22"/>
        <v/>
      </c>
      <c r="Q45" s="188" t="str">
        <f t="shared" si="29"/>
        <v>×</v>
      </c>
      <c r="R45" s="188" t="str">
        <f t="shared" si="32"/>
        <v/>
      </c>
      <c r="S45" s="189">
        <f ca="1">J45</f>
        <v>6</v>
      </c>
      <c r="T45" s="190" t="str">
        <f t="shared" si="11"/>
        <v/>
      </c>
      <c r="U45" s="86" t="str">
        <f t="shared" si="13"/>
        <v>)</v>
      </c>
      <c r="V45" s="188" t="str">
        <f t="shared" si="13"/>
        <v>＋</v>
      </c>
      <c r="W45" s="188" t="str">
        <f t="shared" si="13"/>
        <v/>
      </c>
      <c r="X45" s="86" t="str">
        <f t="shared" si="20"/>
        <v>(</v>
      </c>
      <c r="Y45" s="188">
        <f t="shared" ca="1" si="24"/>
        <v>54</v>
      </c>
      <c r="Z45" s="188" t="str">
        <f t="shared" si="30"/>
        <v/>
      </c>
      <c r="AA45" s="188" t="str">
        <f t="shared" si="25"/>
        <v>×</v>
      </c>
      <c r="AB45" s="188" t="str">
        <f t="shared" si="25"/>
        <v/>
      </c>
      <c r="AC45" s="189">
        <f ca="1">J45</f>
        <v>6</v>
      </c>
      <c r="AD45" s="190" t="str">
        <f t="shared" ref="AD45:AM45" si="37">IF(AD22="","",AD22)</f>
        <v/>
      </c>
      <c r="AE45" s="86" t="str">
        <f t="shared" si="37"/>
        <v>)</v>
      </c>
      <c r="AF45" s="86" t="str">
        <f t="shared" si="37"/>
        <v/>
      </c>
      <c r="AG45" s="86" t="str">
        <f t="shared" si="37"/>
        <v/>
      </c>
      <c r="AH45" s="86" t="str">
        <f t="shared" si="37"/>
        <v/>
      </c>
      <c r="AI45" s="86" t="str">
        <f t="shared" si="37"/>
        <v/>
      </c>
      <c r="AJ45" s="86" t="str">
        <f t="shared" si="37"/>
        <v/>
      </c>
      <c r="AK45" s="86" t="str">
        <f t="shared" si="37"/>
        <v/>
      </c>
      <c r="AL45" s="86" t="str">
        <f t="shared" si="37"/>
        <v/>
      </c>
      <c r="AM45" s="86" t="str">
        <f t="shared" si="37"/>
        <v/>
      </c>
    </row>
    <row r="46" spans="1:39" ht="35.15" customHeight="1" x14ac:dyDescent="0.25">
      <c r="A46" s="87" t="str">
        <f t="shared" si="0"/>
        <v/>
      </c>
      <c r="B46" s="87" t="str">
        <f t="shared" si="2"/>
        <v/>
      </c>
      <c r="C46" s="87" t="str">
        <f>IF(C23="","",C23)</f>
        <v/>
      </c>
      <c r="D46" s="87" t="str">
        <f>IF(D23="","",D23)</f>
        <v/>
      </c>
      <c r="E46" s="87" t="str">
        <f t="shared" si="3"/>
        <v/>
      </c>
      <c r="F46" s="87" t="str">
        <f t="shared" si="1"/>
        <v/>
      </c>
      <c r="G46" s="87" t="str">
        <f t="shared" si="1"/>
        <v/>
      </c>
      <c r="H46" s="87" t="str">
        <f t="shared" si="1"/>
        <v/>
      </c>
      <c r="I46" s="87" t="str">
        <f t="shared" si="4"/>
        <v/>
      </c>
      <c r="J46" s="87" t="str">
        <f t="shared" si="4"/>
        <v/>
      </c>
      <c r="K46" s="87" t="str">
        <f t="shared" si="4"/>
        <v/>
      </c>
      <c r="L46" s="87" t="str">
        <f t="shared" si="10"/>
        <v/>
      </c>
      <c r="M46" s="87" t="str">
        <f t="shared" si="22"/>
        <v/>
      </c>
      <c r="N46" s="87" t="str">
        <f t="shared" si="22"/>
        <v/>
      </c>
      <c r="O46" s="87" t="str">
        <f t="shared" si="22"/>
        <v/>
      </c>
      <c r="P46" s="87" t="str">
        <f t="shared" si="22"/>
        <v/>
      </c>
      <c r="Q46" s="87" t="str">
        <f t="shared" si="29"/>
        <v/>
      </c>
      <c r="R46" s="87" t="str">
        <f t="shared" si="32"/>
        <v/>
      </c>
      <c r="S46" s="87" t="str">
        <f>IF(S23="","",S23)</f>
        <v/>
      </c>
      <c r="T46" s="87" t="str">
        <f t="shared" si="11"/>
        <v/>
      </c>
      <c r="U46" s="87" t="str">
        <f t="shared" si="13"/>
        <v/>
      </c>
      <c r="V46" s="87" t="str">
        <f t="shared" si="13"/>
        <v/>
      </c>
      <c r="W46" s="87" t="str">
        <f t="shared" si="13"/>
        <v/>
      </c>
      <c r="X46" s="87" t="str">
        <f t="shared" si="20"/>
        <v/>
      </c>
      <c r="Y46" s="87" t="str">
        <f t="shared" si="24"/>
        <v/>
      </c>
      <c r="Z46" s="87" t="str">
        <f t="shared" si="30"/>
        <v/>
      </c>
      <c r="AA46" s="87" t="str">
        <f t="shared" si="25"/>
        <v/>
      </c>
      <c r="AB46" s="87" t="str">
        <f t="shared" si="25"/>
        <v/>
      </c>
      <c r="AC46" s="87" t="str">
        <f t="shared" ref="AC46:AK46" si="38">IF(AC23="","",AC23)</f>
        <v/>
      </c>
      <c r="AD46" s="87" t="str">
        <f t="shared" si="38"/>
        <v/>
      </c>
      <c r="AE46" s="87" t="str">
        <f t="shared" si="38"/>
        <v/>
      </c>
      <c r="AF46" s="87" t="str">
        <f t="shared" si="38"/>
        <v/>
      </c>
      <c r="AG46" s="87" t="str">
        <f t="shared" si="38"/>
        <v/>
      </c>
      <c r="AH46" s="87" t="str">
        <f t="shared" si="38"/>
        <v/>
      </c>
      <c r="AI46" s="87" t="str">
        <f t="shared" si="38"/>
        <v/>
      </c>
      <c r="AJ46" s="87" t="str">
        <f t="shared" si="38"/>
        <v/>
      </c>
      <c r="AK46" s="87" t="str">
        <f t="shared" si="38"/>
        <v/>
      </c>
    </row>
  </sheetData>
  <mergeCells count="186">
    <mergeCell ref="AI1:AJ1"/>
    <mergeCell ref="G4:H4"/>
    <mergeCell ref="N4:O4"/>
    <mergeCell ref="R4:S4"/>
    <mergeCell ref="AA27:AB27"/>
    <mergeCell ref="G27:H27"/>
    <mergeCell ref="AI24:AJ24"/>
    <mergeCell ref="AC22:AD22"/>
    <mergeCell ref="F12:G12"/>
    <mergeCell ref="J14:K14"/>
    <mergeCell ref="AC4:AD4"/>
    <mergeCell ref="G6:H6"/>
    <mergeCell ref="N6:O6"/>
    <mergeCell ref="R6:S6"/>
    <mergeCell ref="T6:U6"/>
    <mergeCell ref="AA6:AB6"/>
    <mergeCell ref="AC6:AD6"/>
    <mergeCell ref="H8:I8"/>
    <mergeCell ref="O8:P8"/>
    <mergeCell ref="Q8:R8"/>
    <mergeCell ref="U8:V8"/>
    <mergeCell ref="T4:U4"/>
    <mergeCell ref="AA4:AB4"/>
    <mergeCell ref="X8:Z8"/>
    <mergeCell ref="E41:G41"/>
    <mergeCell ref="J39:K39"/>
    <mergeCell ref="F35:G35"/>
    <mergeCell ref="AA31:AB31"/>
    <mergeCell ref="F31:G31"/>
    <mergeCell ref="H31:I31"/>
    <mergeCell ref="O31:P31"/>
    <mergeCell ref="Q31:R31"/>
    <mergeCell ref="U31:V31"/>
    <mergeCell ref="X31:Z31"/>
    <mergeCell ref="H35:I35"/>
    <mergeCell ref="O35:P35"/>
    <mergeCell ref="Q35:R35"/>
    <mergeCell ref="U35:V35"/>
    <mergeCell ref="X35:Z35"/>
    <mergeCell ref="AA35:AB35"/>
    <mergeCell ref="Y41:Z41"/>
    <mergeCell ref="AA41:AB41"/>
    <mergeCell ref="X39:Y39"/>
    <mergeCell ref="AA8:AB8"/>
    <mergeCell ref="AC8:AE8"/>
    <mergeCell ref="AG8:AH8"/>
    <mergeCell ref="F10:G10"/>
    <mergeCell ref="H10:I10"/>
    <mergeCell ref="O10:P10"/>
    <mergeCell ref="Q10:R10"/>
    <mergeCell ref="U10:V10"/>
    <mergeCell ref="F8:G8"/>
    <mergeCell ref="X10:Z10"/>
    <mergeCell ref="AA10:AB10"/>
    <mergeCell ref="AC10:AE10"/>
    <mergeCell ref="AG10:AH10"/>
    <mergeCell ref="E18:G18"/>
    <mergeCell ref="H18:I18"/>
    <mergeCell ref="K18:L18"/>
    <mergeCell ref="N18:P18"/>
    <mergeCell ref="Q18:R18"/>
    <mergeCell ref="S18:T18"/>
    <mergeCell ref="E14:F14"/>
    <mergeCell ref="G14:H14"/>
    <mergeCell ref="M14:N14"/>
    <mergeCell ref="O14:P14"/>
    <mergeCell ref="Q14:R14"/>
    <mergeCell ref="T14:U14"/>
    <mergeCell ref="E16:F16"/>
    <mergeCell ref="G16:H16"/>
    <mergeCell ref="J16:K16"/>
    <mergeCell ref="M16:N16"/>
    <mergeCell ref="O16:P16"/>
    <mergeCell ref="Q16:R16"/>
    <mergeCell ref="Y20:Z20"/>
    <mergeCell ref="H12:I12"/>
    <mergeCell ref="O12:P12"/>
    <mergeCell ref="Q12:R12"/>
    <mergeCell ref="U12:V12"/>
    <mergeCell ref="X12:Z12"/>
    <mergeCell ref="AA12:AB12"/>
    <mergeCell ref="AA20:AB20"/>
    <mergeCell ref="T16:U16"/>
    <mergeCell ref="X16:Y16"/>
    <mergeCell ref="Z16:AA16"/>
    <mergeCell ref="X14:Y14"/>
    <mergeCell ref="Z14:AA14"/>
    <mergeCell ref="Y18:Z18"/>
    <mergeCell ref="AC27:AD27"/>
    <mergeCell ref="G29:H29"/>
    <mergeCell ref="N29:O29"/>
    <mergeCell ref="R29:S29"/>
    <mergeCell ref="T29:U29"/>
    <mergeCell ref="AC29:AD29"/>
    <mergeCell ref="AA29:AB29"/>
    <mergeCell ref="AC31:AE31"/>
    <mergeCell ref="AG12:AH12"/>
    <mergeCell ref="E22:G22"/>
    <mergeCell ref="H22:I22"/>
    <mergeCell ref="K22:L22"/>
    <mergeCell ref="N22:P22"/>
    <mergeCell ref="Q22:R22"/>
    <mergeCell ref="S22:T22"/>
    <mergeCell ref="Y22:Z22"/>
    <mergeCell ref="AA22:AB22"/>
    <mergeCell ref="AC20:AD20"/>
    <mergeCell ref="AC12:AE12"/>
    <mergeCell ref="AA18:AB18"/>
    <mergeCell ref="AC18:AD18"/>
    <mergeCell ref="E20:G20"/>
    <mergeCell ref="H20:I20"/>
    <mergeCell ref="K20:L20"/>
    <mergeCell ref="AG31:AH31"/>
    <mergeCell ref="F33:G33"/>
    <mergeCell ref="H33:I33"/>
    <mergeCell ref="O33:P33"/>
    <mergeCell ref="Q33:R33"/>
    <mergeCell ref="U33:V33"/>
    <mergeCell ref="X33:Z33"/>
    <mergeCell ref="AA33:AB33"/>
    <mergeCell ref="AC33:AE33"/>
    <mergeCell ref="AG33:AH33"/>
    <mergeCell ref="AC35:AE35"/>
    <mergeCell ref="AG35:AH35"/>
    <mergeCell ref="E37:F37"/>
    <mergeCell ref="G37:H37"/>
    <mergeCell ref="J37:K37"/>
    <mergeCell ref="M37:N37"/>
    <mergeCell ref="O37:P37"/>
    <mergeCell ref="Q37:R37"/>
    <mergeCell ref="AC41:AD41"/>
    <mergeCell ref="T37:U37"/>
    <mergeCell ref="X37:Y37"/>
    <mergeCell ref="Z37:AA37"/>
    <mergeCell ref="E39:F39"/>
    <mergeCell ref="G39:H39"/>
    <mergeCell ref="M39:N39"/>
    <mergeCell ref="O39:P39"/>
    <mergeCell ref="Q39:R39"/>
    <mergeCell ref="T39:U39"/>
    <mergeCell ref="Z39:AA39"/>
    <mergeCell ref="H41:I41"/>
    <mergeCell ref="K41:L41"/>
    <mergeCell ref="N41:P41"/>
    <mergeCell ref="Q41:R41"/>
    <mergeCell ref="S41:T41"/>
    <mergeCell ref="E43:G43"/>
    <mergeCell ref="H43:I43"/>
    <mergeCell ref="K43:L43"/>
    <mergeCell ref="N43:P43"/>
    <mergeCell ref="Q43:R43"/>
    <mergeCell ref="S43:T43"/>
    <mergeCell ref="Y43:Z43"/>
    <mergeCell ref="AA43:AB43"/>
    <mergeCell ref="AC43:AD43"/>
    <mergeCell ref="E45:G45"/>
    <mergeCell ref="H45:I45"/>
    <mergeCell ref="K45:L45"/>
    <mergeCell ref="N45:P45"/>
    <mergeCell ref="Q45:R45"/>
    <mergeCell ref="S45:T45"/>
    <mergeCell ref="Y45:Z45"/>
    <mergeCell ref="AA45:AB45"/>
    <mergeCell ref="AC45:AD45"/>
    <mergeCell ref="V45:W45"/>
    <mergeCell ref="W4:X4"/>
    <mergeCell ref="W6:X6"/>
    <mergeCell ref="L8:M8"/>
    <mergeCell ref="L10:M10"/>
    <mergeCell ref="L12:M12"/>
    <mergeCell ref="V18:W18"/>
    <mergeCell ref="V20:W20"/>
    <mergeCell ref="V22:W22"/>
    <mergeCell ref="V43:W43"/>
    <mergeCell ref="W27:X27"/>
    <mergeCell ref="W29:X29"/>
    <mergeCell ref="L31:M31"/>
    <mergeCell ref="L33:M33"/>
    <mergeCell ref="L35:M35"/>
    <mergeCell ref="V41:W41"/>
    <mergeCell ref="N27:O27"/>
    <mergeCell ref="R27:S27"/>
    <mergeCell ref="T27:U27"/>
    <mergeCell ref="N20:P20"/>
    <mergeCell ref="Q20:R20"/>
    <mergeCell ref="S20:T20"/>
  </mergeCells>
  <phoneticPr fontId="3"/>
  <pageMargins left="0.75" right="0.75" top="1" bottom="1" header="0.51200000000000001" footer="0.51200000000000001"/>
  <pageSetup paperSize="9" orientation="portrait" horizontalDpi="300" verticalDpi="0" r:id="rId1"/>
  <headerFooter alignWithMargins="0">
    <oddHeader>&amp;L算数ドリル</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Q50"/>
  <sheetViews>
    <sheetView workbookViewId="0"/>
  </sheetViews>
  <sheetFormatPr defaultColWidth="11.0703125" defaultRowHeight="16.5" x14ac:dyDescent="0.25"/>
  <cols>
    <col min="1" max="38" width="1.7109375" style="1" customWidth="1"/>
    <col min="39" max="16384" width="11.0703125" style="1"/>
  </cols>
  <sheetData>
    <row r="1" spans="1:37" ht="25" customHeight="1" x14ac:dyDescent="0.25">
      <c r="D1" s="2" t="s">
        <v>174</v>
      </c>
      <c r="AH1" s="3" t="s">
        <v>2</v>
      </c>
      <c r="AI1" s="3"/>
      <c r="AJ1" s="147"/>
      <c r="AK1" s="147"/>
    </row>
    <row r="2" spans="1:37" ht="25" customHeight="1" x14ac:dyDescent="0.25">
      <c r="Q2" s="4" t="s">
        <v>0</v>
      </c>
      <c r="R2" s="3"/>
      <c r="S2" s="3"/>
      <c r="T2" s="3"/>
      <c r="U2" s="3"/>
      <c r="V2" s="3"/>
      <c r="W2" s="3"/>
      <c r="X2" s="3"/>
      <c r="Y2" s="3"/>
      <c r="Z2" s="3"/>
      <c r="AA2" s="3"/>
      <c r="AB2" s="3"/>
      <c r="AC2" s="3"/>
      <c r="AD2" s="3"/>
      <c r="AE2" s="3"/>
      <c r="AF2" s="3"/>
    </row>
    <row r="3" spans="1:37" ht="25" customHeight="1" x14ac:dyDescent="0.25">
      <c r="A3" s="51" t="s">
        <v>127</v>
      </c>
      <c r="C3" s="52" t="s">
        <v>49</v>
      </c>
    </row>
    <row r="4" spans="1:37" ht="35.15" customHeight="1" x14ac:dyDescent="0.25">
      <c r="B4" s="51" t="s">
        <v>176</v>
      </c>
      <c r="E4" s="146">
        <f ca="1">INT(RAND()*8+2)</f>
        <v>7</v>
      </c>
      <c r="F4" s="146"/>
      <c r="G4" s="154" t="s">
        <v>184</v>
      </c>
      <c r="H4" s="154"/>
      <c r="I4" s="146">
        <f ca="1">INT(RAND()*8+2)</f>
        <v>2</v>
      </c>
      <c r="J4" s="146"/>
      <c r="K4" s="154" t="s">
        <v>15</v>
      </c>
      <c r="L4" s="154"/>
      <c r="M4" s="203">
        <f ca="1">I4</f>
        <v>2</v>
      </c>
      <c r="N4" s="204"/>
      <c r="O4" s="154" t="s">
        <v>184</v>
      </c>
      <c r="P4" s="154"/>
      <c r="Q4" s="146">
        <f ca="1">E4</f>
        <v>7</v>
      </c>
      <c r="R4" s="146"/>
      <c r="T4" s="5"/>
      <c r="Z4" s="54"/>
      <c r="AB4" s="54"/>
      <c r="AD4" s="54"/>
    </row>
    <row r="5" spans="1:37" ht="35.15" customHeight="1" x14ac:dyDescent="0.25">
      <c r="B5" s="51"/>
      <c r="E5" s="10"/>
      <c r="F5" s="10"/>
      <c r="G5" s="53"/>
      <c r="H5" s="53"/>
      <c r="I5" s="10"/>
      <c r="J5" s="10"/>
      <c r="K5" s="53"/>
      <c r="L5" s="53"/>
      <c r="M5" s="10"/>
      <c r="N5" s="10"/>
      <c r="T5" s="5"/>
      <c r="Z5" s="54"/>
      <c r="AB5" s="54"/>
      <c r="AD5" s="54"/>
    </row>
    <row r="6" spans="1:37" ht="35.15" customHeight="1" x14ac:dyDescent="0.25">
      <c r="B6" s="51" t="s">
        <v>185</v>
      </c>
      <c r="E6" s="146">
        <f ca="1">INT(RAND()*2+2)*10-L6</f>
        <v>27</v>
      </c>
      <c r="F6" s="146"/>
      <c r="G6" s="154" t="s">
        <v>37</v>
      </c>
      <c r="H6" s="154"/>
      <c r="I6" s="10">
        <f ca="1">INT(RAND()*8+2)</f>
        <v>4</v>
      </c>
      <c r="J6" s="154" t="s">
        <v>34</v>
      </c>
      <c r="K6" s="146"/>
      <c r="L6" s="10">
        <f ca="1">INT(RAND()*8+2)</f>
        <v>3</v>
      </c>
      <c r="M6" s="154" t="s">
        <v>37</v>
      </c>
      <c r="N6" s="146"/>
      <c r="O6" s="1">
        <f ca="1">I6</f>
        <v>4</v>
      </c>
      <c r="P6" s="154" t="s">
        <v>15</v>
      </c>
      <c r="Q6" s="146"/>
      <c r="R6" s="52" t="s">
        <v>186</v>
      </c>
      <c r="S6" s="146">
        <f ca="1">E6</f>
        <v>27</v>
      </c>
      <c r="T6" s="146"/>
      <c r="U6" s="154" t="s">
        <v>34</v>
      </c>
      <c r="V6" s="146"/>
      <c r="W6" s="1">
        <f ca="1">L6</f>
        <v>3</v>
      </c>
      <c r="X6" s="52" t="s">
        <v>16</v>
      </c>
      <c r="Y6" s="154" t="s">
        <v>37</v>
      </c>
      <c r="Z6" s="146"/>
      <c r="AA6" s="203">
        <f ca="1">O6</f>
        <v>4</v>
      </c>
      <c r="AB6" s="204"/>
      <c r="AD6" s="54"/>
    </row>
    <row r="7" spans="1:37" ht="35.15" customHeight="1" x14ac:dyDescent="0.25">
      <c r="A7" s="44"/>
      <c r="B7" s="51"/>
      <c r="C7" s="43"/>
      <c r="G7" s="52"/>
      <c r="H7" s="52"/>
      <c r="K7" s="52"/>
      <c r="L7" s="52"/>
      <c r="O7" s="43"/>
      <c r="P7" s="43"/>
      <c r="Q7" s="43"/>
      <c r="R7" s="43"/>
      <c r="S7" s="44"/>
      <c r="T7" s="43"/>
      <c r="U7" s="43"/>
      <c r="Z7" s="54"/>
      <c r="AB7" s="54"/>
      <c r="AD7" s="54"/>
      <c r="AE7" s="43"/>
      <c r="AF7" s="43"/>
      <c r="AG7" s="43"/>
    </row>
    <row r="8" spans="1:37" ht="35.15" customHeight="1" x14ac:dyDescent="0.25">
      <c r="A8" s="44"/>
      <c r="B8" s="51" t="s">
        <v>187</v>
      </c>
      <c r="C8" s="43"/>
      <c r="E8" s="203">
        <f ca="1">M8-I8</f>
        <v>9</v>
      </c>
      <c r="F8" s="204"/>
      <c r="G8" s="205" t="s">
        <v>34</v>
      </c>
      <c r="H8" s="154"/>
      <c r="I8" s="146">
        <f ca="1">INT(RAND()*80+10)</f>
        <v>67</v>
      </c>
      <c r="J8" s="146"/>
      <c r="K8" s="154" t="s">
        <v>15</v>
      </c>
      <c r="L8" s="154"/>
      <c r="M8" s="146">
        <f ca="1">I8+INT(RAND()*(95-I8)+5)</f>
        <v>76</v>
      </c>
      <c r="N8" s="146"/>
      <c r="O8" s="43"/>
      <c r="P8" s="43"/>
      <c r="Q8" s="43"/>
      <c r="R8" s="43"/>
      <c r="S8" s="44"/>
      <c r="T8" s="43"/>
      <c r="U8" s="43"/>
      <c r="Z8" s="54"/>
      <c r="AB8" s="54"/>
      <c r="AD8" s="54"/>
      <c r="AE8" s="43"/>
      <c r="AF8" s="43"/>
      <c r="AG8" s="43"/>
    </row>
    <row r="9" spans="1:37" ht="35.15" customHeight="1" x14ac:dyDescent="0.25">
      <c r="B9" s="51"/>
      <c r="G9" s="52"/>
      <c r="J9" s="52"/>
      <c r="N9" s="52"/>
    </row>
    <row r="10" spans="1:37" ht="35.15" customHeight="1" x14ac:dyDescent="0.25">
      <c r="B10" s="51" t="s">
        <v>188</v>
      </c>
      <c r="E10" s="203">
        <f ca="1">I10+INT(RAND()*(95-I10)+5)</f>
        <v>64</v>
      </c>
      <c r="F10" s="204"/>
      <c r="G10" s="205" t="s">
        <v>35</v>
      </c>
      <c r="H10" s="154"/>
      <c r="I10" s="146">
        <f ca="1">INT(RAND()*80+10)</f>
        <v>20</v>
      </c>
      <c r="J10" s="146"/>
      <c r="K10" s="154" t="s">
        <v>15</v>
      </c>
      <c r="L10" s="154"/>
      <c r="M10" s="146">
        <f ca="1">E10-I10</f>
        <v>44</v>
      </c>
      <c r="N10" s="146"/>
    </row>
    <row r="11" spans="1:37" ht="35.15" customHeight="1" x14ac:dyDescent="0.25">
      <c r="B11" s="51"/>
      <c r="G11" s="52"/>
      <c r="J11" s="52"/>
    </row>
    <row r="12" spans="1:37" ht="35.15" customHeight="1" x14ac:dyDescent="0.25">
      <c r="B12" s="51" t="s">
        <v>179</v>
      </c>
      <c r="E12" s="203">
        <f ca="1">INT(RAND()*8+2)</f>
        <v>9</v>
      </c>
      <c r="F12" s="204"/>
      <c r="G12" s="205" t="s">
        <v>37</v>
      </c>
      <c r="H12" s="154"/>
      <c r="I12" s="146">
        <f ca="1">INT(RAND()*8+2)</f>
        <v>7</v>
      </c>
      <c r="J12" s="146"/>
      <c r="K12" s="154" t="s">
        <v>15</v>
      </c>
      <c r="L12" s="154"/>
      <c r="M12" s="146">
        <f ca="1">E12*I12</f>
        <v>63</v>
      </c>
      <c r="N12" s="146"/>
    </row>
    <row r="13" spans="1:37" ht="35.15" customHeight="1" x14ac:dyDescent="0.25">
      <c r="A13" s="5"/>
      <c r="B13" s="51"/>
      <c r="G13" s="52"/>
      <c r="K13" s="52"/>
      <c r="N13" s="52"/>
      <c r="S13" s="5"/>
      <c r="V13" s="10"/>
      <c r="W13" s="10"/>
      <c r="Y13" s="5"/>
      <c r="Z13" s="5"/>
    </row>
    <row r="14" spans="1:37" ht="35.15" customHeight="1" x14ac:dyDescent="0.25">
      <c r="B14" s="51" t="s">
        <v>189</v>
      </c>
      <c r="E14" s="203">
        <f ca="1">I14*M14</f>
        <v>42</v>
      </c>
      <c r="F14" s="204"/>
      <c r="G14" s="205" t="s">
        <v>190</v>
      </c>
      <c r="H14" s="154"/>
      <c r="I14" s="146">
        <f ca="1">INT(RAND()*8+2)</f>
        <v>7</v>
      </c>
      <c r="J14" s="146"/>
      <c r="K14" s="154" t="s">
        <v>15</v>
      </c>
      <c r="L14" s="154"/>
      <c r="M14" s="146">
        <f ca="1">INT(RAND()*8+2)</f>
        <v>6</v>
      </c>
      <c r="N14" s="146"/>
      <c r="T14" s="5"/>
      <c r="W14" s="17"/>
      <c r="X14" s="17"/>
      <c r="Y14" s="17"/>
      <c r="Z14" s="54"/>
      <c r="AA14" s="17"/>
      <c r="AB14" s="54"/>
      <c r="AC14" s="17"/>
      <c r="AD14" s="54"/>
    </row>
    <row r="15" spans="1:37" ht="35.15" customHeight="1" x14ac:dyDescent="0.25">
      <c r="B15" s="51"/>
      <c r="G15" s="52"/>
      <c r="J15" s="52"/>
      <c r="Y15" s="44"/>
      <c r="Z15" s="54"/>
      <c r="AA15" s="17"/>
      <c r="AB15" s="54"/>
      <c r="AC15" s="17"/>
      <c r="AD15" s="54"/>
    </row>
    <row r="16" spans="1:37" ht="35.15" customHeight="1" x14ac:dyDescent="0.25">
      <c r="A16" s="51" t="s">
        <v>136</v>
      </c>
      <c r="B16" s="51"/>
      <c r="C16" s="52" t="s">
        <v>191</v>
      </c>
      <c r="G16" s="52"/>
    </row>
    <row r="17" spans="1:38" ht="35.15" customHeight="1" x14ac:dyDescent="0.25">
      <c r="B17" s="51" t="s">
        <v>192</v>
      </c>
      <c r="E17" s="1">
        <f ca="1">INT(RAND()*8+2)</f>
        <v>6</v>
      </c>
      <c r="F17" s="154" t="s">
        <v>34</v>
      </c>
      <c r="G17" s="146"/>
      <c r="H17" s="1">
        <f ca="1">10-E17</f>
        <v>4</v>
      </c>
      <c r="I17" s="52" t="s">
        <v>37</v>
      </c>
      <c r="K17" s="1">
        <f ca="1">INT(RAND()*8+2)</f>
        <v>7</v>
      </c>
      <c r="N17" s="52"/>
    </row>
    <row r="18" spans="1:38" ht="35.15" customHeight="1" x14ac:dyDescent="0.25">
      <c r="A18" s="44"/>
      <c r="B18" s="43"/>
      <c r="C18" s="43"/>
      <c r="D18" s="49"/>
      <c r="E18" s="49"/>
      <c r="F18" s="43"/>
      <c r="G18" s="44"/>
      <c r="H18" s="44"/>
      <c r="I18" s="43"/>
      <c r="J18" s="43"/>
      <c r="K18" s="43"/>
      <c r="L18" s="43"/>
      <c r="M18" s="43"/>
      <c r="N18" s="43"/>
      <c r="O18" s="43"/>
      <c r="P18" s="43"/>
      <c r="Q18" s="43"/>
      <c r="R18" s="43"/>
      <c r="S18" s="44"/>
      <c r="T18" s="43"/>
      <c r="U18" s="43"/>
      <c r="V18" s="49"/>
      <c r="W18" s="49"/>
      <c r="X18" s="43"/>
      <c r="Y18" s="44"/>
      <c r="Z18" s="44"/>
      <c r="AA18" s="43"/>
      <c r="AB18" s="43"/>
      <c r="AC18" s="43"/>
      <c r="AD18" s="43"/>
      <c r="AE18" s="43"/>
      <c r="AF18" s="43"/>
      <c r="AG18" s="43"/>
      <c r="AH18" s="43"/>
    </row>
    <row r="19" spans="1:38" ht="35.15" customHeight="1" x14ac:dyDescent="0.25">
      <c r="A19" s="5"/>
      <c r="B19" s="51" t="s">
        <v>5</v>
      </c>
      <c r="E19" s="146">
        <f ca="1">M19*(I19/M19+1)</f>
        <v>49</v>
      </c>
      <c r="F19" s="146"/>
      <c r="G19" s="154" t="s">
        <v>35</v>
      </c>
      <c r="H19" s="154"/>
      <c r="I19" s="146">
        <f ca="1">M19*INT(RAND()*5+2)</f>
        <v>42</v>
      </c>
      <c r="J19" s="146"/>
      <c r="K19" s="154" t="s">
        <v>6</v>
      </c>
      <c r="L19" s="146"/>
      <c r="M19" s="1">
        <f ca="1">INT(RAND()*8+2)</f>
        <v>7</v>
      </c>
      <c r="S19" s="5"/>
      <c r="V19" s="10"/>
      <c r="W19" s="10"/>
      <c r="Y19" s="5"/>
      <c r="Z19" s="5"/>
    </row>
    <row r="20" spans="1:38" ht="35.15" customHeight="1" x14ac:dyDescent="0.25">
      <c r="B20" s="5"/>
      <c r="T20" s="5"/>
      <c r="W20" s="17"/>
      <c r="X20" s="17"/>
      <c r="Y20" s="17"/>
      <c r="Z20" s="54"/>
      <c r="AA20" s="17"/>
      <c r="AB20" s="54"/>
      <c r="AC20" s="17"/>
      <c r="AD20" s="54"/>
    </row>
    <row r="21" spans="1:38" ht="35.15" customHeight="1" x14ac:dyDescent="0.25">
      <c r="B21" s="51" t="s">
        <v>193</v>
      </c>
      <c r="E21" s="154">
        <f ca="1">INT(RAND()*2+8)*I21</f>
        <v>48</v>
      </c>
      <c r="F21" s="154"/>
      <c r="G21" s="154" t="s">
        <v>6</v>
      </c>
      <c r="H21" s="146"/>
      <c r="I21" s="1">
        <f ca="1">INT(RAND()*4+4)</f>
        <v>6</v>
      </c>
      <c r="J21" s="154" t="s">
        <v>35</v>
      </c>
      <c r="K21" s="146"/>
      <c r="L21" s="52">
        <v>2</v>
      </c>
      <c r="M21" s="154" t="s">
        <v>37</v>
      </c>
      <c r="N21" s="146"/>
      <c r="O21" s="52">
        <v>3</v>
      </c>
      <c r="Y21" s="44"/>
      <c r="Z21" s="54"/>
      <c r="AA21" s="17"/>
      <c r="AB21" s="54"/>
      <c r="AC21" s="17"/>
      <c r="AD21" s="54"/>
    </row>
    <row r="22" spans="1:38" ht="35.15" customHeight="1" x14ac:dyDescent="0.25">
      <c r="B22" s="51"/>
      <c r="H22" s="52"/>
    </row>
    <row r="23" spans="1:38" ht="35.15" customHeight="1" x14ac:dyDescent="0.25">
      <c r="A23" s="5"/>
      <c r="B23" s="51" t="s">
        <v>194</v>
      </c>
      <c r="E23" s="52" t="s">
        <v>195</v>
      </c>
      <c r="F23" s="52">
        <f ca="1">INT(RAND()*8+2)</f>
        <v>6</v>
      </c>
      <c r="G23" s="154" t="s">
        <v>34</v>
      </c>
      <c r="H23" s="146"/>
      <c r="I23" s="154">
        <f ca="1">M23*INT(RAND()*8+2)</f>
        <v>72</v>
      </c>
      <c r="J23" s="154"/>
      <c r="K23" s="154" t="s">
        <v>6</v>
      </c>
      <c r="L23" s="146"/>
      <c r="M23" s="1">
        <f ca="1">INT(RAND()*8+2)</f>
        <v>8</v>
      </c>
      <c r="N23" s="52" t="s">
        <v>16</v>
      </c>
      <c r="O23" s="154" t="s">
        <v>37</v>
      </c>
      <c r="P23" s="146"/>
      <c r="Q23" s="1">
        <f ca="1">M23</f>
        <v>8</v>
      </c>
    </row>
    <row r="24" spans="1:38" ht="35.15" customHeight="1" x14ac:dyDescent="0.25">
      <c r="A24" s="5"/>
      <c r="B24" s="51"/>
      <c r="E24" s="52"/>
      <c r="F24" s="52"/>
      <c r="G24" s="53"/>
      <c r="H24" s="10"/>
      <c r="I24" s="53"/>
      <c r="J24" s="53"/>
      <c r="K24" s="53"/>
      <c r="L24" s="10"/>
      <c r="N24" s="52"/>
      <c r="O24" s="53"/>
      <c r="P24" s="10"/>
    </row>
    <row r="25" spans="1:38" ht="25" customHeight="1" x14ac:dyDescent="0.25">
      <c r="A25" s="51" t="str">
        <f t="shared" ref="A25:D26" si="0">IF(A1="","",A1)</f>
        <v/>
      </c>
      <c r="B25" s="1" t="str">
        <f t="shared" si="0"/>
        <v/>
      </c>
      <c r="C25" s="52" t="str">
        <f t="shared" si="0"/>
        <v/>
      </c>
      <c r="D25" s="2" t="str">
        <f t="shared" si="0"/>
        <v>計算のくふう</v>
      </c>
      <c r="AH25" s="3" t="str">
        <f>IF(AH1="","",AH1)</f>
        <v>№</v>
      </c>
      <c r="AI25" s="3"/>
      <c r="AJ25" s="147"/>
      <c r="AK25" s="147"/>
    </row>
    <row r="26" spans="1:38" ht="27" customHeight="1" x14ac:dyDescent="0.25">
      <c r="A26" s="1" t="str">
        <f t="shared" si="0"/>
        <v/>
      </c>
      <c r="B26" s="5" t="str">
        <f t="shared" si="0"/>
        <v/>
      </c>
      <c r="C26" s="1" t="str">
        <f t="shared" si="0"/>
        <v/>
      </c>
      <c r="D26" s="1" t="str">
        <f t="shared" si="0"/>
        <v/>
      </c>
      <c r="E26" s="6" t="s">
        <v>1</v>
      </c>
      <c r="H26" s="54"/>
      <c r="J26" s="54"/>
      <c r="L26" s="54"/>
      <c r="M26" s="1" t="str">
        <f>IF(M2="","",M2)</f>
        <v/>
      </c>
      <c r="N26" s="1" t="str">
        <f>IF(N2="","",N2)</f>
        <v/>
      </c>
      <c r="O26" s="1" t="str">
        <f>IF(O2="","",O2)</f>
        <v/>
      </c>
      <c r="P26" s="1" t="str">
        <f>IF(P2="","",P2)</f>
        <v/>
      </c>
      <c r="Q26" s="3" t="str">
        <f>IF(Q2="","",Q2)</f>
        <v>名前</v>
      </c>
      <c r="R26" s="3"/>
      <c r="S26" s="3"/>
      <c r="T26" s="57"/>
      <c r="U26" s="3" t="str">
        <f>IF(U2="","",U2)</f>
        <v/>
      </c>
      <c r="V26" s="3"/>
      <c r="W26" s="3"/>
      <c r="X26" s="3"/>
      <c r="Y26" s="3"/>
      <c r="Z26" s="56"/>
      <c r="AA26" s="3"/>
      <c r="AB26" s="56"/>
      <c r="AC26" s="3"/>
      <c r="AD26" s="56"/>
      <c r="AE26" s="3"/>
      <c r="AF26" s="3"/>
      <c r="AL26" s="1" t="str">
        <f>IF(AL2="","",AL2)</f>
        <v/>
      </c>
    </row>
    <row r="27" spans="1:38" ht="27" customHeight="1" x14ac:dyDescent="0.25">
      <c r="A27" s="51" t="str">
        <f t="shared" ref="A27:A48" si="1">IF(A3="","",A3)</f>
        <v>１</v>
      </c>
      <c r="C27" s="52" t="str">
        <f>IF(C3="","",C3)</f>
        <v>□にあてはまる数をかきましょう。</v>
      </c>
    </row>
    <row r="28" spans="1:38" ht="27" customHeight="1" x14ac:dyDescent="0.25">
      <c r="A28" s="1" t="str">
        <f t="shared" si="1"/>
        <v/>
      </c>
      <c r="B28" s="51" t="str">
        <f t="shared" ref="B28:B39" si="2">IF(B4="","",B4)</f>
        <v>(1)</v>
      </c>
      <c r="E28" s="146">
        <f t="shared" ref="E28:AL28" ca="1" si="3">IF(E4="","",E4)</f>
        <v>7</v>
      </c>
      <c r="F28" s="146" t="str">
        <f t="shared" si="3"/>
        <v/>
      </c>
      <c r="G28" s="154" t="str">
        <f t="shared" si="3"/>
        <v>×</v>
      </c>
      <c r="H28" s="154" t="str">
        <f t="shared" si="3"/>
        <v/>
      </c>
      <c r="I28" s="146">
        <f t="shared" ca="1" si="3"/>
        <v>2</v>
      </c>
      <c r="J28" s="146" t="str">
        <f t="shared" si="3"/>
        <v/>
      </c>
      <c r="K28" s="154" t="str">
        <f t="shared" si="3"/>
        <v>＝</v>
      </c>
      <c r="L28" s="154" t="str">
        <f t="shared" si="3"/>
        <v/>
      </c>
      <c r="M28" s="177">
        <f t="shared" ca="1" si="3"/>
        <v>2</v>
      </c>
      <c r="N28" s="179" t="str">
        <f t="shared" si="3"/>
        <v/>
      </c>
      <c r="O28" s="154" t="str">
        <f t="shared" si="3"/>
        <v>×</v>
      </c>
      <c r="P28" s="154" t="str">
        <f t="shared" si="3"/>
        <v/>
      </c>
      <c r="Q28" s="146">
        <f t="shared" ca="1" si="3"/>
        <v>7</v>
      </c>
      <c r="R28" s="146" t="str">
        <f t="shared" si="3"/>
        <v/>
      </c>
      <c r="S28" s="1" t="str">
        <f t="shared" si="3"/>
        <v/>
      </c>
      <c r="T28" s="5" t="str">
        <f t="shared" si="3"/>
        <v/>
      </c>
      <c r="U28" s="1" t="str">
        <f t="shared" si="3"/>
        <v/>
      </c>
      <c r="V28" s="1" t="str">
        <f t="shared" si="3"/>
        <v/>
      </c>
      <c r="W28" s="1" t="str">
        <f t="shared" si="3"/>
        <v/>
      </c>
      <c r="X28" s="1" t="str">
        <f t="shared" si="3"/>
        <v/>
      </c>
      <c r="Y28" s="1" t="str">
        <f t="shared" si="3"/>
        <v/>
      </c>
      <c r="Z28" s="54" t="str">
        <f t="shared" si="3"/>
        <v/>
      </c>
      <c r="AA28" s="1" t="str">
        <f t="shared" si="3"/>
        <v/>
      </c>
      <c r="AB28" s="54" t="str">
        <f t="shared" si="3"/>
        <v/>
      </c>
      <c r="AC28" s="1" t="str">
        <f t="shared" si="3"/>
        <v/>
      </c>
      <c r="AD28" s="54" t="str">
        <f t="shared" si="3"/>
        <v/>
      </c>
      <c r="AE28" s="1" t="str">
        <f t="shared" si="3"/>
        <v/>
      </c>
      <c r="AF28" s="1" t="str">
        <f t="shared" si="3"/>
        <v/>
      </c>
      <c r="AG28" s="1" t="str">
        <f t="shared" si="3"/>
        <v/>
      </c>
      <c r="AH28" s="1" t="str">
        <f t="shared" si="3"/>
        <v/>
      </c>
      <c r="AI28" s="1" t="str">
        <f t="shared" si="3"/>
        <v/>
      </c>
      <c r="AJ28" s="1" t="str">
        <f t="shared" si="3"/>
        <v/>
      </c>
      <c r="AK28" s="1" t="str">
        <f t="shared" si="3"/>
        <v/>
      </c>
      <c r="AL28" s="1" t="str">
        <f t="shared" si="3"/>
        <v/>
      </c>
    </row>
    <row r="29" spans="1:38" ht="27" customHeight="1" x14ac:dyDescent="0.25">
      <c r="A29" s="1" t="str">
        <f t="shared" si="1"/>
        <v/>
      </c>
      <c r="B29" s="51" t="str">
        <f t="shared" si="2"/>
        <v/>
      </c>
      <c r="E29" s="10" t="str">
        <f t="shared" ref="E29:AL29" si="4">IF(E5="","",E5)</f>
        <v/>
      </c>
      <c r="F29" s="10" t="str">
        <f t="shared" si="4"/>
        <v/>
      </c>
      <c r="G29" s="53" t="str">
        <f t="shared" si="4"/>
        <v/>
      </c>
      <c r="H29" s="53" t="str">
        <f t="shared" si="4"/>
        <v/>
      </c>
      <c r="I29" s="10" t="str">
        <f t="shared" si="4"/>
        <v/>
      </c>
      <c r="J29" s="10" t="str">
        <f t="shared" si="4"/>
        <v/>
      </c>
      <c r="K29" s="53" t="str">
        <f t="shared" si="4"/>
        <v/>
      </c>
      <c r="L29" s="53" t="str">
        <f t="shared" si="4"/>
        <v/>
      </c>
      <c r="M29" s="10" t="str">
        <f t="shared" si="4"/>
        <v/>
      </c>
      <c r="N29" s="10" t="str">
        <f t="shared" si="4"/>
        <v/>
      </c>
      <c r="O29" s="1" t="str">
        <f t="shared" si="4"/>
        <v/>
      </c>
      <c r="P29" s="1" t="str">
        <f t="shared" si="4"/>
        <v/>
      </c>
      <c r="Q29" s="1" t="str">
        <f t="shared" si="4"/>
        <v/>
      </c>
      <c r="R29" s="1" t="str">
        <f t="shared" si="4"/>
        <v/>
      </c>
      <c r="S29" s="1" t="str">
        <f t="shared" si="4"/>
        <v/>
      </c>
      <c r="T29" s="5" t="str">
        <f t="shared" si="4"/>
        <v/>
      </c>
      <c r="U29" s="1" t="str">
        <f t="shared" si="4"/>
        <v/>
      </c>
      <c r="V29" s="1" t="str">
        <f t="shared" si="4"/>
        <v/>
      </c>
      <c r="W29" s="1" t="str">
        <f t="shared" si="4"/>
        <v/>
      </c>
      <c r="X29" s="1" t="str">
        <f t="shared" si="4"/>
        <v/>
      </c>
      <c r="Y29" s="1" t="str">
        <f t="shared" si="4"/>
        <v/>
      </c>
      <c r="Z29" s="54" t="str">
        <f t="shared" si="4"/>
        <v/>
      </c>
      <c r="AA29" s="1" t="str">
        <f t="shared" si="4"/>
        <v/>
      </c>
      <c r="AB29" s="54" t="str">
        <f t="shared" si="4"/>
        <v/>
      </c>
      <c r="AC29" s="1" t="str">
        <f t="shared" si="4"/>
        <v/>
      </c>
      <c r="AD29" s="54" t="str">
        <f t="shared" si="4"/>
        <v/>
      </c>
      <c r="AE29" s="1" t="str">
        <f t="shared" si="4"/>
        <v/>
      </c>
      <c r="AF29" s="1" t="str">
        <f t="shared" si="4"/>
        <v/>
      </c>
      <c r="AG29" s="1" t="str">
        <f t="shared" si="4"/>
        <v/>
      </c>
      <c r="AH29" s="1" t="str">
        <f t="shared" si="4"/>
        <v/>
      </c>
      <c r="AI29" s="1" t="str">
        <f t="shared" si="4"/>
        <v/>
      </c>
      <c r="AJ29" s="1" t="str">
        <f t="shared" si="4"/>
        <v/>
      </c>
      <c r="AK29" s="1" t="str">
        <f t="shared" si="4"/>
        <v/>
      </c>
      <c r="AL29" s="1" t="str">
        <f t="shared" si="4"/>
        <v/>
      </c>
    </row>
    <row r="30" spans="1:38" ht="27" customHeight="1" x14ac:dyDescent="0.25">
      <c r="A30" s="1" t="str">
        <f t="shared" si="1"/>
        <v/>
      </c>
      <c r="B30" s="51" t="str">
        <f t="shared" si="2"/>
        <v>(2)</v>
      </c>
      <c r="E30" s="146">
        <f t="shared" ref="E30:AL30" ca="1" si="5">IF(E6="","",E6)</f>
        <v>27</v>
      </c>
      <c r="F30" s="146" t="str">
        <f t="shared" si="5"/>
        <v/>
      </c>
      <c r="G30" s="154" t="str">
        <f t="shared" si="5"/>
        <v>×</v>
      </c>
      <c r="H30" s="154" t="str">
        <f t="shared" si="5"/>
        <v/>
      </c>
      <c r="I30" s="10">
        <f t="shared" ca="1" si="5"/>
        <v>4</v>
      </c>
      <c r="J30" s="154" t="str">
        <f t="shared" si="5"/>
        <v>＋</v>
      </c>
      <c r="K30" s="146" t="str">
        <f t="shared" si="5"/>
        <v/>
      </c>
      <c r="L30" s="10">
        <f t="shared" ca="1" si="5"/>
        <v>3</v>
      </c>
      <c r="M30" s="154" t="str">
        <f t="shared" si="5"/>
        <v>×</v>
      </c>
      <c r="N30" s="146" t="str">
        <f t="shared" si="5"/>
        <v/>
      </c>
      <c r="O30" s="1">
        <f t="shared" ca="1" si="5"/>
        <v>4</v>
      </c>
      <c r="P30" s="154" t="str">
        <f t="shared" si="5"/>
        <v>＝</v>
      </c>
      <c r="Q30" s="146" t="str">
        <f t="shared" si="5"/>
        <v/>
      </c>
      <c r="R30" s="52" t="str">
        <f t="shared" si="5"/>
        <v>(</v>
      </c>
      <c r="S30" s="146">
        <f t="shared" ca="1" si="5"/>
        <v>27</v>
      </c>
      <c r="T30" s="146" t="str">
        <f t="shared" si="5"/>
        <v/>
      </c>
      <c r="U30" s="154" t="str">
        <f t="shared" si="5"/>
        <v>＋</v>
      </c>
      <c r="V30" s="146" t="str">
        <f t="shared" si="5"/>
        <v/>
      </c>
      <c r="W30" s="1">
        <f t="shared" ca="1" si="5"/>
        <v>3</v>
      </c>
      <c r="X30" s="52" t="str">
        <f t="shared" si="5"/>
        <v>)</v>
      </c>
      <c r="Y30" s="154" t="str">
        <f t="shared" si="5"/>
        <v>×</v>
      </c>
      <c r="Z30" s="146" t="str">
        <f t="shared" si="5"/>
        <v/>
      </c>
      <c r="AA30" s="177">
        <f t="shared" ca="1" si="5"/>
        <v>4</v>
      </c>
      <c r="AB30" s="179" t="str">
        <f t="shared" si="5"/>
        <v/>
      </c>
      <c r="AC30" s="1" t="str">
        <f t="shared" si="5"/>
        <v/>
      </c>
      <c r="AD30" s="54" t="str">
        <f t="shared" si="5"/>
        <v/>
      </c>
      <c r="AE30" s="1" t="str">
        <f t="shared" si="5"/>
        <v/>
      </c>
      <c r="AF30" s="1" t="str">
        <f t="shared" si="5"/>
        <v/>
      </c>
      <c r="AG30" s="1" t="str">
        <f t="shared" si="5"/>
        <v/>
      </c>
      <c r="AH30" s="1" t="str">
        <f t="shared" si="5"/>
        <v/>
      </c>
      <c r="AI30" s="1" t="str">
        <f t="shared" si="5"/>
        <v/>
      </c>
      <c r="AJ30" s="1" t="str">
        <f t="shared" si="5"/>
        <v/>
      </c>
      <c r="AK30" s="1" t="str">
        <f t="shared" si="5"/>
        <v/>
      </c>
      <c r="AL30" s="1" t="str">
        <f t="shared" si="5"/>
        <v/>
      </c>
    </row>
    <row r="31" spans="1:38" ht="27" customHeight="1" x14ac:dyDescent="0.25">
      <c r="A31" s="44" t="str">
        <f t="shared" si="1"/>
        <v/>
      </c>
      <c r="B31" s="51" t="str">
        <f t="shared" si="2"/>
        <v/>
      </c>
      <c r="C31" s="43"/>
      <c r="E31" s="1" t="str">
        <f t="shared" ref="E31:AL31" si="6">IF(E7="","",E7)</f>
        <v/>
      </c>
      <c r="F31" s="1" t="str">
        <f t="shared" si="6"/>
        <v/>
      </c>
      <c r="G31" s="52" t="str">
        <f t="shared" si="6"/>
        <v/>
      </c>
      <c r="H31" s="52" t="str">
        <f t="shared" si="6"/>
        <v/>
      </c>
      <c r="I31" s="1" t="str">
        <f t="shared" si="6"/>
        <v/>
      </c>
      <c r="J31" s="1" t="str">
        <f t="shared" si="6"/>
        <v/>
      </c>
      <c r="K31" s="52" t="str">
        <f t="shared" si="6"/>
        <v/>
      </c>
      <c r="L31" s="52" t="str">
        <f t="shared" si="6"/>
        <v/>
      </c>
      <c r="M31" s="1" t="str">
        <f t="shared" si="6"/>
        <v/>
      </c>
      <c r="N31" s="1" t="str">
        <f t="shared" si="6"/>
        <v/>
      </c>
      <c r="O31" s="43" t="str">
        <f t="shared" si="6"/>
        <v/>
      </c>
      <c r="P31" s="43" t="str">
        <f t="shared" si="6"/>
        <v/>
      </c>
      <c r="Q31" s="43" t="str">
        <f t="shared" si="6"/>
        <v/>
      </c>
      <c r="R31" s="43" t="str">
        <f t="shared" si="6"/>
        <v/>
      </c>
      <c r="S31" s="44" t="str">
        <f t="shared" si="6"/>
        <v/>
      </c>
      <c r="T31" s="43" t="str">
        <f t="shared" si="6"/>
        <v/>
      </c>
      <c r="U31" s="43" t="str">
        <f t="shared" si="6"/>
        <v/>
      </c>
      <c r="V31" s="1" t="str">
        <f t="shared" si="6"/>
        <v/>
      </c>
      <c r="W31" s="1" t="str">
        <f t="shared" si="6"/>
        <v/>
      </c>
      <c r="X31" s="1" t="str">
        <f t="shared" si="6"/>
        <v/>
      </c>
      <c r="Y31" s="1" t="str">
        <f t="shared" si="6"/>
        <v/>
      </c>
      <c r="Z31" s="54" t="str">
        <f t="shared" si="6"/>
        <v/>
      </c>
      <c r="AA31" s="1" t="str">
        <f t="shared" si="6"/>
        <v/>
      </c>
      <c r="AB31" s="54" t="str">
        <f t="shared" si="6"/>
        <v/>
      </c>
      <c r="AC31" s="1" t="str">
        <f t="shared" si="6"/>
        <v/>
      </c>
      <c r="AD31" s="54" t="str">
        <f t="shared" si="6"/>
        <v/>
      </c>
      <c r="AE31" s="43" t="str">
        <f t="shared" si="6"/>
        <v/>
      </c>
      <c r="AF31" s="43" t="str">
        <f t="shared" si="6"/>
        <v/>
      </c>
      <c r="AG31" s="43" t="str">
        <f t="shared" si="6"/>
        <v/>
      </c>
      <c r="AH31" s="1" t="str">
        <f t="shared" si="6"/>
        <v/>
      </c>
      <c r="AI31" s="1" t="str">
        <f t="shared" si="6"/>
        <v/>
      </c>
      <c r="AJ31" s="1" t="str">
        <f t="shared" si="6"/>
        <v/>
      </c>
      <c r="AK31" s="1" t="str">
        <f t="shared" si="6"/>
        <v/>
      </c>
      <c r="AL31" s="1" t="str">
        <f t="shared" si="6"/>
        <v/>
      </c>
    </row>
    <row r="32" spans="1:38" ht="27" customHeight="1" x14ac:dyDescent="0.25">
      <c r="A32" s="44" t="str">
        <f t="shared" si="1"/>
        <v/>
      </c>
      <c r="B32" s="51" t="str">
        <f t="shared" si="2"/>
        <v>(3)</v>
      </c>
      <c r="C32" s="43"/>
      <c r="E32" s="177">
        <f t="shared" ref="E32:AL32" ca="1" si="7">IF(E8="","",E8)</f>
        <v>9</v>
      </c>
      <c r="F32" s="179" t="str">
        <f t="shared" si="7"/>
        <v/>
      </c>
      <c r="G32" s="205" t="str">
        <f t="shared" si="7"/>
        <v>＋</v>
      </c>
      <c r="H32" s="154" t="str">
        <f t="shared" si="7"/>
        <v/>
      </c>
      <c r="I32" s="146">
        <f t="shared" ca="1" si="7"/>
        <v>67</v>
      </c>
      <c r="J32" s="146" t="str">
        <f t="shared" si="7"/>
        <v/>
      </c>
      <c r="K32" s="154" t="str">
        <f t="shared" si="7"/>
        <v>＝</v>
      </c>
      <c r="L32" s="154" t="str">
        <f t="shared" si="7"/>
        <v/>
      </c>
      <c r="M32" s="146">
        <f t="shared" ca="1" si="7"/>
        <v>76</v>
      </c>
      <c r="N32" s="146" t="str">
        <f t="shared" si="7"/>
        <v/>
      </c>
      <c r="O32" s="43" t="str">
        <f t="shared" si="7"/>
        <v/>
      </c>
      <c r="P32" s="43" t="str">
        <f t="shared" si="7"/>
        <v/>
      </c>
      <c r="Q32" s="43" t="str">
        <f t="shared" si="7"/>
        <v/>
      </c>
      <c r="R32" s="43" t="str">
        <f t="shared" si="7"/>
        <v/>
      </c>
      <c r="S32" s="44" t="str">
        <f t="shared" si="7"/>
        <v/>
      </c>
      <c r="T32" s="43" t="str">
        <f t="shared" si="7"/>
        <v/>
      </c>
      <c r="U32" s="43" t="str">
        <f t="shared" si="7"/>
        <v/>
      </c>
      <c r="V32" s="1" t="str">
        <f t="shared" si="7"/>
        <v/>
      </c>
      <c r="W32" s="1" t="str">
        <f t="shared" si="7"/>
        <v/>
      </c>
      <c r="X32" s="1" t="str">
        <f t="shared" si="7"/>
        <v/>
      </c>
      <c r="Y32" s="1" t="str">
        <f t="shared" si="7"/>
        <v/>
      </c>
      <c r="Z32" s="54" t="str">
        <f t="shared" si="7"/>
        <v/>
      </c>
      <c r="AA32" s="1" t="str">
        <f t="shared" si="7"/>
        <v/>
      </c>
      <c r="AB32" s="54" t="str">
        <f t="shared" si="7"/>
        <v/>
      </c>
      <c r="AC32" s="1" t="str">
        <f t="shared" si="7"/>
        <v/>
      </c>
      <c r="AD32" s="54" t="str">
        <f t="shared" si="7"/>
        <v/>
      </c>
      <c r="AE32" s="43" t="str">
        <f t="shared" si="7"/>
        <v/>
      </c>
      <c r="AF32" s="43" t="str">
        <f t="shared" si="7"/>
        <v/>
      </c>
      <c r="AG32" s="43" t="str">
        <f t="shared" si="7"/>
        <v/>
      </c>
      <c r="AH32" s="1" t="str">
        <f t="shared" si="7"/>
        <v/>
      </c>
      <c r="AI32" s="1" t="str">
        <f t="shared" si="7"/>
        <v/>
      </c>
      <c r="AJ32" s="1" t="str">
        <f t="shared" si="7"/>
        <v/>
      </c>
      <c r="AK32" s="1" t="str">
        <f t="shared" si="7"/>
        <v/>
      </c>
      <c r="AL32" s="1" t="str">
        <f t="shared" si="7"/>
        <v/>
      </c>
    </row>
    <row r="33" spans="1:43" ht="27" customHeight="1" x14ac:dyDescent="0.25">
      <c r="A33" s="1" t="str">
        <f t="shared" si="1"/>
        <v/>
      </c>
      <c r="B33" s="51" t="str">
        <f t="shared" si="2"/>
        <v/>
      </c>
      <c r="E33" s="1" t="str">
        <f t="shared" ref="E33:AL33" si="8">IF(E9="","",E9)</f>
        <v/>
      </c>
      <c r="F33" s="1" t="str">
        <f t="shared" si="8"/>
        <v/>
      </c>
      <c r="G33" s="52" t="str">
        <f t="shared" si="8"/>
        <v/>
      </c>
      <c r="H33" s="1" t="str">
        <f t="shared" si="8"/>
        <v/>
      </c>
      <c r="I33" s="1" t="str">
        <f t="shared" si="8"/>
        <v/>
      </c>
      <c r="J33" s="52" t="str">
        <f t="shared" si="8"/>
        <v/>
      </c>
      <c r="K33" s="1" t="str">
        <f t="shared" si="8"/>
        <v/>
      </c>
      <c r="L33" s="1" t="str">
        <f t="shared" si="8"/>
        <v/>
      </c>
      <c r="M33" s="1" t="str">
        <f t="shared" si="8"/>
        <v/>
      </c>
      <c r="N33" s="52" t="str">
        <f t="shared" si="8"/>
        <v/>
      </c>
      <c r="O33" s="1" t="str">
        <f t="shared" si="8"/>
        <v/>
      </c>
      <c r="P33" s="1" t="str">
        <f t="shared" si="8"/>
        <v/>
      </c>
      <c r="Q33" s="1" t="str">
        <f t="shared" si="8"/>
        <v/>
      </c>
      <c r="R33" s="1" t="str">
        <f t="shared" si="8"/>
        <v/>
      </c>
      <c r="S33" s="1" t="str">
        <f t="shared" si="8"/>
        <v/>
      </c>
      <c r="T33" s="1" t="str">
        <f t="shared" si="8"/>
        <v/>
      </c>
      <c r="U33" s="1" t="str">
        <f t="shared" si="8"/>
        <v/>
      </c>
      <c r="V33" s="1" t="str">
        <f t="shared" si="8"/>
        <v/>
      </c>
      <c r="W33" s="1" t="str">
        <f t="shared" si="8"/>
        <v/>
      </c>
      <c r="X33" s="1" t="str">
        <f t="shared" si="8"/>
        <v/>
      </c>
      <c r="Y33" s="1" t="str">
        <f t="shared" si="8"/>
        <v/>
      </c>
      <c r="Z33" s="1" t="str">
        <f t="shared" si="8"/>
        <v/>
      </c>
      <c r="AA33" s="1" t="str">
        <f t="shared" si="8"/>
        <v/>
      </c>
      <c r="AB33" s="1" t="str">
        <f t="shared" si="8"/>
        <v/>
      </c>
      <c r="AC33" s="1" t="str">
        <f t="shared" si="8"/>
        <v/>
      </c>
      <c r="AD33" s="1" t="str">
        <f t="shared" si="8"/>
        <v/>
      </c>
      <c r="AE33" s="1" t="str">
        <f t="shared" si="8"/>
        <v/>
      </c>
      <c r="AF33" s="1" t="str">
        <f t="shared" si="8"/>
        <v/>
      </c>
      <c r="AG33" s="1" t="str">
        <f t="shared" si="8"/>
        <v/>
      </c>
      <c r="AH33" s="1" t="str">
        <f t="shared" si="8"/>
        <v/>
      </c>
      <c r="AI33" s="1" t="str">
        <f t="shared" si="8"/>
        <v/>
      </c>
      <c r="AJ33" s="1" t="str">
        <f t="shared" si="8"/>
        <v/>
      </c>
      <c r="AK33" s="1" t="str">
        <f t="shared" si="8"/>
        <v/>
      </c>
      <c r="AL33" s="1" t="str">
        <f t="shared" si="8"/>
        <v/>
      </c>
    </row>
    <row r="34" spans="1:43" s="50" customFormat="1" ht="25" customHeight="1" x14ac:dyDescent="0.25">
      <c r="A34" s="1" t="str">
        <f t="shared" si="1"/>
        <v/>
      </c>
      <c r="B34" s="51" t="str">
        <f t="shared" si="2"/>
        <v>(4)</v>
      </c>
      <c r="C34" s="1"/>
      <c r="D34" s="1"/>
      <c r="E34" s="177">
        <f t="shared" ref="E34:AL34" ca="1" si="9">IF(E10="","",E10)</f>
        <v>64</v>
      </c>
      <c r="F34" s="179" t="str">
        <f t="shared" si="9"/>
        <v/>
      </c>
      <c r="G34" s="205" t="str">
        <f t="shared" si="9"/>
        <v>－</v>
      </c>
      <c r="H34" s="154" t="str">
        <f t="shared" si="9"/>
        <v/>
      </c>
      <c r="I34" s="146">
        <f t="shared" ca="1" si="9"/>
        <v>20</v>
      </c>
      <c r="J34" s="146" t="str">
        <f t="shared" si="9"/>
        <v/>
      </c>
      <c r="K34" s="154" t="str">
        <f t="shared" si="9"/>
        <v>＝</v>
      </c>
      <c r="L34" s="154" t="str">
        <f t="shared" si="9"/>
        <v/>
      </c>
      <c r="M34" s="146">
        <f t="shared" ca="1" si="9"/>
        <v>44</v>
      </c>
      <c r="N34" s="146" t="str">
        <f t="shared" si="9"/>
        <v/>
      </c>
      <c r="O34" s="1" t="str">
        <f t="shared" si="9"/>
        <v/>
      </c>
      <c r="P34" s="1" t="str">
        <f t="shared" si="9"/>
        <v/>
      </c>
      <c r="Q34" s="1" t="str">
        <f t="shared" si="9"/>
        <v/>
      </c>
      <c r="R34" s="1" t="str">
        <f t="shared" si="9"/>
        <v/>
      </c>
      <c r="S34" s="1" t="str">
        <f t="shared" si="9"/>
        <v/>
      </c>
      <c r="T34" s="1" t="str">
        <f t="shared" si="9"/>
        <v/>
      </c>
      <c r="U34" s="1" t="str">
        <f t="shared" si="9"/>
        <v/>
      </c>
      <c r="V34" s="1" t="str">
        <f t="shared" si="9"/>
        <v/>
      </c>
      <c r="W34" s="1" t="str">
        <f t="shared" si="9"/>
        <v/>
      </c>
      <c r="X34" s="1" t="str">
        <f t="shared" si="9"/>
        <v/>
      </c>
      <c r="Y34" s="1" t="str">
        <f t="shared" si="9"/>
        <v/>
      </c>
      <c r="Z34" s="1" t="str">
        <f t="shared" si="9"/>
        <v/>
      </c>
      <c r="AA34" s="1" t="str">
        <f t="shared" si="9"/>
        <v/>
      </c>
      <c r="AB34" s="1" t="str">
        <f t="shared" si="9"/>
        <v/>
      </c>
      <c r="AC34" s="1" t="str">
        <f t="shared" si="9"/>
        <v/>
      </c>
      <c r="AD34" s="1" t="str">
        <f t="shared" si="9"/>
        <v/>
      </c>
      <c r="AE34" s="1" t="str">
        <f t="shared" si="9"/>
        <v/>
      </c>
      <c r="AF34" s="1" t="str">
        <f t="shared" si="9"/>
        <v/>
      </c>
      <c r="AG34" s="1" t="str">
        <f t="shared" si="9"/>
        <v/>
      </c>
      <c r="AH34" s="1" t="str">
        <f t="shared" si="9"/>
        <v/>
      </c>
      <c r="AI34" s="1" t="str">
        <f t="shared" si="9"/>
        <v/>
      </c>
      <c r="AJ34" s="1" t="str">
        <f t="shared" si="9"/>
        <v/>
      </c>
      <c r="AK34" s="1" t="str">
        <f t="shared" si="9"/>
        <v/>
      </c>
      <c r="AL34" s="1" t="str">
        <f t="shared" si="9"/>
        <v/>
      </c>
      <c r="AM34" s="1"/>
      <c r="AN34" s="1"/>
      <c r="AO34" s="1"/>
      <c r="AP34" s="1"/>
      <c r="AQ34" s="1"/>
    </row>
    <row r="35" spans="1:43" s="50" customFormat="1" ht="25" customHeight="1" x14ac:dyDescent="0.25">
      <c r="A35" s="1" t="str">
        <f t="shared" si="1"/>
        <v/>
      </c>
      <c r="B35" s="51" t="str">
        <f t="shared" si="2"/>
        <v/>
      </c>
      <c r="C35" s="1"/>
      <c r="D35" s="1"/>
      <c r="E35" s="1" t="str">
        <f t="shared" ref="E35:AL35" si="10">IF(E11="","",E11)</f>
        <v/>
      </c>
      <c r="F35" s="1" t="str">
        <f t="shared" si="10"/>
        <v/>
      </c>
      <c r="G35" s="52" t="str">
        <f t="shared" si="10"/>
        <v/>
      </c>
      <c r="H35" s="1" t="str">
        <f t="shared" si="10"/>
        <v/>
      </c>
      <c r="I35" s="1" t="str">
        <f t="shared" si="10"/>
        <v/>
      </c>
      <c r="J35" s="52" t="str">
        <f t="shared" si="10"/>
        <v/>
      </c>
      <c r="K35" s="1" t="str">
        <f t="shared" si="10"/>
        <v/>
      </c>
      <c r="L35" s="1" t="str">
        <f t="shared" si="10"/>
        <v/>
      </c>
      <c r="M35" s="1" t="str">
        <f t="shared" si="10"/>
        <v/>
      </c>
      <c r="N35" s="1" t="str">
        <f t="shared" si="10"/>
        <v/>
      </c>
      <c r="O35" s="1" t="str">
        <f t="shared" si="10"/>
        <v/>
      </c>
      <c r="P35" s="1" t="str">
        <f t="shared" si="10"/>
        <v/>
      </c>
      <c r="Q35" s="1" t="str">
        <f t="shared" si="10"/>
        <v/>
      </c>
      <c r="R35" s="1" t="str">
        <f t="shared" si="10"/>
        <v/>
      </c>
      <c r="S35" s="1" t="str">
        <f t="shared" si="10"/>
        <v/>
      </c>
      <c r="T35" s="1" t="str">
        <f t="shared" si="10"/>
        <v/>
      </c>
      <c r="U35" s="1" t="str">
        <f t="shared" si="10"/>
        <v/>
      </c>
      <c r="V35" s="1" t="str">
        <f t="shared" si="10"/>
        <v/>
      </c>
      <c r="W35" s="1" t="str">
        <f t="shared" si="10"/>
        <v/>
      </c>
      <c r="X35" s="1" t="str">
        <f t="shared" si="10"/>
        <v/>
      </c>
      <c r="Y35" s="1" t="str">
        <f t="shared" si="10"/>
        <v/>
      </c>
      <c r="Z35" s="1" t="str">
        <f t="shared" si="10"/>
        <v/>
      </c>
      <c r="AA35" s="1" t="str">
        <f t="shared" si="10"/>
        <v/>
      </c>
      <c r="AB35" s="1" t="str">
        <f t="shared" si="10"/>
        <v/>
      </c>
      <c r="AC35" s="1" t="str">
        <f t="shared" si="10"/>
        <v/>
      </c>
      <c r="AD35" s="1" t="str">
        <f t="shared" si="10"/>
        <v/>
      </c>
      <c r="AE35" s="1" t="str">
        <f t="shared" si="10"/>
        <v/>
      </c>
      <c r="AF35" s="1" t="str">
        <f t="shared" si="10"/>
        <v/>
      </c>
      <c r="AG35" s="1" t="str">
        <f t="shared" si="10"/>
        <v/>
      </c>
      <c r="AH35" s="1" t="str">
        <f t="shared" si="10"/>
        <v/>
      </c>
      <c r="AI35" s="1" t="str">
        <f t="shared" si="10"/>
        <v/>
      </c>
      <c r="AJ35" s="1" t="str">
        <f t="shared" si="10"/>
        <v/>
      </c>
      <c r="AK35" s="1" t="str">
        <f t="shared" si="10"/>
        <v/>
      </c>
      <c r="AL35" s="1" t="str">
        <f t="shared" si="10"/>
        <v/>
      </c>
      <c r="AM35" s="1"/>
      <c r="AN35" s="1"/>
      <c r="AO35" s="1"/>
      <c r="AP35" s="1"/>
      <c r="AQ35" s="1"/>
    </row>
    <row r="36" spans="1:43" s="50" customFormat="1" ht="25" customHeight="1" x14ac:dyDescent="0.25">
      <c r="A36" s="1" t="str">
        <f t="shared" si="1"/>
        <v/>
      </c>
      <c r="B36" s="51" t="str">
        <f t="shared" si="2"/>
        <v>(5)</v>
      </c>
      <c r="C36" s="1"/>
      <c r="D36" s="1"/>
      <c r="E36" s="177">
        <f t="shared" ref="E36:AL36" ca="1" si="11">IF(E12="","",E12)</f>
        <v>9</v>
      </c>
      <c r="F36" s="179" t="str">
        <f t="shared" si="11"/>
        <v/>
      </c>
      <c r="G36" s="205" t="str">
        <f t="shared" si="11"/>
        <v>×</v>
      </c>
      <c r="H36" s="154" t="str">
        <f t="shared" si="11"/>
        <v/>
      </c>
      <c r="I36" s="146">
        <f t="shared" ca="1" si="11"/>
        <v>7</v>
      </c>
      <c r="J36" s="146" t="str">
        <f t="shared" si="11"/>
        <v/>
      </c>
      <c r="K36" s="154" t="str">
        <f t="shared" si="11"/>
        <v>＝</v>
      </c>
      <c r="L36" s="154" t="str">
        <f t="shared" si="11"/>
        <v/>
      </c>
      <c r="M36" s="146">
        <f t="shared" ca="1" si="11"/>
        <v>63</v>
      </c>
      <c r="N36" s="146" t="str">
        <f t="shared" si="11"/>
        <v/>
      </c>
      <c r="O36" s="1" t="str">
        <f t="shared" si="11"/>
        <v/>
      </c>
      <c r="P36" s="1" t="str">
        <f t="shared" si="11"/>
        <v/>
      </c>
      <c r="Q36" s="1" t="str">
        <f t="shared" si="11"/>
        <v/>
      </c>
      <c r="R36" s="1" t="str">
        <f t="shared" si="11"/>
        <v/>
      </c>
      <c r="S36" s="1" t="str">
        <f t="shared" si="11"/>
        <v/>
      </c>
      <c r="T36" s="1" t="str">
        <f t="shared" si="11"/>
        <v/>
      </c>
      <c r="U36" s="1" t="str">
        <f t="shared" si="11"/>
        <v/>
      </c>
      <c r="V36" s="1" t="str">
        <f t="shared" si="11"/>
        <v/>
      </c>
      <c r="W36" s="1" t="str">
        <f t="shared" si="11"/>
        <v/>
      </c>
      <c r="X36" s="1" t="str">
        <f t="shared" si="11"/>
        <v/>
      </c>
      <c r="Y36" s="1" t="str">
        <f t="shared" si="11"/>
        <v/>
      </c>
      <c r="Z36" s="1" t="str">
        <f t="shared" si="11"/>
        <v/>
      </c>
      <c r="AA36" s="1" t="str">
        <f t="shared" si="11"/>
        <v/>
      </c>
      <c r="AB36" s="1" t="str">
        <f t="shared" si="11"/>
        <v/>
      </c>
      <c r="AC36" s="1" t="str">
        <f t="shared" si="11"/>
        <v/>
      </c>
      <c r="AD36" s="1" t="str">
        <f t="shared" si="11"/>
        <v/>
      </c>
      <c r="AE36" s="1" t="str">
        <f t="shared" si="11"/>
        <v/>
      </c>
      <c r="AF36" s="1" t="str">
        <f t="shared" si="11"/>
        <v/>
      </c>
      <c r="AG36" s="1" t="str">
        <f t="shared" si="11"/>
        <v/>
      </c>
      <c r="AH36" s="1" t="str">
        <f t="shared" si="11"/>
        <v/>
      </c>
      <c r="AI36" s="1" t="str">
        <f t="shared" si="11"/>
        <v/>
      </c>
      <c r="AJ36" s="1" t="str">
        <f t="shared" si="11"/>
        <v/>
      </c>
      <c r="AK36" s="1" t="str">
        <f t="shared" si="11"/>
        <v/>
      </c>
      <c r="AL36" s="1" t="str">
        <f t="shared" si="11"/>
        <v/>
      </c>
      <c r="AM36" s="1"/>
      <c r="AN36" s="1"/>
      <c r="AO36" s="1"/>
      <c r="AP36" s="1"/>
      <c r="AQ36" s="1"/>
    </row>
    <row r="37" spans="1:43" s="50" customFormat="1" ht="25" customHeight="1" x14ac:dyDescent="0.25">
      <c r="A37" s="5" t="str">
        <f t="shared" si="1"/>
        <v/>
      </c>
      <c r="B37" s="51" t="str">
        <f t="shared" si="2"/>
        <v/>
      </c>
      <c r="C37" s="1"/>
      <c r="D37" s="1"/>
      <c r="E37" s="1" t="str">
        <f t="shared" ref="E37:AL37" si="12">IF(E13="","",E13)</f>
        <v/>
      </c>
      <c r="F37" s="1" t="str">
        <f t="shared" si="12"/>
        <v/>
      </c>
      <c r="G37" s="52" t="str">
        <f t="shared" si="12"/>
        <v/>
      </c>
      <c r="H37" s="1" t="str">
        <f t="shared" si="12"/>
        <v/>
      </c>
      <c r="I37" s="1" t="str">
        <f t="shared" si="12"/>
        <v/>
      </c>
      <c r="J37" s="1" t="str">
        <f t="shared" si="12"/>
        <v/>
      </c>
      <c r="K37" s="52" t="str">
        <f t="shared" si="12"/>
        <v/>
      </c>
      <c r="L37" s="1" t="str">
        <f t="shared" si="12"/>
        <v/>
      </c>
      <c r="M37" s="1" t="str">
        <f t="shared" si="12"/>
        <v/>
      </c>
      <c r="N37" s="52" t="str">
        <f t="shared" si="12"/>
        <v/>
      </c>
      <c r="O37" s="1" t="str">
        <f t="shared" si="12"/>
        <v/>
      </c>
      <c r="P37" s="1" t="str">
        <f t="shared" si="12"/>
        <v/>
      </c>
      <c r="Q37" s="1" t="str">
        <f t="shared" si="12"/>
        <v/>
      </c>
      <c r="R37" s="1" t="str">
        <f t="shared" si="12"/>
        <v/>
      </c>
      <c r="S37" s="5" t="str">
        <f t="shared" si="12"/>
        <v/>
      </c>
      <c r="T37" s="1" t="str">
        <f t="shared" si="12"/>
        <v/>
      </c>
      <c r="U37" s="1" t="str">
        <f t="shared" si="12"/>
        <v/>
      </c>
      <c r="V37" s="10" t="str">
        <f t="shared" si="12"/>
        <v/>
      </c>
      <c r="W37" s="10" t="str">
        <f t="shared" si="12"/>
        <v/>
      </c>
      <c r="X37" s="1" t="str">
        <f t="shared" si="12"/>
        <v/>
      </c>
      <c r="Y37" s="5" t="str">
        <f t="shared" si="12"/>
        <v/>
      </c>
      <c r="Z37" s="5" t="str">
        <f t="shared" si="12"/>
        <v/>
      </c>
      <c r="AA37" s="1" t="str">
        <f t="shared" si="12"/>
        <v/>
      </c>
      <c r="AB37" s="1" t="str">
        <f t="shared" si="12"/>
        <v/>
      </c>
      <c r="AC37" s="1" t="str">
        <f t="shared" si="12"/>
        <v/>
      </c>
      <c r="AD37" s="1" t="str">
        <f t="shared" si="12"/>
        <v/>
      </c>
      <c r="AE37" s="1" t="str">
        <f t="shared" si="12"/>
        <v/>
      </c>
      <c r="AF37" s="1" t="str">
        <f t="shared" si="12"/>
        <v/>
      </c>
      <c r="AG37" s="1" t="str">
        <f t="shared" si="12"/>
        <v/>
      </c>
      <c r="AH37" s="1" t="str">
        <f t="shared" si="12"/>
        <v/>
      </c>
      <c r="AI37" s="1" t="str">
        <f t="shared" si="12"/>
        <v/>
      </c>
      <c r="AJ37" s="1" t="str">
        <f t="shared" si="12"/>
        <v/>
      </c>
      <c r="AK37" s="1" t="str">
        <f t="shared" si="12"/>
        <v/>
      </c>
      <c r="AL37" s="1" t="str">
        <f t="shared" si="12"/>
        <v/>
      </c>
      <c r="AM37" s="1"/>
      <c r="AN37" s="1"/>
      <c r="AO37" s="1"/>
      <c r="AP37" s="1"/>
      <c r="AQ37" s="1"/>
    </row>
    <row r="38" spans="1:43" s="50" customFormat="1" ht="25" customHeight="1" x14ac:dyDescent="0.25">
      <c r="A38" s="1" t="str">
        <f t="shared" si="1"/>
        <v/>
      </c>
      <c r="B38" s="51" t="str">
        <f t="shared" si="2"/>
        <v>(6)</v>
      </c>
      <c r="C38" s="1"/>
      <c r="D38" s="1"/>
      <c r="E38" s="177">
        <f t="shared" ref="E38:AL38" ca="1" si="13">IF(E14="","",E14)</f>
        <v>42</v>
      </c>
      <c r="F38" s="179" t="str">
        <f t="shared" si="13"/>
        <v/>
      </c>
      <c r="G38" s="205" t="str">
        <f t="shared" si="13"/>
        <v>÷</v>
      </c>
      <c r="H38" s="154" t="str">
        <f t="shared" si="13"/>
        <v/>
      </c>
      <c r="I38" s="146">
        <f t="shared" ca="1" si="13"/>
        <v>7</v>
      </c>
      <c r="J38" s="146" t="str">
        <f t="shared" si="13"/>
        <v/>
      </c>
      <c r="K38" s="154" t="str">
        <f t="shared" si="13"/>
        <v>＝</v>
      </c>
      <c r="L38" s="154" t="str">
        <f t="shared" si="13"/>
        <v/>
      </c>
      <c r="M38" s="146">
        <f t="shared" ca="1" si="13"/>
        <v>6</v>
      </c>
      <c r="N38" s="146" t="str">
        <f t="shared" si="13"/>
        <v/>
      </c>
      <c r="O38" s="1" t="str">
        <f t="shared" si="13"/>
        <v/>
      </c>
      <c r="P38" s="1" t="str">
        <f t="shared" si="13"/>
        <v/>
      </c>
      <c r="Q38" s="1" t="str">
        <f t="shared" si="13"/>
        <v/>
      </c>
      <c r="R38" s="1" t="str">
        <f t="shared" si="13"/>
        <v/>
      </c>
      <c r="S38" s="1" t="str">
        <f t="shared" si="13"/>
        <v/>
      </c>
      <c r="T38" s="5" t="str">
        <f t="shared" si="13"/>
        <v/>
      </c>
      <c r="U38" s="1" t="str">
        <f t="shared" si="13"/>
        <v/>
      </c>
      <c r="V38" s="1" t="str">
        <f t="shared" si="13"/>
        <v/>
      </c>
      <c r="W38" s="17" t="str">
        <f t="shared" si="13"/>
        <v/>
      </c>
      <c r="X38" s="17" t="str">
        <f t="shared" si="13"/>
        <v/>
      </c>
      <c r="Y38" s="17" t="str">
        <f t="shared" si="13"/>
        <v/>
      </c>
      <c r="Z38" s="54" t="str">
        <f t="shared" si="13"/>
        <v/>
      </c>
      <c r="AA38" s="17" t="str">
        <f t="shared" si="13"/>
        <v/>
      </c>
      <c r="AB38" s="54" t="str">
        <f t="shared" si="13"/>
        <v/>
      </c>
      <c r="AC38" s="17" t="str">
        <f t="shared" si="13"/>
        <v/>
      </c>
      <c r="AD38" s="54" t="str">
        <f t="shared" si="13"/>
        <v/>
      </c>
      <c r="AE38" s="1" t="str">
        <f t="shared" si="13"/>
        <v/>
      </c>
      <c r="AF38" s="1" t="str">
        <f t="shared" si="13"/>
        <v/>
      </c>
      <c r="AG38" s="1" t="str">
        <f t="shared" si="13"/>
        <v/>
      </c>
      <c r="AH38" s="1" t="str">
        <f t="shared" si="13"/>
        <v/>
      </c>
      <c r="AI38" s="1" t="str">
        <f t="shared" si="13"/>
        <v/>
      </c>
      <c r="AJ38" s="1" t="str">
        <f t="shared" si="13"/>
        <v/>
      </c>
      <c r="AK38" s="1" t="str">
        <f t="shared" si="13"/>
        <v/>
      </c>
      <c r="AL38" s="1" t="str">
        <f t="shared" si="13"/>
        <v/>
      </c>
      <c r="AM38" s="1"/>
      <c r="AN38" s="1"/>
      <c r="AO38" s="1"/>
      <c r="AP38" s="1"/>
      <c r="AQ38" s="1"/>
    </row>
    <row r="39" spans="1:43" s="50" customFormat="1" ht="25" customHeight="1" x14ac:dyDescent="0.25">
      <c r="A39" s="1" t="str">
        <f t="shared" si="1"/>
        <v/>
      </c>
      <c r="B39" s="51" t="str">
        <f t="shared" si="2"/>
        <v/>
      </c>
      <c r="C39" s="1"/>
      <c r="D39" s="1"/>
      <c r="E39" s="1" t="str">
        <f t="shared" ref="E39:AL39" si="14">IF(E15="","",E15)</f>
        <v/>
      </c>
      <c r="F39" s="1" t="str">
        <f t="shared" si="14"/>
        <v/>
      </c>
      <c r="G39" s="52" t="str">
        <f t="shared" si="14"/>
        <v/>
      </c>
      <c r="H39" s="1" t="str">
        <f t="shared" si="14"/>
        <v/>
      </c>
      <c r="I39" s="1" t="str">
        <f t="shared" si="14"/>
        <v/>
      </c>
      <c r="J39" s="52" t="str">
        <f t="shared" si="14"/>
        <v/>
      </c>
      <c r="K39" s="1" t="str">
        <f t="shared" si="14"/>
        <v/>
      </c>
      <c r="L39" s="1" t="str">
        <f t="shared" si="14"/>
        <v/>
      </c>
      <c r="M39" s="1" t="str">
        <f t="shared" si="14"/>
        <v/>
      </c>
      <c r="N39" s="1" t="str">
        <f t="shared" si="14"/>
        <v/>
      </c>
      <c r="O39" s="1" t="str">
        <f t="shared" si="14"/>
        <v/>
      </c>
      <c r="P39" s="1" t="str">
        <f t="shared" si="14"/>
        <v/>
      </c>
      <c r="Q39" s="1" t="str">
        <f t="shared" si="14"/>
        <v/>
      </c>
      <c r="R39" s="1" t="str">
        <f t="shared" si="14"/>
        <v/>
      </c>
      <c r="S39" s="1" t="str">
        <f t="shared" si="14"/>
        <v/>
      </c>
      <c r="T39" s="1" t="str">
        <f t="shared" si="14"/>
        <v/>
      </c>
      <c r="U39" s="1" t="str">
        <f t="shared" si="14"/>
        <v/>
      </c>
      <c r="V39" s="1" t="str">
        <f t="shared" si="14"/>
        <v/>
      </c>
      <c r="W39" s="1" t="str">
        <f t="shared" si="14"/>
        <v/>
      </c>
      <c r="X39" s="1" t="str">
        <f t="shared" si="14"/>
        <v/>
      </c>
      <c r="Y39" s="44" t="str">
        <f t="shared" si="14"/>
        <v/>
      </c>
      <c r="Z39" s="54" t="str">
        <f t="shared" si="14"/>
        <v/>
      </c>
      <c r="AA39" s="17" t="str">
        <f t="shared" si="14"/>
        <v/>
      </c>
      <c r="AB39" s="54" t="str">
        <f t="shared" si="14"/>
        <v/>
      </c>
      <c r="AC39" s="17" t="str">
        <f t="shared" si="14"/>
        <v/>
      </c>
      <c r="AD39" s="54" t="str">
        <f t="shared" si="14"/>
        <v/>
      </c>
      <c r="AE39" s="1" t="str">
        <f t="shared" si="14"/>
        <v/>
      </c>
      <c r="AF39" s="1" t="str">
        <f t="shared" si="14"/>
        <v/>
      </c>
      <c r="AG39" s="1" t="str">
        <f t="shared" si="14"/>
        <v/>
      </c>
      <c r="AH39" s="1" t="str">
        <f t="shared" si="14"/>
        <v/>
      </c>
      <c r="AI39" s="1" t="str">
        <f t="shared" si="14"/>
        <v/>
      </c>
      <c r="AJ39" s="1" t="str">
        <f t="shared" si="14"/>
        <v/>
      </c>
      <c r="AK39" s="1" t="str">
        <f t="shared" si="14"/>
        <v/>
      </c>
      <c r="AL39" s="1" t="str">
        <f t="shared" si="14"/>
        <v/>
      </c>
      <c r="AM39" s="1"/>
      <c r="AN39" s="1"/>
      <c r="AO39" s="1"/>
      <c r="AP39" s="1"/>
      <c r="AQ39" s="1"/>
    </row>
    <row r="40" spans="1:43" s="50" customFormat="1" ht="25" customHeight="1" x14ac:dyDescent="0.25">
      <c r="A40" s="51" t="str">
        <f t="shared" si="1"/>
        <v>２</v>
      </c>
      <c r="B40" s="51"/>
      <c r="C40" s="52" t="str">
        <f>IF(C16="","",C16)</f>
        <v>次の計算をしましょう。</v>
      </c>
      <c r="D40" s="1"/>
      <c r="E40" s="1"/>
      <c r="F40" s="1"/>
      <c r="G40" s="52"/>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row>
    <row r="41" spans="1:43" s="50" customFormat="1" ht="25" customHeight="1" x14ac:dyDescent="0.25">
      <c r="A41" s="1" t="str">
        <f t="shared" si="1"/>
        <v/>
      </c>
      <c r="B41" s="51" t="str">
        <f t="shared" ref="B41:B47" si="15">IF(B17="","",B17)</f>
        <v>(1)</v>
      </c>
      <c r="C41" s="1"/>
      <c r="D41" s="1"/>
      <c r="E41" s="1">
        <f t="shared" ref="E41:I47" ca="1" si="16">IF(E17="","",E17)</f>
        <v>6</v>
      </c>
      <c r="F41" s="154" t="str">
        <f t="shared" si="16"/>
        <v>＋</v>
      </c>
      <c r="G41" s="146" t="str">
        <f t="shared" si="16"/>
        <v/>
      </c>
      <c r="H41" s="1">
        <f t="shared" ca="1" si="16"/>
        <v>4</v>
      </c>
      <c r="I41" s="52" t="str">
        <f t="shared" si="16"/>
        <v>×</v>
      </c>
      <c r="J41" s="1"/>
      <c r="K41" s="1">
        <f t="shared" ref="K41:Q47" ca="1" si="17">IF(K17="","",K17)</f>
        <v>7</v>
      </c>
      <c r="L41" s="1" t="str">
        <f t="shared" si="17"/>
        <v/>
      </c>
      <c r="M41" s="1" t="str">
        <f t="shared" si="17"/>
        <v/>
      </c>
      <c r="N41" s="52" t="str">
        <f t="shared" si="17"/>
        <v/>
      </c>
      <c r="O41" s="1" t="str">
        <f t="shared" si="17"/>
        <v/>
      </c>
      <c r="P41" s="1" t="str">
        <f t="shared" si="17"/>
        <v/>
      </c>
      <c r="Q41" s="1" t="str">
        <f t="shared" si="17"/>
        <v/>
      </c>
      <c r="R41" s="52" t="s">
        <v>15</v>
      </c>
      <c r="S41" s="1"/>
      <c r="T41" s="155">
        <f ca="1">E41+H41*K41</f>
        <v>34</v>
      </c>
      <c r="U41" s="155"/>
      <c r="V41" s="155"/>
      <c r="W41" s="1" t="str">
        <f t="shared" ref="W41:AL41" si="18">IF(W17="","",W17)</f>
        <v/>
      </c>
      <c r="X41" s="1" t="str">
        <f t="shared" si="18"/>
        <v/>
      </c>
      <c r="Y41" s="1" t="str">
        <f t="shared" si="18"/>
        <v/>
      </c>
      <c r="Z41" s="1" t="str">
        <f t="shared" si="18"/>
        <v/>
      </c>
      <c r="AA41" s="1" t="str">
        <f t="shared" si="18"/>
        <v/>
      </c>
      <c r="AB41" s="1" t="str">
        <f t="shared" si="18"/>
        <v/>
      </c>
      <c r="AC41" s="1" t="str">
        <f t="shared" si="18"/>
        <v/>
      </c>
      <c r="AD41" s="1" t="str">
        <f t="shared" si="18"/>
        <v/>
      </c>
      <c r="AE41" s="1" t="str">
        <f t="shared" si="18"/>
        <v/>
      </c>
      <c r="AF41" s="1" t="str">
        <f t="shared" si="18"/>
        <v/>
      </c>
      <c r="AG41" s="1" t="str">
        <f t="shared" si="18"/>
        <v/>
      </c>
      <c r="AH41" s="1" t="str">
        <f t="shared" si="18"/>
        <v/>
      </c>
      <c r="AI41" s="1" t="str">
        <f t="shared" si="18"/>
        <v/>
      </c>
      <c r="AJ41" s="1" t="str">
        <f t="shared" si="18"/>
        <v/>
      </c>
      <c r="AK41" s="1" t="str">
        <f t="shared" si="18"/>
        <v/>
      </c>
      <c r="AL41" s="1" t="str">
        <f t="shared" si="18"/>
        <v/>
      </c>
      <c r="AM41" s="1"/>
      <c r="AN41" s="1"/>
      <c r="AO41" s="1"/>
      <c r="AP41" s="1"/>
      <c r="AQ41" s="1"/>
    </row>
    <row r="42" spans="1:43" s="50" customFormat="1" ht="25" customHeight="1" x14ac:dyDescent="0.25">
      <c r="A42" s="44" t="str">
        <f t="shared" si="1"/>
        <v/>
      </c>
      <c r="B42" s="43" t="str">
        <f t="shared" si="15"/>
        <v/>
      </c>
      <c r="C42" s="43"/>
      <c r="D42" s="49"/>
      <c r="E42" s="49" t="str">
        <f t="shared" si="16"/>
        <v/>
      </c>
      <c r="F42" s="43" t="str">
        <f t="shared" si="16"/>
        <v/>
      </c>
      <c r="G42" s="44" t="str">
        <f t="shared" si="16"/>
        <v/>
      </c>
      <c r="H42" s="44" t="str">
        <f t="shared" si="16"/>
        <v/>
      </c>
      <c r="I42" s="43" t="str">
        <f t="shared" si="16"/>
        <v/>
      </c>
      <c r="J42" s="43" t="str">
        <f t="shared" ref="J42:J47" si="19">IF(J18="","",J18)</f>
        <v/>
      </c>
      <c r="K42" s="43" t="str">
        <f t="shared" si="17"/>
        <v/>
      </c>
      <c r="L42" s="43" t="str">
        <f t="shared" si="17"/>
        <v/>
      </c>
      <c r="M42" s="43" t="str">
        <f t="shared" si="17"/>
        <v/>
      </c>
      <c r="N42" s="43" t="str">
        <f t="shared" si="17"/>
        <v/>
      </c>
      <c r="O42" s="43" t="str">
        <f t="shared" si="17"/>
        <v/>
      </c>
      <c r="P42" s="43" t="str">
        <f t="shared" si="17"/>
        <v/>
      </c>
      <c r="Q42" s="43" t="str">
        <f t="shared" si="17"/>
        <v/>
      </c>
      <c r="R42" s="43" t="str">
        <f>IF(R18="","",R18)</f>
        <v/>
      </c>
      <c r="S42" s="44" t="str">
        <f>IF(S18="","",S18)</f>
        <v/>
      </c>
      <c r="T42" s="43" t="str">
        <f>IF(T18="","",T18)</f>
        <v/>
      </c>
      <c r="U42" s="43" t="str">
        <f>IF(U18="","",U18)</f>
        <v/>
      </c>
      <c r="V42" s="49" t="str">
        <f>IF(V18="","",V18)</f>
        <v/>
      </c>
      <c r="W42" s="49" t="str">
        <f t="shared" ref="W42:AL42" si="20">IF(W18="","",W18)</f>
        <v/>
      </c>
      <c r="X42" s="43" t="str">
        <f t="shared" si="20"/>
        <v/>
      </c>
      <c r="Y42" s="44" t="str">
        <f t="shared" si="20"/>
        <v/>
      </c>
      <c r="Z42" s="44" t="str">
        <f t="shared" si="20"/>
        <v/>
      </c>
      <c r="AA42" s="43" t="str">
        <f t="shared" si="20"/>
        <v/>
      </c>
      <c r="AB42" s="43" t="str">
        <f t="shared" si="20"/>
        <v/>
      </c>
      <c r="AC42" s="43" t="str">
        <f t="shared" si="20"/>
        <v/>
      </c>
      <c r="AD42" s="43" t="str">
        <f t="shared" si="20"/>
        <v/>
      </c>
      <c r="AE42" s="43" t="str">
        <f t="shared" si="20"/>
        <v/>
      </c>
      <c r="AF42" s="43" t="str">
        <f t="shared" si="20"/>
        <v/>
      </c>
      <c r="AG42" s="43" t="str">
        <f t="shared" si="20"/>
        <v/>
      </c>
      <c r="AH42" s="43" t="str">
        <f t="shared" si="20"/>
        <v/>
      </c>
      <c r="AI42" s="1" t="str">
        <f t="shared" si="20"/>
        <v/>
      </c>
      <c r="AJ42" s="1" t="str">
        <f t="shared" si="20"/>
        <v/>
      </c>
      <c r="AK42" s="1" t="str">
        <f t="shared" si="20"/>
        <v/>
      </c>
      <c r="AL42" s="1" t="str">
        <f t="shared" si="20"/>
        <v/>
      </c>
      <c r="AM42" s="1"/>
      <c r="AN42" s="1"/>
      <c r="AO42" s="1"/>
      <c r="AP42" s="1"/>
      <c r="AQ42" s="1"/>
    </row>
    <row r="43" spans="1:43" s="50" customFormat="1" ht="25" customHeight="1" x14ac:dyDescent="0.25">
      <c r="A43" s="5" t="str">
        <f t="shared" si="1"/>
        <v/>
      </c>
      <c r="B43" s="51" t="str">
        <f t="shared" si="15"/>
        <v>(2)</v>
      </c>
      <c r="C43" s="1"/>
      <c r="D43" s="1"/>
      <c r="E43" s="146">
        <f t="shared" ca="1" si="16"/>
        <v>49</v>
      </c>
      <c r="F43" s="146" t="str">
        <f t="shared" si="16"/>
        <v/>
      </c>
      <c r="G43" s="154" t="str">
        <f t="shared" si="16"/>
        <v>－</v>
      </c>
      <c r="H43" s="154" t="str">
        <f t="shared" si="16"/>
        <v/>
      </c>
      <c r="I43" s="146">
        <f t="shared" ca="1" si="16"/>
        <v>42</v>
      </c>
      <c r="J43" s="146" t="str">
        <f t="shared" si="19"/>
        <v/>
      </c>
      <c r="K43" s="154" t="str">
        <f t="shared" si="17"/>
        <v>÷</v>
      </c>
      <c r="L43" s="146" t="str">
        <f t="shared" si="17"/>
        <v/>
      </c>
      <c r="M43" s="1">
        <f t="shared" ca="1" si="17"/>
        <v>7</v>
      </c>
      <c r="N43" s="1" t="str">
        <f t="shared" si="17"/>
        <v/>
      </c>
      <c r="O43" s="1" t="str">
        <f t="shared" si="17"/>
        <v/>
      </c>
      <c r="P43" s="1" t="str">
        <f t="shared" si="17"/>
        <v/>
      </c>
      <c r="Q43" s="1" t="str">
        <f t="shared" si="17"/>
        <v/>
      </c>
      <c r="R43" s="52" t="s">
        <v>15</v>
      </c>
      <c r="S43" s="1"/>
      <c r="T43" s="155">
        <f ca="1">E43-I43/M43</f>
        <v>43</v>
      </c>
      <c r="U43" s="155"/>
      <c r="V43" s="155"/>
      <c r="W43" s="10" t="str">
        <f t="shared" ref="W43:AL43" si="21">IF(W19="","",W19)</f>
        <v/>
      </c>
      <c r="X43" s="1" t="str">
        <f t="shared" si="21"/>
        <v/>
      </c>
      <c r="Y43" s="5" t="str">
        <f t="shared" si="21"/>
        <v/>
      </c>
      <c r="Z43" s="5" t="str">
        <f t="shared" si="21"/>
        <v/>
      </c>
      <c r="AA43" s="1" t="str">
        <f t="shared" si="21"/>
        <v/>
      </c>
      <c r="AB43" s="1" t="str">
        <f t="shared" si="21"/>
        <v/>
      </c>
      <c r="AC43" s="1" t="str">
        <f t="shared" si="21"/>
        <v/>
      </c>
      <c r="AD43" s="1" t="str">
        <f t="shared" si="21"/>
        <v/>
      </c>
      <c r="AE43" s="1" t="str">
        <f t="shared" si="21"/>
        <v/>
      </c>
      <c r="AF43" s="1" t="str">
        <f t="shared" si="21"/>
        <v/>
      </c>
      <c r="AG43" s="1" t="str">
        <f t="shared" si="21"/>
        <v/>
      </c>
      <c r="AH43" s="1" t="str">
        <f t="shared" si="21"/>
        <v/>
      </c>
      <c r="AI43" s="1" t="str">
        <f t="shared" si="21"/>
        <v/>
      </c>
      <c r="AJ43" s="1" t="str">
        <f t="shared" si="21"/>
        <v/>
      </c>
      <c r="AK43" s="1" t="str">
        <f t="shared" si="21"/>
        <v/>
      </c>
      <c r="AL43" s="1" t="str">
        <f t="shared" si="21"/>
        <v/>
      </c>
      <c r="AM43" s="1"/>
      <c r="AN43" s="1"/>
      <c r="AO43" s="1"/>
      <c r="AP43" s="1"/>
      <c r="AQ43" s="1"/>
    </row>
    <row r="44" spans="1:43" s="50" customFormat="1" ht="25" customHeight="1" x14ac:dyDescent="0.25">
      <c r="A44" s="1" t="str">
        <f t="shared" si="1"/>
        <v/>
      </c>
      <c r="B44" s="5" t="str">
        <f t="shared" si="15"/>
        <v/>
      </c>
      <c r="C44" s="1"/>
      <c r="D44" s="1"/>
      <c r="E44" s="1" t="str">
        <f t="shared" si="16"/>
        <v/>
      </c>
      <c r="F44" s="1" t="str">
        <f t="shared" si="16"/>
        <v/>
      </c>
      <c r="G44" s="1" t="str">
        <f t="shared" si="16"/>
        <v/>
      </c>
      <c r="H44" s="1" t="str">
        <f t="shared" si="16"/>
        <v/>
      </c>
      <c r="I44" s="1" t="str">
        <f t="shared" si="16"/>
        <v/>
      </c>
      <c r="J44" s="1" t="str">
        <f t="shared" si="19"/>
        <v/>
      </c>
      <c r="K44" s="1" t="str">
        <f t="shared" si="17"/>
        <v/>
      </c>
      <c r="L44" s="1" t="str">
        <f t="shared" si="17"/>
        <v/>
      </c>
      <c r="M44" s="1" t="str">
        <f t="shared" si="17"/>
        <v/>
      </c>
      <c r="N44" s="1" t="str">
        <f t="shared" si="17"/>
        <v/>
      </c>
      <c r="O44" s="1" t="str">
        <f t="shared" si="17"/>
        <v/>
      </c>
      <c r="P44" s="1" t="str">
        <f t="shared" si="17"/>
        <v/>
      </c>
      <c r="Q44" s="1" t="str">
        <f t="shared" si="17"/>
        <v/>
      </c>
      <c r="R44" s="1" t="str">
        <f>IF(R20="","",R20)</f>
        <v/>
      </c>
      <c r="S44" s="1" t="str">
        <f>IF(S20="","",S20)</f>
        <v/>
      </c>
      <c r="T44" s="5" t="str">
        <f>IF(T20="","",T20)</f>
        <v/>
      </c>
      <c r="U44" s="1" t="str">
        <f>IF(U20="","",U20)</f>
        <v/>
      </c>
      <c r="V44" s="1" t="str">
        <f>IF(V20="","",V20)</f>
        <v/>
      </c>
      <c r="W44" s="17" t="str">
        <f t="shared" ref="W44:AL44" si="22">IF(W20="","",W20)</f>
        <v/>
      </c>
      <c r="X44" s="17" t="str">
        <f t="shared" si="22"/>
        <v/>
      </c>
      <c r="Y44" s="17" t="str">
        <f t="shared" si="22"/>
        <v/>
      </c>
      <c r="Z44" s="54" t="str">
        <f t="shared" si="22"/>
        <v/>
      </c>
      <c r="AA44" s="17" t="str">
        <f t="shared" si="22"/>
        <v/>
      </c>
      <c r="AB44" s="54" t="str">
        <f t="shared" si="22"/>
        <v/>
      </c>
      <c r="AC44" s="17" t="str">
        <f t="shared" si="22"/>
        <v/>
      </c>
      <c r="AD44" s="54" t="str">
        <f t="shared" si="22"/>
        <v/>
      </c>
      <c r="AE44" s="1" t="str">
        <f t="shared" si="22"/>
        <v/>
      </c>
      <c r="AF44" s="1" t="str">
        <f t="shared" si="22"/>
        <v/>
      </c>
      <c r="AG44" s="1" t="str">
        <f t="shared" si="22"/>
        <v/>
      </c>
      <c r="AH44" s="1" t="str">
        <f t="shared" si="22"/>
        <v/>
      </c>
      <c r="AI44" s="1" t="str">
        <f t="shared" si="22"/>
        <v/>
      </c>
      <c r="AJ44" s="1" t="str">
        <f t="shared" si="22"/>
        <v/>
      </c>
      <c r="AK44" s="1" t="str">
        <f t="shared" si="22"/>
        <v/>
      </c>
      <c r="AL44" s="1" t="str">
        <f t="shared" si="22"/>
        <v/>
      </c>
      <c r="AM44" s="1"/>
    </row>
    <row r="45" spans="1:43" s="50" customFormat="1" ht="25" customHeight="1" x14ac:dyDescent="0.25">
      <c r="A45" s="1" t="str">
        <f t="shared" si="1"/>
        <v/>
      </c>
      <c r="B45" s="51" t="str">
        <f t="shared" si="15"/>
        <v>(3)</v>
      </c>
      <c r="C45" s="1"/>
      <c r="D45" s="1"/>
      <c r="E45" s="154">
        <f t="shared" ca="1" si="16"/>
        <v>48</v>
      </c>
      <c r="F45" s="154" t="str">
        <f t="shared" si="16"/>
        <v/>
      </c>
      <c r="G45" s="154" t="str">
        <f t="shared" si="16"/>
        <v>÷</v>
      </c>
      <c r="H45" s="146" t="str">
        <f t="shared" si="16"/>
        <v/>
      </c>
      <c r="I45" s="1">
        <f t="shared" ca="1" si="16"/>
        <v>6</v>
      </c>
      <c r="J45" s="154" t="str">
        <f t="shared" si="19"/>
        <v>－</v>
      </c>
      <c r="K45" s="146" t="str">
        <f t="shared" si="17"/>
        <v/>
      </c>
      <c r="L45" s="52">
        <f t="shared" si="17"/>
        <v>2</v>
      </c>
      <c r="M45" s="154" t="str">
        <f t="shared" si="17"/>
        <v>×</v>
      </c>
      <c r="N45" s="146" t="str">
        <f t="shared" si="17"/>
        <v/>
      </c>
      <c r="O45" s="1">
        <f t="shared" si="17"/>
        <v>3</v>
      </c>
      <c r="P45" s="1" t="str">
        <f t="shared" si="17"/>
        <v/>
      </c>
      <c r="Q45" s="1" t="str">
        <f t="shared" si="17"/>
        <v/>
      </c>
      <c r="R45" s="52" t="s">
        <v>15</v>
      </c>
      <c r="S45" s="1"/>
      <c r="T45" s="155">
        <f ca="1">E45/I45-L45*O45</f>
        <v>2</v>
      </c>
      <c r="U45" s="155"/>
      <c r="V45" s="155"/>
      <c r="W45" s="1" t="str">
        <f t="shared" ref="W45:AL45" si="23">IF(W21="","",W21)</f>
        <v/>
      </c>
      <c r="X45" s="1" t="str">
        <f t="shared" si="23"/>
        <v/>
      </c>
      <c r="Y45" s="44" t="str">
        <f t="shared" si="23"/>
        <v/>
      </c>
      <c r="Z45" s="54" t="str">
        <f t="shared" si="23"/>
        <v/>
      </c>
      <c r="AA45" s="17" t="str">
        <f t="shared" si="23"/>
        <v/>
      </c>
      <c r="AB45" s="54" t="str">
        <f t="shared" si="23"/>
        <v/>
      </c>
      <c r="AC45" s="17" t="str">
        <f t="shared" si="23"/>
        <v/>
      </c>
      <c r="AD45" s="54" t="str">
        <f t="shared" si="23"/>
        <v/>
      </c>
      <c r="AE45" s="1" t="str">
        <f t="shared" si="23"/>
        <v/>
      </c>
      <c r="AF45" s="1" t="str">
        <f t="shared" si="23"/>
        <v/>
      </c>
      <c r="AG45" s="1" t="str">
        <f t="shared" si="23"/>
        <v/>
      </c>
      <c r="AH45" s="1" t="str">
        <f t="shared" si="23"/>
        <v/>
      </c>
      <c r="AI45" s="1" t="str">
        <f t="shared" si="23"/>
        <v/>
      </c>
      <c r="AJ45" s="1" t="str">
        <f t="shared" si="23"/>
        <v/>
      </c>
      <c r="AK45" s="1" t="str">
        <f t="shared" si="23"/>
        <v/>
      </c>
      <c r="AL45" s="1" t="str">
        <f t="shared" si="23"/>
        <v/>
      </c>
      <c r="AM45" s="1"/>
      <c r="AN45" s="1"/>
      <c r="AO45" s="1"/>
      <c r="AP45" s="1"/>
      <c r="AQ45" s="1"/>
    </row>
    <row r="46" spans="1:43" s="50" customFormat="1" ht="25" customHeight="1" x14ac:dyDescent="0.25">
      <c r="A46" s="1" t="str">
        <f t="shared" si="1"/>
        <v/>
      </c>
      <c r="B46" s="51" t="str">
        <f t="shared" si="15"/>
        <v/>
      </c>
      <c r="C46" s="1"/>
      <c r="D46" s="1"/>
      <c r="E46" s="1" t="str">
        <f t="shared" si="16"/>
        <v/>
      </c>
      <c r="F46" s="1" t="str">
        <f t="shared" si="16"/>
        <v/>
      </c>
      <c r="G46" s="1" t="str">
        <f t="shared" si="16"/>
        <v/>
      </c>
      <c r="H46" s="52" t="str">
        <f t="shared" si="16"/>
        <v/>
      </c>
      <c r="I46" s="1" t="str">
        <f t="shared" si="16"/>
        <v/>
      </c>
      <c r="J46" s="1" t="str">
        <f t="shared" si="19"/>
        <v/>
      </c>
      <c r="K46" s="1" t="str">
        <f t="shared" si="17"/>
        <v/>
      </c>
      <c r="L46" s="1" t="str">
        <f t="shared" si="17"/>
        <v/>
      </c>
      <c r="M46" s="1" t="str">
        <f t="shared" si="17"/>
        <v/>
      </c>
      <c r="N46" s="1" t="str">
        <f t="shared" si="17"/>
        <v/>
      </c>
      <c r="O46" s="1" t="str">
        <f t="shared" si="17"/>
        <v/>
      </c>
      <c r="P46" s="1" t="str">
        <f t="shared" si="17"/>
        <v/>
      </c>
      <c r="Q46" s="1" t="str">
        <f t="shared" si="17"/>
        <v/>
      </c>
      <c r="R46" s="1" t="str">
        <f>IF(R22="","",R22)</f>
        <v/>
      </c>
      <c r="S46" s="1" t="str">
        <f>IF(S22="","",S22)</f>
        <v/>
      </c>
      <c r="T46" s="1" t="str">
        <f>IF(T22="","",T22)</f>
        <v/>
      </c>
      <c r="U46" s="1" t="str">
        <f>IF(U22="","",U22)</f>
        <v/>
      </c>
      <c r="V46" s="1" t="str">
        <f>IF(V22="","",V22)</f>
        <v/>
      </c>
      <c r="W46" s="1" t="str">
        <f t="shared" ref="W46:AL46" si="24">IF(W22="","",W22)</f>
        <v/>
      </c>
      <c r="X46" s="1" t="str">
        <f t="shared" si="24"/>
        <v/>
      </c>
      <c r="Y46" s="1" t="str">
        <f t="shared" si="24"/>
        <v/>
      </c>
      <c r="Z46" s="1" t="str">
        <f t="shared" si="24"/>
        <v/>
      </c>
      <c r="AA46" s="1" t="str">
        <f t="shared" si="24"/>
        <v/>
      </c>
      <c r="AB46" s="1" t="str">
        <f t="shared" si="24"/>
        <v/>
      </c>
      <c r="AC46" s="1" t="str">
        <f t="shared" si="24"/>
        <v/>
      </c>
      <c r="AD46" s="1" t="str">
        <f t="shared" si="24"/>
        <v/>
      </c>
      <c r="AE46" s="1" t="str">
        <f t="shared" si="24"/>
        <v/>
      </c>
      <c r="AF46" s="1" t="str">
        <f t="shared" si="24"/>
        <v/>
      </c>
      <c r="AG46" s="1" t="str">
        <f t="shared" si="24"/>
        <v/>
      </c>
      <c r="AH46" s="1" t="str">
        <f t="shared" si="24"/>
        <v/>
      </c>
      <c r="AI46" s="1" t="str">
        <f t="shared" si="24"/>
        <v/>
      </c>
      <c r="AJ46" s="1" t="str">
        <f t="shared" si="24"/>
        <v/>
      </c>
      <c r="AK46" s="1" t="str">
        <f t="shared" si="24"/>
        <v/>
      </c>
      <c r="AL46" s="1" t="str">
        <f t="shared" si="24"/>
        <v/>
      </c>
      <c r="AM46" s="1"/>
      <c r="AN46" s="1"/>
      <c r="AO46" s="1"/>
      <c r="AP46" s="1"/>
      <c r="AQ46" s="1"/>
    </row>
    <row r="47" spans="1:43" s="50" customFormat="1" ht="25" customHeight="1" x14ac:dyDescent="0.25">
      <c r="A47" s="5" t="str">
        <f t="shared" si="1"/>
        <v/>
      </c>
      <c r="B47" s="51" t="str">
        <f t="shared" si="15"/>
        <v>(4)</v>
      </c>
      <c r="C47" s="1"/>
      <c r="D47" s="1"/>
      <c r="E47" s="52" t="str">
        <f t="shared" si="16"/>
        <v>(</v>
      </c>
      <c r="F47" s="52">
        <f t="shared" ca="1" si="16"/>
        <v>6</v>
      </c>
      <c r="G47" s="154" t="str">
        <f t="shared" si="16"/>
        <v>＋</v>
      </c>
      <c r="H47" s="146" t="str">
        <f t="shared" si="16"/>
        <v/>
      </c>
      <c r="I47" s="154">
        <f t="shared" ca="1" si="16"/>
        <v>72</v>
      </c>
      <c r="J47" s="154" t="str">
        <f t="shared" si="19"/>
        <v/>
      </c>
      <c r="K47" s="154" t="str">
        <f t="shared" si="17"/>
        <v>÷</v>
      </c>
      <c r="L47" s="146" t="str">
        <f t="shared" si="17"/>
        <v/>
      </c>
      <c r="M47" s="1">
        <f t="shared" ca="1" si="17"/>
        <v>8</v>
      </c>
      <c r="N47" s="52" t="str">
        <f t="shared" si="17"/>
        <v>)</v>
      </c>
      <c r="O47" s="154" t="str">
        <f t="shared" si="17"/>
        <v>×</v>
      </c>
      <c r="P47" s="146" t="str">
        <f t="shared" si="17"/>
        <v/>
      </c>
      <c r="Q47" s="1">
        <f t="shared" ca="1" si="17"/>
        <v>8</v>
      </c>
      <c r="R47" s="52" t="s">
        <v>15</v>
      </c>
      <c r="S47" s="1"/>
      <c r="T47" s="155">
        <f ca="1">(F47+I47/M47)*Q47</f>
        <v>120</v>
      </c>
      <c r="U47" s="155"/>
      <c r="V47" s="155"/>
      <c r="W47" s="1" t="str">
        <f t="shared" ref="W47:AL47" si="25">IF(W23="","",W23)</f>
        <v/>
      </c>
      <c r="X47" s="1" t="str">
        <f t="shared" si="25"/>
        <v/>
      </c>
      <c r="Y47" s="1" t="str">
        <f t="shared" si="25"/>
        <v/>
      </c>
      <c r="Z47" s="1" t="str">
        <f t="shared" si="25"/>
        <v/>
      </c>
      <c r="AA47" s="1" t="str">
        <f t="shared" si="25"/>
        <v/>
      </c>
      <c r="AB47" s="1" t="str">
        <f t="shared" si="25"/>
        <v/>
      </c>
      <c r="AC47" s="1" t="str">
        <f t="shared" si="25"/>
        <v/>
      </c>
      <c r="AD47" s="1" t="str">
        <f t="shared" si="25"/>
        <v/>
      </c>
      <c r="AE47" s="1" t="str">
        <f t="shared" si="25"/>
        <v/>
      </c>
      <c r="AF47" s="1" t="str">
        <f t="shared" si="25"/>
        <v/>
      </c>
      <c r="AG47" s="1" t="str">
        <f t="shared" si="25"/>
        <v/>
      </c>
      <c r="AH47" s="1" t="str">
        <f t="shared" si="25"/>
        <v/>
      </c>
      <c r="AI47" s="1" t="str">
        <f t="shared" si="25"/>
        <v/>
      </c>
      <c r="AJ47" s="1" t="str">
        <f t="shared" si="25"/>
        <v/>
      </c>
      <c r="AK47" s="1" t="str">
        <f t="shared" si="25"/>
        <v/>
      </c>
      <c r="AL47" s="1" t="str">
        <f t="shared" si="25"/>
        <v/>
      </c>
      <c r="AM47" s="1"/>
      <c r="AN47" s="1"/>
      <c r="AO47" s="1"/>
      <c r="AP47" s="1"/>
      <c r="AQ47" s="1"/>
    </row>
    <row r="48" spans="1:43" s="50" customFormat="1" ht="25" customHeight="1" x14ac:dyDescent="0.25">
      <c r="A48" s="5" t="str">
        <f t="shared" si="1"/>
        <v/>
      </c>
      <c r="B48" s="5" t="str">
        <f t="shared" ref="B48:AL48" si="26">IF(B24="","",B24)</f>
        <v/>
      </c>
      <c r="C48" s="5" t="str">
        <f t="shared" si="26"/>
        <v/>
      </c>
      <c r="D48" s="5" t="str">
        <f t="shared" si="26"/>
        <v/>
      </c>
      <c r="E48" s="5" t="str">
        <f t="shared" si="26"/>
        <v/>
      </c>
      <c r="F48" s="5" t="str">
        <f t="shared" si="26"/>
        <v/>
      </c>
      <c r="G48" s="5" t="str">
        <f t="shared" si="26"/>
        <v/>
      </c>
      <c r="H48" s="5" t="str">
        <f t="shared" si="26"/>
        <v/>
      </c>
      <c r="I48" s="5" t="str">
        <f t="shared" si="26"/>
        <v/>
      </c>
      <c r="J48" s="5" t="str">
        <f t="shared" si="26"/>
        <v/>
      </c>
      <c r="K48" s="5" t="str">
        <f t="shared" si="26"/>
        <v/>
      </c>
      <c r="L48" s="5" t="str">
        <f t="shared" si="26"/>
        <v/>
      </c>
      <c r="M48" s="5" t="str">
        <f t="shared" si="26"/>
        <v/>
      </c>
      <c r="N48" s="5" t="str">
        <f t="shared" si="26"/>
        <v/>
      </c>
      <c r="O48" s="5" t="str">
        <f t="shared" si="26"/>
        <v/>
      </c>
      <c r="P48" s="5" t="str">
        <f t="shared" si="26"/>
        <v/>
      </c>
      <c r="Q48" s="5" t="str">
        <f t="shared" si="26"/>
        <v/>
      </c>
      <c r="R48" s="5" t="str">
        <f t="shared" si="26"/>
        <v/>
      </c>
      <c r="S48" s="5" t="str">
        <f t="shared" si="26"/>
        <v/>
      </c>
      <c r="T48" s="5" t="str">
        <f t="shared" si="26"/>
        <v/>
      </c>
      <c r="U48" s="5" t="str">
        <f t="shared" si="26"/>
        <v/>
      </c>
      <c r="V48" s="5" t="str">
        <f t="shared" si="26"/>
        <v/>
      </c>
      <c r="W48" s="5" t="str">
        <f t="shared" si="26"/>
        <v/>
      </c>
      <c r="X48" s="5" t="str">
        <f t="shared" si="26"/>
        <v/>
      </c>
      <c r="Y48" s="5" t="str">
        <f t="shared" si="26"/>
        <v/>
      </c>
      <c r="Z48" s="5" t="str">
        <f t="shared" si="26"/>
        <v/>
      </c>
      <c r="AA48" s="5" t="str">
        <f t="shared" si="26"/>
        <v/>
      </c>
      <c r="AB48" s="5" t="str">
        <f t="shared" si="26"/>
        <v/>
      </c>
      <c r="AC48" s="5" t="str">
        <f t="shared" si="26"/>
        <v/>
      </c>
      <c r="AD48" s="5" t="str">
        <f t="shared" si="26"/>
        <v/>
      </c>
      <c r="AE48" s="5" t="str">
        <f t="shared" si="26"/>
        <v/>
      </c>
      <c r="AF48" s="5" t="str">
        <f t="shared" si="26"/>
        <v/>
      </c>
      <c r="AG48" s="5" t="str">
        <f t="shared" si="26"/>
        <v/>
      </c>
      <c r="AH48" s="5" t="str">
        <f t="shared" si="26"/>
        <v/>
      </c>
      <c r="AI48" s="5" t="str">
        <f t="shared" si="26"/>
        <v/>
      </c>
      <c r="AJ48" s="5" t="str">
        <f t="shared" si="26"/>
        <v/>
      </c>
      <c r="AK48" s="5" t="str">
        <f t="shared" si="26"/>
        <v/>
      </c>
      <c r="AL48" s="5" t="str">
        <f t="shared" si="26"/>
        <v/>
      </c>
      <c r="AM48" s="1"/>
      <c r="AN48" s="1"/>
      <c r="AO48" s="1"/>
      <c r="AP48" s="1"/>
      <c r="AQ48" s="1"/>
    </row>
    <row r="49" spans="2:30" ht="19" x14ac:dyDescent="0.25">
      <c r="B49" s="5"/>
      <c r="E49" s="17"/>
      <c r="F49" s="17"/>
      <c r="G49" s="17"/>
      <c r="H49" s="54"/>
      <c r="I49" s="17"/>
      <c r="J49" s="54"/>
      <c r="K49" s="17"/>
      <c r="L49" s="54"/>
      <c r="T49" s="5"/>
      <c r="W49" s="17"/>
      <c r="X49" s="17"/>
      <c r="Y49" s="17"/>
      <c r="Z49" s="54"/>
      <c r="AA49" s="17"/>
      <c r="AB49" s="54"/>
      <c r="AC49" s="17"/>
      <c r="AD49" s="54"/>
    </row>
    <row r="50" spans="2:30" ht="19" x14ac:dyDescent="0.25">
      <c r="B50" s="5"/>
      <c r="E50" s="17"/>
      <c r="F50" s="17"/>
      <c r="G50" s="17"/>
      <c r="H50" s="54"/>
      <c r="I50" s="17"/>
      <c r="J50" s="54"/>
      <c r="K50" s="17"/>
      <c r="L50" s="54"/>
      <c r="T50" s="5"/>
      <c r="W50" s="17"/>
      <c r="X50" s="17"/>
      <c r="Y50" s="17"/>
      <c r="Z50" s="54"/>
      <c r="AA50" s="17"/>
      <c r="AB50" s="54"/>
      <c r="AC50" s="17"/>
      <c r="AD50" s="54"/>
    </row>
  </sheetData>
  <mergeCells count="104">
    <mergeCell ref="AJ1:AK1"/>
    <mergeCell ref="E4:F4"/>
    <mergeCell ref="G4:H4"/>
    <mergeCell ref="I4:J4"/>
    <mergeCell ref="K4:L4"/>
    <mergeCell ref="M4:N4"/>
    <mergeCell ref="O4:P4"/>
    <mergeCell ref="Q4:R4"/>
    <mergeCell ref="AJ25:AK25"/>
    <mergeCell ref="E19:F19"/>
    <mergeCell ref="G19:H19"/>
    <mergeCell ref="E10:F10"/>
    <mergeCell ref="G10:H10"/>
    <mergeCell ref="I10:J10"/>
    <mergeCell ref="K10:L10"/>
    <mergeCell ref="M10:N10"/>
    <mergeCell ref="E12:F12"/>
    <mergeCell ref="I12:J12"/>
    <mergeCell ref="J6:K6"/>
    <mergeCell ref="M6:N6"/>
    <mergeCell ref="P6:Q6"/>
    <mergeCell ref="S6:T6"/>
    <mergeCell ref="G21:H21"/>
    <mergeCell ref="J21:K21"/>
    <mergeCell ref="M45:N45"/>
    <mergeCell ref="G47:H47"/>
    <mergeCell ref="I47:J47"/>
    <mergeCell ref="K47:L47"/>
    <mergeCell ref="O47:P47"/>
    <mergeCell ref="T41:V41"/>
    <mergeCell ref="T43:V43"/>
    <mergeCell ref="T45:V45"/>
    <mergeCell ref="T47:V47"/>
    <mergeCell ref="E43:F43"/>
    <mergeCell ref="G43:H43"/>
    <mergeCell ref="I43:J43"/>
    <mergeCell ref="K43:L43"/>
    <mergeCell ref="E45:F45"/>
    <mergeCell ref="G45:H45"/>
    <mergeCell ref="J45:K45"/>
    <mergeCell ref="E38:F38"/>
    <mergeCell ref="G38:H38"/>
    <mergeCell ref="I38:J38"/>
    <mergeCell ref="K38:L38"/>
    <mergeCell ref="M38:N38"/>
    <mergeCell ref="F41:G41"/>
    <mergeCell ref="E34:F34"/>
    <mergeCell ref="G34:H34"/>
    <mergeCell ref="I34:J34"/>
    <mergeCell ref="K34:L34"/>
    <mergeCell ref="M34:N34"/>
    <mergeCell ref="E36:F36"/>
    <mergeCell ref="G36:H36"/>
    <mergeCell ref="I36:J36"/>
    <mergeCell ref="K36:L36"/>
    <mergeCell ref="M36:N36"/>
    <mergeCell ref="U30:V30"/>
    <mergeCell ref="Y30:Z30"/>
    <mergeCell ref="AA30:AB30"/>
    <mergeCell ref="E32:F32"/>
    <mergeCell ref="G32:H32"/>
    <mergeCell ref="I32:J32"/>
    <mergeCell ref="K32:L32"/>
    <mergeCell ref="M32:N32"/>
    <mergeCell ref="E30:F30"/>
    <mergeCell ref="G30:H30"/>
    <mergeCell ref="J30:K30"/>
    <mergeCell ref="M30:N30"/>
    <mergeCell ref="P30:Q30"/>
    <mergeCell ref="S30:T30"/>
    <mergeCell ref="Q28:R28"/>
    <mergeCell ref="U6:V6"/>
    <mergeCell ref="Y6:Z6"/>
    <mergeCell ref="AA6:AB6"/>
    <mergeCell ref="E8:F8"/>
    <mergeCell ref="G8:H8"/>
    <mergeCell ref="I8:J8"/>
    <mergeCell ref="K8:L8"/>
    <mergeCell ref="M8:N8"/>
    <mergeCell ref="E6:F6"/>
    <mergeCell ref="G6:H6"/>
    <mergeCell ref="K12:L12"/>
    <mergeCell ref="M12:N12"/>
    <mergeCell ref="G12:H12"/>
    <mergeCell ref="E14:F14"/>
    <mergeCell ref="G14:H14"/>
    <mergeCell ref="I14:J14"/>
    <mergeCell ref="K14:L14"/>
    <mergeCell ref="M14:N14"/>
    <mergeCell ref="F17:G17"/>
    <mergeCell ref="I19:J19"/>
    <mergeCell ref="K19:L19"/>
    <mergeCell ref="E21:F21"/>
    <mergeCell ref="M21:N21"/>
    <mergeCell ref="G23:H23"/>
    <mergeCell ref="I23:J23"/>
    <mergeCell ref="K23:L23"/>
    <mergeCell ref="O23:P23"/>
    <mergeCell ref="E28:F28"/>
    <mergeCell ref="G28:H28"/>
    <mergeCell ref="I28:J28"/>
    <mergeCell ref="K28:L28"/>
    <mergeCell ref="M28:N28"/>
    <mergeCell ref="O28:P28"/>
  </mergeCells>
  <phoneticPr fontId="3"/>
  <pageMargins left="0.7" right="0.7" top="0.75" bottom="0.75" header="0.3" footer="0.3"/>
  <pageSetup paperSize="9" orientation="portrait" horizontalDpi="0"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9FCBC-34B0-433A-8808-97158E3D9E75}">
  <dimension ref="A1:AQ56"/>
  <sheetViews>
    <sheetView zoomScaleNormal="100" workbookViewId="0"/>
  </sheetViews>
  <sheetFormatPr defaultColWidth="11.0703125" defaultRowHeight="16.5" x14ac:dyDescent="0.25"/>
  <cols>
    <col min="1" max="38" width="1.7109375" style="1" customWidth="1"/>
    <col min="39" max="16384" width="11.0703125" style="1"/>
  </cols>
  <sheetData>
    <row r="1" spans="1:37" ht="25" customHeight="1" x14ac:dyDescent="0.25">
      <c r="D1" s="2" t="s">
        <v>254</v>
      </c>
      <c r="AH1" s="3" t="s">
        <v>2</v>
      </c>
      <c r="AI1" s="3"/>
      <c r="AJ1" s="147"/>
      <c r="AK1" s="147"/>
    </row>
    <row r="2" spans="1:37" ht="25" customHeight="1" x14ac:dyDescent="0.25">
      <c r="Q2" s="4" t="s">
        <v>0</v>
      </c>
      <c r="R2" s="3"/>
      <c r="S2" s="3"/>
      <c r="T2" s="3"/>
      <c r="U2" s="3"/>
      <c r="V2" s="3"/>
      <c r="W2" s="3"/>
      <c r="X2" s="3"/>
      <c r="Y2" s="3"/>
      <c r="Z2" s="3"/>
      <c r="AA2" s="3"/>
      <c r="AB2" s="3"/>
      <c r="AC2" s="3"/>
      <c r="AD2" s="3"/>
      <c r="AE2" s="3"/>
      <c r="AF2" s="3"/>
    </row>
    <row r="3" spans="1:37" ht="25" customHeight="1" x14ac:dyDescent="0.25">
      <c r="A3" s="5"/>
    </row>
    <row r="4" spans="1:37" ht="29.15" customHeight="1" x14ac:dyDescent="0.25">
      <c r="A4" s="1">
        <v>1</v>
      </c>
      <c r="B4" s="51" t="s">
        <v>229</v>
      </c>
      <c r="D4" s="52" t="s">
        <v>255</v>
      </c>
      <c r="L4" s="54"/>
      <c r="N4" s="146">
        <f ca="1">INT(RAND()*4+8)*10</f>
        <v>100</v>
      </c>
      <c r="O4" s="146"/>
      <c r="P4" s="146"/>
      <c r="Q4" s="52" t="s">
        <v>256</v>
      </c>
      <c r="T4" s="5"/>
      <c r="Z4" s="54"/>
      <c r="AB4" s="54"/>
      <c r="AD4" s="54"/>
    </row>
    <row r="5" spans="1:37" ht="29.15" customHeight="1" x14ac:dyDescent="0.25">
      <c r="B5" s="5"/>
      <c r="D5" s="52" t="s">
        <v>257</v>
      </c>
      <c r="E5" s="10"/>
      <c r="F5" s="10"/>
      <c r="G5" s="10"/>
      <c r="H5" s="10"/>
      <c r="I5" s="10"/>
      <c r="J5" s="10"/>
      <c r="L5" s="54"/>
      <c r="T5" s="5"/>
      <c r="X5" s="146">
        <f ca="1">INT(RAND()*3+3)</f>
        <v>5</v>
      </c>
      <c r="Y5" s="146"/>
      <c r="Z5" s="98" t="s">
        <v>258</v>
      </c>
      <c r="AB5" s="54"/>
      <c r="AD5" s="54"/>
    </row>
    <row r="6" spans="1:37" ht="29.15" customHeight="1" x14ac:dyDescent="0.25">
      <c r="A6" s="44"/>
      <c r="B6" s="5"/>
      <c r="C6" s="43"/>
      <c r="D6" s="52" t="s">
        <v>259</v>
      </c>
      <c r="N6" s="43"/>
      <c r="O6" s="43"/>
      <c r="P6" s="43"/>
      <c r="Q6" s="43"/>
      <c r="R6" s="43"/>
      <c r="S6" s="44"/>
      <c r="T6" s="43"/>
      <c r="U6" s="43"/>
      <c r="Z6" s="54"/>
      <c r="AB6" s="54"/>
      <c r="AD6" s="54"/>
      <c r="AE6" s="43"/>
      <c r="AF6" s="43"/>
      <c r="AG6" s="43"/>
    </row>
    <row r="7" spans="1:37" ht="29.15" customHeight="1" x14ac:dyDescent="0.25">
      <c r="A7" s="44"/>
      <c r="B7" s="5"/>
      <c r="C7" s="99" t="s">
        <v>275</v>
      </c>
      <c r="E7" s="10"/>
      <c r="F7" s="10"/>
      <c r="G7" s="10"/>
      <c r="H7" s="10"/>
      <c r="I7" s="10"/>
      <c r="J7" s="10"/>
      <c r="K7" s="10"/>
      <c r="L7" s="10"/>
      <c r="N7" s="43"/>
      <c r="O7" s="43"/>
      <c r="P7" s="43"/>
      <c r="Q7" s="43"/>
      <c r="R7" s="43"/>
      <c r="S7" s="44"/>
      <c r="T7" s="43"/>
      <c r="U7" s="43"/>
      <c r="Z7" s="54"/>
      <c r="AB7" s="54"/>
      <c r="AD7" s="54"/>
      <c r="AE7" s="43"/>
      <c r="AF7" s="43"/>
      <c r="AG7" s="43"/>
    </row>
    <row r="8" spans="1:37" ht="29.15" customHeight="1" x14ac:dyDescent="0.25">
      <c r="B8" s="5"/>
    </row>
    <row r="9" spans="1:37" ht="29.15" customHeight="1" x14ac:dyDescent="0.25">
      <c r="AE9" s="3"/>
      <c r="AF9" s="3"/>
      <c r="AG9" s="3"/>
      <c r="AH9" s="3"/>
      <c r="AI9" s="3"/>
      <c r="AJ9" s="100" t="s">
        <v>260</v>
      </c>
      <c r="AK9" s="3"/>
    </row>
    <row r="10" spans="1:37" ht="29.15" customHeight="1" x14ac:dyDescent="0.25">
      <c r="A10" s="1">
        <v>2</v>
      </c>
      <c r="B10" s="51" t="s">
        <v>229</v>
      </c>
      <c r="D10" s="52" t="s">
        <v>261</v>
      </c>
    </row>
    <row r="11" spans="1:37" ht="29.15" customHeight="1" x14ac:dyDescent="0.25">
      <c r="D11" s="52" t="s">
        <v>262</v>
      </c>
      <c r="Z11" s="146">
        <f ca="1">INT(RAND()*3+3)</f>
        <v>3</v>
      </c>
      <c r="AA11" s="146"/>
      <c r="AB11" s="98" t="s">
        <v>263</v>
      </c>
    </row>
    <row r="12" spans="1:37" ht="29.15" customHeight="1" x14ac:dyDescent="0.25">
      <c r="A12" s="5"/>
      <c r="B12" s="5"/>
      <c r="D12" s="146">
        <f ca="1">INT(RAND()*8+8)*Z11*10</f>
        <v>240</v>
      </c>
      <c r="E12" s="146"/>
      <c r="F12" s="146"/>
      <c r="G12" s="52" t="s">
        <v>264</v>
      </c>
      <c r="S12" s="5"/>
      <c r="V12" s="10"/>
      <c r="W12" s="10"/>
      <c r="Y12" s="5"/>
      <c r="Z12" s="5"/>
    </row>
    <row r="13" spans="1:37" ht="29.15" customHeight="1" x14ac:dyDescent="0.25">
      <c r="B13" s="5"/>
      <c r="C13" s="99" t="s">
        <v>275</v>
      </c>
      <c r="E13" s="10"/>
      <c r="F13" s="10"/>
      <c r="G13" s="10"/>
      <c r="H13" s="10"/>
      <c r="I13" s="10"/>
      <c r="J13" s="10"/>
      <c r="K13" s="10"/>
      <c r="L13" s="10"/>
      <c r="N13" s="43"/>
      <c r="O13" s="43"/>
      <c r="P13" s="43"/>
      <c r="Q13" s="43"/>
      <c r="R13" s="43"/>
      <c r="S13" s="44"/>
      <c r="T13" s="43"/>
      <c r="U13" s="43"/>
      <c r="Z13" s="54"/>
      <c r="AB13" s="54"/>
      <c r="AD13" s="54"/>
      <c r="AE13" s="43"/>
      <c r="AF13" s="43"/>
      <c r="AG13" s="43"/>
    </row>
    <row r="14" spans="1:37" ht="29.15" customHeight="1" x14ac:dyDescent="0.25">
      <c r="B14" s="5"/>
    </row>
    <row r="15" spans="1:37" ht="29.15" customHeight="1" x14ac:dyDescent="0.25">
      <c r="B15" s="5"/>
      <c r="AE15" s="3"/>
      <c r="AF15" s="3"/>
      <c r="AG15" s="3"/>
      <c r="AH15" s="3"/>
      <c r="AI15" s="3"/>
      <c r="AJ15" s="100" t="s">
        <v>265</v>
      </c>
      <c r="AK15" s="3"/>
    </row>
    <row r="16" spans="1:37" ht="29.15" customHeight="1" x14ac:dyDescent="0.25">
      <c r="A16" s="1">
        <v>3</v>
      </c>
      <c r="B16" s="51" t="s">
        <v>229</v>
      </c>
      <c r="D16" s="52" t="s">
        <v>266</v>
      </c>
      <c r="O16" s="146">
        <f ca="1">INT(RAND()*2+2)*10*D17*AC17</f>
        <v>360</v>
      </c>
      <c r="P16" s="146"/>
      <c r="Q16" s="146"/>
      <c r="R16" s="52" t="s">
        <v>267</v>
      </c>
    </row>
    <row r="17" spans="1:38" ht="29.15" customHeight="1" x14ac:dyDescent="0.25">
      <c r="A17" s="44"/>
      <c r="B17" s="43"/>
      <c r="C17" s="43"/>
      <c r="D17" s="146">
        <f ca="1">INT(RAND()*3+2)</f>
        <v>4</v>
      </c>
      <c r="E17" s="146"/>
      <c r="F17" s="52" t="s">
        <v>268</v>
      </c>
      <c r="G17" s="5"/>
      <c r="H17" s="5"/>
      <c r="S17" s="5"/>
      <c r="V17" s="10"/>
      <c r="W17" s="10"/>
      <c r="Y17" s="5"/>
      <c r="Z17" s="5"/>
      <c r="AC17" s="146">
        <f ca="1">INT(RAND()*2+2)</f>
        <v>3</v>
      </c>
      <c r="AD17" s="146"/>
      <c r="AE17" s="52" t="s">
        <v>258</v>
      </c>
    </row>
    <row r="18" spans="1:38" ht="29.15" customHeight="1" x14ac:dyDescent="0.25">
      <c r="A18" s="5"/>
      <c r="B18" s="5"/>
      <c r="D18" s="52" t="s">
        <v>269</v>
      </c>
      <c r="S18" s="5"/>
      <c r="V18" s="10"/>
      <c r="W18" s="10"/>
      <c r="Y18" s="5"/>
      <c r="Z18" s="5"/>
    </row>
    <row r="19" spans="1:38" ht="29.15" customHeight="1" x14ac:dyDescent="0.25">
      <c r="B19" s="5"/>
      <c r="C19" s="99" t="s">
        <v>275</v>
      </c>
      <c r="E19" s="10"/>
      <c r="F19" s="10"/>
      <c r="G19" s="10"/>
      <c r="H19" s="10"/>
      <c r="I19" s="10"/>
      <c r="J19" s="10"/>
      <c r="K19" s="10"/>
      <c r="L19" s="10"/>
      <c r="N19" s="43"/>
      <c r="O19" s="43"/>
      <c r="P19" s="43"/>
      <c r="Q19" s="43"/>
      <c r="R19" s="43"/>
      <c r="S19" s="44"/>
      <c r="T19" s="43"/>
      <c r="U19" s="43"/>
      <c r="Z19" s="54"/>
      <c r="AB19" s="54"/>
      <c r="AD19" s="54"/>
      <c r="AE19" s="43"/>
      <c r="AF19" s="43"/>
      <c r="AG19" s="43"/>
    </row>
    <row r="20" spans="1:38" ht="29.15" customHeight="1" x14ac:dyDescent="0.25">
      <c r="B20" s="5"/>
    </row>
    <row r="21" spans="1:38" ht="29.15" customHeight="1" x14ac:dyDescent="0.25">
      <c r="B21" s="5"/>
      <c r="AE21" s="3"/>
      <c r="AF21" s="3"/>
      <c r="AG21" s="3"/>
      <c r="AH21" s="3"/>
      <c r="AI21" s="3"/>
      <c r="AJ21" s="100" t="s">
        <v>32</v>
      </c>
      <c r="AK21" s="3"/>
    </row>
    <row r="22" spans="1:38" ht="29.15" customHeight="1" x14ac:dyDescent="0.25">
      <c r="A22" s="5">
        <v>4</v>
      </c>
      <c r="B22" s="51" t="s">
        <v>114</v>
      </c>
      <c r="D22" s="52" t="s">
        <v>270</v>
      </c>
      <c r="U22" s="150">
        <f ca="1">(INT(RAND()*5)+10)*D23*AE23</f>
        <v>108</v>
      </c>
      <c r="V22" s="150"/>
      <c r="W22" s="150"/>
      <c r="X22" s="52" t="s">
        <v>271</v>
      </c>
    </row>
    <row r="23" spans="1:38" ht="29.15" customHeight="1" x14ac:dyDescent="0.25">
      <c r="A23" s="43"/>
      <c r="B23" s="5"/>
      <c r="D23" s="146">
        <f ca="1">INT(RAND()*2+2)</f>
        <v>3</v>
      </c>
      <c r="E23" s="146"/>
      <c r="F23" s="52" t="s">
        <v>272</v>
      </c>
      <c r="AE23" s="146">
        <f ca="1">INT(RAND()*2+2)</f>
        <v>3</v>
      </c>
      <c r="AF23" s="146"/>
      <c r="AG23" s="52" t="s">
        <v>273</v>
      </c>
    </row>
    <row r="24" spans="1:38" ht="29.15" customHeight="1" x14ac:dyDescent="0.25">
      <c r="A24" s="5"/>
      <c r="B24" s="5"/>
      <c r="D24" s="52" t="s">
        <v>274</v>
      </c>
      <c r="E24" s="10"/>
      <c r="H24" s="5"/>
      <c r="S24" s="5"/>
      <c r="V24" s="10"/>
      <c r="W24" s="10"/>
      <c r="Y24" s="5"/>
      <c r="Z24" s="5"/>
    </row>
    <row r="25" spans="1:38" ht="29.15" customHeight="1" x14ac:dyDescent="0.25">
      <c r="B25" s="5"/>
      <c r="C25" s="99" t="s">
        <v>275</v>
      </c>
      <c r="E25" s="10"/>
      <c r="F25" s="10"/>
      <c r="G25" s="10"/>
      <c r="H25" s="10"/>
      <c r="I25" s="10"/>
      <c r="J25" s="10"/>
      <c r="K25" s="10"/>
      <c r="L25" s="10"/>
      <c r="N25" s="43"/>
      <c r="O25" s="43"/>
      <c r="P25" s="43"/>
      <c r="Q25" s="43"/>
      <c r="R25" s="43"/>
      <c r="S25" s="44"/>
      <c r="T25" s="43"/>
      <c r="U25" s="43"/>
      <c r="Z25" s="54"/>
      <c r="AB25" s="54"/>
      <c r="AD25" s="54"/>
      <c r="AE25" s="43"/>
      <c r="AF25" s="43"/>
      <c r="AG25" s="43"/>
    </row>
    <row r="26" spans="1:38" ht="29.15" customHeight="1" x14ac:dyDescent="0.25">
      <c r="B26" s="5"/>
    </row>
    <row r="27" spans="1:38" ht="29.15" customHeight="1" x14ac:dyDescent="0.25">
      <c r="B27" s="5"/>
      <c r="AE27" s="3"/>
      <c r="AF27" s="3"/>
      <c r="AG27" s="3"/>
      <c r="AH27" s="3"/>
      <c r="AI27" s="3"/>
      <c r="AJ27" s="100" t="s">
        <v>202</v>
      </c>
      <c r="AK27" s="3"/>
    </row>
    <row r="28" spans="1:38" ht="25" customHeight="1" x14ac:dyDescent="0.25">
      <c r="A28" s="51" t="str">
        <f t="shared" ref="A28:D29" si="0">IF(A1="","",A1)</f>
        <v/>
      </c>
      <c r="B28" s="1" t="str">
        <f t="shared" si="0"/>
        <v/>
      </c>
      <c r="C28" s="52" t="str">
        <f t="shared" si="0"/>
        <v/>
      </c>
      <c r="D28" s="2" t="str">
        <f t="shared" si="0"/>
        <v>割合</v>
      </c>
      <c r="AH28" s="3" t="str">
        <f>IF(AH1="","",AH1)</f>
        <v>№</v>
      </c>
      <c r="AI28" s="3"/>
      <c r="AJ28" s="147"/>
      <c r="AK28" s="147"/>
    </row>
    <row r="29" spans="1:38" ht="27" customHeight="1" x14ac:dyDescent="0.25">
      <c r="A29" s="1" t="str">
        <f t="shared" si="0"/>
        <v/>
      </c>
      <c r="B29" s="5" t="str">
        <f t="shared" si="0"/>
        <v/>
      </c>
      <c r="C29" s="1" t="str">
        <f t="shared" si="0"/>
        <v/>
      </c>
      <c r="D29" s="1" t="str">
        <f t="shared" si="0"/>
        <v/>
      </c>
      <c r="E29" s="6" t="s">
        <v>1</v>
      </c>
      <c r="H29" s="54"/>
      <c r="J29" s="54"/>
      <c r="L29" s="54"/>
      <c r="M29" s="1" t="str">
        <f>IF(M2="","",M2)</f>
        <v/>
      </c>
      <c r="N29" s="1" t="str">
        <f>IF(N2="","",N2)</f>
        <v/>
      </c>
      <c r="O29" s="1" t="str">
        <f>IF(O2="","",O2)</f>
        <v/>
      </c>
      <c r="P29" s="1" t="str">
        <f>IF(P2="","",P2)</f>
        <v/>
      </c>
      <c r="Q29" s="3" t="str">
        <f>IF(Q2="","",Q2)</f>
        <v>名前</v>
      </c>
      <c r="R29" s="3"/>
      <c r="S29" s="3"/>
      <c r="T29" s="57"/>
      <c r="U29" s="3" t="str">
        <f>IF(U2="","",U2)</f>
        <v/>
      </c>
      <c r="V29" s="3"/>
      <c r="W29" s="3"/>
      <c r="X29" s="3"/>
      <c r="Y29" s="3"/>
      <c r="Z29" s="56"/>
      <c r="AA29" s="3"/>
      <c r="AB29" s="56"/>
      <c r="AC29" s="3"/>
      <c r="AD29" s="56"/>
      <c r="AE29" s="3"/>
      <c r="AF29" s="3"/>
      <c r="AL29" s="1" t="str">
        <f>IF(AL2="","",AL2)</f>
        <v/>
      </c>
    </row>
    <row r="30" spans="1:38" ht="27" customHeight="1" x14ac:dyDescent="0.25">
      <c r="A30" s="1" t="str">
        <f>IF(A3="","",A3)</f>
        <v/>
      </c>
      <c r="B30" s="1" t="str">
        <f t="shared" ref="B30:AL30" si="1">IF(B3="","",B3)</f>
        <v/>
      </c>
      <c r="C30" s="1" t="str">
        <f t="shared" si="1"/>
        <v/>
      </c>
      <c r="D30" s="1" t="str">
        <f t="shared" si="1"/>
        <v/>
      </c>
      <c r="E30" s="1" t="str">
        <f t="shared" si="1"/>
        <v/>
      </c>
      <c r="F30" s="1" t="str">
        <f t="shared" si="1"/>
        <v/>
      </c>
      <c r="G30" s="1" t="str">
        <f t="shared" si="1"/>
        <v/>
      </c>
      <c r="H30" s="1" t="str">
        <f t="shared" si="1"/>
        <v/>
      </c>
      <c r="I30" s="1" t="str">
        <f t="shared" si="1"/>
        <v/>
      </c>
      <c r="J30" s="1" t="str">
        <f t="shared" si="1"/>
        <v/>
      </c>
      <c r="K30" s="1" t="str">
        <f t="shared" si="1"/>
        <v/>
      </c>
      <c r="L30" s="1" t="str">
        <f t="shared" si="1"/>
        <v/>
      </c>
      <c r="M30" s="1" t="str">
        <f t="shared" si="1"/>
        <v/>
      </c>
      <c r="N30" s="1" t="str">
        <f t="shared" si="1"/>
        <v/>
      </c>
      <c r="O30" s="1" t="str">
        <f t="shared" si="1"/>
        <v/>
      </c>
      <c r="P30" s="1" t="str">
        <f t="shared" si="1"/>
        <v/>
      </c>
      <c r="Q30" s="1" t="str">
        <f t="shared" si="1"/>
        <v/>
      </c>
      <c r="R30" s="1" t="str">
        <f t="shared" si="1"/>
        <v/>
      </c>
      <c r="S30" s="1" t="str">
        <f t="shared" si="1"/>
        <v/>
      </c>
      <c r="T30" s="1" t="str">
        <f t="shared" si="1"/>
        <v/>
      </c>
      <c r="U30" s="1" t="str">
        <f t="shared" si="1"/>
        <v/>
      </c>
      <c r="V30" s="1" t="str">
        <f t="shared" si="1"/>
        <v/>
      </c>
      <c r="W30" s="1" t="str">
        <f t="shared" si="1"/>
        <v/>
      </c>
      <c r="X30" s="1" t="str">
        <f t="shared" si="1"/>
        <v/>
      </c>
      <c r="Y30" s="1" t="str">
        <f t="shared" si="1"/>
        <v/>
      </c>
      <c r="Z30" s="1" t="str">
        <f t="shared" si="1"/>
        <v/>
      </c>
      <c r="AA30" s="1" t="str">
        <f t="shared" si="1"/>
        <v/>
      </c>
      <c r="AB30" s="1" t="str">
        <f t="shared" si="1"/>
        <v/>
      </c>
      <c r="AC30" s="1" t="str">
        <f t="shared" si="1"/>
        <v/>
      </c>
      <c r="AD30" s="1" t="str">
        <f t="shared" si="1"/>
        <v/>
      </c>
      <c r="AE30" s="1" t="str">
        <f t="shared" si="1"/>
        <v/>
      </c>
      <c r="AF30" s="1" t="str">
        <f t="shared" si="1"/>
        <v/>
      </c>
      <c r="AG30" s="1" t="str">
        <f t="shared" si="1"/>
        <v/>
      </c>
      <c r="AH30" s="1" t="str">
        <f t="shared" si="1"/>
        <v/>
      </c>
      <c r="AI30" s="1" t="str">
        <f t="shared" si="1"/>
        <v/>
      </c>
      <c r="AJ30" s="1" t="str">
        <f t="shared" si="1"/>
        <v/>
      </c>
      <c r="AK30" s="1" t="str">
        <f t="shared" si="1"/>
        <v/>
      </c>
      <c r="AL30" s="1" t="str">
        <f t="shared" si="1"/>
        <v/>
      </c>
    </row>
    <row r="31" spans="1:38" ht="27" customHeight="1" x14ac:dyDescent="0.25">
      <c r="A31" s="1">
        <f t="shared" ref="A31:AL31" si="2">IF(A4="","",A4)</f>
        <v>1</v>
      </c>
      <c r="B31" s="1" t="str">
        <f t="shared" si="2"/>
        <v>．</v>
      </c>
      <c r="C31" s="1" t="str">
        <f t="shared" si="2"/>
        <v/>
      </c>
      <c r="D31" s="1" t="str">
        <f t="shared" si="2"/>
        <v>ノートのねだんは</v>
      </c>
      <c r="N31" s="146">
        <f t="shared" ca="1" si="2"/>
        <v>100</v>
      </c>
      <c r="O31" s="146"/>
      <c r="P31" s="146"/>
      <c r="Q31" s="1" t="str">
        <f t="shared" si="2"/>
        <v>円です。</v>
      </c>
      <c r="AL31" s="1" t="str">
        <f t="shared" si="2"/>
        <v/>
      </c>
    </row>
    <row r="32" spans="1:38" ht="27" customHeight="1" x14ac:dyDescent="0.25">
      <c r="A32" s="1" t="str">
        <f t="shared" ref="A32:AL32" si="3">IF(A5="","",A5)</f>
        <v/>
      </c>
      <c r="B32" s="1" t="str">
        <f t="shared" si="3"/>
        <v/>
      </c>
      <c r="C32" s="1" t="str">
        <f t="shared" si="3"/>
        <v/>
      </c>
      <c r="D32" s="1" t="str">
        <f t="shared" si="3"/>
        <v>筆箱のねだんは、ノートのねだんの</v>
      </c>
      <c r="X32" s="146">
        <f t="shared" ca="1" si="3"/>
        <v>5</v>
      </c>
      <c r="Y32" s="146"/>
      <c r="Z32" s="1" t="str">
        <f t="shared" si="3"/>
        <v>倍です。</v>
      </c>
      <c r="AL32" s="1" t="str">
        <f t="shared" si="3"/>
        <v/>
      </c>
    </row>
    <row r="33" spans="1:43" ht="27" customHeight="1" x14ac:dyDescent="0.25">
      <c r="A33" s="1" t="str">
        <f t="shared" ref="A33:AL33" si="4">IF(A6="","",A6)</f>
        <v/>
      </c>
      <c r="B33" s="1" t="str">
        <f t="shared" si="4"/>
        <v/>
      </c>
      <c r="C33" s="1" t="str">
        <f t="shared" si="4"/>
        <v/>
      </c>
      <c r="D33" s="1" t="str">
        <f t="shared" si="4"/>
        <v>筆箱のねだんは何円ですか。</v>
      </c>
      <c r="AL33" s="1" t="str">
        <f t="shared" si="4"/>
        <v/>
      </c>
    </row>
    <row r="34" spans="1:43" ht="27" customHeight="1" x14ac:dyDescent="0.25">
      <c r="A34" s="1" t="str">
        <f t="shared" ref="A34:C34" si="5">IF(A7="","",A7)</f>
        <v/>
      </c>
      <c r="B34" s="1" t="str">
        <f t="shared" si="5"/>
        <v/>
      </c>
      <c r="C34" s="1" t="str">
        <f t="shared" si="5"/>
        <v>（式）</v>
      </c>
    </row>
    <row r="35" spans="1:43" ht="27" customHeight="1" x14ac:dyDescent="0.25">
      <c r="A35" s="1" t="str">
        <f t="shared" ref="A35:AL35" si="6">IF(A8="","",A8)</f>
        <v/>
      </c>
      <c r="B35" s="1" t="str">
        <f t="shared" si="6"/>
        <v/>
      </c>
      <c r="C35" s="1" t="str">
        <f t="shared" si="6"/>
        <v/>
      </c>
      <c r="D35" s="1" t="str">
        <f t="shared" si="6"/>
        <v/>
      </c>
      <c r="E35" s="1" t="str">
        <f t="shared" si="6"/>
        <v/>
      </c>
      <c r="F35" s="1" t="str">
        <f t="shared" si="6"/>
        <v/>
      </c>
      <c r="G35" s="1" t="str">
        <f t="shared" si="6"/>
        <v/>
      </c>
      <c r="H35" s="1" t="str">
        <f t="shared" si="6"/>
        <v/>
      </c>
      <c r="I35" s="155">
        <f ca="1">N31</f>
        <v>100</v>
      </c>
      <c r="J35" s="155"/>
      <c r="K35" s="155"/>
      <c r="L35" s="155" t="s">
        <v>37</v>
      </c>
      <c r="M35" s="155"/>
      <c r="N35" s="155">
        <f ca="1">X32</f>
        <v>5</v>
      </c>
      <c r="O35" s="155"/>
      <c r="P35" s="155" t="s">
        <v>15</v>
      </c>
      <c r="Q35" s="155"/>
      <c r="R35" s="155">
        <f ca="1">I35*N35</f>
        <v>500</v>
      </c>
      <c r="S35" s="155"/>
      <c r="T35" s="155"/>
      <c r="U35" s="1" t="str">
        <f t="shared" si="6"/>
        <v/>
      </c>
      <c r="V35" s="1" t="str">
        <f t="shared" si="6"/>
        <v/>
      </c>
      <c r="W35" s="1" t="str">
        <f t="shared" si="6"/>
        <v/>
      </c>
      <c r="X35" s="1" t="str">
        <f t="shared" si="6"/>
        <v/>
      </c>
      <c r="Y35" s="1" t="str">
        <f t="shared" si="6"/>
        <v/>
      </c>
      <c r="Z35" s="1" t="str">
        <f t="shared" si="6"/>
        <v/>
      </c>
      <c r="AA35" s="1" t="str">
        <f t="shared" si="6"/>
        <v/>
      </c>
      <c r="AB35" s="1" t="str">
        <f t="shared" si="6"/>
        <v/>
      </c>
      <c r="AC35" s="1" t="str">
        <f t="shared" si="6"/>
        <v/>
      </c>
      <c r="AD35" s="1" t="str">
        <f t="shared" si="6"/>
        <v/>
      </c>
      <c r="AE35" s="1" t="str">
        <f t="shared" si="6"/>
        <v/>
      </c>
      <c r="AF35" s="1" t="str">
        <f t="shared" si="6"/>
        <v/>
      </c>
      <c r="AG35" s="1" t="str">
        <f t="shared" si="6"/>
        <v/>
      </c>
      <c r="AH35" s="1" t="str">
        <f t="shared" si="6"/>
        <v/>
      </c>
      <c r="AI35" s="1" t="str">
        <f t="shared" si="6"/>
        <v/>
      </c>
      <c r="AJ35" s="1" t="str">
        <f t="shared" si="6"/>
        <v/>
      </c>
      <c r="AK35" s="1" t="str">
        <f t="shared" si="6"/>
        <v/>
      </c>
      <c r="AL35" s="1" t="str">
        <f t="shared" si="6"/>
        <v/>
      </c>
    </row>
    <row r="36" spans="1:43" ht="27" customHeight="1" x14ac:dyDescent="0.25">
      <c r="A36" s="1" t="str">
        <f t="shared" ref="A36:AL36" si="7">IF(A9="","",A9)</f>
        <v/>
      </c>
      <c r="B36" s="1" t="str">
        <f t="shared" si="7"/>
        <v/>
      </c>
      <c r="C36" s="1" t="str">
        <f t="shared" si="7"/>
        <v/>
      </c>
      <c r="D36" s="1" t="str">
        <f t="shared" si="7"/>
        <v/>
      </c>
      <c r="E36" s="1" t="str">
        <f t="shared" si="7"/>
        <v/>
      </c>
      <c r="F36" s="1" t="str">
        <f t="shared" si="7"/>
        <v/>
      </c>
      <c r="G36" s="1" t="str">
        <f t="shared" si="7"/>
        <v/>
      </c>
      <c r="H36" s="1" t="str">
        <f t="shared" si="7"/>
        <v/>
      </c>
      <c r="I36" s="1" t="str">
        <f t="shared" si="7"/>
        <v/>
      </c>
      <c r="J36" s="1" t="str">
        <f t="shared" si="7"/>
        <v/>
      </c>
      <c r="K36" s="1" t="str">
        <f t="shared" si="7"/>
        <v/>
      </c>
      <c r="L36" s="1" t="str">
        <f t="shared" si="7"/>
        <v/>
      </c>
      <c r="M36" s="1" t="str">
        <f t="shared" si="7"/>
        <v/>
      </c>
      <c r="N36" s="1" t="str">
        <f t="shared" si="7"/>
        <v/>
      </c>
      <c r="O36" s="1" t="str">
        <f t="shared" si="7"/>
        <v/>
      </c>
      <c r="P36" s="1" t="str">
        <f t="shared" si="7"/>
        <v/>
      </c>
      <c r="Q36" s="1" t="str">
        <f t="shared" si="7"/>
        <v/>
      </c>
      <c r="R36" s="1" t="str">
        <f t="shared" si="7"/>
        <v/>
      </c>
      <c r="S36" s="1" t="str">
        <f t="shared" si="7"/>
        <v/>
      </c>
      <c r="T36" s="1" t="str">
        <f t="shared" si="7"/>
        <v/>
      </c>
      <c r="U36" s="1" t="str">
        <f t="shared" si="7"/>
        <v/>
      </c>
      <c r="V36" s="1" t="str">
        <f t="shared" si="7"/>
        <v/>
      </c>
      <c r="W36" s="1" t="str">
        <f t="shared" si="7"/>
        <v/>
      </c>
      <c r="X36" s="1" t="str">
        <f t="shared" si="7"/>
        <v/>
      </c>
      <c r="Y36" s="1" t="str">
        <f t="shared" si="7"/>
        <v/>
      </c>
      <c r="Z36" s="1" t="str">
        <f t="shared" si="7"/>
        <v/>
      </c>
      <c r="AA36" s="1" t="str">
        <f t="shared" si="7"/>
        <v/>
      </c>
      <c r="AB36" s="1" t="str">
        <f t="shared" si="7"/>
        <v/>
      </c>
      <c r="AC36" s="1" t="str">
        <f t="shared" si="7"/>
        <v/>
      </c>
      <c r="AD36" s="1" t="str">
        <f t="shared" si="7"/>
        <v/>
      </c>
      <c r="AE36" s="1" t="str">
        <f t="shared" si="7"/>
        <v/>
      </c>
      <c r="AF36" s="3" t="str">
        <f t="shared" si="7"/>
        <v/>
      </c>
      <c r="AG36" s="207">
        <f ca="1">R35</f>
        <v>500</v>
      </c>
      <c r="AH36" s="207"/>
      <c r="AI36" s="207"/>
      <c r="AJ36" s="3" t="str">
        <f t="shared" si="7"/>
        <v>円</v>
      </c>
      <c r="AK36" s="3"/>
      <c r="AL36" s="1" t="str">
        <f t="shared" si="7"/>
        <v/>
      </c>
    </row>
    <row r="37" spans="1:43" s="50" customFormat="1" ht="25" customHeight="1" x14ac:dyDescent="0.25">
      <c r="A37" s="1">
        <f t="shared" ref="A37:AL37" si="8">IF(A10="","",A10)</f>
        <v>2</v>
      </c>
      <c r="B37" s="1" t="str">
        <f t="shared" si="8"/>
        <v>．</v>
      </c>
      <c r="C37" s="1" t="str">
        <f t="shared" si="8"/>
        <v/>
      </c>
      <c r="D37" s="1" t="str">
        <f t="shared" si="8"/>
        <v>子どものキリンと親のきりんがいます。</v>
      </c>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t="str">
        <f t="shared" si="8"/>
        <v/>
      </c>
      <c r="AM37" s="1"/>
      <c r="AN37" s="1"/>
      <c r="AO37" s="1"/>
      <c r="AP37" s="1"/>
      <c r="AQ37" s="1"/>
    </row>
    <row r="38" spans="1:43" s="50" customFormat="1" ht="25" customHeight="1" x14ac:dyDescent="0.25">
      <c r="A38" s="1" t="str">
        <f t="shared" ref="A38:AL38" si="9">IF(A11="","",A11)</f>
        <v/>
      </c>
      <c r="B38" s="1" t="str">
        <f t="shared" si="9"/>
        <v/>
      </c>
      <c r="C38" s="1" t="str">
        <f t="shared" si="9"/>
        <v/>
      </c>
      <c r="D38" s="1" t="str">
        <f t="shared" si="9"/>
        <v>親のキリンの身長は、子どものキリンの</v>
      </c>
      <c r="E38" s="1"/>
      <c r="F38" s="1"/>
      <c r="G38" s="1"/>
      <c r="H38" s="1"/>
      <c r="I38" s="1"/>
      <c r="J38" s="1"/>
      <c r="K38" s="1"/>
      <c r="L38" s="1"/>
      <c r="M38" s="1"/>
      <c r="N38" s="1"/>
      <c r="O38" s="1"/>
      <c r="P38" s="1"/>
      <c r="Q38" s="1"/>
      <c r="R38" s="1"/>
      <c r="S38" s="1"/>
      <c r="T38" s="1"/>
      <c r="U38" s="1"/>
      <c r="V38" s="1"/>
      <c r="W38" s="1"/>
      <c r="X38" s="1"/>
      <c r="Y38" s="1"/>
      <c r="Z38" s="146">
        <f t="shared" ca="1" si="9"/>
        <v>3</v>
      </c>
      <c r="AA38" s="146"/>
      <c r="AB38" s="1" t="str">
        <f t="shared" si="9"/>
        <v>倍で、</v>
      </c>
      <c r="AC38" s="1"/>
      <c r="AD38" s="1"/>
      <c r="AE38" s="1"/>
      <c r="AF38" s="1"/>
      <c r="AG38" s="1"/>
      <c r="AH38" s="1"/>
      <c r="AI38" s="1"/>
      <c r="AJ38" s="1"/>
      <c r="AK38" s="1"/>
      <c r="AL38" s="1" t="str">
        <f t="shared" si="9"/>
        <v/>
      </c>
      <c r="AM38" s="1"/>
      <c r="AN38" s="1"/>
      <c r="AO38" s="1"/>
      <c r="AP38" s="1"/>
      <c r="AQ38" s="1"/>
    </row>
    <row r="39" spans="1:43" s="50" customFormat="1" ht="25" customHeight="1" x14ac:dyDescent="0.25">
      <c r="A39" s="1" t="str">
        <f t="shared" ref="A39:AL39" si="10">IF(A12="","",A12)</f>
        <v/>
      </c>
      <c r="B39" s="1" t="str">
        <f t="shared" si="10"/>
        <v/>
      </c>
      <c r="C39" s="1" t="str">
        <f t="shared" si="10"/>
        <v/>
      </c>
      <c r="D39" s="146">
        <f t="shared" ca="1" si="10"/>
        <v>240</v>
      </c>
      <c r="E39" s="146"/>
      <c r="F39" s="146"/>
      <c r="G39" s="1" t="str">
        <f t="shared" si="10"/>
        <v>㎝です。子どものキリンの身長は何㎝ですか。</v>
      </c>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t="str">
        <f t="shared" si="10"/>
        <v/>
      </c>
      <c r="AM39" s="1"/>
      <c r="AN39" s="1"/>
      <c r="AO39" s="1"/>
      <c r="AP39" s="1"/>
      <c r="AQ39" s="1"/>
    </row>
    <row r="40" spans="1:43" s="50" customFormat="1" ht="25" customHeight="1" x14ac:dyDescent="0.25">
      <c r="A40" s="1" t="str">
        <f t="shared" ref="A40:AL40" si="11">IF(A13="","",A13)</f>
        <v/>
      </c>
      <c r="B40" s="1" t="str">
        <f t="shared" si="11"/>
        <v/>
      </c>
      <c r="C40" s="1" t="str">
        <f t="shared" si="11"/>
        <v>（式）</v>
      </c>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t="str">
        <f t="shared" si="11"/>
        <v/>
      </c>
      <c r="AM40" s="1"/>
      <c r="AN40" s="1"/>
      <c r="AO40" s="1"/>
      <c r="AP40" s="1"/>
      <c r="AQ40" s="1"/>
    </row>
    <row r="41" spans="1:43" s="50" customFormat="1" ht="25" customHeight="1" x14ac:dyDescent="0.25">
      <c r="A41" s="1" t="str">
        <f t="shared" ref="A41:AL41" si="12">IF(A14="","",A14)</f>
        <v/>
      </c>
      <c r="B41" s="1" t="str">
        <f t="shared" si="12"/>
        <v/>
      </c>
      <c r="C41" s="1" t="str">
        <f t="shared" si="12"/>
        <v/>
      </c>
      <c r="D41" s="1" t="str">
        <f t="shared" si="12"/>
        <v/>
      </c>
      <c r="E41" s="1" t="str">
        <f t="shared" si="12"/>
        <v/>
      </c>
      <c r="F41" s="1" t="str">
        <f t="shared" si="12"/>
        <v/>
      </c>
      <c r="G41" s="1" t="str">
        <f t="shared" si="12"/>
        <v/>
      </c>
      <c r="H41" s="1" t="str">
        <f t="shared" si="12"/>
        <v/>
      </c>
      <c r="I41" s="155">
        <f ca="1">D39</f>
        <v>240</v>
      </c>
      <c r="J41" s="155"/>
      <c r="K41" s="155"/>
      <c r="L41" s="155" t="s">
        <v>6</v>
      </c>
      <c r="M41" s="155"/>
      <c r="N41" s="155">
        <f ca="1">Z38</f>
        <v>3</v>
      </c>
      <c r="O41" s="155"/>
      <c r="P41" s="155" t="s">
        <v>15</v>
      </c>
      <c r="Q41" s="155"/>
      <c r="R41" s="155">
        <f ca="1">I41/N41</f>
        <v>80</v>
      </c>
      <c r="S41" s="155"/>
      <c r="T41" s="155"/>
      <c r="U41" s="1" t="str">
        <f t="shared" si="12"/>
        <v/>
      </c>
      <c r="V41" s="1" t="str">
        <f t="shared" si="12"/>
        <v/>
      </c>
      <c r="W41" s="1" t="str">
        <f t="shared" si="12"/>
        <v/>
      </c>
      <c r="X41" s="1" t="str">
        <f t="shared" si="12"/>
        <v/>
      </c>
      <c r="Y41" s="1" t="str">
        <f t="shared" si="12"/>
        <v/>
      </c>
      <c r="Z41" s="1" t="str">
        <f t="shared" si="12"/>
        <v/>
      </c>
      <c r="AA41" s="1" t="str">
        <f t="shared" si="12"/>
        <v/>
      </c>
      <c r="AB41" s="1" t="str">
        <f t="shared" si="12"/>
        <v/>
      </c>
      <c r="AC41" s="1" t="str">
        <f t="shared" si="12"/>
        <v/>
      </c>
      <c r="AD41" s="1" t="str">
        <f t="shared" si="12"/>
        <v/>
      </c>
      <c r="AE41" s="1" t="str">
        <f t="shared" si="12"/>
        <v/>
      </c>
      <c r="AF41" s="1" t="str">
        <f t="shared" si="12"/>
        <v/>
      </c>
      <c r="AG41" s="1" t="str">
        <f t="shared" si="12"/>
        <v/>
      </c>
      <c r="AH41" s="1" t="str">
        <f t="shared" si="12"/>
        <v/>
      </c>
      <c r="AI41" s="1" t="str">
        <f t="shared" si="12"/>
        <v/>
      </c>
      <c r="AJ41" s="1" t="str">
        <f t="shared" si="12"/>
        <v/>
      </c>
      <c r="AK41" s="1" t="str">
        <f t="shared" si="12"/>
        <v/>
      </c>
      <c r="AL41" s="1" t="str">
        <f t="shared" si="12"/>
        <v/>
      </c>
      <c r="AM41" s="1"/>
      <c r="AN41" s="1"/>
      <c r="AO41" s="1"/>
      <c r="AP41" s="1"/>
      <c r="AQ41" s="1"/>
    </row>
    <row r="42" spans="1:43" s="50" customFormat="1" ht="25" customHeight="1" x14ac:dyDescent="0.25">
      <c r="A42" s="1" t="str">
        <f t="shared" ref="A42:AL42" si="13">IF(A15="","",A15)</f>
        <v/>
      </c>
      <c r="B42" s="1" t="str">
        <f t="shared" si="13"/>
        <v/>
      </c>
      <c r="C42" s="1" t="str">
        <f t="shared" si="13"/>
        <v/>
      </c>
      <c r="D42" s="1" t="str">
        <f t="shared" si="13"/>
        <v/>
      </c>
      <c r="E42" s="1" t="str">
        <f t="shared" si="13"/>
        <v/>
      </c>
      <c r="F42" s="1" t="str">
        <f t="shared" si="13"/>
        <v/>
      </c>
      <c r="G42" s="1" t="str">
        <f t="shared" si="13"/>
        <v/>
      </c>
      <c r="H42" s="1" t="str">
        <f t="shared" si="13"/>
        <v/>
      </c>
      <c r="I42" s="1" t="str">
        <f t="shared" si="13"/>
        <v/>
      </c>
      <c r="J42" s="1" t="str">
        <f t="shared" si="13"/>
        <v/>
      </c>
      <c r="K42" s="1" t="str">
        <f t="shared" si="13"/>
        <v/>
      </c>
      <c r="L42" s="1" t="str">
        <f t="shared" si="13"/>
        <v/>
      </c>
      <c r="M42" s="1" t="str">
        <f t="shared" si="13"/>
        <v/>
      </c>
      <c r="N42" s="1" t="str">
        <f t="shared" si="13"/>
        <v/>
      </c>
      <c r="O42" s="1" t="str">
        <f t="shared" si="13"/>
        <v/>
      </c>
      <c r="P42" s="1" t="str">
        <f t="shared" si="13"/>
        <v/>
      </c>
      <c r="Q42" s="1" t="str">
        <f t="shared" si="13"/>
        <v/>
      </c>
      <c r="R42" s="1" t="str">
        <f t="shared" si="13"/>
        <v/>
      </c>
      <c r="S42" s="1" t="str">
        <f t="shared" si="13"/>
        <v/>
      </c>
      <c r="T42" s="1" t="str">
        <f t="shared" si="13"/>
        <v/>
      </c>
      <c r="U42" s="1" t="str">
        <f t="shared" si="13"/>
        <v/>
      </c>
      <c r="V42" s="1" t="str">
        <f t="shared" si="13"/>
        <v/>
      </c>
      <c r="W42" s="1" t="str">
        <f t="shared" si="13"/>
        <v/>
      </c>
      <c r="X42" s="1" t="str">
        <f t="shared" si="13"/>
        <v/>
      </c>
      <c r="Y42" s="1" t="str">
        <f t="shared" si="13"/>
        <v/>
      </c>
      <c r="Z42" s="1" t="str">
        <f t="shared" si="13"/>
        <v/>
      </c>
      <c r="AA42" s="1" t="str">
        <f t="shared" si="13"/>
        <v/>
      </c>
      <c r="AB42" s="1" t="str">
        <f t="shared" si="13"/>
        <v/>
      </c>
      <c r="AC42" s="1" t="str">
        <f t="shared" si="13"/>
        <v/>
      </c>
      <c r="AD42" s="1" t="str">
        <f t="shared" si="13"/>
        <v/>
      </c>
      <c r="AE42" s="1" t="str">
        <f t="shared" si="13"/>
        <v/>
      </c>
      <c r="AF42" s="3" t="str">
        <f t="shared" si="13"/>
        <v/>
      </c>
      <c r="AG42" s="206">
        <f ca="1">R41</f>
        <v>80</v>
      </c>
      <c r="AH42" s="206"/>
      <c r="AI42" s="206"/>
      <c r="AJ42" s="3" t="str">
        <f t="shared" si="13"/>
        <v>㎝</v>
      </c>
      <c r="AK42" s="3"/>
      <c r="AL42" s="1" t="str">
        <f t="shared" si="13"/>
        <v/>
      </c>
      <c r="AM42" s="1"/>
      <c r="AN42" s="1"/>
      <c r="AO42" s="1"/>
      <c r="AP42" s="1"/>
      <c r="AQ42" s="1"/>
    </row>
    <row r="43" spans="1:43" s="50" customFormat="1" ht="25" customHeight="1" x14ac:dyDescent="0.25">
      <c r="A43" s="1">
        <f t="shared" ref="A43:AL43" si="14">IF(A16="","",A16)</f>
        <v>3</v>
      </c>
      <c r="B43" s="1" t="str">
        <f t="shared" si="14"/>
        <v>．</v>
      </c>
      <c r="C43" s="1" t="str">
        <f t="shared" si="14"/>
        <v/>
      </c>
      <c r="D43" s="1" t="str">
        <f t="shared" si="14"/>
        <v>テレビとうの高さは</v>
      </c>
      <c r="E43" s="1"/>
      <c r="F43" s="1"/>
      <c r="G43" s="1"/>
      <c r="H43" s="1"/>
      <c r="I43" s="1"/>
      <c r="J43" s="1"/>
      <c r="K43" s="1"/>
      <c r="L43" s="1"/>
      <c r="M43" s="1"/>
      <c r="N43" s="1"/>
      <c r="O43" s="146">
        <f t="shared" ca="1" si="14"/>
        <v>360</v>
      </c>
      <c r="P43" s="146"/>
      <c r="Q43" s="146"/>
      <c r="R43" s="1" t="str">
        <f t="shared" si="14"/>
        <v>ｍで、これはデパートの高さの</v>
      </c>
      <c r="S43" s="1"/>
      <c r="T43" s="1"/>
      <c r="U43" s="1"/>
      <c r="V43" s="1"/>
      <c r="W43" s="1"/>
      <c r="X43" s="1"/>
      <c r="Y43" s="1"/>
      <c r="Z43" s="1"/>
      <c r="AA43" s="1"/>
      <c r="AB43" s="1"/>
      <c r="AC43" s="1"/>
      <c r="AD43" s="1"/>
      <c r="AE43" s="1"/>
      <c r="AF43" s="1"/>
      <c r="AG43" s="1"/>
      <c r="AH43" s="1"/>
      <c r="AI43" s="1"/>
      <c r="AJ43" s="1"/>
      <c r="AK43" s="1"/>
      <c r="AL43" s="1" t="str">
        <f t="shared" si="14"/>
        <v/>
      </c>
      <c r="AM43" s="1"/>
      <c r="AN43" s="1"/>
      <c r="AO43" s="1"/>
      <c r="AP43" s="1"/>
      <c r="AQ43" s="1"/>
    </row>
    <row r="44" spans="1:43" s="50" customFormat="1" ht="25" customHeight="1" x14ac:dyDescent="0.25">
      <c r="A44" s="1" t="str">
        <f t="shared" ref="A44:AL44" si="15">IF(A17="","",A17)</f>
        <v/>
      </c>
      <c r="B44" s="1" t="str">
        <f t="shared" si="15"/>
        <v/>
      </c>
      <c r="C44" s="1" t="str">
        <f t="shared" si="15"/>
        <v/>
      </c>
      <c r="D44" s="146">
        <f t="shared" ca="1" si="15"/>
        <v>4</v>
      </c>
      <c r="E44" s="146"/>
      <c r="F44" s="1" t="str">
        <f t="shared" si="15"/>
        <v>倍です。デパートの高さは、学校の高さの</v>
      </c>
      <c r="G44" s="1"/>
      <c r="H44" s="1"/>
      <c r="I44" s="1"/>
      <c r="J44" s="1"/>
      <c r="K44" s="1"/>
      <c r="L44" s="1"/>
      <c r="M44" s="1"/>
      <c r="N44" s="1"/>
      <c r="O44" s="1"/>
      <c r="P44" s="1"/>
      <c r="Q44" s="1"/>
      <c r="R44" s="1"/>
      <c r="S44" s="1"/>
      <c r="T44" s="1"/>
      <c r="U44" s="1"/>
      <c r="V44" s="1"/>
      <c r="W44" s="1"/>
      <c r="X44" s="1"/>
      <c r="Y44" s="1"/>
      <c r="Z44" s="1"/>
      <c r="AA44" s="1"/>
      <c r="AB44" s="1"/>
      <c r="AC44" s="146">
        <f t="shared" ca="1" si="15"/>
        <v>3</v>
      </c>
      <c r="AD44" s="146"/>
      <c r="AE44" s="1" t="str">
        <f t="shared" si="15"/>
        <v>倍です。</v>
      </c>
      <c r="AF44" s="1"/>
      <c r="AG44" s="1"/>
      <c r="AH44" s="1"/>
      <c r="AI44" s="1"/>
      <c r="AJ44" s="1"/>
      <c r="AK44" s="1"/>
      <c r="AL44" s="1" t="str">
        <f t="shared" si="15"/>
        <v/>
      </c>
      <c r="AM44" s="1"/>
      <c r="AN44" s="1"/>
      <c r="AO44" s="1"/>
      <c r="AP44" s="1"/>
      <c r="AQ44" s="1"/>
    </row>
    <row r="45" spans="1:43" s="50" customFormat="1" ht="25" customHeight="1" x14ac:dyDescent="0.25">
      <c r="A45" s="1" t="str">
        <f t="shared" ref="A45:AL45" si="16">IF(A18="","",A18)</f>
        <v/>
      </c>
      <c r="B45" s="1" t="str">
        <f t="shared" si="16"/>
        <v/>
      </c>
      <c r="C45" s="1" t="str">
        <f t="shared" si="16"/>
        <v/>
      </c>
      <c r="D45" s="1" t="str">
        <f t="shared" si="16"/>
        <v>学校の高さは何ｍですか。</v>
      </c>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t="str">
        <f t="shared" si="16"/>
        <v/>
      </c>
      <c r="AM45" s="1"/>
      <c r="AN45" s="1"/>
      <c r="AO45" s="1"/>
      <c r="AP45" s="1"/>
      <c r="AQ45" s="1"/>
    </row>
    <row r="46" spans="1:43" s="50" customFormat="1" ht="25" customHeight="1" x14ac:dyDescent="0.25">
      <c r="A46" s="1" t="str">
        <f t="shared" ref="A46:AL46" si="17">IF(A19="","",A19)</f>
        <v/>
      </c>
      <c r="B46" s="1" t="str">
        <f t="shared" si="17"/>
        <v/>
      </c>
      <c r="C46" s="1" t="str">
        <f t="shared" si="17"/>
        <v>（式）</v>
      </c>
      <c r="D46" s="1"/>
      <c r="E46" s="1"/>
      <c r="F46" s="1"/>
      <c r="G46" s="1"/>
      <c r="H46" s="1"/>
      <c r="I46" s="155">
        <f ca="1">D44</f>
        <v>4</v>
      </c>
      <c r="J46" s="155"/>
      <c r="K46" s="155"/>
      <c r="L46" s="155" t="s">
        <v>37</v>
      </c>
      <c r="M46" s="155"/>
      <c r="N46" s="155">
        <f ca="1">AC44</f>
        <v>3</v>
      </c>
      <c r="O46" s="155"/>
      <c r="P46" s="155" t="s">
        <v>15</v>
      </c>
      <c r="Q46" s="155"/>
      <c r="R46" s="155">
        <f ca="1">I46*N46</f>
        <v>12</v>
      </c>
      <c r="S46" s="155"/>
      <c r="T46" s="155"/>
      <c r="U46" s="1"/>
      <c r="V46" s="1"/>
      <c r="W46" s="1"/>
      <c r="X46" s="1"/>
      <c r="Y46" s="1"/>
      <c r="Z46" s="1"/>
      <c r="AA46" s="1"/>
      <c r="AB46" s="1"/>
      <c r="AC46" s="1"/>
      <c r="AD46" s="1"/>
      <c r="AE46" s="1"/>
      <c r="AF46" s="1"/>
      <c r="AG46" s="1"/>
      <c r="AH46" s="1"/>
      <c r="AI46" s="1"/>
      <c r="AJ46" s="1"/>
      <c r="AK46" s="1"/>
      <c r="AL46" s="1" t="str">
        <f t="shared" si="17"/>
        <v/>
      </c>
      <c r="AM46" s="1"/>
      <c r="AN46" s="1"/>
      <c r="AO46" s="1"/>
      <c r="AP46" s="1"/>
      <c r="AQ46" s="1"/>
    </row>
    <row r="47" spans="1:43" s="50" customFormat="1" ht="25" customHeight="1" x14ac:dyDescent="0.25">
      <c r="A47" s="1" t="str">
        <f t="shared" ref="A47:AL47" si="18">IF(A20="","",A20)</f>
        <v/>
      </c>
      <c r="B47" s="1" t="str">
        <f t="shared" si="18"/>
        <v/>
      </c>
      <c r="C47" s="1" t="str">
        <f t="shared" si="18"/>
        <v/>
      </c>
      <c r="D47" s="1" t="str">
        <f t="shared" si="18"/>
        <v/>
      </c>
      <c r="E47" s="1" t="str">
        <f t="shared" si="18"/>
        <v/>
      </c>
      <c r="F47" s="1" t="str">
        <f t="shared" si="18"/>
        <v/>
      </c>
      <c r="G47" s="1" t="str">
        <f t="shared" si="18"/>
        <v/>
      </c>
      <c r="H47" s="1" t="str">
        <f t="shared" si="18"/>
        <v/>
      </c>
      <c r="I47" s="155">
        <f ca="1">O43</f>
        <v>360</v>
      </c>
      <c r="J47" s="155"/>
      <c r="K47" s="155"/>
      <c r="L47" s="155" t="s">
        <v>6</v>
      </c>
      <c r="M47" s="155"/>
      <c r="N47" s="155">
        <f ca="1">R46</f>
        <v>12</v>
      </c>
      <c r="O47" s="155"/>
      <c r="P47" s="155" t="s">
        <v>15</v>
      </c>
      <c r="Q47" s="155"/>
      <c r="R47" s="155">
        <f ca="1">I47/N47</f>
        <v>30</v>
      </c>
      <c r="S47" s="155"/>
      <c r="T47" s="155"/>
      <c r="U47" s="1" t="str">
        <f t="shared" si="18"/>
        <v/>
      </c>
      <c r="V47" s="1" t="str">
        <f t="shared" si="18"/>
        <v/>
      </c>
      <c r="W47" s="1" t="str">
        <f t="shared" si="18"/>
        <v/>
      </c>
      <c r="X47" s="1" t="str">
        <f t="shared" si="18"/>
        <v/>
      </c>
      <c r="Y47" s="1" t="str">
        <f t="shared" si="18"/>
        <v/>
      </c>
      <c r="Z47" s="1" t="str">
        <f t="shared" si="18"/>
        <v/>
      </c>
      <c r="AA47" s="1" t="str">
        <f t="shared" si="18"/>
        <v/>
      </c>
      <c r="AB47" s="1" t="str">
        <f t="shared" si="18"/>
        <v/>
      </c>
      <c r="AC47" s="1" t="str">
        <f t="shared" si="18"/>
        <v/>
      </c>
      <c r="AD47" s="1" t="str">
        <f t="shared" si="18"/>
        <v/>
      </c>
      <c r="AE47" s="1" t="str">
        <f t="shared" si="18"/>
        <v/>
      </c>
      <c r="AF47" s="1" t="str">
        <f t="shared" si="18"/>
        <v/>
      </c>
      <c r="AG47" s="1" t="str">
        <f t="shared" si="18"/>
        <v/>
      </c>
      <c r="AH47" s="1" t="str">
        <f t="shared" si="18"/>
        <v/>
      </c>
      <c r="AI47" s="1" t="str">
        <f t="shared" si="18"/>
        <v/>
      </c>
      <c r="AJ47" s="1" t="str">
        <f t="shared" si="18"/>
        <v/>
      </c>
      <c r="AK47" s="1" t="str">
        <f t="shared" si="18"/>
        <v/>
      </c>
      <c r="AL47" s="1" t="str">
        <f t="shared" si="18"/>
        <v/>
      </c>
      <c r="AM47" s="1"/>
      <c r="AN47" s="1"/>
      <c r="AO47" s="1"/>
      <c r="AP47" s="1"/>
      <c r="AQ47" s="1"/>
    </row>
    <row r="48" spans="1:43" s="50" customFormat="1" ht="25" customHeight="1" x14ac:dyDescent="0.25">
      <c r="A48" s="1" t="str">
        <f t="shared" ref="A48:AL48" si="19">IF(A21="","",A21)</f>
        <v/>
      </c>
      <c r="B48" s="1" t="str">
        <f t="shared" si="19"/>
        <v/>
      </c>
      <c r="C48" s="1" t="str">
        <f t="shared" si="19"/>
        <v/>
      </c>
      <c r="D48" s="1" t="str">
        <f t="shared" si="19"/>
        <v/>
      </c>
      <c r="E48" s="1" t="str">
        <f t="shared" si="19"/>
        <v/>
      </c>
      <c r="F48" s="1" t="str">
        <f t="shared" si="19"/>
        <v/>
      </c>
      <c r="G48" s="1" t="str">
        <f t="shared" si="19"/>
        <v/>
      </c>
      <c r="H48" s="1" t="str">
        <f t="shared" si="19"/>
        <v/>
      </c>
      <c r="I48" s="1" t="str">
        <f t="shared" si="19"/>
        <v/>
      </c>
      <c r="J48" s="1" t="str">
        <f t="shared" si="19"/>
        <v/>
      </c>
      <c r="K48" s="1" t="str">
        <f t="shared" si="19"/>
        <v/>
      </c>
      <c r="L48" s="1" t="str">
        <f t="shared" si="19"/>
        <v/>
      </c>
      <c r="M48" s="1" t="str">
        <f t="shared" si="19"/>
        <v/>
      </c>
      <c r="N48" s="1" t="str">
        <f t="shared" si="19"/>
        <v/>
      </c>
      <c r="O48" s="1" t="str">
        <f t="shared" si="19"/>
        <v/>
      </c>
      <c r="P48" s="1" t="str">
        <f t="shared" si="19"/>
        <v/>
      </c>
      <c r="Q48" s="1" t="str">
        <f t="shared" si="19"/>
        <v/>
      </c>
      <c r="R48" s="1" t="str">
        <f t="shared" si="19"/>
        <v/>
      </c>
      <c r="S48" s="1" t="str">
        <f t="shared" si="19"/>
        <v/>
      </c>
      <c r="T48" s="1" t="str">
        <f t="shared" si="19"/>
        <v/>
      </c>
      <c r="U48" s="1" t="str">
        <f t="shared" si="19"/>
        <v/>
      </c>
      <c r="V48" s="1" t="str">
        <f t="shared" si="19"/>
        <v/>
      </c>
      <c r="W48" s="1" t="str">
        <f t="shared" si="19"/>
        <v/>
      </c>
      <c r="X48" s="1" t="str">
        <f t="shared" si="19"/>
        <v/>
      </c>
      <c r="Y48" s="1" t="str">
        <f t="shared" si="19"/>
        <v/>
      </c>
      <c r="Z48" s="1" t="str">
        <f t="shared" si="19"/>
        <v/>
      </c>
      <c r="AA48" s="1" t="str">
        <f t="shared" si="19"/>
        <v/>
      </c>
      <c r="AB48" s="1" t="str">
        <f t="shared" si="19"/>
        <v/>
      </c>
      <c r="AC48" s="1" t="str">
        <f t="shared" si="19"/>
        <v/>
      </c>
      <c r="AD48" s="1" t="str">
        <f t="shared" si="19"/>
        <v/>
      </c>
      <c r="AE48" s="1" t="str">
        <f t="shared" si="19"/>
        <v/>
      </c>
      <c r="AF48" s="3" t="str">
        <f t="shared" si="19"/>
        <v/>
      </c>
      <c r="AG48" s="206">
        <f ca="1">R47</f>
        <v>30</v>
      </c>
      <c r="AH48" s="206"/>
      <c r="AI48" s="206"/>
      <c r="AJ48" s="3" t="str">
        <f t="shared" si="19"/>
        <v>ｍ</v>
      </c>
      <c r="AK48" s="3"/>
      <c r="AL48" s="1" t="str">
        <f t="shared" si="19"/>
        <v/>
      </c>
      <c r="AM48" s="1"/>
      <c r="AN48" s="1"/>
      <c r="AO48" s="1"/>
      <c r="AP48" s="1"/>
      <c r="AQ48" s="1"/>
    </row>
    <row r="49" spans="1:43" s="50" customFormat="1" ht="25" customHeight="1" x14ac:dyDescent="0.25">
      <c r="A49" s="1">
        <f t="shared" ref="A49:AL49" si="20">IF(A22="","",A22)</f>
        <v>4</v>
      </c>
      <c r="B49" s="1" t="str">
        <f t="shared" si="20"/>
        <v>.</v>
      </c>
      <c r="C49" s="1" t="str">
        <f t="shared" si="20"/>
        <v/>
      </c>
      <c r="D49" s="1" t="str">
        <f t="shared" si="20"/>
        <v>はるきさんのお父さんの体重は</v>
      </c>
      <c r="E49" s="1"/>
      <c r="F49" s="1"/>
      <c r="G49" s="1"/>
      <c r="H49" s="1"/>
      <c r="I49" s="1"/>
      <c r="J49" s="1"/>
      <c r="K49" s="1"/>
      <c r="L49" s="1"/>
      <c r="M49" s="1"/>
      <c r="N49" s="1"/>
      <c r="O49" s="1"/>
      <c r="P49" s="1"/>
      <c r="Q49" s="1"/>
      <c r="R49" s="1"/>
      <c r="S49" s="1"/>
      <c r="T49" s="1"/>
      <c r="U49" s="146">
        <f t="shared" ca="1" si="20"/>
        <v>108</v>
      </c>
      <c r="V49" s="146"/>
      <c r="W49" s="146"/>
      <c r="X49" s="1" t="str">
        <f t="shared" si="20"/>
        <v>㎏で、はるきさんの体重の</v>
      </c>
      <c r="Y49" s="1"/>
      <c r="Z49" s="1"/>
      <c r="AA49" s="1"/>
      <c r="AB49" s="1"/>
      <c r="AC49" s="1"/>
      <c r="AD49" s="1"/>
      <c r="AE49" s="1"/>
      <c r="AF49" s="1"/>
      <c r="AG49" s="1"/>
      <c r="AH49" s="1"/>
      <c r="AI49" s="1"/>
      <c r="AJ49" s="1"/>
      <c r="AK49" s="1"/>
      <c r="AL49" s="1" t="str">
        <f t="shared" si="20"/>
        <v/>
      </c>
      <c r="AM49" s="1"/>
      <c r="AN49" s="1"/>
      <c r="AO49" s="1"/>
      <c r="AP49" s="1"/>
      <c r="AQ49" s="1"/>
    </row>
    <row r="50" spans="1:43" s="50" customFormat="1" ht="25" customHeight="1" x14ac:dyDescent="0.25">
      <c r="A50" s="1" t="str">
        <f t="shared" ref="A50:AL50" si="21">IF(A23="","",A23)</f>
        <v/>
      </c>
      <c r="B50" s="1" t="str">
        <f t="shared" si="21"/>
        <v/>
      </c>
      <c r="C50" s="1" t="str">
        <f t="shared" si="21"/>
        <v/>
      </c>
      <c r="D50" s="146">
        <f t="shared" ca="1" si="21"/>
        <v>3</v>
      </c>
      <c r="E50" s="146"/>
      <c r="F50" s="1" t="str">
        <f t="shared" si="21"/>
        <v>倍あります。はるきさんの体重は、妹の体重の</v>
      </c>
      <c r="G50" s="1"/>
      <c r="H50" s="1"/>
      <c r="I50" s="1"/>
      <c r="J50" s="1"/>
      <c r="K50" s="1"/>
      <c r="L50" s="1"/>
      <c r="M50" s="1"/>
      <c r="N50" s="1"/>
      <c r="O50" s="1"/>
      <c r="P50" s="1"/>
      <c r="Q50" s="1"/>
      <c r="R50" s="1"/>
      <c r="S50" s="1"/>
      <c r="T50" s="1"/>
      <c r="U50" s="1"/>
      <c r="V50" s="1"/>
      <c r="W50" s="1"/>
      <c r="X50" s="1"/>
      <c r="Y50" s="1"/>
      <c r="Z50" s="1"/>
      <c r="AA50" s="1"/>
      <c r="AB50" s="1"/>
      <c r="AC50" s="1"/>
      <c r="AD50" s="1"/>
      <c r="AE50" s="146">
        <f t="shared" ca="1" si="21"/>
        <v>3</v>
      </c>
      <c r="AF50" s="146"/>
      <c r="AG50" s="1" t="str">
        <f t="shared" si="21"/>
        <v>倍ありま</v>
      </c>
      <c r="AH50" s="1"/>
      <c r="AI50" s="1"/>
      <c r="AJ50" s="1"/>
      <c r="AK50" s="1"/>
      <c r="AL50" s="1" t="str">
        <f t="shared" si="21"/>
        <v/>
      </c>
      <c r="AM50" s="1"/>
      <c r="AN50" s="1"/>
      <c r="AO50" s="1"/>
      <c r="AP50" s="1"/>
      <c r="AQ50" s="1"/>
    </row>
    <row r="51" spans="1:43" s="50" customFormat="1" ht="25" customHeight="1" x14ac:dyDescent="0.25">
      <c r="A51" s="1" t="str">
        <f t="shared" ref="A51:AL51" si="22">IF(A24="","",A24)</f>
        <v/>
      </c>
      <c r="B51" s="1" t="str">
        <f t="shared" si="22"/>
        <v/>
      </c>
      <c r="C51" s="1" t="str">
        <f t="shared" si="22"/>
        <v/>
      </c>
      <c r="D51" s="1" t="str">
        <f t="shared" si="22"/>
        <v>す。妹の体重は何㎏ですか。</v>
      </c>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t="str">
        <f t="shared" si="22"/>
        <v/>
      </c>
      <c r="AM51" s="1"/>
      <c r="AN51" s="1"/>
      <c r="AO51" s="1"/>
      <c r="AP51" s="1"/>
      <c r="AQ51" s="1"/>
    </row>
    <row r="52" spans="1:43" s="50" customFormat="1" ht="25" customHeight="1" x14ac:dyDescent="0.25">
      <c r="A52" s="1" t="str">
        <f t="shared" ref="A52:C52" si="23">IF(A25="","",A25)</f>
        <v/>
      </c>
      <c r="B52" s="1" t="str">
        <f t="shared" si="23"/>
        <v/>
      </c>
      <c r="C52" s="1" t="str">
        <f t="shared" si="23"/>
        <v>（式）</v>
      </c>
      <c r="D52" s="1"/>
      <c r="E52" s="1"/>
      <c r="F52" s="1"/>
      <c r="G52" s="1"/>
      <c r="H52" s="1"/>
      <c r="I52" s="155">
        <f ca="1">D50</f>
        <v>3</v>
      </c>
      <c r="J52" s="155"/>
      <c r="K52" s="155"/>
      <c r="L52" s="155" t="s">
        <v>37</v>
      </c>
      <c r="M52" s="155"/>
      <c r="N52" s="155">
        <f ca="1">AE50</f>
        <v>3</v>
      </c>
      <c r="O52" s="155"/>
      <c r="P52" s="155" t="s">
        <v>15</v>
      </c>
      <c r="Q52" s="155"/>
      <c r="R52" s="155">
        <f ca="1">I52*N52</f>
        <v>9</v>
      </c>
      <c r="S52" s="155"/>
      <c r="T52" s="155"/>
      <c r="U52" s="1"/>
      <c r="V52" s="1"/>
      <c r="W52" s="1"/>
      <c r="X52" s="1"/>
      <c r="Y52" s="1"/>
      <c r="Z52" s="1"/>
      <c r="AA52" s="1"/>
      <c r="AB52" s="1"/>
      <c r="AC52" s="1"/>
      <c r="AD52" s="1"/>
      <c r="AE52" s="1"/>
      <c r="AF52" s="1"/>
      <c r="AG52" s="1"/>
      <c r="AH52" s="1"/>
      <c r="AI52" s="1"/>
      <c r="AJ52" s="1"/>
      <c r="AK52" s="1"/>
      <c r="AL52" s="1"/>
      <c r="AM52" s="1"/>
      <c r="AN52" s="1"/>
      <c r="AO52" s="1"/>
      <c r="AP52" s="1"/>
      <c r="AQ52" s="1"/>
    </row>
    <row r="53" spans="1:43" ht="25" customHeight="1" x14ac:dyDescent="0.25">
      <c r="A53" s="1" t="str">
        <f t="shared" ref="A53:AL53" si="24">IF(A26="","",A26)</f>
        <v/>
      </c>
      <c r="B53" s="1" t="str">
        <f t="shared" si="24"/>
        <v/>
      </c>
      <c r="C53" s="1" t="str">
        <f t="shared" si="24"/>
        <v/>
      </c>
      <c r="D53" s="1" t="str">
        <f t="shared" si="24"/>
        <v/>
      </c>
      <c r="E53" s="1" t="str">
        <f t="shared" si="24"/>
        <v/>
      </c>
      <c r="F53" s="1" t="str">
        <f t="shared" si="24"/>
        <v/>
      </c>
      <c r="G53" s="1" t="str">
        <f t="shared" si="24"/>
        <v/>
      </c>
      <c r="H53" s="1" t="str">
        <f t="shared" si="24"/>
        <v/>
      </c>
      <c r="I53" s="155">
        <f ca="1">U49</f>
        <v>108</v>
      </c>
      <c r="J53" s="155"/>
      <c r="K53" s="155"/>
      <c r="L53" s="155" t="s">
        <v>6</v>
      </c>
      <c r="M53" s="155"/>
      <c r="N53" s="155">
        <f ca="1">R52</f>
        <v>9</v>
      </c>
      <c r="O53" s="155"/>
      <c r="P53" s="155" t="s">
        <v>15</v>
      </c>
      <c r="Q53" s="155"/>
      <c r="R53" s="155">
        <f ca="1">I53/N53</f>
        <v>12</v>
      </c>
      <c r="S53" s="155"/>
      <c r="T53" s="155"/>
      <c r="U53" s="1" t="str">
        <f t="shared" si="24"/>
        <v/>
      </c>
      <c r="V53" s="1" t="str">
        <f t="shared" si="24"/>
        <v/>
      </c>
      <c r="W53" s="1" t="str">
        <f t="shared" si="24"/>
        <v/>
      </c>
      <c r="X53" s="1" t="str">
        <f t="shared" si="24"/>
        <v/>
      </c>
      <c r="Y53" s="1" t="str">
        <f t="shared" si="24"/>
        <v/>
      </c>
      <c r="Z53" s="1" t="str">
        <f t="shared" si="24"/>
        <v/>
      </c>
      <c r="AA53" s="1" t="str">
        <f t="shared" si="24"/>
        <v/>
      </c>
      <c r="AB53" s="1" t="str">
        <f t="shared" si="24"/>
        <v/>
      </c>
      <c r="AC53" s="1" t="str">
        <f t="shared" si="24"/>
        <v/>
      </c>
      <c r="AD53" s="1" t="str">
        <f t="shared" si="24"/>
        <v/>
      </c>
      <c r="AE53" s="1" t="str">
        <f t="shared" si="24"/>
        <v/>
      </c>
      <c r="AF53" s="1" t="str">
        <f t="shared" si="24"/>
        <v/>
      </c>
      <c r="AG53" s="1" t="str">
        <f t="shared" si="24"/>
        <v/>
      </c>
      <c r="AH53" s="1" t="str">
        <f t="shared" si="24"/>
        <v/>
      </c>
      <c r="AI53" s="1" t="str">
        <f t="shared" si="24"/>
        <v/>
      </c>
      <c r="AJ53" s="1" t="str">
        <f t="shared" si="24"/>
        <v/>
      </c>
      <c r="AK53" s="1" t="str">
        <f t="shared" si="24"/>
        <v/>
      </c>
      <c r="AL53" s="1" t="str">
        <f t="shared" si="24"/>
        <v/>
      </c>
    </row>
    <row r="54" spans="1:43" ht="25" customHeight="1" x14ac:dyDescent="0.25">
      <c r="A54" s="1" t="str">
        <f t="shared" ref="A54:AL54" si="25">IF(A27="","",A27)</f>
        <v/>
      </c>
      <c r="B54" s="1" t="str">
        <f t="shared" si="25"/>
        <v/>
      </c>
      <c r="C54" s="1" t="str">
        <f t="shared" si="25"/>
        <v/>
      </c>
      <c r="D54" s="1" t="str">
        <f t="shared" si="25"/>
        <v/>
      </c>
      <c r="E54" s="1" t="str">
        <f t="shared" si="25"/>
        <v/>
      </c>
      <c r="F54" s="1" t="str">
        <f t="shared" si="25"/>
        <v/>
      </c>
      <c r="G54" s="1" t="str">
        <f t="shared" si="25"/>
        <v/>
      </c>
      <c r="H54" s="1" t="str">
        <f t="shared" si="25"/>
        <v/>
      </c>
      <c r="I54" s="1" t="str">
        <f t="shared" si="25"/>
        <v/>
      </c>
      <c r="J54" s="1" t="str">
        <f t="shared" si="25"/>
        <v/>
      </c>
      <c r="K54" s="1" t="str">
        <f t="shared" si="25"/>
        <v/>
      </c>
      <c r="L54" s="1" t="str">
        <f t="shared" si="25"/>
        <v/>
      </c>
      <c r="M54" s="1" t="str">
        <f t="shared" si="25"/>
        <v/>
      </c>
      <c r="N54" s="1" t="str">
        <f t="shared" si="25"/>
        <v/>
      </c>
      <c r="O54" s="1" t="str">
        <f t="shared" si="25"/>
        <v/>
      </c>
      <c r="P54" s="1" t="str">
        <f t="shared" si="25"/>
        <v/>
      </c>
      <c r="Q54" s="1" t="str">
        <f t="shared" si="25"/>
        <v/>
      </c>
      <c r="R54" s="1" t="str">
        <f t="shared" si="25"/>
        <v/>
      </c>
      <c r="S54" s="1" t="str">
        <f t="shared" si="25"/>
        <v/>
      </c>
      <c r="T54" s="1" t="str">
        <f t="shared" si="25"/>
        <v/>
      </c>
      <c r="U54" s="1" t="str">
        <f t="shared" si="25"/>
        <v/>
      </c>
      <c r="V54" s="1" t="str">
        <f t="shared" si="25"/>
        <v/>
      </c>
      <c r="W54" s="1" t="str">
        <f t="shared" si="25"/>
        <v/>
      </c>
      <c r="X54" s="1" t="str">
        <f t="shared" si="25"/>
        <v/>
      </c>
      <c r="Y54" s="1" t="str">
        <f t="shared" si="25"/>
        <v/>
      </c>
      <c r="Z54" s="1" t="str">
        <f t="shared" si="25"/>
        <v/>
      </c>
      <c r="AA54" s="1" t="str">
        <f t="shared" si="25"/>
        <v/>
      </c>
      <c r="AB54" s="1" t="str">
        <f t="shared" si="25"/>
        <v/>
      </c>
      <c r="AC54" s="1" t="str">
        <f t="shared" si="25"/>
        <v/>
      </c>
      <c r="AD54" s="1" t="str">
        <f t="shared" si="25"/>
        <v/>
      </c>
      <c r="AE54" s="1" t="str">
        <f t="shared" si="25"/>
        <v/>
      </c>
      <c r="AF54" s="3" t="str">
        <f t="shared" si="25"/>
        <v/>
      </c>
      <c r="AG54" s="3" t="str">
        <f t="shared" si="25"/>
        <v/>
      </c>
      <c r="AH54" s="206">
        <f ca="1">R53</f>
        <v>12</v>
      </c>
      <c r="AI54" s="206"/>
      <c r="AJ54" s="3" t="str">
        <f t="shared" si="25"/>
        <v>㎏</v>
      </c>
      <c r="AK54" s="3"/>
      <c r="AL54" s="1" t="str">
        <f t="shared" si="25"/>
        <v/>
      </c>
    </row>
    <row r="55" spans="1:43" x14ac:dyDescent="0.25">
      <c r="B55" s="5"/>
      <c r="F55" s="146"/>
      <c r="G55" s="146"/>
      <c r="H55" s="54"/>
      <c r="J55" s="154"/>
      <c r="K55" s="146"/>
      <c r="L55" s="54"/>
      <c r="M55" s="154"/>
      <c r="N55" s="154"/>
      <c r="P55" s="52"/>
      <c r="T55" s="5"/>
      <c r="Z55" s="54"/>
      <c r="AB55" s="54"/>
      <c r="AD55" s="54"/>
    </row>
    <row r="56" spans="1:43" ht="19" x14ac:dyDescent="0.25">
      <c r="B56" s="5"/>
      <c r="E56" s="17"/>
      <c r="F56" s="17"/>
      <c r="G56" s="17"/>
      <c r="H56" s="54"/>
      <c r="I56" s="17"/>
      <c r="J56" s="54"/>
      <c r="K56" s="17"/>
      <c r="L56" s="54"/>
      <c r="T56" s="5"/>
      <c r="W56" s="17"/>
      <c r="X56" s="17"/>
      <c r="Y56" s="17"/>
      <c r="Z56" s="54"/>
      <c r="AA56" s="17"/>
      <c r="AB56" s="54"/>
      <c r="AC56" s="17"/>
      <c r="AD56" s="54"/>
    </row>
  </sheetData>
  <mergeCells count="59">
    <mergeCell ref="AJ28:AK28"/>
    <mergeCell ref="AJ1:AK1"/>
    <mergeCell ref="Z11:AA11"/>
    <mergeCell ref="D12:F12"/>
    <mergeCell ref="O16:Q16"/>
    <mergeCell ref="D17:E17"/>
    <mergeCell ref="AC17:AD17"/>
    <mergeCell ref="D23:E23"/>
    <mergeCell ref="AE23:AF23"/>
    <mergeCell ref="U22:W22"/>
    <mergeCell ref="F55:G55"/>
    <mergeCell ref="J55:K55"/>
    <mergeCell ref="M55:N55"/>
    <mergeCell ref="N4:P4"/>
    <mergeCell ref="X5:Y5"/>
    <mergeCell ref="N53:O53"/>
    <mergeCell ref="I53:K53"/>
    <mergeCell ref="L53:M53"/>
    <mergeCell ref="L47:M47"/>
    <mergeCell ref="P47:Q47"/>
    <mergeCell ref="R47:T47"/>
    <mergeCell ref="P41:Q41"/>
    <mergeCell ref="R41:T41"/>
    <mergeCell ref="L35:M35"/>
    <mergeCell ref="N35:O35"/>
    <mergeCell ref="I47:K47"/>
    <mergeCell ref="D50:E50"/>
    <mergeCell ref="D44:E44"/>
    <mergeCell ref="N31:P31"/>
    <mergeCell ref="AG36:AI36"/>
    <mergeCell ref="Z38:AA38"/>
    <mergeCell ref="D39:F39"/>
    <mergeCell ref="AG42:AI42"/>
    <mergeCell ref="X32:Y32"/>
    <mergeCell ref="AC44:AD44"/>
    <mergeCell ref="O43:Q43"/>
    <mergeCell ref="I41:K41"/>
    <mergeCell ref="L41:M41"/>
    <mergeCell ref="N41:O41"/>
    <mergeCell ref="I35:K35"/>
    <mergeCell ref="P35:Q35"/>
    <mergeCell ref="R35:T35"/>
    <mergeCell ref="I52:K52"/>
    <mergeCell ref="L52:M52"/>
    <mergeCell ref="N52:O52"/>
    <mergeCell ref="P52:Q52"/>
    <mergeCell ref="R52:T52"/>
    <mergeCell ref="I46:K46"/>
    <mergeCell ref="L46:M46"/>
    <mergeCell ref="N46:O46"/>
    <mergeCell ref="P46:Q46"/>
    <mergeCell ref="R46:T46"/>
    <mergeCell ref="AE50:AF50"/>
    <mergeCell ref="N47:O47"/>
    <mergeCell ref="P53:Q53"/>
    <mergeCell ref="R53:T53"/>
    <mergeCell ref="AH54:AI54"/>
    <mergeCell ref="AG48:AI48"/>
    <mergeCell ref="U49:W49"/>
  </mergeCells>
  <phoneticPr fontId="3"/>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K50"/>
  <sheetViews>
    <sheetView workbookViewId="0"/>
  </sheetViews>
  <sheetFormatPr defaultColWidth="11.0703125" defaultRowHeight="25" customHeight="1" x14ac:dyDescent="0.25"/>
  <cols>
    <col min="1" max="37" width="1.7109375" style="1" customWidth="1"/>
    <col min="38" max="16384" width="11.0703125" style="1"/>
  </cols>
  <sheetData>
    <row r="1" spans="1:36" ht="25" customHeight="1" x14ac:dyDescent="0.25">
      <c r="D1" s="2" t="s">
        <v>50</v>
      </c>
      <c r="AG1" s="3" t="s">
        <v>52</v>
      </c>
      <c r="AH1" s="3"/>
      <c r="AI1" s="147"/>
      <c r="AJ1" s="147"/>
    </row>
    <row r="2" spans="1:36" ht="25" customHeight="1" x14ac:dyDescent="0.25">
      <c r="Q2" s="4" t="s">
        <v>0</v>
      </c>
      <c r="R2" s="3"/>
      <c r="S2" s="3"/>
      <c r="T2" s="3"/>
      <c r="U2" s="3"/>
      <c r="V2" s="3"/>
      <c r="W2" s="3"/>
      <c r="X2" s="3"/>
      <c r="Y2" s="3"/>
      <c r="Z2" s="3"/>
      <c r="AA2" s="3"/>
      <c r="AB2" s="3"/>
      <c r="AC2" s="3"/>
      <c r="AD2" s="3"/>
      <c r="AE2" s="3"/>
      <c r="AF2" s="3"/>
    </row>
    <row r="3" spans="1:36" ht="25" customHeight="1" x14ac:dyDescent="0.25">
      <c r="A3" s="5"/>
    </row>
    <row r="4" spans="1:36" ht="32.15" customHeight="1" x14ac:dyDescent="0.25">
      <c r="A4" s="5" t="s">
        <v>82</v>
      </c>
      <c r="D4" s="1">
        <f ca="1">INT(RAND()*9+1)</f>
        <v>6</v>
      </c>
      <c r="E4" s="1" t="s">
        <v>58</v>
      </c>
      <c r="G4" s="146" t="s">
        <v>75</v>
      </c>
      <c r="H4" s="146"/>
      <c r="I4" s="146">
        <v>10</v>
      </c>
      <c r="J4" s="146"/>
    </row>
    <row r="5" spans="1:36" ht="32.15" customHeight="1" x14ac:dyDescent="0.25">
      <c r="C5" s="5"/>
      <c r="T5" s="5"/>
    </row>
    <row r="6" spans="1:36" ht="32.15" customHeight="1" x14ac:dyDescent="0.25">
      <c r="A6" s="5" t="s">
        <v>83</v>
      </c>
      <c r="D6" s="150">
        <f ca="1">INT(RAND()*9+1)*100</f>
        <v>800</v>
      </c>
      <c r="E6" s="150"/>
      <c r="F6" s="150"/>
      <c r="G6" s="152" t="s">
        <v>57</v>
      </c>
      <c r="H6" s="152"/>
      <c r="I6" s="146" t="s">
        <v>75</v>
      </c>
      <c r="J6" s="146"/>
      <c r="K6" s="146">
        <v>10</v>
      </c>
      <c r="L6" s="146"/>
    </row>
    <row r="7" spans="1:36" ht="32.15" customHeight="1" x14ac:dyDescent="0.25">
      <c r="A7" s="5"/>
      <c r="C7" s="5"/>
      <c r="T7" s="5"/>
    </row>
    <row r="8" spans="1:36" ht="32.15" customHeight="1" x14ac:dyDescent="0.25">
      <c r="A8" s="5" t="s">
        <v>84</v>
      </c>
      <c r="C8" s="5"/>
      <c r="D8" s="146">
        <f ca="1">INT(RAND()*9+1)*1000</f>
        <v>4000</v>
      </c>
      <c r="E8" s="146"/>
      <c r="F8" s="146"/>
      <c r="G8" s="1" t="s">
        <v>58</v>
      </c>
      <c r="I8" s="146" t="s">
        <v>75</v>
      </c>
      <c r="J8" s="146"/>
      <c r="K8" s="146">
        <v>10</v>
      </c>
      <c r="L8" s="146"/>
      <c r="T8" s="5"/>
    </row>
    <row r="9" spans="1:36" ht="32.15" customHeight="1" x14ac:dyDescent="0.25">
      <c r="A9" s="5"/>
    </row>
    <row r="10" spans="1:36" ht="32.15" customHeight="1" x14ac:dyDescent="0.25">
      <c r="A10" s="5" t="s">
        <v>74</v>
      </c>
      <c r="C10" s="5"/>
      <c r="D10" s="150">
        <f ca="1">INT(RAND()*9+1)*100</f>
        <v>500</v>
      </c>
      <c r="E10" s="150"/>
      <c r="F10" s="150"/>
      <c r="G10" s="152" t="s">
        <v>58</v>
      </c>
      <c r="H10" s="152"/>
      <c r="I10" s="146" t="s">
        <v>6</v>
      </c>
      <c r="J10" s="146"/>
      <c r="K10" s="146">
        <v>10</v>
      </c>
      <c r="L10" s="146"/>
      <c r="T10" s="5"/>
    </row>
    <row r="11" spans="1:36" ht="32.15" customHeight="1" x14ac:dyDescent="0.25">
      <c r="A11" s="5"/>
      <c r="C11" s="5"/>
      <c r="T11" s="5"/>
    </row>
    <row r="12" spans="1:36" ht="32.15" customHeight="1" x14ac:dyDescent="0.25">
      <c r="A12" s="5" t="s">
        <v>76</v>
      </c>
      <c r="D12" s="146">
        <f ca="1">INT(RAND()*9+1)*1000</f>
        <v>2000</v>
      </c>
      <c r="E12" s="146"/>
      <c r="F12" s="146"/>
      <c r="G12" s="1" t="s">
        <v>58</v>
      </c>
      <c r="I12" s="146" t="s">
        <v>6</v>
      </c>
      <c r="J12" s="146"/>
      <c r="K12" s="146">
        <v>10</v>
      </c>
      <c r="L12" s="146"/>
    </row>
    <row r="13" spans="1:36" ht="32.15" customHeight="1" x14ac:dyDescent="0.25">
      <c r="A13" s="5"/>
      <c r="C13" s="5"/>
    </row>
    <row r="14" spans="1:36" ht="32.15" customHeight="1" x14ac:dyDescent="0.25">
      <c r="A14" s="5" t="s">
        <v>77</v>
      </c>
      <c r="C14" s="5"/>
      <c r="D14" s="1">
        <f ca="1">INT(RAND()*9+1)</f>
        <v>3</v>
      </c>
      <c r="E14" s="1" t="s">
        <v>69</v>
      </c>
      <c r="G14" s="146" t="s">
        <v>6</v>
      </c>
      <c r="H14" s="146"/>
      <c r="I14" s="146">
        <v>10</v>
      </c>
      <c r="J14" s="146"/>
    </row>
    <row r="15" spans="1:36" ht="32.15" customHeight="1" x14ac:dyDescent="0.25">
      <c r="C15" s="5"/>
      <c r="J15" s="5"/>
      <c r="K15" s="5"/>
      <c r="T15" s="5"/>
    </row>
    <row r="16" spans="1:36" ht="32.15" customHeight="1" x14ac:dyDescent="0.25">
      <c r="A16" s="1" t="s">
        <v>85</v>
      </c>
      <c r="D16" s="150">
        <f ca="1">INT(RAND()*9+1)*10+INT(RAND()*9+1)</f>
        <v>72</v>
      </c>
      <c r="E16" s="150"/>
      <c r="F16" s="146" t="s">
        <v>86</v>
      </c>
      <c r="G16" s="146"/>
      <c r="H16" s="146">
        <f ca="1">INT(RAND()*9+1)*10+INT(RAND()*9+1)</f>
        <v>82</v>
      </c>
      <c r="I16" s="146"/>
      <c r="J16" s="151" t="s">
        <v>72</v>
      </c>
      <c r="K16" s="146"/>
      <c r="L16" s="152">
        <f ca="1">D16+H16</f>
        <v>154</v>
      </c>
      <c r="M16" s="152"/>
      <c r="N16" s="152"/>
      <c r="O16" s="1" t="s">
        <v>87</v>
      </c>
      <c r="Q16" s="150">
        <f ca="1">INT(RAND()*7+3)*10+INT(RAND()*9+1)</f>
        <v>94</v>
      </c>
      <c r="R16" s="150"/>
      <c r="S16" s="146" t="s">
        <v>39</v>
      </c>
      <c r="T16" s="146"/>
      <c r="U16" s="146">
        <f ca="1">INT(RAND()*(Q16-10)+10)</f>
        <v>14</v>
      </c>
      <c r="V16" s="146"/>
      <c r="W16" s="151" t="s">
        <v>72</v>
      </c>
      <c r="X16" s="146"/>
      <c r="Y16" s="146">
        <f ca="1">Q16-U16</f>
        <v>80</v>
      </c>
      <c r="Z16" s="146"/>
      <c r="AA16" s="1" t="s">
        <v>88</v>
      </c>
    </row>
    <row r="17" spans="1:37" ht="32.15" customHeight="1" x14ac:dyDescent="0.25">
      <c r="A17" s="5"/>
      <c r="C17" s="5"/>
      <c r="D17" s="1" t="s">
        <v>89</v>
      </c>
      <c r="T17" s="5"/>
    </row>
    <row r="18" spans="1:37" ht="32.15" customHeight="1" x14ac:dyDescent="0.25">
      <c r="A18" s="5" t="s">
        <v>78</v>
      </c>
      <c r="D18" s="150">
        <f ca="1">D16</f>
        <v>72</v>
      </c>
      <c r="E18" s="150"/>
      <c r="F18" s="52" t="s">
        <v>58</v>
      </c>
      <c r="G18" s="52"/>
      <c r="H18" s="146" t="s">
        <v>86</v>
      </c>
      <c r="I18" s="146"/>
      <c r="J18" s="146">
        <f ca="1">H16</f>
        <v>82</v>
      </c>
      <c r="K18" s="146"/>
      <c r="L18" s="52" t="s">
        <v>58</v>
      </c>
    </row>
    <row r="19" spans="1:37" ht="32.15" customHeight="1" x14ac:dyDescent="0.25">
      <c r="A19" s="5"/>
    </row>
    <row r="20" spans="1:37" ht="32.15" customHeight="1" x14ac:dyDescent="0.25">
      <c r="A20" s="5" t="s">
        <v>90</v>
      </c>
      <c r="C20" s="5"/>
      <c r="D20" s="150">
        <f ca="1">D16</f>
        <v>72</v>
      </c>
      <c r="E20" s="150"/>
      <c r="F20" s="1" t="s">
        <v>69</v>
      </c>
      <c r="H20" s="146" t="s">
        <v>86</v>
      </c>
      <c r="I20" s="146"/>
      <c r="J20" s="146">
        <f ca="1">H16</f>
        <v>82</v>
      </c>
      <c r="K20" s="146"/>
      <c r="L20" s="1" t="s">
        <v>69</v>
      </c>
      <c r="T20" s="5"/>
    </row>
    <row r="21" spans="1:37" ht="32.15" customHeight="1" x14ac:dyDescent="0.25">
      <c r="A21" s="5"/>
    </row>
    <row r="22" spans="1:37" ht="32.15" customHeight="1" x14ac:dyDescent="0.25">
      <c r="A22" s="5" t="s">
        <v>91</v>
      </c>
      <c r="C22" s="5"/>
      <c r="D22" s="150">
        <f ca="1">Q16</f>
        <v>94</v>
      </c>
      <c r="E22" s="150"/>
      <c r="F22" s="1" t="s">
        <v>58</v>
      </c>
      <c r="H22" s="146" t="s">
        <v>39</v>
      </c>
      <c r="I22" s="146"/>
      <c r="J22" s="146">
        <f ca="1">U16</f>
        <v>14</v>
      </c>
      <c r="K22" s="146"/>
      <c r="L22" s="1" t="s">
        <v>58</v>
      </c>
      <c r="T22" s="5"/>
    </row>
    <row r="23" spans="1:37" ht="32.15" customHeight="1" x14ac:dyDescent="0.25">
      <c r="A23" s="5"/>
      <c r="C23" s="5"/>
      <c r="D23" s="9"/>
      <c r="E23" s="9"/>
      <c r="H23" s="10"/>
      <c r="I23" s="10"/>
      <c r="J23" s="10"/>
      <c r="K23" s="10"/>
      <c r="T23" s="5"/>
    </row>
    <row r="24" spans="1:37" ht="32.15" customHeight="1" x14ac:dyDescent="0.25">
      <c r="A24" s="5" t="s">
        <v>92</v>
      </c>
      <c r="C24" s="5"/>
      <c r="D24" s="150">
        <f ca="1">Q16</f>
        <v>94</v>
      </c>
      <c r="E24" s="150"/>
      <c r="F24" s="1" t="s">
        <v>69</v>
      </c>
      <c r="H24" s="146" t="s">
        <v>39</v>
      </c>
      <c r="I24" s="146"/>
      <c r="J24" s="146">
        <f ca="1">U16</f>
        <v>14</v>
      </c>
      <c r="K24" s="146"/>
      <c r="L24" s="1" t="s">
        <v>69</v>
      </c>
      <c r="T24" s="5"/>
    </row>
    <row r="25" spans="1:37" ht="32.15" customHeight="1" x14ac:dyDescent="0.25"/>
    <row r="26" spans="1:37" ht="25" customHeight="1" x14ac:dyDescent="0.25">
      <c r="A26" s="1" t="str">
        <f>IF(A1="","",A1)</f>
        <v/>
      </c>
      <c r="D26" s="2" t="str">
        <f>IF(D1="","",D1)</f>
        <v>大きな数</v>
      </c>
      <c r="AG26" s="3" t="str">
        <f>IF(AG1="","",AG1)</f>
        <v>№</v>
      </c>
      <c r="AH26" s="3"/>
      <c r="AI26" s="147" t="str">
        <f>IF(AI1="","",AI1)</f>
        <v/>
      </c>
      <c r="AJ26" s="147"/>
    </row>
    <row r="27" spans="1:37" ht="25" customHeight="1" x14ac:dyDescent="0.25">
      <c r="E27" s="6" t="s">
        <v>1</v>
      </c>
      <c r="Q27" s="4" t="str">
        <f>IF(Q2="","",Q2)</f>
        <v>名前</v>
      </c>
      <c r="R27" s="3"/>
      <c r="S27" s="3"/>
      <c r="T27" s="3"/>
      <c r="U27" s="3" t="str">
        <f>IF(U2="","",U2)</f>
        <v/>
      </c>
      <c r="V27" s="3"/>
      <c r="W27" s="3"/>
      <c r="X27" s="3"/>
      <c r="Y27" s="3"/>
      <c r="Z27" s="3"/>
      <c r="AA27" s="3"/>
      <c r="AB27" s="3"/>
      <c r="AC27" s="3"/>
      <c r="AD27" s="3"/>
      <c r="AE27" s="3"/>
      <c r="AF27" s="3"/>
    </row>
    <row r="28" spans="1:37" ht="25" customHeight="1" x14ac:dyDescent="0.25">
      <c r="A28" s="1" t="str">
        <f t="shared" ref="A28:AK28" si="0">IF(A3="","",A3)</f>
        <v/>
      </c>
      <c r="B28" s="1" t="str">
        <f t="shared" si="0"/>
        <v/>
      </c>
      <c r="C28" s="1" t="str">
        <f t="shared" si="0"/>
        <v/>
      </c>
      <c r="D28" s="1" t="str">
        <f t="shared" si="0"/>
        <v/>
      </c>
      <c r="E28" s="1" t="str">
        <f t="shared" si="0"/>
        <v/>
      </c>
      <c r="F28" s="1" t="str">
        <f t="shared" si="0"/>
        <v/>
      </c>
      <c r="G28" s="1" t="str">
        <f t="shared" si="0"/>
        <v/>
      </c>
      <c r="H28" s="1" t="str">
        <f t="shared" si="0"/>
        <v/>
      </c>
      <c r="I28" s="1" t="str">
        <f t="shared" si="0"/>
        <v/>
      </c>
      <c r="J28" s="1" t="str">
        <f t="shared" si="0"/>
        <v/>
      </c>
      <c r="K28" s="1" t="str">
        <f t="shared" si="0"/>
        <v/>
      </c>
      <c r="L28" s="1" t="str">
        <f t="shared" si="0"/>
        <v/>
      </c>
      <c r="M28" s="1" t="str">
        <f t="shared" si="0"/>
        <v/>
      </c>
      <c r="N28" s="1" t="str">
        <f t="shared" si="0"/>
        <v/>
      </c>
      <c r="O28" s="1" t="str">
        <f t="shared" si="0"/>
        <v/>
      </c>
      <c r="P28" s="1" t="str">
        <f t="shared" si="0"/>
        <v/>
      </c>
      <c r="Q28" s="1" t="str">
        <f t="shared" si="0"/>
        <v/>
      </c>
      <c r="R28" s="1" t="str">
        <f t="shared" si="0"/>
        <v/>
      </c>
      <c r="S28" s="1" t="str">
        <f t="shared" si="0"/>
        <v/>
      </c>
      <c r="T28" s="1" t="str">
        <f t="shared" si="0"/>
        <v/>
      </c>
      <c r="U28" s="1" t="str">
        <f t="shared" si="0"/>
        <v/>
      </c>
      <c r="V28" s="1" t="str">
        <f t="shared" si="0"/>
        <v/>
      </c>
      <c r="W28" s="1" t="str">
        <f t="shared" si="0"/>
        <v/>
      </c>
      <c r="X28" s="1" t="str">
        <f t="shared" si="0"/>
        <v/>
      </c>
      <c r="Y28" s="1" t="str">
        <f t="shared" si="0"/>
        <v/>
      </c>
      <c r="Z28" s="1" t="str">
        <f t="shared" si="0"/>
        <v/>
      </c>
      <c r="AA28" s="1" t="str">
        <f t="shared" si="0"/>
        <v/>
      </c>
      <c r="AB28" s="1" t="str">
        <f t="shared" si="0"/>
        <v/>
      </c>
      <c r="AC28" s="1" t="str">
        <f t="shared" si="0"/>
        <v/>
      </c>
      <c r="AD28" s="1" t="str">
        <f t="shared" si="0"/>
        <v/>
      </c>
      <c r="AE28" s="1" t="str">
        <f t="shared" si="0"/>
        <v/>
      </c>
      <c r="AF28" s="1" t="str">
        <f t="shared" si="0"/>
        <v/>
      </c>
      <c r="AG28" s="1" t="str">
        <f t="shared" si="0"/>
        <v/>
      </c>
      <c r="AH28" s="1" t="str">
        <f t="shared" si="0"/>
        <v/>
      </c>
      <c r="AI28" s="1" t="str">
        <f t="shared" si="0"/>
        <v/>
      </c>
      <c r="AJ28" s="1" t="str">
        <f t="shared" si="0"/>
        <v/>
      </c>
      <c r="AK28" s="1" t="str">
        <f t="shared" si="0"/>
        <v/>
      </c>
    </row>
    <row r="29" spans="1:37" ht="32.15" customHeight="1" x14ac:dyDescent="0.25">
      <c r="A29" s="1" t="str">
        <f>IF(A4="","",A4)</f>
        <v>(1)</v>
      </c>
      <c r="D29" s="1">
        <f ca="1">IF(D4="","",D4)</f>
        <v>6</v>
      </c>
      <c r="E29" s="1" t="str">
        <f>IF(E4="","",E4)</f>
        <v>億</v>
      </c>
      <c r="G29" s="1" t="str">
        <f>IF(G4="","",G4)</f>
        <v>×</v>
      </c>
      <c r="I29" s="146">
        <f>IF(I4="","",I4)</f>
        <v>10</v>
      </c>
      <c r="J29" s="146"/>
      <c r="K29" s="5" t="s">
        <v>72</v>
      </c>
      <c r="M29" s="149">
        <f ca="1">D29*I29</f>
        <v>60</v>
      </c>
      <c r="N29" s="149"/>
      <c r="O29" s="7" t="s">
        <v>58</v>
      </c>
    </row>
    <row r="30" spans="1:37" ht="32.15" customHeight="1" x14ac:dyDescent="0.25">
      <c r="A30" s="1" t="str">
        <f t="shared" ref="A30:AK30" si="1">IF(A5="","",A5)</f>
        <v/>
      </c>
      <c r="D30" s="1" t="str">
        <f t="shared" si="1"/>
        <v/>
      </c>
      <c r="E30" s="1" t="str">
        <f t="shared" si="1"/>
        <v/>
      </c>
      <c r="F30" s="1" t="str">
        <f t="shared" si="1"/>
        <v/>
      </c>
      <c r="G30" s="1" t="str">
        <f t="shared" si="1"/>
        <v/>
      </c>
      <c r="H30" s="1" t="str">
        <f t="shared" si="1"/>
        <v/>
      </c>
      <c r="I30" s="1" t="str">
        <f t="shared" si="1"/>
        <v/>
      </c>
      <c r="J30" s="1" t="str">
        <f t="shared" si="1"/>
        <v/>
      </c>
      <c r="K30" s="1" t="str">
        <f t="shared" si="1"/>
        <v/>
      </c>
      <c r="L30" s="1" t="str">
        <f t="shared" si="1"/>
        <v/>
      </c>
      <c r="M30" s="1" t="str">
        <f t="shared" si="1"/>
        <v/>
      </c>
      <c r="N30" s="1" t="str">
        <f t="shared" si="1"/>
        <v/>
      </c>
      <c r="O30" s="1" t="str">
        <f t="shared" si="1"/>
        <v/>
      </c>
      <c r="P30" s="1" t="str">
        <f t="shared" si="1"/>
        <v/>
      </c>
      <c r="Q30" s="1" t="str">
        <f t="shared" si="1"/>
        <v/>
      </c>
      <c r="R30" s="1" t="str">
        <f t="shared" si="1"/>
        <v/>
      </c>
      <c r="S30" s="1" t="str">
        <f t="shared" si="1"/>
        <v/>
      </c>
      <c r="T30" s="1" t="str">
        <f t="shared" si="1"/>
        <v/>
      </c>
      <c r="U30" s="1" t="str">
        <f t="shared" si="1"/>
        <v/>
      </c>
      <c r="V30" s="1" t="str">
        <f t="shared" si="1"/>
        <v/>
      </c>
      <c r="W30" s="1" t="str">
        <f t="shared" si="1"/>
        <v/>
      </c>
      <c r="X30" s="1" t="str">
        <f t="shared" si="1"/>
        <v/>
      </c>
      <c r="Y30" s="1" t="str">
        <f t="shared" si="1"/>
        <v/>
      </c>
      <c r="Z30" s="1" t="str">
        <f t="shared" si="1"/>
        <v/>
      </c>
      <c r="AA30" s="1" t="str">
        <f t="shared" si="1"/>
        <v/>
      </c>
      <c r="AB30" s="1" t="str">
        <f t="shared" si="1"/>
        <v/>
      </c>
      <c r="AC30" s="1" t="str">
        <f t="shared" si="1"/>
        <v/>
      </c>
      <c r="AD30" s="1" t="str">
        <f t="shared" si="1"/>
        <v/>
      </c>
      <c r="AE30" s="1" t="str">
        <f t="shared" si="1"/>
        <v/>
      </c>
      <c r="AF30" s="1" t="str">
        <f t="shared" si="1"/>
        <v/>
      </c>
      <c r="AG30" s="1" t="str">
        <f t="shared" si="1"/>
        <v/>
      </c>
      <c r="AH30" s="1" t="str">
        <f t="shared" si="1"/>
        <v/>
      </c>
      <c r="AI30" s="1" t="str">
        <f t="shared" si="1"/>
        <v/>
      </c>
      <c r="AJ30" s="1" t="str">
        <f t="shared" si="1"/>
        <v/>
      </c>
      <c r="AK30" s="1" t="str">
        <f t="shared" si="1"/>
        <v/>
      </c>
    </row>
    <row r="31" spans="1:37" ht="32.15" customHeight="1" x14ac:dyDescent="0.25">
      <c r="A31" s="1" t="str">
        <f>IF(A6="","",A6)</f>
        <v>(2)</v>
      </c>
      <c r="D31" s="146">
        <f ca="1">IF(D6="","",D6)</f>
        <v>800</v>
      </c>
      <c r="E31" s="146"/>
      <c r="F31" s="146"/>
      <c r="G31" s="1" t="str">
        <f>IF(G6="","",G6)</f>
        <v>万</v>
      </c>
      <c r="I31" s="1" t="str">
        <f>IF(I6="","",I6)</f>
        <v>×</v>
      </c>
      <c r="K31" s="146">
        <f>IF(K6="","",K6)</f>
        <v>10</v>
      </c>
      <c r="L31" s="146"/>
      <c r="M31" s="5" t="s">
        <v>72</v>
      </c>
      <c r="O31" s="149">
        <f ca="1">D31*K31</f>
        <v>8000</v>
      </c>
      <c r="P31" s="149"/>
      <c r="Q31" s="149"/>
      <c r="R31" s="7" t="s">
        <v>57</v>
      </c>
    </row>
    <row r="32" spans="1:37" ht="32.15" customHeight="1" x14ac:dyDescent="0.25">
      <c r="A32" s="1" t="str">
        <f t="shared" ref="A32:AK32" si="2">IF(A7="","",A7)</f>
        <v/>
      </c>
      <c r="D32" s="1" t="str">
        <f t="shared" si="2"/>
        <v/>
      </c>
      <c r="E32" s="1" t="str">
        <f t="shared" si="2"/>
        <v/>
      </c>
      <c r="G32" s="1" t="str">
        <f t="shared" si="2"/>
        <v/>
      </c>
      <c r="I32" s="1" t="str">
        <f t="shared" si="2"/>
        <v/>
      </c>
      <c r="K32" s="1" t="str">
        <f t="shared" si="2"/>
        <v/>
      </c>
      <c r="L32" s="1" t="str">
        <f t="shared" si="2"/>
        <v/>
      </c>
      <c r="M32" s="1" t="str">
        <f t="shared" si="2"/>
        <v/>
      </c>
      <c r="N32" s="1" t="str">
        <f t="shared" si="2"/>
        <v/>
      </c>
      <c r="O32" s="1" t="str">
        <f t="shared" si="2"/>
        <v/>
      </c>
      <c r="P32" s="1" t="str">
        <f t="shared" si="2"/>
        <v/>
      </c>
      <c r="Q32" s="1" t="str">
        <f t="shared" si="2"/>
        <v/>
      </c>
      <c r="R32" s="1" t="str">
        <f t="shared" si="2"/>
        <v/>
      </c>
      <c r="S32" s="1" t="str">
        <f t="shared" si="2"/>
        <v/>
      </c>
      <c r="T32" s="1" t="str">
        <f t="shared" si="2"/>
        <v/>
      </c>
      <c r="U32" s="1" t="str">
        <f t="shared" si="2"/>
        <v/>
      </c>
      <c r="V32" s="1" t="str">
        <f t="shared" si="2"/>
        <v/>
      </c>
      <c r="W32" s="1" t="str">
        <f t="shared" si="2"/>
        <v/>
      </c>
      <c r="X32" s="1" t="str">
        <f t="shared" si="2"/>
        <v/>
      </c>
      <c r="Y32" s="1" t="str">
        <f t="shared" si="2"/>
        <v/>
      </c>
      <c r="Z32" s="1" t="str">
        <f t="shared" si="2"/>
        <v/>
      </c>
      <c r="AA32" s="1" t="str">
        <f t="shared" si="2"/>
        <v/>
      </c>
      <c r="AB32" s="1" t="str">
        <f t="shared" si="2"/>
        <v/>
      </c>
      <c r="AC32" s="1" t="str">
        <f t="shared" si="2"/>
        <v/>
      </c>
      <c r="AD32" s="1" t="str">
        <f t="shared" si="2"/>
        <v/>
      </c>
      <c r="AE32" s="1" t="str">
        <f t="shared" si="2"/>
        <v/>
      </c>
      <c r="AF32" s="1" t="str">
        <f t="shared" si="2"/>
        <v/>
      </c>
      <c r="AG32" s="1" t="str">
        <f t="shared" si="2"/>
        <v/>
      </c>
      <c r="AH32" s="1" t="str">
        <f t="shared" si="2"/>
        <v/>
      </c>
      <c r="AI32" s="1" t="str">
        <f t="shared" si="2"/>
        <v/>
      </c>
      <c r="AJ32" s="1" t="str">
        <f t="shared" si="2"/>
        <v/>
      </c>
      <c r="AK32" s="1" t="str">
        <f t="shared" si="2"/>
        <v/>
      </c>
    </row>
    <row r="33" spans="1:37" ht="32.15" customHeight="1" x14ac:dyDescent="0.25">
      <c r="A33" s="1" t="str">
        <f>IF(A8="","",A8)</f>
        <v>(3)</v>
      </c>
      <c r="D33" s="146">
        <f ca="1">IF(D8="","",D8)</f>
        <v>4000</v>
      </c>
      <c r="E33" s="146"/>
      <c r="F33" s="146"/>
      <c r="G33" s="1" t="str">
        <f>IF(G8="","",G8)</f>
        <v>億</v>
      </c>
      <c r="I33" s="1" t="str">
        <f>IF(I8="","",I8)</f>
        <v>×</v>
      </c>
      <c r="K33" s="146">
        <f>IF(K8="","",K8)</f>
        <v>10</v>
      </c>
      <c r="L33" s="146"/>
      <c r="M33" s="5" t="s">
        <v>72</v>
      </c>
      <c r="O33" s="7">
        <f ca="1">D33/1000</f>
        <v>4</v>
      </c>
      <c r="P33" s="7" t="s">
        <v>69</v>
      </c>
    </row>
    <row r="34" spans="1:37" ht="32.15" customHeight="1" x14ac:dyDescent="0.25">
      <c r="A34" s="1" t="str">
        <f t="shared" ref="A34:AK34" si="3">IF(A9="","",A9)</f>
        <v/>
      </c>
      <c r="D34" s="1" t="str">
        <f t="shared" si="3"/>
        <v/>
      </c>
      <c r="E34" s="1" t="str">
        <f t="shared" si="3"/>
        <v/>
      </c>
      <c r="G34" s="1" t="str">
        <f t="shared" si="3"/>
        <v/>
      </c>
      <c r="I34" s="1" t="str">
        <f t="shared" si="3"/>
        <v/>
      </c>
      <c r="K34" s="1" t="str">
        <f t="shared" si="3"/>
        <v/>
      </c>
      <c r="L34" s="1" t="str">
        <f t="shared" si="3"/>
        <v/>
      </c>
      <c r="M34" s="1" t="str">
        <f t="shared" si="3"/>
        <v/>
      </c>
      <c r="N34" s="1" t="str">
        <f t="shared" si="3"/>
        <v/>
      </c>
      <c r="O34" s="1" t="str">
        <f t="shared" si="3"/>
        <v/>
      </c>
      <c r="P34" s="1" t="str">
        <f t="shared" si="3"/>
        <v/>
      </c>
      <c r="Q34" s="1" t="str">
        <f t="shared" si="3"/>
        <v/>
      </c>
      <c r="R34" s="1" t="str">
        <f t="shared" si="3"/>
        <v/>
      </c>
      <c r="S34" s="1" t="str">
        <f t="shared" si="3"/>
        <v/>
      </c>
      <c r="T34" s="1" t="str">
        <f t="shared" si="3"/>
        <v/>
      </c>
      <c r="U34" s="1" t="str">
        <f t="shared" si="3"/>
        <v/>
      </c>
      <c r="V34" s="1" t="str">
        <f t="shared" si="3"/>
        <v/>
      </c>
      <c r="W34" s="1" t="str">
        <f t="shared" si="3"/>
        <v/>
      </c>
      <c r="X34" s="1" t="str">
        <f t="shared" si="3"/>
        <v/>
      </c>
      <c r="Y34" s="1" t="str">
        <f t="shared" si="3"/>
        <v/>
      </c>
      <c r="Z34" s="1" t="str">
        <f t="shared" si="3"/>
        <v/>
      </c>
      <c r="AA34" s="1" t="str">
        <f t="shared" si="3"/>
        <v/>
      </c>
      <c r="AB34" s="1" t="str">
        <f t="shared" si="3"/>
        <v/>
      </c>
      <c r="AC34" s="1" t="str">
        <f t="shared" si="3"/>
        <v/>
      </c>
      <c r="AD34" s="1" t="str">
        <f t="shared" si="3"/>
        <v/>
      </c>
      <c r="AE34" s="1" t="str">
        <f t="shared" si="3"/>
        <v/>
      </c>
      <c r="AF34" s="1" t="str">
        <f t="shared" si="3"/>
        <v/>
      </c>
      <c r="AG34" s="1" t="str">
        <f t="shared" si="3"/>
        <v/>
      </c>
      <c r="AH34" s="1" t="str">
        <f t="shared" si="3"/>
        <v/>
      </c>
      <c r="AI34" s="1" t="str">
        <f t="shared" si="3"/>
        <v/>
      </c>
      <c r="AJ34" s="1" t="str">
        <f t="shared" si="3"/>
        <v/>
      </c>
      <c r="AK34" s="1" t="str">
        <f t="shared" si="3"/>
        <v/>
      </c>
    </row>
    <row r="35" spans="1:37" ht="32.15" customHeight="1" x14ac:dyDescent="0.25">
      <c r="A35" s="1" t="str">
        <f>IF(A10="","",A10)</f>
        <v>(4)</v>
      </c>
      <c r="D35" s="146">
        <f ca="1">IF(D10="","",D10)</f>
        <v>500</v>
      </c>
      <c r="E35" s="146"/>
      <c r="F35" s="146"/>
      <c r="G35" s="1" t="str">
        <f>IF(G10="","",G10)</f>
        <v>億</v>
      </c>
      <c r="I35" s="1" t="str">
        <f>IF(I10="","",I10)</f>
        <v>÷</v>
      </c>
      <c r="K35" s="146">
        <f>IF(K10="","",K10)</f>
        <v>10</v>
      </c>
      <c r="L35" s="146"/>
      <c r="M35" s="5" t="s">
        <v>72</v>
      </c>
      <c r="O35" s="149">
        <f ca="1">D35/10</f>
        <v>50</v>
      </c>
      <c r="P35" s="149"/>
      <c r="Q35" s="7" t="s">
        <v>58</v>
      </c>
    </row>
    <row r="36" spans="1:37" ht="32.15" customHeight="1" x14ac:dyDescent="0.25">
      <c r="A36" s="1" t="str">
        <f t="shared" ref="A36:AK36" si="4">IF(A11="","",A11)</f>
        <v/>
      </c>
      <c r="D36" s="1" t="str">
        <f t="shared" si="4"/>
        <v/>
      </c>
      <c r="E36" s="1" t="str">
        <f t="shared" si="4"/>
        <v/>
      </c>
      <c r="G36" s="1" t="str">
        <f t="shared" si="4"/>
        <v/>
      </c>
      <c r="I36" s="1" t="str">
        <f t="shared" si="4"/>
        <v/>
      </c>
      <c r="K36" s="1" t="str">
        <f t="shared" si="4"/>
        <v/>
      </c>
      <c r="L36" s="1" t="str">
        <f t="shared" si="4"/>
        <v/>
      </c>
      <c r="M36" s="1" t="str">
        <f t="shared" si="4"/>
        <v/>
      </c>
      <c r="N36" s="1" t="str">
        <f t="shared" si="4"/>
        <v/>
      </c>
      <c r="O36" s="1" t="str">
        <f t="shared" si="4"/>
        <v/>
      </c>
      <c r="P36" s="1" t="str">
        <f t="shared" si="4"/>
        <v/>
      </c>
      <c r="Q36" s="1" t="str">
        <f t="shared" si="4"/>
        <v/>
      </c>
      <c r="R36" s="1" t="str">
        <f t="shared" si="4"/>
        <v/>
      </c>
      <c r="S36" s="1" t="str">
        <f t="shared" si="4"/>
        <v/>
      </c>
      <c r="T36" s="1" t="str">
        <f t="shared" si="4"/>
        <v/>
      </c>
      <c r="U36" s="1" t="str">
        <f t="shared" si="4"/>
        <v/>
      </c>
      <c r="V36" s="1" t="str">
        <f t="shared" si="4"/>
        <v/>
      </c>
      <c r="W36" s="1" t="str">
        <f t="shared" si="4"/>
        <v/>
      </c>
      <c r="X36" s="1" t="str">
        <f t="shared" si="4"/>
        <v/>
      </c>
      <c r="Y36" s="1" t="str">
        <f t="shared" si="4"/>
        <v/>
      </c>
      <c r="Z36" s="1" t="str">
        <f t="shared" si="4"/>
        <v/>
      </c>
      <c r="AA36" s="1" t="str">
        <f t="shared" si="4"/>
        <v/>
      </c>
      <c r="AB36" s="1" t="str">
        <f t="shared" si="4"/>
        <v/>
      </c>
      <c r="AC36" s="1" t="str">
        <f t="shared" si="4"/>
        <v/>
      </c>
      <c r="AD36" s="1" t="str">
        <f t="shared" si="4"/>
        <v/>
      </c>
      <c r="AE36" s="1" t="str">
        <f t="shared" si="4"/>
        <v/>
      </c>
      <c r="AF36" s="1" t="str">
        <f t="shared" si="4"/>
        <v/>
      </c>
      <c r="AG36" s="1" t="str">
        <f t="shared" si="4"/>
        <v/>
      </c>
      <c r="AH36" s="1" t="str">
        <f t="shared" si="4"/>
        <v/>
      </c>
      <c r="AI36" s="1" t="str">
        <f t="shared" si="4"/>
        <v/>
      </c>
      <c r="AJ36" s="1" t="str">
        <f t="shared" si="4"/>
        <v/>
      </c>
      <c r="AK36" s="1" t="str">
        <f t="shared" si="4"/>
        <v/>
      </c>
    </row>
    <row r="37" spans="1:37" ht="32.15" customHeight="1" x14ac:dyDescent="0.25">
      <c r="A37" s="1" t="str">
        <f>IF(A12="","",A12)</f>
        <v>(5)</v>
      </c>
      <c r="D37" s="146">
        <f ca="1">IF(D12="","",D12)</f>
        <v>2000</v>
      </c>
      <c r="E37" s="146"/>
      <c r="F37" s="146"/>
      <c r="G37" s="1" t="str">
        <f>IF(G12="","",G12)</f>
        <v>億</v>
      </c>
      <c r="I37" s="1" t="str">
        <f>IF(I12="","",I12)</f>
        <v>÷</v>
      </c>
      <c r="K37" s="146">
        <f>IF(K12="","",K12)</f>
        <v>10</v>
      </c>
      <c r="L37" s="146"/>
      <c r="M37" s="5" t="s">
        <v>72</v>
      </c>
      <c r="O37" s="149">
        <f ca="1">D37/K37</f>
        <v>200</v>
      </c>
      <c r="P37" s="149"/>
      <c r="Q37" s="149"/>
      <c r="R37" s="7" t="s">
        <v>58</v>
      </c>
    </row>
    <row r="38" spans="1:37" ht="32.15" customHeight="1" x14ac:dyDescent="0.25">
      <c r="A38" s="1" t="str">
        <f t="shared" ref="A38:AK38" si="5">IF(A13="","",A13)</f>
        <v/>
      </c>
      <c r="D38" s="1" t="str">
        <f t="shared" si="5"/>
        <v/>
      </c>
      <c r="E38" s="1" t="str">
        <f t="shared" si="5"/>
        <v/>
      </c>
      <c r="G38" s="1" t="str">
        <f t="shared" si="5"/>
        <v/>
      </c>
      <c r="I38" s="1" t="str">
        <f t="shared" si="5"/>
        <v/>
      </c>
      <c r="K38" s="1" t="str">
        <f t="shared" si="5"/>
        <v/>
      </c>
      <c r="L38" s="1" t="str">
        <f t="shared" si="5"/>
        <v/>
      </c>
      <c r="M38" s="1" t="str">
        <f t="shared" si="5"/>
        <v/>
      </c>
      <c r="N38" s="1" t="str">
        <f t="shared" si="5"/>
        <v/>
      </c>
      <c r="O38" s="1" t="str">
        <f t="shared" si="5"/>
        <v/>
      </c>
      <c r="P38" s="1" t="str">
        <f t="shared" si="5"/>
        <v/>
      </c>
      <c r="Q38" s="1" t="str">
        <f t="shared" si="5"/>
        <v/>
      </c>
      <c r="R38" s="1" t="str">
        <f t="shared" si="5"/>
        <v/>
      </c>
      <c r="S38" s="1" t="str">
        <f t="shared" si="5"/>
        <v/>
      </c>
      <c r="T38" s="1" t="str">
        <f t="shared" si="5"/>
        <v/>
      </c>
      <c r="U38" s="1" t="str">
        <f t="shared" si="5"/>
        <v/>
      </c>
      <c r="V38" s="1" t="str">
        <f t="shared" si="5"/>
        <v/>
      </c>
      <c r="W38" s="1" t="str">
        <f t="shared" si="5"/>
        <v/>
      </c>
      <c r="X38" s="1" t="str">
        <f t="shared" si="5"/>
        <v/>
      </c>
      <c r="Y38" s="1" t="str">
        <f t="shared" si="5"/>
        <v/>
      </c>
      <c r="Z38" s="1" t="str">
        <f t="shared" si="5"/>
        <v/>
      </c>
      <c r="AA38" s="1" t="str">
        <f t="shared" si="5"/>
        <v/>
      </c>
      <c r="AB38" s="1" t="str">
        <f t="shared" si="5"/>
        <v/>
      </c>
      <c r="AC38" s="1" t="str">
        <f t="shared" si="5"/>
        <v/>
      </c>
      <c r="AD38" s="1" t="str">
        <f t="shared" si="5"/>
        <v/>
      </c>
      <c r="AE38" s="1" t="str">
        <f t="shared" si="5"/>
        <v/>
      </c>
      <c r="AF38" s="1" t="str">
        <f t="shared" si="5"/>
        <v/>
      </c>
      <c r="AG38" s="1" t="str">
        <f t="shared" si="5"/>
        <v/>
      </c>
      <c r="AH38" s="1" t="str">
        <f t="shared" si="5"/>
        <v/>
      </c>
      <c r="AI38" s="1" t="str">
        <f t="shared" si="5"/>
        <v/>
      </c>
      <c r="AJ38" s="1" t="str">
        <f t="shared" si="5"/>
        <v/>
      </c>
      <c r="AK38" s="1" t="str">
        <f t="shared" si="5"/>
        <v/>
      </c>
    </row>
    <row r="39" spans="1:37" ht="32.15" customHeight="1" x14ac:dyDescent="0.25">
      <c r="A39" s="1" t="str">
        <f>IF(A14="","",A14)</f>
        <v>(6)</v>
      </c>
      <c r="D39" s="1">
        <f ca="1">IF(D14="","",D14)</f>
        <v>3</v>
      </c>
      <c r="E39" s="1" t="str">
        <f>IF(E14="","",E14)</f>
        <v>兆</v>
      </c>
      <c r="G39" s="1" t="str">
        <f>IF(G14="","",G14)</f>
        <v>÷</v>
      </c>
      <c r="I39" s="146">
        <f>IF(I14="","",I14)</f>
        <v>10</v>
      </c>
      <c r="J39" s="146"/>
      <c r="K39" s="5" t="s">
        <v>72</v>
      </c>
      <c r="M39" s="149">
        <f ca="1">D39*1000</f>
        <v>3000</v>
      </c>
      <c r="N39" s="149"/>
      <c r="O39" s="149"/>
      <c r="P39" s="7" t="s">
        <v>58</v>
      </c>
    </row>
    <row r="40" spans="1:37" ht="32.15" customHeight="1" x14ac:dyDescent="0.25">
      <c r="A40" s="1" t="str">
        <f t="shared" ref="A40:AK40" si="6">IF(A15="","",A15)</f>
        <v/>
      </c>
      <c r="D40" s="1" t="str">
        <f t="shared" si="6"/>
        <v/>
      </c>
      <c r="E40" s="1" t="str">
        <f t="shared" si="6"/>
        <v/>
      </c>
      <c r="F40" s="1" t="str">
        <f t="shared" si="6"/>
        <v/>
      </c>
      <c r="G40" s="1" t="str">
        <f t="shared" si="6"/>
        <v/>
      </c>
      <c r="H40" s="1" t="str">
        <f t="shared" si="6"/>
        <v/>
      </c>
      <c r="I40" s="1" t="str">
        <f t="shared" si="6"/>
        <v/>
      </c>
      <c r="J40" s="1" t="str">
        <f t="shared" si="6"/>
        <v/>
      </c>
      <c r="K40" s="1" t="str">
        <f t="shared" si="6"/>
        <v/>
      </c>
      <c r="L40" s="1" t="str">
        <f t="shared" si="6"/>
        <v/>
      </c>
      <c r="M40" s="1" t="str">
        <f t="shared" si="6"/>
        <v/>
      </c>
      <c r="N40" s="1" t="str">
        <f t="shared" si="6"/>
        <v/>
      </c>
      <c r="O40" s="1" t="str">
        <f t="shared" si="6"/>
        <v/>
      </c>
      <c r="P40" s="1" t="str">
        <f t="shared" si="6"/>
        <v/>
      </c>
      <c r="Q40" s="1" t="str">
        <f t="shared" si="6"/>
        <v/>
      </c>
      <c r="R40" s="1" t="str">
        <f t="shared" si="6"/>
        <v/>
      </c>
      <c r="S40" s="1" t="str">
        <f t="shared" si="6"/>
        <v/>
      </c>
      <c r="T40" s="1" t="str">
        <f t="shared" si="6"/>
        <v/>
      </c>
      <c r="U40" s="1" t="str">
        <f t="shared" si="6"/>
        <v/>
      </c>
      <c r="V40" s="1" t="str">
        <f t="shared" si="6"/>
        <v/>
      </c>
      <c r="W40" s="1" t="str">
        <f t="shared" si="6"/>
        <v/>
      </c>
      <c r="X40" s="1" t="str">
        <f t="shared" si="6"/>
        <v/>
      </c>
      <c r="Y40" s="1" t="str">
        <f t="shared" si="6"/>
        <v/>
      </c>
      <c r="Z40" s="1" t="str">
        <f t="shared" si="6"/>
        <v/>
      </c>
      <c r="AA40" s="1" t="str">
        <f t="shared" si="6"/>
        <v/>
      </c>
      <c r="AB40" s="1" t="str">
        <f t="shared" si="6"/>
        <v/>
      </c>
      <c r="AC40" s="1" t="str">
        <f t="shared" si="6"/>
        <v/>
      </c>
      <c r="AD40" s="1" t="str">
        <f t="shared" si="6"/>
        <v/>
      </c>
      <c r="AE40" s="1" t="str">
        <f t="shared" si="6"/>
        <v/>
      </c>
      <c r="AF40" s="1" t="str">
        <f t="shared" si="6"/>
        <v/>
      </c>
      <c r="AG40" s="1" t="str">
        <f t="shared" si="6"/>
        <v/>
      </c>
      <c r="AH40" s="1" t="str">
        <f t="shared" si="6"/>
        <v/>
      </c>
      <c r="AI40" s="1" t="str">
        <f t="shared" si="6"/>
        <v/>
      </c>
      <c r="AJ40" s="1" t="str">
        <f t="shared" si="6"/>
        <v/>
      </c>
      <c r="AK40" s="1" t="str">
        <f t="shared" si="6"/>
        <v/>
      </c>
    </row>
    <row r="41" spans="1:37" ht="32.15" customHeight="1" x14ac:dyDescent="0.25">
      <c r="A41" s="1" t="str">
        <f>IF(A16="","",A16)</f>
        <v>◆</v>
      </c>
      <c r="C41" s="1" t="str">
        <f>IF(C16="","",C16)</f>
        <v/>
      </c>
      <c r="D41" s="146">
        <f ca="1">IF(D16="","",D16)</f>
        <v>72</v>
      </c>
      <c r="E41" s="146"/>
      <c r="F41" s="146" t="str">
        <f>IF(F16="","",F16)</f>
        <v>＋</v>
      </c>
      <c r="G41" s="146"/>
      <c r="H41" s="146">
        <f ca="1">IF(H16="","",H16)</f>
        <v>82</v>
      </c>
      <c r="I41" s="146"/>
      <c r="J41" s="146" t="str">
        <f>IF(J16="","",J16)</f>
        <v>＝</v>
      </c>
      <c r="K41" s="146"/>
      <c r="L41" s="146">
        <f ca="1">IF(L16="","",L16)</f>
        <v>154</v>
      </c>
      <c r="M41" s="146"/>
      <c r="N41" s="146"/>
      <c r="O41" s="1" t="str">
        <f>IF(O16="","",O16)</f>
        <v>，</v>
      </c>
      <c r="P41" s="1" t="str">
        <f>IF(P16="","",P16)</f>
        <v/>
      </c>
      <c r="Q41" s="146">
        <f ca="1">IF(Q16="","",Q16)</f>
        <v>94</v>
      </c>
      <c r="R41" s="146"/>
      <c r="S41" s="146" t="str">
        <f>IF(S16="","",S16)</f>
        <v>－</v>
      </c>
      <c r="T41" s="146"/>
      <c r="U41" s="146">
        <f ca="1">IF(U16="","",U16)</f>
        <v>14</v>
      </c>
      <c r="V41" s="146"/>
      <c r="W41" s="146" t="str">
        <f>IF(W16="","",W16)</f>
        <v>＝</v>
      </c>
      <c r="X41" s="146"/>
      <c r="Y41" s="146">
        <f ca="1">IF(Y16="","",Y16)</f>
        <v>80</v>
      </c>
      <c r="Z41" s="146"/>
      <c r="AA41" s="1" t="str">
        <f>IF(AA16="","",AA16)</f>
        <v>を使って，</v>
      </c>
    </row>
    <row r="42" spans="1:37" ht="32.15" customHeight="1" x14ac:dyDescent="0.25">
      <c r="A42" s="1" t="str">
        <f>IF(A17="","",A17)</f>
        <v/>
      </c>
      <c r="B42" s="1" t="str">
        <f>IF(B17="","",B17)</f>
        <v/>
      </c>
      <c r="C42" s="1" t="str">
        <f>IF(C17="","",C17)</f>
        <v/>
      </c>
      <c r="D42" s="1" t="str">
        <f>IF(D17="","",D17)</f>
        <v>次の答えをもとめましょう。</v>
      </c>
    </row>
    <row r="43" spans="1:37" ht="32.15" customHeight="1" x14ac:dyDescent="0.25">
      <c r="A43" s="1" t="str">
        <f>IF(A18="","",A18)</f>
        <v>(7)</v>
      </c>
      <c r="D43" s="146">
        <f ca="1">IF(D18="","",D18)</f>
        <v>72</v>
      </c>
      <c r="E43" s="146"/>
      <c r="F43" s="1" t="str">
        <f>IF(F18="","",F18)</f>
        <v>億</v>
      </c>
      <c r="H43" s="1" t="str">
        <f>IF(H18="","",H18)</f>
        <v>＋</v>
      </c>
      <c r="J43" s="146">
        <f ca="1">IF(J18="","",J18)</f>
        <v>82</v>
      </c>
      <c r="K43" s="146"/>
      <c r="L43" s="1" t="str">
        <f>IF(L18="","",L18)</f>
        <v>億</v>
      </c>
      <c r="N43" s="5" t="s">
        <v>72</v>
      </c>
      <c r="P43" s="149">
        <f ca="1">D43+J43</f>
        <v>154</v>
      </c>
      <c r="Q43" s="149"/>
      <c r="R43" s="149"/>
      <c r="S43" s="7" t="s">
        <v>58</v>
      </c>
    </row>
    <row r="44" spans="1:37" ht="32.15" customHeight="1" x14ac:dyDescent="0.25">
      <c r="A44" s="1" t="str">
        <f t="shared" ref="A44:AK44" si="7">IF(A19="","",A19)</f>
        <v/>
      </c>
      <c r="D44" s="1" t="str">
        <f t="shared" si="7"/>
        <v/>
      </c>
      <c r="F44" s="1" t="str">
        <f t="shared" si="7"/>
        <v/>
      </c>
      <c r="H44" s="1" t="str">
        <f t="shared" si="7"/>
        <v/>
      </c>
      <c r="J44" s="1" t="str">
        <f t="shared" si="7"/>
        <v/>
      </c>
      <c r="L44" s="1" t="str">
        <f t="shared" si="7"/>
        <v/>
      </c>
      <c r="N44" s="1" t="str">
        <f t="shared" si="7"/>
        <v/>
      </c>
      <c r="O44" s="1" t="str">
        <f t="shared" si="7"/>
        <v/>
      </c>
      <c r="P44" s="1" t="str">
        <f t="shared" si="7"/>
        <v/>
      </c>
      <c r="Q44" s="1" t="str">
        <f t="shared" si="7"/>
        <v/>
      </c>
      <c r="R44" s="1" t="str">
        <f t="shared" si="7"/>
        <v/>
      </c>
      <c r="S44" s="1" t="str">
        <f t="shared" si="7"/>
        <v/>
      </c>
      <c r="T44" s="1" t="str">
        <f t="shared" si="7"/>
        <v/>
      </c>
      <c r="U44" s="1" t="str">
        <f t="shared" si="7"/>
        <v/>
      </c>
      <c r="V44" s="1" t="str">
        <f t="shared" si="7"/>
        <v/>
      </c>
      <c r="W44" s="1" t="str">
        <f t="shared" si="7"/>
        <v/>
      </c>
      <c r="X44" s="1" t="str">
        <f t="shared" si="7"/>
        <v/>
      </c>
      <c r="Y44" s="1" t="str">
        <f t="shared" si="7"/>
        <v/>
      </c>
      <c r="Z44" s="1" t="str">
        <f t="shared" si="7"/>
        <v/>
      </c>
      <c r="AA44" s="1" t="str">
        <f t="shared" si="7"/>
        <v/>
      </c>
      <c r="AB44" s="1" t="str">
        <f t="shared" si="7"/>
        <v/>
      </c>
      <c r="AC44" s="1" t="str">
        <f t="shared" si="7"/>
        <v/>
      </c>
      <c r="AD44" s="1" t="str">
        <f t="shared" si="7"/>
        <v/>
      </c>
      <c r="AE44" s="1" t="str">
        <f t="shared" si="7"/>
        <v/>
      </c>
      <c r="AF44" s="1" t="str">
        <f t="shared" si="7"/>
        <v/>
      </c>
      <c r="AG44" s="1" t="str">
        <f t="shared" si="7"/>
        <v/>
      </c>
      <c r="AH44" s="1" t="str">
        <f t="shared" si="7"/>
        <v/>
      </c>
      <c r="AI44" s="1" t="str">
        <f t="shared" si="7"/>
        <v/>
      </c>
      <c r="AJ44" s="1" t="str">
        <f t="shared" si="7"/>
        <v/>
      </c>
      <c r="AK44" s="1" t="str">
        <f t="shared" si="7"/>
        <v/>
      </c>
    </row>
    <row r="45" spans="1:37" ht="32.15" customHeight="1" x14ac:dyDescent="0.25">
      <c r="A45" s="1" t="str">
        <f t="shared" ref="A45:AK45" si="8">IF(A20="","",A20)</f>
        <v>(8)</v>
      </c>
      <c r="D45" s="146">
        <f t="shared" ca="1" si="8"/>
        <v>72</v>
      </c>
      <c r="E45" s="146"/>
      <c r="F45" s="1" t="str">
        <f t="shared" si="8"/>
        <v>兆</v>
      </c>
      <c r="H45" s="1" t="str">
        <f t="shared" si="8"/>
        <v>＋</v>
      </c>
      <c r="J45" s="146">
        <f t="shared" ca="1" si="8"/>
        <v>82</v>
      </c>
      <c r="K45" s="146"/>
      <c r="L45" s="1" t="str">
        <f t="shared" si="8"/>
        <v>兆</v>
      </c>
      <c r="N45" s="5" t="s">
        <v>72</v>
      </c>
      <c r="P45" s="149">
        <f ca="1">D45+J45</f>
        <v>154</v>
      </c>
      <c r="Q45" s="149"/>
      <c r="R45" s="149"/>
      <c r="S45" s="7" t="s">
        <v>69</v>
      </c>
      <c r="U45" s="1" t="str">
        <f t="shared" si="8"/>
        <v/>
      </c>
      <c r="V45" s="1" t="str">
        <f t="shared" si="8"/>
        <v/>
      </c>
      <c r="W45" s="1" t="str">
        <f t="shared" si="8"/>
        <v/>
      </c>
      <c r="X45" s="1" t="str">
        <f t="shared" si="8"/>
        <v/>
      </c>
      <c r="Y45" s="1" t="str">
        <f t="shared" si="8"/>
        <v/>
      </c>
      <c r="Z45" s="1" t="str">
        <f t="shared" si="8"/>
        <v/>
      </c>
      <c r="AA45" s="1" t="str">
        <f t="shared" si="8"/>
        <v/>
      </c>
      <c r="AB45" s="1" t="str">
        <f t="shared" si="8"/>
        <v/>
      </c>
      <c r="AC45" s="1" t="str">
        <f t="shared" si="8"/>
        <v/>
      </c>
      <c r="AD45" s="1" t="str">
        <f t="shared" si="8"/>
        <v/>
      </c>
      <c r="AE45" s="1" t="str">
        <f t="shared" si="8"/>
        <v/>
      </c>
      <c r="AF45" s="1" t="str">
        <f t="shared" si="8"/>
        <v/>
      </c>
      <c r="AG45" s="1" t="str">
        <f t="shared" si="8"/>
        <v/>
      </c>
      <c r="AH45" s="1" t="str">
        <f t="shared" si="8"/>
        <v/>
      </c>
      <c r="AI45" s="1" t="str">
        <f t="shared" si="8"/>
        <v/>
      </c>
      <c r="AJ45" s="1" t="str">
        <f t="shared" si="8"/>
        <v/>
      </c>
      <c r="AK45" s="1" t="str">
        <f t="shared" si="8"/>
        <v/>
      </c>
    </row>
    <row r="46" spans="1:37" ht="32.15" customHeight="1" x14ac:dyDescent="0.25">
      <c r="A46" s="1" t="str">
        <f t="shared" ref="A46:AK46" si="9">IF(A21="","",A21)</f>
        <v/>
      </c>
      <c r="D46" s="1" t="str">
        <f t="shared" si="9"/>
        <v/>
      </c>
      <c r="F46" s="1" t="str">
        <f t="shared" si="9"/>
        <v/>
      </c>
      <c r="H46" s="1" t="str">
        <f t="shared" si="9"/>
        <v/>
      </c>
      <c r="J46" s="1" t="str">
        <f t="shared" si="9"/>
        <v/>
      </c>
      <c r="L46" s="1" t="str">
        <f t="shared" si="9"/>
        <v/>
      </c>
      <c r="N46" s="1" t="str">
        <f t="shared" si="9"/>
        <v/>
      </c>
      <c r="O46" s="1" t="str">
        <f t="shared" si="9"/>
        <v/>
      </c>
      <c r="P46" s="1" t="str">
        <f t="shared" si="9"/>
        <v/>
      </c>
      <c r="Q46" s="1" t="str">
        <f t="shared" si="9"/>
        <v/>
      </c>
      <c r="R46" s="1" t="str">
        <f t="shared" si="9"/>
        <v/>
      </c>
      <c r="S46" s="1" t="str">
        <f t="shared" si="9"/>
        <v/>
      </c>
      <c r="T46" s="1" t="str">
        <f t="shared" si="9"/>
        <v/>
      </c>
      <c r="U46" s="1" t="str">
        <f t="shared" si="9"/>
        <v/>
      </c>
      <c r="V46" s="1" t="str">
        <f t="shared" si="9"/>
        <v/>
      </c>
      <c r="W46" s="1" t="str">
        <f t="shared" si="9"/>
        <v/>
      </c>
      <c r="X46" s="1" t="str">
        <f t="shared" si="9"/>
        <v/>
      </c>
      <c r="Y46" s="1" t="str">
        <f t="shared" si="9"/>
        <v/>
      </c>
      <c r="Z46" s="1" t="str">
        <f t="shared" si="9"/>
        <v/>
      </c>
      <c r="AA46" s="1" t="str">
        <f t="shared" si="9"/>
        <v/>
      </c>
      <c r="AB46" s="1" t="str">
        <f t="shared" si="9"/>
        <v/>
      </c>
      <c r="AC46" s="1" t="str">
        <f t="shared" si="9"/>
        <v/>
      </c>
      <c r="AD46" s="1" t="str">
        <f t="shared" si="9"/>
        <v/>
      </c>
      <c r="AE46" s="1" t="str">
        <f t="shared" si="9"/>
        <v/>
      </c>
      <c r="AF46" s="1" t="str">
        <f t="shared" si="9"/>
        <v/>
      </c>
      <c r="AG46" s="1" t="str">
        <f t="shared" si="9"/>
        <v/>
      </c>
      <c r="AH46" s="1" t="str">
        <f t="shared" si="9"/>
        <v/>
      </c>
      <c r="AI46" s="1" t="str">
        <f t="shared" si="9"/>
        <v/>
      </c>
      <c r="AJ46" s="1" t="str">
        <f t="shared" si="9"/>
        <v/>
      </c>
      <c r="AK46" s="1" t="str">
        <f t="shared" si="9"/>
        <v/>
      </c>
    </row>
    <row r="47" spans="1:37" ht="32.15" customHeight="1" x14ac:dyDescent="0.25">
      <c r="A47" s="1" t="str">
        <f t="shared" ref="A47:AK47" si="10">IF(A22="","",A22)</f>
        <v>(9)</v>
      </c>
      <c r="D47" s="146">
        <f t="shared" ca="1" si="10"/>
        <v>94</v>
      </c>
      <c r="E47" s="146"/>
      <c r="F47" s="1" t="str">
        <f t="shared" si="10"/>
        <v>億</v>
      </c>
      <c r="H47" s="1" t="str">
        <f t="shared" si="10"/>
        <v>－</v>
      </c>
      <c r="J47" s="146">
        <f t="shared" ca="1" si="10"/>
        <v>14</v>
      </c>
      <c r="K47" s="146"/>
      <c r="L47" s="1" t="str">
        <f t="shared" si="10"/>
        <v>億</v>
      </c>
      <c r="N47" s="5" t="s">
        <v>72</v>
      </c>
      <c r="P47" s="149">
        <f ca="1">D47-J47</f>
        <v>80</v>
      </c>
      <c r="Q47" s="149"/>
      <c r="R47" s="149"/>
      <c r="S47" s="7" t="s">
        <v>58</v>
      </c>
      <c r="U47" s="1" t="str">
        <f t="shared" si="10"/>
        <v/>
      </c>
      <c r="V47" s="1" t="str">
        <f t="shared" si="10"/>
        <v/>
      </c>
      <c r="W47" s="1" t="str">
        <f t="shared" si="10"/>
        <v/>
      </c>
      <c r="X47" s="1" t="str">
        <f t="shared" si="10"/>
        <v/>
      </c>
      <c r="Y47" s="1" t="str">
        <f t="shared" si="10"/>
        <v/>
      </c>
      <c r="Z47" s="1" t="str">
        <f t="shared" si="10"/>
        <v/>
      </c>
      <c r="AA47" s="1" t="str">
        <f t="shared" si="10"/>
        <v/>
      </c>
      <c r="AB47" s="1" t="str">
        <f t="shared" si="10"/>
        <v/>
      </c>
      <c r="AC47" s="1" t="str">
        <f t="shared" si="10"/>
        <v/>
      </c>
      <c r="AD47" s="1" t="str">
        <f t="shared" si="10"/>
        <v/>
      </c>
      <c r="AE47" s="1" t="str">
        <f t="shared" si="10"/>
        <v/>
      </c>
      <c r="AF47" s="1" t="str">
        <f t="shared" si="10"/>
        <v/>
      </c>
      <c r="AG47" s="1" t="str">
        <f t="shared" si="10"/>
        <v/>
      </c>
      <c r="AH47" s="1" t="str">
        <f t="shared" si="10"/>
        <v/>
      </c>
      <c r="AI47" s="1" t="str">
        <f t="shared" si="10"/>
        <v/>
      </c>
      <c r="AJ47" s="1" t="str">
        <f t="shared" si="10"/>
        <v/>
      </c>
      <c r="AK47" s="1" t="str">
        <f t="shared" si="10"/>
        <v/>
      </c>
    </row>
    <row r="48" spans="1:37" ht="32.15" customHeight="1" x14ac:dyDescent="0.25">
      <c r="A48" s="1" t="str">
        <f t="shared" ref="A48:AK49" si="11">IF(A23="","",A23)</f>
        <v/>
      </c>
      <c r="D48" s="1" t="str">
        <f t="shared" si="11"/>
        <v/>
      </c>
      <c r="E48" s="1" t="str">
        <f t="shared" si="11"/>
        <v/>
      </c>
      <c r="F48" s="1" t="str">
        <f t="shared" si="11"/>
        <v/>
      </c>
      <c r="H48" s="1" t="str">
        <f t="shared" si="11"/>
        <v/>
      </c>
      <c r="J48" s="1" t="str">
        <f t="shared" si="11"/>
        <v/>
      </c>
      <c r="L48" s="1" t="str">
        <f t="shared" si="11"/>
        <v/>
      </c>
      <c r="N48" s="1" t="str">
        <f t="shared" si="11"/>
        <v/>
      </c>
      <c r="O48" s="1" t="str">
        <f t="shared" si="11"/>
        <v/>
      </c>
      <c r="P48" s="1" t="str">
        <f t="shared" si="11"/>
        <v/>
      </c>
      <c r="Q48" s="1" t="str">
        <f t="shared" si="11"/>
        <v/>
      </c>
      <c r="R48" s="1" t="str">
        <f t="shared" si="11"/>
        <v/>
      </c>
      <c r="S48" s="1" t="str">
        <f t="shared" si="11"/>
        <v/>
      </c>
      <c r="T48" s="1" t="str">
        <f t="shared" si="11"/>
        <v/>
      </c>
      <c r="U48" s="1" t="str">
        <f t="shared" si="11"/>
        <v/>
      </c>
      <c r="V48" s="1" t="str">
        <f t="shared" si="11"/>
        <v/>
      </c>
      <c r="W48" s="1" t="str">
        <f t="shared" si="11"/>
        <v/>
      </c>
      <c r="X48" s="1" t="str">
        <f t="shared" si="11"/>
        <v/>
      </c>
      <c r="Y48" s="1" t="str">
        <f t="shared" si="11"/>
        <v/>
      </c>
      <c r="Z48" s="1" t="str">
        <f t="shared" si="11"/>
        <v/>
      </c>
      <c r="AA48" s="1" t="str">
        <f t="shared" si="11"/>
        <v/>
      </c>
      <c r="AB48" s="1" t="str">
        <f t="shared" si="11"/>
        <v/>
      </c>
      <c r="AC48" s="1" t="str">
        <f t="shared" si="11"/>
        <v/>
      </c>
      <c r="AD48" s="1" t="str">
        <f t="shared" si="11"/>
        <v/>
      </c>
      <c r="AE48" s="1" t="str">
        <f t="shared" si="11"/>
        <v/>
      </c>
      <c r="AF48" s="1" t="str">
        <f t="shared" si="11"/>
        <v/>
      </c>
      <c r="AG48" s="1" t="str">
        <f t="shared" si="11"/>
        <v/>
      </c>
      <c r="AH48" s="1" t="str">
        <f t="shared" si="11"/>
        <v/>
      </c>
      <c r="AI48" s="1" t="str">
        <f t="shared" si="11"/>
        <v/>
      </c>
      <c r="AJ48" s="1" t="str">
        <f t="shared" si="11"/>
        <v/>
      </c>
      <c r="AK48" s="1" t="str">
        <f t="shared" si="11"/>
        <v/>
      </c>
    </row>
    <row r="49" spans="1:19" ht="32.15" customHeight="1" x14ac:dyDescent="0.25">
      <c r="A49" s="1" t="str">
        <f t="shared" si="11"/>
        <v>(10)</v>
      </c>
      <c r="D49" s="146">
        <f t="shared" ca="1" si="11"/>
        <v>94</v>
      </c>
      <c r="E49" s="146"/>
      <c r="F49" s="1" t="str">
        <f t="shared" si="11"/>
        <v>兆</v>
      </c>
      <c r="H49" s="1" t="str">
        <f t="shared" si="11"/>
        <v>－</v>
      </c>
      <c r="J49" s="146">
        <f t="shared" ca="1" si="11"/>
        <v>14</v>
      </c>
      <c r="K49" s="146"/>
      <c r="L49" s="1" t="str">
        <f t="shared" si="11"/>
        <v>兆</v>
      </c>
      <c r="N49" s="5" t="s">
        <v>72</v>
      </c>
      <c r="P49" s="149">
        <f ca="1">D49-J49</f>
        <v>80</v>
      </c>
      <c r="Q49" s="149"/>
      <c r="R49" s="149"/>
      <c r="S49" s="7" t="s">
        <v>69</v>
      </c>
    </row>
    <row r="50" spans="1:19" ht="32.15" customHeight="1" x14ac:dyDescent="0.25"/>
  </sheetData>
  <mergeCells count="79">
    <mergeCell ref="K31:L31"/>
    <mergeCell ref="K33:L33"/>
    <mergeCell ref="H24:I24"/>
    <mergeCell ref="J22:K22"/>
    <mergeCell ref="D24:E24"/>
    <mergeCell ref="D22:E22"/>
    <mergeCell ref="H22:I22"/>
    <mergeCell ref="D31:F31"/>
    <mergeCell ref="D33:F33"/>
    <mergeCell ref="I29:J29"/>
    <mergeCell ref="J24:K24"/>
    <mergeCell ref="I39:J39"/>
    <mergeCell ref="D37:F37"/>
    <mergeCell ref="D35:F35"/>
    <mergeCell ref="F41:G41"/>
    <mergeCell ref="H41:I41"/>
    <mergeCell ref="J41:K41"/>
    <mergeCell ref="K37:L37"/>
    <mergeCell ref="K35:L35"/>
    <mergeCell ref="M29:N29"/>
    <mergeCell ref="M39:O39"/>
    <mergeCell ref="O31:Q31"/>
    <mergeCell ref="O35:P35"/>
    <mergeCell ref="O37:Q37"/>
    <mergeCell ref="J20:K20"/>
    <mergeCell ref="K10:L10"/>
    <mergeCell ref="I12:J12"/>
    <mergeCell ref="K12:L12"/>
    <mergeCell ref="D18:E18"/>
    <mergeCell ref="H18:I18"/>
    <mergeCell ref="D20:E20"/>
    <mergeCell ref="H20:I20"/>
    <mergeCell ref="D6:F6"/>
    <mergeCell ref="G6:H6"/>
    <mergeCell ref="W16:X16"/>
    <mergeCell ref="AI1:AJ1"/>
    <mergeCell ref="AI26:AJ26"/>
    <mergeCell ref="K6:L6"/>
    <mergeCell ref="K8:L8"/>
    <mergeCell ref="L16:N16"/>
    <mergeCell ref="J18:K18"/>
    <mergeCell ref="I14:J14"/>
    <mergeCell ref="J16:K16"/>
    <mergeCell ref="H16:I16"/>
    <mergeCell ref="Y16:Z16"/>
    <mergeCell ref="G4:H4"/>
    <mergeCell ref="I4:J4"/>
    <mergeCell ref="I6:J6"/>
    <mergeCell ref="Q16:R16"/>
    <mergeCell ref="S16:T16"/>
    <mergeCell ref="U16:V16"/>
    <mergeCell ref="D8:F8"/>
    <mergeCell ref="I8:J8"/>
    <mergeCell ref="D10:F10"/>
    <mergeCell ref="G10:H10"/>
    <mergeCell ref="D12:F12"/>
    <mergeCell ref="G14:H14"/>
    <mergeCell ref="I10:J10"/>
    <mergeCell ref="D16:E16"/>
    <mergeCell ref="F16:G16"/>
    <mergeCell ref="Y41:Z41"/>
    <mergeCell ref="D43:E43"/>
    <mergeCell ref="J43:K43"/>
    <mergeCell ref="J45:K45"/>
    <mergeCell ref="D45:E45"/>
    <mergeCell ref="P43:R43"/>
    <mergeCell ref="P45:R45"/>
    <mergeCell ref="L41:N41"/>
    <mergeCell ref="Q41:R41"/>
    <mergeCell ref="D41:E41"/>
    <mergeCell ref="S41:T41"/>
    <mergeCell ref="U41:V41"/>
    <mergeCell ref="W41:X41"/>
    <mergeCell ref="P47:R47"/>
    <mergeCell ref="P49:R49"/>
    <mergeCell ref="D47:E47"/>
    <mergeCell ref="J47:K47"/>
    <mergeCell ref="D49:E49"/>
    <mergeCell ref="J49:K49"/>
  </mergeCells>
  <phoneticPr fontId="3"/>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L62"/>
  <sheetViews>
    <sheetView workbookViewId="0"/>
  </sheetViews>
  <sheetFormatPr defaultColWidth="11.0703125" defaultRowHeight="16.5" x14ac:dyDescent="0.25"/>
  <cols>
    <col min="1" max="38" width="1.7109375" style="1" customWidth="1"/>
    <col min="39" max="16384" width="11.0703125" style="1"/>
  </cols>
  <sheetData>
    <row r="1" spans="1:37" ht="25" customHeight="1" x14ac:dyDescent="0.25">
      <c r="D1" s="2" t="s">
        <v>126</v>
      </c>
      <c r="AH1" s="3" t="s">
        <v>2</v>
      </c>
      <c r="AI1" s="3"/>
      <c r="AJ1" s="147"/>
      <c r="AK1" s="147"/>
    </row>
    <row r="2" spans="1:37" ht="25" customHeight="1" x14ac:dyDescent="0.25">
      <c r="Q2" s="4" t="s">
        <v>0</v>
      </c>
      <c r="R2" s="3"/>
      <c r="S2" s="3"/>
      <c r="T2" s="3"/>
      <c r="U2" s="3"/>
      <c r="V2" s="3"/>
      <c r="W2" s="3"/>
      <c r="X2" s="3"/>
      <c r="Y2" s="3"/>
      <c r="Z2" s="3"/>
      <c r="AA2" s="3"/>
      <c r="AB2" s="3"/>
      <c r="AC2" s="3"/>
      <c r="AD2" s="3"/>
      <c r="AE2" s="3"/>
      <c r="AF2" s="3"/>
    </row>
    <row r="3" spans="1:37" ht="25" customHeight="1" x14ac:dyDescent="0.25">
      <c r="A3" s="51" t="s">
        <v>127</v>
      </c>
      <c r="C3" s="52" t="s">
        <v>128</v>
      </c>
    </row>
    <row r="4" spans="1:37" ht="27" customHeight="1" x14ac:dyDescent="0.25">
      <c r="B4" s="5" t="s">
        <v>129</v>
      </c>
      <c r="H4" s="54">
        <f ca="1">INT(RAND()*6+1)</f>
        <v>4</v>
      </c>
      <c r="J4" s="54">
        <f ca="1">INT(RAND()*9+1)</f>
        <v>1</v>
      </c>
      <c r="L4" s="54">
        <f ca="1">INT(RAND()*9+1)</f>
        <v>3</v>
      </c>
      <c r="T4" s="5" t="s">
        <v>130</v>
      </c>
      <c r="Z4" s="54">
        <f ca="1">INT(RAND()*6+1)</f>
        <v>1</v>
      </c>
      <c r="AB4" s="54">
        <f ca="1">INT(RAND()*9+1)</f>
        <v>8</v>
      </c>
      <c r="AD4" s="54">
        <f ca="1">INT(RAND()*9+1)</f>
        <v>3</v>
      </c>
    </row>
    <row r="5" spans="1:37" ht="27" customHeight="1" x14ac:dyDescent="0.25">
      <c r="A5" s="44"/>
      <c r="B5" s="43"/>
      <c r="C5" s="43"/>
      <c r="D5" s="49"/>
      <c r="E5" s="147" t="s">
        <v>37</v>
      </c>
      <c r="F5" s="147"/>
      <c r="G5" s="55"/>
      <c r="H5" s="56">
        <f ca="1">INT(RAND()*6+1)</f>
        <v>4</v>
      </c>
      <c r="I5" s="3"/>
      <c r="J5" s="56">
        <f ca="1">INT(RAND()*9+1)</f>
        <v>7</v>
      </c>
      <c r="K5" s="3"/>
      <c r="L5" s="56">
        <f ca="1">INT(RAND()*9+1)</f>
        <v>4</v>
      </c>
      <c r="M5" s="43"/>
      <c r="N5" s="43"/>
      <c r="O5" s="43"/>
      <c r="P5" s="43"/>
      <c r="Q5" s="43"/>
      <c r="R5" s="43"/>
      <c r="S5" s="44"/>
      <c r="T5" s="43"/>
      <c r="U5" s="43"/>
      <c r="V5" s="49"/>
      <c r="W5" s="147" t="s">
        <v>37</v>
      </c>
      <c r="X5" s="147"/>
      <c r="Y5" s="55"/>
      <c r="Z5" s="56">
        <f ca="1">INT(RAND()*6+1)</f>
        <v>5</v>
      </c>
      <c r="AA5" s="3"/>
      <c r="AB5" s="56">
        <f ca="1">INT(RAND()*9+1)</f>
        <v>1</v>
      </c>
      <c r="AC5" s="3"/>
      <c r="AD5" s="56">
        <f ca="1">INT(RAND()*9+1)</f>
        <v>4</v>
      </c>
      <c r="AE5" s="43"/>
      <c r="AF5" s="43"/>
      <c r="AG5" s="43"/>
    </row>
    <row r="6" spans="1:37" ht="27" customHeight="1" x14ac:dyDescent="0.25"/>
    <row r="7" spans="1:37" ht="27" customHeight="1" x14ac:dyDescent="0.25"/>
    <row r="8" spans="1:37" ht="27" customHeight="1" x14ac:dyDescent="0.25"/>
    <row r="9" spans="1:37" ht="27" customHeight="1" x14ac:dyDescent="0.25"/>
    <row r="10" spans="1:37" ht="27" customHeight="1" x14ac:dyDescent="0.25">
      <c r="A10" s="44"/>
      <c r="B10" s="43"/>
      <c r="C10" s="43"/>
      <c r="D10" s="49"/>
      <c r="E10" s="49"/>
      <c r="F10" s="43"/>
      <c r="G10" s="44"/>
      <c r="H10" s="44"/>
      <c r="I10" s="43"/>
      <c r="J10" s="43"/>
      <c r="K10" s="43"/>
      <c r="L10" s="43"/>
      <c r="M10" s="43"/>
      <c r="N10" s="43"/>
      <c r="O10" s="43"/>
      <c r="P10" s="43"/>
      <c r="Q10" s="43"/>
      <c r="R10" s="43"/>
      <c r="S10" s="44"/>
      <c r="T10" s="43"/>
      <c r="U10" s="43"/>
      <c r="V10" s="49"/>
      <c r="W10" s="49"/>
      <c r="X10" s="43"/>
      <c r="Y10" s="44"/>
      <c r="Z10" s="44"/>
      <c r="AA10" s="43"/>
      <c r="AB10" s="43"/>
      <c r="AC10" s="43"/>
      <c r="AD10" s="43"/>
      <c r="AE10" s="43"/>
      <c r="AF10" s="43"/>
      <c r="AG10" s="43"/>
      <c r="AH10" s="43"/>
    </row>
    <row r="11" spans="1:37" ht="27" customHeight="1" x14ac:dyDescent="0.25">
      <c r="B11" s="51" t="s">
        <v>132</v>
      </c>
      <c r="E11" s="17"/>
      <c r="F11" s="17"/>
      <c r="G11" s="17"/>
      <c r="H11" s="54"/>
      <c r="I11" s="17"/>
      <c r="J11" s="54">
        <f ca="1">INT(RAND()*9+1)</f>
        <v>8</v>
      </c>
      <c r="K11" s="17"/>
      <c r="L11" s="54">
        <f ca="1">INT(RAND()*9+1)</f>
        <v>1</v>
      </c>
      <c r="T11" s="51" t="s">
        <v>133</v>
      </c>
      <c r="W11" s="17"/>
      <c r="X11" s="17"/>
      <c r="Y11" s="17"/>
      <c r="Z11" s="54"/>
      <c r="AA11" s="17"/>
      <c r="AB11" s="54">
        <f ca="1">INT(RAND()*9+1)</f>
        <v>2</v>
      </c>
      <c r="AC11" s="17"/>
      <c r="AD11" s="54">
        <f ca="1">INT(RAND()*9+1)</f>
        <v>7</v>
      </c>
    </row>
    <row r="12" spans="1:37" ht="27" customHeight="1" x14ac:dyDescent="0.25">
      <c r="E12" s="153" t="s">
        <v>37</v>
      </c>
      <c r="F12" s="147"/>
      <c r="G12" s="55"/>
      <c r="H12" s="56">
        <f ca="1">INT(RAND()*6+1)</f>
        <v>3</v>
      </c>
      <c r="I12" s="18"/>
      <c r="J12" s="56">
        <f ca="1">INT(RAND()*9+1)</f>
        <v>8</v>
      </c>
      <c r="K12" s="18"/>
      <c r="L12" s="56">
        <f ca="1">INT(RAND()*9+1)</f>
        <v>3</v>
      </c>
      <c r="W12" s="153" t="s">
        <v>37</v>
      </c>
      <c r="X12" s="147"/>
      <c r="Y12" s="55"/>
      <c r="Z12" s="56">
        <f ca="1">INT(RAND()*6+1)</f>
        <v>4</v>
      </c>
      <c r="AA12" s="18"/>
      <c r="AB12" s="56">
        <f ca="1">INT(RAND()*9+1)</f>
        <v>5</v>
      </c>
      <c r="AC12" s="18"/>
      <c r="AD12" s="56">
        <f ca="1">INT(RAND()*9+1)</f>
        <v>1</v>
      </c>
    </row>
    <row r="13" spans="1:37" ht="27" customHeight="1" x14ac:dyDescent="0.25"/>
    <row r="14" spans="1:37" ht="27" customHeight="1" x14ac:dyDescent="0.25"/>
    <row r="15" spans="1:37" ht="27" customHeight="1" x14ac:dyDescent="0.25">
      <c r="A15" s="44"/>
      <c r="B15" s="43"/>
      <c r="C15" s="43"/>
      <c r="D15" s="49"/>
      <c r="E15" s="49"/>
      <c r="F15" s="43"/>
      <c r="G15" s="44"/>
      <c r="H15" s="44"/>
      <c r="I15" s="43"/>
      <c r="J15" s="43"/>
      <c r="K15" s="43"/>
      <c r="L15" s="43"/>
      <c r="M15" s="43"/>
      <c r="N15" s="43"/>
      <c r="O15" s="43"/>
      <c r="P15" s="43"/>
      <c r="Q15" s="43"/>
      <c r="R15" s="43"/>
      <c r="S15" s="44"/>
      <c r="T15" s="43"/>
      <c r="U15" s="43"/>
      <c r="V15" s="49"/>
      <c r="W15" s="49"/>
      <c r="X15" s="43"/>
      <c r="Y15" s="44"/>
      <c r="Z15" s="44"/>
      <c r="AA15" s="43"/>
      <c r="AB15" s="43"/>
      <c r="AC15" s="43"/>
      <c r="AD15" s="43"/>
      <c r="AE15" s="43"/>
      <c r="AF15" s="43"/>
      <c r="AG15" s="43"/>
      <c r="AH15" s="43"/>
    </row>
    <row r="16" spans="1:37" ht="27" customHeight="1" x14ac:dyDescent="0.25"/>
    <row r="17" spans="1:37" ht="27" customHeight="1" x14ac:dyDescent="0.25"/>
    <row r="18" spans="1:37" ht="27" customHeight="1" x14ac:dyDescent="0.25">
      <c r="B18" s="51" t="s">
        <v>9</v>
      </c>
      <c r="E18" s="17"/>
      <c r="F18" s="17"/>
      <c r="G18" s="17"/>
      <c r="H18" s="54">
        <f ca="1">INT(RAND()*6+1)</f>
        <v>3</v>
      </c>
      <c r="I18" s="17"/>
      <c r="J18" s="54">
        <f ca="1">INT(RAND()*9+1)</f>
        <v>9</v>
      </c>
      <c r="K18" s="17"/>
      <c r="L18" s="54">
        <f ca="1">INT(RAND()*9+1)</f>
        <v>9</v>
      </c>
      <c r="T18" s="51" t="s">
        <v>10</v>
      </c>
      <c r="W18" s="17"/>
      <c r="X18" s="17"/>
      <c r="Y18" s="17"/>
      <c r="Z18" s="54">
        <f ca="1">INT(RAND()*6+1)</f>
        <v>2</v>
      </c>
      <c r="AA18" s="17"/>
      <c r="AB18" s="54">
        <f ca="1">INT(RAND()*9+1)</f>
        <v>4</v>
      </c>
      <c r="AC18" s="17"/>
      <c r="AD18" s="54">
        <f ca="1">INT(RAND()*9+1)</f>
        <v>5</v>
      </c>
    </row>
    <row r="19" spans="1:37" ht="27" customHeight="1" x14ac:dyDescent="0.25">
      <c r="E19" s="153" t="s">
        <v>37</v>
      </c>
      <c r="F19" s="147"/>
      <c r="G19" s="55"/>
      <c r="H19" s="56">
        <f ca="1">INT(RAND()*6+1)</f>
        <v>5</v>
      </c>
      <c r="I19" s="18"/>
      <c r="J19" s="56">
        <v>0</v>
      </c>
      <c r="K19" s="18"/>
      <c r="L19" s="56">
        <f ca="1">INT(RAND()*9+1)</f>
        <v>8</v>
      </c>
      <c r="W19" s="153" t="s">
        <v>37</v>
      </c>
      <c r="X19" s="147"/>
      <c r="Y19" s="55"/>
      <c r="Z19" s="56">
        <f ca="1">INT(RAND()*6+1)</f>
        <v>2</v>
      </c>
      <c r="AA19" s="18"/>
      <c r="AB19" s="56">
        <v>0</v>
      </c>
      <c r="AC19" s="18"/>
      <c r="AD19" s="56">
        <f ca="1">INT(RAND()*9+1)</f>
        <v>7</v>
      </c>
    </row>
    <row r="20" spans="1:37" ht="27" customHeight="1" x14ac:dyDescent="0.25"/>
    <row r="21" spans="1:37" ht="27" customHeight="1" x14ac:dyDescent="0.25"/>
    <row r="22" spans="1:37" ht="27" customHeight="1" x14ac:dyDescent="0.25">
      <c r="A22" s="44"/>
      <c r="B22" s="43"/>
      <c r="C22" s="43"/>
      <c r="D22" s="49"/>
      <c r="E22" s="49"/>
      <c r="F22" s="43"/>
      <c r="G22" s="44"/>
      <c r="H22" s="44"/>
      <c r="I22" s="43"/>
      <c r="J22" s="43"/>
      <c r="K22" s="43"/>
      <c r="L22" s="43"/>
      <c r="M22" s="43"/>
      <c r="N22" s="43"/>
      <c r="O22" s="43"/>
      <c r="P22" s="43"/>
      <c r="Q22" s="43"/>
      <c r="R22" s="43"/>
      <c r="S22" s="44"/>
      <c r="T22" s="43"/>
      <c r="U22" s="43"/>
      <c r="V22" s="49"/>
      <c r="W22" s="49"/>
      <c r="X22" s="43"/>
      <c r="Y22" s="44"/>
      <c r="Z22" s="44"/>
      <c r="AA22" s="43"/>
      <c r="AB22" s="43"/>
      <c r="AC22" s="43"/>
      <c r="AD22" s="43"/>
      <c r="AE22" s="43"/>
      <c r="AF22" s="43"/>
      <c r="AG22" s="43"/>
      <c r="AH22" s="43"/>
    </row>
    <row r="23" spans="1:37" ht="27" customHeight="1" x14ac:dyDescent="0.25"/>
    <row r="24" spans="1:37" ht="27" customHeight="1" x14ac:dyDescent="0.25"/>
    <row r="25" spans="1:37" ht="27" customHeight="1" x14ac:dyDescent="0.25">
      <c r="B25" s="51" t="s">
        <v>11</v>
      </c>
      <c r="E25" s="17"/>
      <c r="F25" s="17"/>
      <c r="G25" s="17"/>
      <c r="H25" s="54">
        <f ca="1">INT(RAND()*6+1)</f>
        <v>6</v>
      </c>
      <c r="I25" s="17"/>
      <c r="J25" s="54">
        <v>0</v>
      </c>
      <c r="K25" s="17"/>
      <c r="L25" s="54">
        <f ca="1">INT(RAND()*9+1)</f>
        <v>5</v>
      </c>
      <c r="T25" s="51" t="s">
        <v>12</v>
      </c>
      <c r="W25" s="17"/>
      <c r="X25" s="17"/>
      <c r="Y25" s="17"/>
      <c r="Z25" s="54">
        <f ca="1">INT(RAND()*6+1)</f>
        <v>3</v>
      </c>
      <c r="AA25" s="17"/>
      <c r="AB25" s="54">
        <v>0</v>
      </c>
      <c r="AC25" s="17"/>
      <c r="AD25" s="54">
        <f ca="1">INT(RAND()*9+1)</f>
        <v>3</v>
      </c>
    </row>
    <row r="26" spans="1:37" ht="27" customHeight="1" x14ac:dyDescent="0.25">
      <c r="E26" s="153" t="s">
        <v>37</v>
      </c>
      <c r="F26" s="147"/>
      <c r="G26" s="55"/>
      <c r="H26" s="56">
        <f ca="1">INT(RAND()*6+1)</f>
        <v>2</v>
      </c>
      <c r="I26" s="18"/>
      <c r="J26" s="56">
        <v>0</v>
      </c>
      <c r="K26" s="18"/>
      <c r="L26" s="56">
        <f ca="1">INT(RAND()*9+1)</f>
        <v>4</v>
      </c>
      <c r="W26" s="153" t="s">
        <v>37</v>
      </c>
      <c r="X26" s="147"/>
      <c r="Y26" s="55"/>
      <c r="Z26" s="56">
        <f ca="1">INT(RAND()*6+1)</f>
        <v>1</v>
      </c>
      <c r="AA26" s="18"/>
      <c r="AB26" s="56">
        <v>0</v>
      </c>
      <c r="AC26" s="18"/>
      <c r="AD26" s="56">
        <f ca="1">INT(RAND()*9+1)</f>
        <v>9</v>
      </c>
    </row>
    <row r="27" spans="1:37" ht="27" customHeight="1" x14ac:dyDescent="0.25"/>
    <row r="28" spans="1:37" ht="27" customHeight="1" x14ac:dyDescent="0.25"/>
    <row r="29" spans="1:37" ht="27" customHeight="1" x14ac:dyDescent="0.25"/>
    <row r="30" spans="1:37" ht="25" customHeight="1" x14ac:dyDescent="0.25">
      <c r="D30" s="2"/>
      <c r="AE30" s="10"/>
      <c r="AF30" s="10"/>
      <c r="AG30" s="10"/>
    </row>
    <row r="31" spans="1:37" ht="25" customHeight="1" x14ac:dyDescent="0.25">
      <c r="E31" s="2"/>
      <c r="P31" s="16"/>
    </row>
    <row r="32" spans="1:37" ht="25" customHeight="1" x14ac:dyDescent="0.25">
      <c r="A32" s="51" t="str">
        <f t="shared" ref="A32:D33" si="0">IF(A1="","",A1)</f>
        <v/>
      </c>
      <c r="B32" s="1" t="str">
        <f t="shared" si="0"/>
        <v/>
      </c>
      <c r="C32" s="52" t="str">
        <f t="shared" si="0"/>
        <v/>
      </c>
      <c r="D32" s="2" t="str">
        <f t="shared" si="0"/>
        <v>大きな数のかけ算</v>
      </c>
      <c r="AH32" s="3" t="str">
        <f>IF(AH1="","",AH1)</f>
        <v>№</v>
      </c>
      <c r="AI32" s="3"/>
      <c r="AJ32" s="147"/>
      <c r="AK32" s="147"/>
    </row>
    <row r="33" spans="1:38" ht="27" customHeight="1" x14ac:dyDescent="0.25">
      <c r="A33" s="1" t="str">
        <f t="shared" si="0"/>
        <v/>
      </c>
      <c r="B33" s="5" t="str">
        <f t="shared" si="0"/>
        <v/>
      </c>
      <c r="C33" s="1" t="str">
        <f t="shared" si="0"/>
        <v/>
      </c>
      <c r="D33" s="1" t="str">
        <f t="shared" si="0"/>
        <v/>
      </c>
      <c r="E33" s="6" t="s">
        <v>1</v>
      </c>
      <c r="H33" s="54"/>
      <c r="J33" s="54"/>
      <c r="K33" s="1" t="str">
        <f t="shared" ref="K33:Q33" si="1">IF(K2="","",K2)</f>
        <v/>
      </c>
      <c r="L33" s="54" t="str">
        <f t="shared" si="1"/>
        <v/>
      </c>
      <c r="M33" s="1" t="str">
        <f t="shared" si="1"/>
        <v/>
      </c>
      <c r="N33" s="1" t="str">
        <f t="shared" si="1"/>
        <v/>
      </c>
      <c r="O33" s="1" t="str">
        <f t="shared" si="1"/>
        <v/>
      </c>
      <c r="P33" s="1" t="str">
        <f t="shared" si="1"/>
        <v/>
      </c>
      <c r="Q33" s="3" t="str">
        <f t="shared" si="1"/>
        <v>名前</v>
      </c>
      <c r="R33" s="3"/>
      <c r="S33" s="3"/>
      <c r="T33" s="57"/>
      <c r="U33" s="3" t="str">
        <f>IF(U2="","",U2)</f>
        <v/>
      </c>
      <c r="V33" s="3"/>
      <c r="W33" s="3"/>
      <c r="X33" s="3"/>
      <c r="Y33" s="3"/>
      <c r="Z33" s="56"/>
      <c r="AA33" s="3"/>
      <c r="AB33" s="56"/>
      <c r="AC33" s="3"/>
      <c r="AD33" s="56"/>
      <c r="AE33" s="3"/>
      <c r="AF33" s="3"/>
      <c r="AL33" s="1" t="str">
        <f>IF(AL2="","",AL2)</f>
        <v/>
      </c>
    </row>
    <row r="34" spans="1:38" ht="27" customHeight="1" x14ac:dyDescent="0.25">
      <c r="A34" s="51" t="str">
        <f>IF(A3="","",A3)</f>
        <v>１</v>
      </c>
      <c r="C34" s="52" t="str">
        <f>IF(C3="","",C3)</f>
        <v>計算をしましょう。</v>
      </c>
    </row>
    <row r="35" spans="1:38" ht="27" customHeight="1" x14ac:dyDescent="0.25">
      <c r="A35" s="1" t="str">
        <f t="shared" ref="A35:AL35" si="2">IF(A4="","",A4)</f>
        <v/>
      </c>
      <c r="B35" s="5" t="str">
        <f t="shared" si="2"/>
        <v>(1)</v>
      </c>
      <c r="E35" s="1" t="str">
        <f t="shared" si="2"/>
        <v/>
      </c>
      <c r="F35" s="1" t="str">
        <f t="shared" si="2"/>
        <v/>
      </c>
      <c r="G35" s="1" t="str">
        <f t="shared" si="2"/>
        <v/>
      </c>
      <c r="H35" s="54">
        <f t="shared" ca="1" si="2"/>
        <v>4</v>
      </c>
      <c r="I35" s="1" t="str">
        <f t="shared" si="2"/>
        <v/>
      </c>
      <c r="J35" s="54">
        <f t="shared" ca="1" si="2"/>
        <v>1</v>
      </c>
      <c r="K35" s="1" t="str">
        <f t="shared" si="2"/>
        <v/>
      </c>
      <c r="L35" s="54">
        <f t="shared" ca="1" si="2"/>
        <v>3</v>
      </c>
      <c r="M35" s="1" t="str">
        <f t="shared" si="2"/>
        <v/>
      </c>
      <c r="N35" s="50">
        <f ca="1">H35*100+J35*10+L35</f>
        <v>413</v>
      </c>
      <c r="O35" s="1" t="str">
        <f t="shared" si="2"/>
        <v/>
      </c>
      <c r="P35" s="1" t="str">
        <f t="shared" si="2"/>
        <v/>
      </c>
      <c r="Q35" s="1" t="str">
        <f t="shared" si="2"/>
        <v/>
      </c>
      <c r="R35" s="1" t="str">
        <f t="shared" si="2"/>
        <v/>
      </c>
      <c r="S35" s="1" t="str">
        <f t="shared" ref="S35:T38" si="3">IF(S4="","",S4)</f>
        <v/>
      </c>
      <c r="T35" s="5" t="str">
        <f t="shared" si="3"/>
        <v>(2)</v>
      </c>
      <c r="W35" s="1" t="str">
        <f t="shared" ref="W35:AE35" si="4">IF(W4="","",W4)</f>
        <v/>
      </c>
      <c r="X35" s="1" t="str">
        <f t="shared" si="4"/>
        <v/>
      </c>
      <c r="Y35" s="1" t="str">
        <f t="shared" si="4"/>
        <v/>
      </c>
      <c r="Z35" s="54">
        <f t="shared" ca="1" si="4"/>
        <v>1</v>
      </c>
      <c r="AA35" s="1" t="str">
        <f t="shared" si="4"/>
        <v/>
      </c>
      <c r="AB35" s="54">
        <f t="shared" ca="1" si="4"/>
        <v>8</v>
      </c>
      <c r="AC35" s="1" t="str">
        <f t="shared" si="4"/>
        <v/>
      </c>
      <c r="AD35" s="54">
        <f t="shared" ca="1" si="4"/>
        <v>3</v>
      </c>
      <c r="AE35" s="1" t="str">
        <f t="shared" si="4"/>
        <v/>
      </c>
      <c r="AF35" s="50">
        <f ca="1">Z35*100+AB35*10+AD35</f>
        <v>183</v>
      </c>
      <c r="AG35" s="1" t="str">
        <f>IF(AG4="","",AG4)</f>
        <v/>
      </c>
      <c r="AH35" s="1" t="str">
        <f t="shared" si="2"/>
        <v/>
      </c>
      <c r="AI35" s="1" t="str">
        <f t="shared" si="2"/>
        <v/>
      </c>
      <c r="AJ35" s="1" t="str">
        <f t="shared" si="2"/>
        <v/>
      </c>
      <c r="AK35" s="1" t="str">
        <f t="shared" si="2"/>
        <v/>
      </c>
      <c r="AL35" s="1" t="str">
        <f t="shared" si="2"/>
        <v/>
      </c>
    </row>
    <row r="36" spans="1:38" ht="27" customHeight="1" x14ac:dyDescent="0.25">
      <c r="A36" s="44" t="str">
        <f t="shared" ref="A36:AL36" si="5">IF(A5="","",A5)</f>
        <v/>
      </c>
      <c r="B36" s="43" t="str">
        <f t="shared" si="5"/>
        <v/>
      </c>
      <c r="C36" s="43"/>
      <c r="D36" s="49"/>
      <c r="E36" s="147" t="str">
        <f t="shared" si="5"/>
        <v>×</v>
      </c>
      <c r="F36" s="147" t="str">
        <f t="shared" si="5"/>
        <v/>
      </c>
      <c r="G36" s="55" t="str">
        <f t="shared" si="5"/>
        <v/>
      </c>
      <c r="H36" s="56">
        <f t="shared" ca="1" si="5"/>
        <v>4</v>
      </c>
      <c r="I36" s="3" t="str">
        <f t="shared" si="5"/>
        <v/>
      </c>
      <c r="J36" s="56">
        <f t="shared" ca="1" si="5"/>
        <v>7</v>
      </c>
      <c r="K36" s="3" t="str">
        <f t="shared" si="5"/>
        <v/>
      </c>
      <c r="L36" s="56">
        <f t="shared" ca="1" si="5"/>
        <v>4</v>
      </c>
      <c r="M36" s="43" t="str">
        <f t="shared" si="5"/>
        <v/>
      </c>
      <c r="N36" s="43" t="str">
        <f t="shared" si="5"/>
        <v/>
      </c>
      <c r="O36" s="43" t="str">
        <f t="shared" si="5"/>
        <v/>
      </c>
      <c r="P36" s="43" t="str">
        <f t="shared" si="5"/>
        <v/>
      </c>
      <c r="Q36" s="43" t="str">
        <f t="shared" si="5"/>
        <v/>
      </c>
      <c r="R36" s="43" t="str">
        <f t="shared" si="5"/>
        <v/>
      </c>
      <c r="S36" s="44" t="str">
        <f t="shared" si="3"/>
        <v/>
      </c>
      <c r="T36" s="43" t="str">
        <f t="shared" si="3"/>
        <v/>
      </c>
      <c r="U36" s="43"/>
      <c r="V36" s="49"/>
      <c r="W36" s="147" t="str">
        <f t="shared" ref="W36:AG36" si="6">IF(W5="","",W5)</f>
        <v>×</v>
      </c>
      <c r="X36" s="147" t="str">
        <f t="shared" si="6"/>
        <v/>
      </c>
      <c r="Y36" s="55" t="str">
        <f t="shared" si="6"/>
        <v/>
      </c>
      <c r="Z36" s="56">
        <f t="shared" ca="1" si="6"/>
        <v>5</v>
      </c>
      <c r="AA36" s="3" t="str">
        <f t="shared" si="6"/>
        <v/>
      </c>
      <c r="AB36" s="56">
        <f t="shared" ca="1" si="6"/>
        <v>1</v>
      </c>
      <c r="AC36" s="3" t="str">
        <f t="shared" si="6"/>
        <v/>
      </c>
      <c r="AD36" s="56">
        <f t="shared" ca="1" si="6"/>
        <v>4</v>
      </c>
      <c r="AE36" s="43" t="str">
        <f t="shared" si="6"/>
        <v/>
      </c>
      <c r="AF36" s="43" t="str">
        <f t="shared" si="6"/>
        <v/>
      </c>
      <c r="AG36" s="43" t="str">
        <f t="shared" si="6"/>
        <v/>
      </c>
      <c r="AH36" s="1" t="str">
        <f t="shared" si="5"/>
        <v/>
      </c>
      <c r="AI36" s="1" t="str">
        <f t="shared" si="5"/>
        <v/>
      </c>
      <c r="AJ36" s="1" t="str">
        <f t="shared" si="5"/>
        <v/>
      </c>
      <c r="AK36" s="1" t="str">
        <f t="shared" si="5"/>
        <v/>
      </c>
      <c r="AL36" s="1" t="str">
        <f t="shared" si="5"/>
        <v/>
      </c>
    </row>
    <row r="37" spans="1:38" ht="27" customHeight="1" x14ac:dyDescent="0.25">
      <c r="A37" s="1" t="str">
        <f>IF(A6="","",A6)</f>
        <v/>
      </c>
      <c r="B37" s="58" t="str">
        <f>IF(B6="","",B6)</f>
        <v/>
      </c>
      <c r="C37" s="58"/>
      <c r="D37" s="58"/>
      <c r="E37" s="58" t="str">
        <f>IF(E6="","",E6)</f>
        <v/>
      </c>
      <c r="F37" s="58">
        <f ca="1">IF(INT(N37/1000)=0,"",INT(N37/1000))</f>
        <v>1</v>
      </c>
      <c r="G37" s="59"/>
      <c r="H37" s="59">
        <f ca="1">IF(N37&lt;1000,INT(N37/100),INT((N37-F37*1000)/100))</f>
        <v>6</v>
      </c>
      <c r="I37" s="58" t="str">
        <f>IF(I6="","",I6)</f>
        <v/>
      </c>
      <c r="J37" s="58">
        <f ca="1">IF(F37="",INT((N37-H37*100)/10),INT((N37-F37*1000-H37*100)/10))</f>
        <v>5</v>
      </c>
      <c r="K37" s="58" t="str">
        <f>IF(K6="","",K6)</f>
        <v/>
      </c>
      <c r="L37" s="58">
        <f ca="1">IF(F37="",N37-H37*100-J37*10,N37-F37*1000-H37*100-J37*10)</f>
        <v>2</v>
      </c>
      <c r="M37" s="1" t="str">
        <f>IF(M6="","",M6)</f>
        <v/>
      </c>
      <c r="N37" s="50">
        <f ca="1">N35*L36</f>
        <v>1652</v>
      </c>
      <c r="O37" s="50">
        <f ca="1">N37</f>
        <v>1652</v>
      </c>
      <c r="P37" s="1" t="str">
        <f t="shared" ref="P37:R47" si="7">IF(P6="","",P6)</f>
        <v/>
      </c>
      <c r="Q37" s="1" t="str">
        <f t="shared" si="7"/>
        <v/>
      </c>
      <c r="R37" s="1" t="str">
        <f t="shared" si="7"/>
        <v/>
      </c>
      <c r="S37" s="1" t="str">
        <f t="shared" si="3"/>
        <v/>
      </c>
      <c r="T37" s="58" t="str">
        <f t="shared" si="3"/>
        <v/>
      </c>
      <c r="U37" s="58"/>
      <c r="V37" s="58"/>
      <c r="W37" s="58" t="str">
        <f>IF(W6="","",W6)</f>
        <v/>
      </c>
      <c r="X37" s="58" t="str">
        <f ca="1">IF(INT(AF37/1000)=0,"",INT(AF37/1000))</f>
        <v/>
      </c>
      <c r="Y37" s="59"/>
      <c r="Z37" s="59">
        <f ca="1">IF(AF37&lt;1000,INT(AF37/100),INT((AF37-X37*1000)/100))</f>
        <v>7</v>
      </c>
      <c r="AA37" s="58" t="str">
        <f t="shared" ref="AA37:AA42" si="8">IF(AA6="","",AA6)</f>
        <v/>
      </c>
      <c r="AB37" s="58">
        <f ca="1">IF(X37="",INT((AF37-Z37*100)/10),INT((AF37-X37*1000-Z37*100)/10))</f>
        <v>3</v>
      </c>
      <c r="AC37" s="58" t="str">
        <f t="shared" ref="AC37:AC42" si="9">IF(AC6="","",AC6)</f>
        <v/>
      </c>
      <c r="AD37" s="58">
        <f ca="1">IF(X37="",AF37-Z37*100-AB37*10,AF37-X37*1000-Z37*100-AB37*10)</f>
        <v>2</v>
      </c>
      <c r="AE37" s="1" t="str">
        <f t="shared" ref="AE37:AE42" si="10">IF(AE6="","",AE6)</f>
        <v/>
      </c>
      <c r="AF37" s="50">
        <f ca="1">AF35*AD36</f>
        <v>732</v>
      </c>
      <c r="AG37" s="50">
        <f ca="1">AF37</f>
        <v>732</v>
      </c>
      <c r="AH37" s="1" t="str">
        <f t="shared" ref="AH37:AL47" si="11">IF(AH6="","",AH6)</f>
        <v/>
      </c>
      <c r="AI37" s="1" t="str">
        <f t="shared" si="11"/>
        <v/>
      </c>
      <c r="AJ37" s="1" t="str">
        <f t="shared" si="11"/>
        <v/>
      </c>
      <c r="AK37" s="1" t="str">
        <f t="shared" si="11"/>
        <v/>
      </c>
      <c r="AL37" s="1" t="str">
        <f t="shared" si="11"/>
        <v/>
      </c>
    </row>
    <row r="38" spans="1:38" ht="27" customHeight="1" x14ac:dyDescent="0.25">
      <c r="A38" s="1" t="str">
        <f>IF(A7="","",A7)</f>
        <v/>
      </c>
      <c r="B38" s="58" t="str">
        <f>IF(B7="","",B7)</f>
        <v/>
      </c>
      <c r="C38" s="58" t="str">
        <f>IF(C7="","",C7)</f>
        <v/>
      </c>
      <c r="D38" s="58">
        <f ca="1">IF(INT(N38/1000)=0,"",INT(N38/1000))</f>
        <v>2</v>
      </c>
      <c r="E38" s="58"/>
      <c r="F38" s="58">
        <f ca="1">IF(N38&lt;1000,INT(N38/100),INT((N38-D38*1000)/100))</f>
        <v>8</v>
      </c>
      <c r="G38" s="58" t="str">
        <f>IF(G7="","",G7)</f>
        <v/>
      </c>
      <c r="H38" s="58">
        <f ca="1">IF(D38="",INT((N38-F38*100)/10),INT((N38-D38*1000-F38*100)/10))</f>
        <v>9</v>
      </c>
      <c r="I38" s="58" t="str">
        <f>IF(I7="","",I7)</f>
        <v/>
      </c>
      <c r="J38" s="58">
        <f ca="1">IF(D38="",N38-F38*100-H38*10,N38-D38*1000-F38*100-H38*10)</f>
        <v>1</v>
      </c>
      <c r="K38" s="58" t="str">
        <f>IF(K7="","",K7)</f>
        <v/>
      </c>
      <c r="L38" s="58" t="str">
        <f>IF(L7="","",L7)</f>
        <v/>
      </c>
      <c r="M38" s="1" t="str">
        <f>IF(M7="","",M7)</f>
        <v/>
      </c>
      <c r="N38" s="50">
        <f ca="1">N35*J36</f>
        <v>2891</v>
      </c>
      <c r="O38" s="50">
        <f ca="1">N38*10</f>
        <v>28910</v>
      </c>
      <c r="P38" s="1" t="str">
        <f t="shared" si="7"/>
        <v/>
      </c>
      <c r="Q38" s="1" t="str">
        <f t="shared" si="7"/>
        <v/>
      </c>
      <c r="R38" s="1" t="str">
        <f t="shared" si="7"/>
        <v/>
      </c>
      <c r="S38" s="1" t="str">
        <f t="shared" si="3"/>
        <v/>
      </c>
      <c r="T38" s="58" t="str">
        <f t="shared" si="3"/>
        <v/>
      </c>
      <c r="U38" s="58" t="str">
        <f>IF(U7="","",U7)</f>
        <v/>
      </c>
      <c r="V38" s="58" t="str">
        <f ca="1">IF(INT(AF38/1000)=0,"",INT(AF38/1000))</f>
        <v/>
      </c>
      <c r="W38" s="58"/>
      <c r="X38" s="58">
        <f ca="1">IF(AF38&lt;1000,INT(AF38/100),INT((AF38-V38*1000)/100))</f>
        <v>1</v>
      </c>
      <c r="Y38" s="58" t="str">
        <f>IF(Y7="","",Y7)</f>
        <v/>
      </c>
      <c r="Z38" s="58">
        <f ca="1">IF(V38="",INT((AF38-X38*100)/10),INT((AF38-V38*1000-X38*100)/10))</f>
        <v>8</v>
      </c>
      <c r="AA38" s="58" t="str">
        <f t="shared" si="8"/>
        <v/>
      </c>
      <c r="AB38" s="58">
        <f ca="1">IF(V38="",AF38-X38*100-Z38*10,AF38-V38*1000-X38*100-Z38*10)</f>
        <v>3</v>
      </c>
      <c r="AC38" s="58" t="str">
        <f t="shared" si="9"/>
        <v/>
      </c>
      <c r="AD38" s="58" t="str">
        <f>IF(AD7="","",AD7)</f>
        <v/>
      </c>
      <c r="AE38" s="1" t="str">
        <f t="shared" si="10"/>
        <v/>
      </c>
      <c r="AF38" s="50">
        <f ca="1">AF35*AB36</f>
        <v>183</v>
      </c>
      <c r="AG38" s="50">
        <f ca="1">AF38*10</f>
        <v>1830</v>
      </c>
      <c r="AH38" s="1" t="str">
        <f t="shared" si="11"/>
        <v/>
      </c>
      <c r="AI38" s="1" t="str">
        <f t="shared" si="11"/>
        <v/>
      </c>
      <c r="AJ38" s="1" t="str">
        <f t="shared" si="11"/>
        <v/>
      </c>
      <c r="AK38" s="1" t="str">
        <f t="shared" si="11"/>
        <v/>
      </c>
      <c r="AL38" s="1" t="str">
        <f t="shared" si="11"/>
        <v/>
      </c>
    </row>
    <row r="39" spans="1:38" ht="27" customHeight="1" x14ac:dyDescent="0.25">
      <c r="A39" s="1" t="str">
        <f t="shared" ref="A39:A47" si="12">IF(A8="","",A8)</f>
        <v/>
      </c>
      <c r="B39" s="60">
        <f ca="1">IF(INT(N39/1000)=0,"",INT(N39/1000))</f>
        <v>1</v>
      </c>
      <c r="C39" s="60"/>
      <c r="D39" s="60">
        <f ca="1">IF(N39&lt;1000,INT(N39/100),INT((N39-B39*1000)/100))</f>
        <v>6</v>
      </c>
      <c r="E39" s="60" t="str">
        <f>IF(E8="","",E8)</f>
        <v/>
      </c>
      <c r="F39" s="60">
        <f ca="1">IF(B39="",INT((N39-D39*100)/10),INT((N39-B39*1000-D39*100)/10))</f>
        <v>5</v>
      </c>
      <c r="G39" s="60" t="str">
        <f>IF(G8="","",G8)</f>
        <v/>
      </c>
      <c r="H39" s="60">
        <f ca="1">IF(B39="",N39-D39*100-F39*10,N39-B39*1000-D39*100-F39*10)</f>
        <v>2</v>
      </c>
      <c r="I39" s="60" t="str">
        <f>IF(I8="","",I8)</f>
        <v/>
      </c>
      <c r="J39" s="60" t="str">
        <f>IF(J8="","",J8)</f>
        <v/>
      </c>
      <c r="K39" s="60" t="str">
        <f>IF(K8="","",K8)</f>
        <v/>
      </c>
      <c r="L39" s="60" t="str">
        <f>IF(L8="","",L8)</f>
        <v/>
      </c>
      <c r="M39" s="1" t="str">
        <f>IF(M8="","",M8)</f>
        <v/>
      </c>
      <c r="N39" s="50">
        <f ca="1">N35*H36</f>
        <v>1652</v>
      </c>
      <c r="O39" s="50">
        <f ca="1">N39*100</f>
        <v>165200</v>
      </c>
      <c r="P39" s="1" t="str">
        <f t="shared" si="7"/>
        <v/>
      </c>
      <c r="Q39" s="1" t="str">
        <f t="shared" si="7"/>
        <v/>
      </c>
      <c r="R39" s="1" t="str">
        <f t="shared" si="7"/>
        <v/>
      </c>
      <c r="S39" s="1" t="str">
        <f t="shared" ref="S39:S47" si="13">IF(S8="","",S8)</f>
        <v/>
      </c>
      <c r="T39" s="60" t="str">
        <f ca="1">IF(INT(AF39/1000)=0,"",INT(AF39/1000))</f>
        <v/>
      </c>
      <c r="U39" s="60"/>
      <c r="V39" s="60">
        <f ca="1">IF(AF39&lt;1000,INT(AF39/100),INT((AF39-T39*1000)/100))</f>
        <v>9</v>
      </c>
      <c r="W39" s="60" t="str">
        <f>IF(W8="","",W8)</f>
        <v/>
      </c>
      <c r="X39" s="60">
        <f ca="1">IF(T39="",INT((AF39-V39*100)/10),INT((AF39-T39*1000-V39*100)/10))</f>
        <v>1</v>
      </c>
      <c r="Y39" s="60" t="str">
        <f>IF(Y8="","",Y8)</f>
        <v/>
      </c>
      <c r="Z39" s="60">
        <f ca="1">IF(T39="",AF39-V39*100-X39*10,AF39-T39*1000-V39*100-X39*10)</f>
        <v>5</v>
      </c>
      <c r="AA39" s="60" t="str">
        <f t="shared" si="8"/>
        <v/>
      </c>
      <c r="AB39" s="60" t="str">
        <f>IF(AB8="","",AB8)</f>
        <v/>
      </c>
      <c r="AC39" s="60" t="str">
        <f t="shared" si="9"/>
        <v/>
      </c>
      <c r="AD39" s="60" t="str">
        <f>IF(AD8="","",AD8)</f>
        <v/>
      </c>
      <c r="AE39" s="1" t="str">
        <f t="shared" si="10"/>
        <v/>
      </c>
      <c r="AF39" s="50">
        <f ca="1">AF35*Z36</f>
        <v>915</v>
      </c>
      <c r="AG39" s="50">
        <f ca="1">AF39*100</f>
        <v>91500</v>
      </c>
      <c r="AH39" s="1" t="str">
        <f t="shared" si="11"/>
        <v/>
      </c>
      <c r="AI39" s="1" t="str">
        <f t="shared" si="11"/>
        <v/>
      </c>
      <c r="AJ39" s="1" t="str">
        <f t="shared" si="11"/>
        <v/>
      </c>
      <c r="AK39" s="1" t="str">
        <f t="shared" si="11"/>
        <v/>
      </c>
      <c r="AL39" s="1" t="str">
        <f t="shared" si="11"/>
        <v/>
      </c>
    </row>
    <row r="40" spans="1:38" ht="27" customHeight="1" x14ac:dyDescent="0.25">
      <c r="A40" s="1" t="str">
        <f t="shared" si="12"/>
        <v/>
      </c>
      <c r="B40" s="58">
        <f ca="1">IF(INT(O40/100000)=0,"",INT(O40/100000))</f>
        <v>1</v>
      </c>
      <c r="C40" s="58"/>
      <c r="D40" s="58">
        <f ca="1">IF(B40="",INT(O40/10000),INT((O40-B40*100000)/10000))</f>
        <v>9</v>
      </c>
      <c r="E40" s="58" t="str">
        <f>IF(E9="","",E9)</f>
        <v/>
      </c>
      <c r="F40" s="58">
        <f ca="1">IF(B40="",INT((O40-D40*10000)/1000),INT((O40-B40*100000-D40*10000)/1000))</f>
        <v>5</v>
      </c>
      <c r="G40" s="58" t="str">
        <f>IF(G9="","",G9)</f>
        <v/>
      </c>
      <c r="H40" s="58">
        <f ca="1">IF(B40="",INT((O40-D40*10000-F40*1000)/100),INT((O40-B40*100000-D40*10000-F40*1000)/100))</f>
        <v>7</v>
      </c>
      <c r="I40" s="58" t="str">
        <f>IF(I9="","",I9)</f>
        <v/>
      </c>
      <c r="J40" s="58">
        <f ca="1">IF(B40="",INT((O40-D40*10000-F40*1000-H40*100)/10),INT((O40-B40*100000-D40*10000-F40*1000-H40*100)/10))</f>
        <v>6</v>
      </c>
      <c r="K40" s="58" t="str">
        <f>IF(K9="","",K9)</f>
        <v/>
      </c>
      <c r="L40" s="58">
        <f ca="1">IF(B40="",O40-D40*10000-F40*1000-H40*100-J40*10,O40-B40*100000-D40*10000-F40*1000-H40*100-J40*10)</f>
        <v>2</v>
      </c>
      <c r="M40" s="1" t="str">
        <f>IF(M9="","",M9)</f>
        <v/>
      </c>
      <c r="N40" s="50" t="str">
        <f>IF(N9="","",N9)</f>
        <v/>
      </c>
      <c r="O40" s="50">
        <f ca="1">SUM(O37:O39)</f>
        <v>195762</v>
      </c>
      <c r="P40" s="1" t="str">
        <f t="shared" si="7"/>
        <v/>
      </c>
      <c r="Q40" s="1" t="str">
        <f t="shared" si="7"/>
        <v/>
      </c>
      <c r="R40" s="1" t="str">
        <f t="shared" si="7"/>
        <v/>
      </c>
      <c r="S40" s="1" t="str">
        <f t="shared" si="13"/>
        <v/>
      </c>
      <c r="T40" s="58" t="str">
        <f ca="1">IF(INT(AG40/100000)=0,"",INT(AG40/100000))</f>
        <v/>
      </c>
      <c r="U40" s="58"/>
      <c r="V40" s="58">
        <f ca="1">IF(T40="",INT(AG40/10000),INT((AG40-T40*100000)/10000))</f>
        <v>9</v>
      </c>
      <c r="W40" s="58" t="str">
        <f>IF(W9="","",W9)</f>
        <v/>
      </c>
      <c r="X40" s="58">
        <f ca="1">IF(T40="",INT((AG40-V40*10000)/1000),INT((AG40-T40*100000-V40*10000)/1000))</f>
        <v>4</v>
      </c>
      <c r="Y40" s="58" t="str">
        <f>IF(Y9="","",Y9)</f>
        <v/>
      </c>
      <c r="Z40" s="58">
        <f ca="1">IF(T40="",INT((AG40-V40*10000-X40*1000)/100),INT((AG40-T40*100000-V40*10000-X40*1000)/100))</f>
        <v>0</v>
      </c>
      <c r="AA40" s="58" t="str">
        <f t="shared" si="8"/>
        <v/>
      </c>
      <c r="AB40" s="58">
        <f ca="1">IF(T40="",INT((AG40-V40*10000-X40*1000-Z40*100)/10),INT((AG40-T40*100000-V40*10000-X40*1000-Z40*100)/10))</f>
        <v>6</v>
      </c>
      <c r="AC40" s="58" t="str">
        <f t="shared" si="9"/>
        <v/>
      </c>
      <c r="AD40" s="58">
        <f ca="1">IF(T40="",AG40-V40*10000-X40*1000-Z40*100-AB40*10,AG40-T40*100000-V40*10000-X40*1000-Z40*100-AB40*10)</f>
        <v>2</v>
      </c>
      <c r="AE40" s="1" t="str">
        <f t="shared" si="10"/>
        <v/>
      </c>
      <c r="AF40" s="50" t="str">
        <f>IF(AF9="","",AF9)</f>
        <v/>
      </c>
      <c r="AG40" s="50">
        <f ca="1">SUM(AG37:AG39)</f>
        <v>94062</v>
      </c>
      <c r="AH40" s="1" t="str">
        <f t="shared" si="11"/>
        <v/>
      </c>
      <c r="AI40" s="1" t="str">
        <f t="shared" si="11"/>
        <v/>
      </c>
      <c r="AJ40" s="1" t="str">
        <f t="shared" si="11"/>
        <v/>
      </c>
      <c r="AK40" s="1" t="str">
        <f t="shared" si="11"/>
        <v/>
      </c>
      <c r="AL40" s="1" t="str">
        <f t="shared" si="11"/>
        <v/>
      </c>
    </row>
    <row r="41" spans="1:38" ht="27" customHeight="1" x14ac:dyDescent="0.25">
      <c r="A41" s="44" t="str">
        <f t="shared" si="12"/>
        <v/>
      </c>
      <c r="B41" s="43" t="str">
        <f>IF(B10="","",B10)</f>
        <v/>
      </c>
      <c r="C41" s="43"/>
      <c r="D41" s="49"/>
      <c r="E41" s="49" t="str">
        <f>IF(E10="","",E10)</f>
        <v/>
      </c>
      <c r="F41" s="43" t="str">
        <f>IF(F10="","",F10)</f>
        <v/>
      </c>
      <c r="G41" s="44" t="str">
        <f>IF(G10="","",G10)</f>
        <v/>
      </c>
      <c r="H41" s="44" t="str">
        <f>IF(H10="","",H10)</f>
        <v/>
      </c>
      <c r="I41" s="43" t="str">
        <f>IF(I10="","",I10)</f>
        <v/>
      </c>
      <c r="J41" s="43" t="str">
        <f>IF(J10="","",J10)</f>
        <v/>
      </c>
      <c r="K41" s="43" t="str">
        <f>IF(K10="","",K10)</f>
        <v/>
      </c>
      <c r="L41" s="43" t="str">
        <f>IF(L10="","",L10)</f>
        <v/>
      </c>
      <c r="M41" s="43" t="str">
        <f>IF(M10="","",M10)</f>
        <v/>
      </c>
      <c r="N41" s="43" t="str">
        <f>IF(N10="","",N10)</f>
        <v/>
      </c>
      <c r="O41" s="43" t="str">
        <f>IF(O10="","",O10)</f>
        <v/>
      </c>
      <c r="P41" s="43" t="str">
        <f t="shared" si="7"/>
        <v/>
      </c>
      <c r="Q41" s="43" t="str">
        <f t="shared" si="7"/>
        <v/>
      </c>
      <c r="R41" s="43" t="str">
        <f t="shared" si="7"/>
        <v/>
      </c>
      <c r="S41" s="44" t="str">
        <f t="shared" si="13"/>
        <v/>
      </c>
      <c r="T41" s="43" t="str">
        <f>IF(T10="","",T10)</f>
        <v/>
      </c>
      <c r="U41" s="43"/>
      <c r="V41" s="49"/>
      <c r="W41" s="49" t="str">
        <f>IF(W10="","",W10)</f>
        <v/>
      </c>
      <c r="X41" s="43" t="str">
        <f>IF(X10="","",X10)</f>
        <v/>
      </c>
      <c r="Y41" s="44" t="str">
        <f>IF(Y10="","",Y10)</f>
        <v/>
      </c>
      <c r="Z41" s="44" t="str">
        <f>IF(Z10="","",Z10)</f>
        <v/>
      </c>
      <c r="AA41" s="43" t="str">
        <f t="shared" si="8"/>
        <v/>
      </c>
      <c r="AB41" s="43" t="str">
        <f>IF(AB10="","",AB10)</f>
        <v/>
      </c>
      <c r="AC41" s="43" t="str">
        <f t="shared" si="9"/>
        <v/>
      </c>
      <c r="AD41" s="43" t="str">
        <f>IF(AD10="","",AD10)</f>
        <v/>
      </c>
      <c r="AE41" s="43" t="str">
        <f t="shared" si="10"/>
        <v/>
      </c>
      <c r="AF41" s="43" t="str">
        <f>IF(AF10="","",AF10)</f>
        <v/>
      </c>
      <c r="AG41" s="43" t="str">
        <f>IF(AG10="","",AG10)</f>
        <v/>
      </c>
      <c r="AH41" s="43" t="str">
        <f t="shared" si="11"/>
        <v/>
      </c>
      <c r="AI41" s="1" t="str">
        <f t="shared" si="11"/>
        <v/>
      </c>
      <c r="AJ41" s="1" t="str">
        <f t="shared" si="11"/>
        <v/>
      </c>
      <c r="AK41" s="1" t="str">
        <f t="shared" si="11"/>
        <v/>
      </c>
      <c r="AL41" s="1" t="str">
        <f t="shared" si="11"/>
        <v/>
      </c>
    </row>
    <row r="42" spans="1:38" ht="27" customHeight="1" x14ac:dyDescent="0.25">
      <c r="A42" s="1" t="str">
        <f t="shared" si="12"/>
        <v/>
      </c>
      <c r="B42" s="5" t="str">
        <f>IF(B11="","",B11)</f>
        <v>(3)</v>
      </c>
      <c r="E42" s="1" t="str">
        <f t="shared" ref="E42:M42" si="14">IF(E11="","",E11)</f>
        <v/>
      </c>
      <c r="F42" s="1" t="str">
        <f t="shared" si="14"/>
        <v/>
      </c>
      <c r="G42" s="1" t="str">
        <f t="shared" si="14"/>
        <v/>
      </c>
      <c r="H42" s="61">
        <v>0</v>
      </c>
      <c r="I42" s="1" t="str">
        <f t="shared" si="14"/>
        <v/>
      </c>
      <c r="J42" s="54">
        <f t="shared" ca="1" si="14"/>
        <v>8</v>
      </c>
      <c r="K42" s="1" t="str">
        <f t="shared" si="14"/>
        <v/>
      </c>
      <c r="L42" s="54">
        <f t="shared" ca="1" si="14"/>
        <v>1</v>
      </c>
      <c r="M42" s="1" t="str">
        <f t="shared" si="14"/>
        <v/>
      </c>
      <c r="N42" s="50">
        <f ca="1">H42*100+J42*10+L42</f>
        <v>81</v>
      </c>
      <c r="O42" s="1" t="str">
        <f>IF(O11="","",O11)</f>
        <v/>
      </c>
      <c r="P42" s="1" t="str">
        <f t="shared" si="7"/>
        <v/>
      </c>
      <c r="Q42" s="1" t="str">
        <f t="shared" si="7"/>
        <v/>
      </c>
      <c r="R42" s="1" t="str">
        <f t="shared" si="7"/>
        <v/>
      </c>
      <c r="S42" s="1" t="str">
        <f t="shared" si="13"/>
        <v/>
      </c>
      <c r="T42" s="5" t="str">
        <f>IF(T11="","",T11)</f>
        <v>(4)</v>
      </c>
      <c r="W42" s="1" t="str">
        <f>IF(W11="","",W11)</f>
        <v/>
      </c>
      <c r="X42" s="1" t="str">
        <f>IF(X11="","",X11)</f>
        <v/>
      </c>
      <c r="Y42" s="1" t="str">
        <f>IF(Y11="","",Y11)</f>
        <v/>
      </c>
      <c r="Z42" s="61">
        <v>0</v>
      </c>
      <c r="AA42" s="1" t="str">
        <f t="shared" si="8"/>
        <v/>
      </c>
      <c r="AB42" s="54">
        <f ca="1">IF(AB11="","",AB11)</f>
        <v>2</v>
      </c>
      <c r="AC42" s="1" t="str">
        <f t="shared" si="9"/>
        <v/>
      </c>
      <c r="AD42" s="54">
        <f ca="1">IF(AD11="","",AD11)</f>
        <v>7</v>
      </c>
      <c r="AE42" s="1" t="str">
        <f t="shared" si="10"/>
        <v/>
      </c>
      <c r="AF42" s="50">
        <f ca="1">Z42*100+AB42*10+AD42</f>
        <v>27</v>
      </c>
      <c r="AG42" s="1" t="str">
        <f>IF(AG11="","",AG11)</f>
        <v/>
      </c>
      <c r="AH42" s="1" t="str">
        <f t="shared" si="11"/>
        <v/>
      </c>
      <c r="AI42" s="1" t="str">
        <f t="shared" si="11"/>
        <v/>
      </c>
      <c r="AJ42" s="1" t="str">
        <f t="shared" si="11"/>
        <v/>
      </c>
      <c r="AK42" s="1" t="str">
        <f t="shared" si="11"/>
        <v/>
      </c>
      <c r="AL42" s="1" t="str">
        <f t="shared" si="11"/>
        <v/>
      </c>
    </row>
    <row r="43" spans="1:38" ht="27" customHeight="1" x14ac:dyDescent="0.25">
      <c r="A43" s="44" t="str">
        <f t="shared" si="12"/>
        <v/>
      </c>
      <c r="B43" s="43" t="str">
        <f>IF(B12="","",B12)</f>
        <v/>
      </c>
      <c r="C43" s="43"/>
      <c r="D43" s="49"/>
      <c r="E43" s="147" t="str">
        <f t="shared" ref="E43:O43" si="15">IF(E12="","",E12)</f>
        <v>×</v>
      </c>
      <c r="F43" s="147" t="str">
        <f t="shared" si="15"/>
        <v/>
      </c>
      <c r="G43" s="55" t="str">
        <f t="shared" si="15"/>
        <v/>
      </c>
      <c r="H43" s="56">
        <f t="shared" ca="1" si="15"/>
        <v>3</v>
      </c>
      <c r="I43" s="3" t="str">
        <f t="shared" si="15"/>
        <v/>
      </c>
      <c r="J43" s="56">
        <f t="shared" ca="1" si="15"/>
        <v>8</v>
      </c>
      <c r="K43" s="3" t="str">
        <f t="shared" si="15"/>
        <v/>
      </c>
      <c r="L43" s="56">
        <f t="shared" ca="1" si="15"/>
        <v>3</v>
      </c>
      <c r="M43" s="43" t="str">
        <f t="shared" si="15"/>
        <v/>
      </c>
      <c r="N43" s="43" t="str">
        <f t="shared" si="15"/>
        <v/>
      </c>
      <c r="O43" s="43" t="str">
        <f t="shared" si="15"/>
        <v/>
      </c>
      <c r="P43" s="1" t="str">
        <f t="shared" si="7"/>
        <v/>
      </c>
      <c r="Q43" s="1" t="str">
        <f t="shared" si="7"/>
        <v/>
      </c>
      <c r="R43" s="1" t="str">
        <f t="shared" si="7"/>
        <v/>
      </c>
      <c r="S43" s="44" t="str">
        <f t="shared" si="13"/>
        <v/>
      </c>
      <c r="T43" s="43" t="str">
        <f>IF(T12="","",T12)</f>
        <v/>
      </c>
      <c r="U43" s="43"/>
      <c r="V43" s="49"/>
      <c r="W43" s="147" t="str">
        <f t="shared" ref="W43:AG43" si="16">IF(W12="","",W12)</f>
        <v>×</v>
      </c>
      <c r="X43" s="147" t="str">
        <f t="shared" si="16"/>
        <v/>
      </c>
      <c r="Y43" s="55" t="str">
        <f t="shared" si="16"/>
        <v/>
      </c>
      <c r="Z43" s="56">
        <f t="shared" ca="1" si="16"/>
        <v>4</v>
      </c>
      <c r="AA43" s="3" t="str">
        <f t="shared" si="16"/>
        <v/>
      </c>
      <c r="AB43" s="56">
        <f t="shared" ca="1" si="16"/>
        <v>5</v>
      </c>
      <c r="AC43" s="3" t="str">
        <f t="shared" si="16"/>
        <v/>
      </c>
      <c r="AD43" s="56">
        <f t="shared" ca="1" si="16"/>
        <v>1</v>
      </c>
      <c r="AE43" s="43" t="str">
        <f t="shared" si="16"/>
        <v/>
      </c>
      <c r="AF43" s="43" t="str">
        <f t="shared" si="16"/>
        <v/>
      </c>
      <c r="AG43" s="43" t="str">
        <f t="shared" si="16"/>
        <v/>
      </c>
      <c r="AH43" s="1" t="str">
        <f t="shared" si="11"/>
        <v/>
      </c>
      <c r="AI43" s="1" t="str">
        <f t="shared" si="11"/>
        <v/>
      </c>
      <c r="AJ43" s="1" t="str">
        <f t="shared" si="11"/>
        <v/>
      </c>
      <c r="AK43" s="1" t="str">
        <f t="shared" si="11"/>
        <v/>
      </c>
      <c r="AL43" s="1" t="str">
        <f t="shared" si="11"/>
        <v/>
      </c>
    </row>
    <row r="44" spans="1:38" ht="27" customHeight="1" x14ac:dyDescent="0.25">
      <c r="A44" s="1" t="str">
        <f t="shared" si="12"/>
        <v/>
      </c>
      <c r="B44" s="58" t="str">
        <f>IF(B13="","",B13)</f>
        <v/>
      </c>
      <c r="C44" s="58"/>
      <c r="D44" s="58"/>
      <c r="E44" s="58" t="str">
        <f>IF(E13="","",E13)</f>
        <v/>
      </c>
      <c r="F44" s="58" t="str">
        <f ca="1">IF(INT(N44/1000)=0,"",INT(N44/1000))</f>
        <v/>
      </c>
      <c r="G44" s="59"/>
      <c r="H44" s="59">
        <f ca="1">IF(N44&lt;1000,INT(N44/100),INT((N44-F44*1000)/100))</f>
        <v>2</v>
      </c>
      <c r="I44" s="58" t="str">
        <f>IF(I13="","",I13)</f>
        <v/>
      </c>
      <c r="J44" s="58">
        <f ca="1">IF(F44="",INT((N44-H44*100)/10),INT((N44-F44*1000-H44*100)/10))</f>
        <v>4</v>
      </c>
      <c r="K44" s="58" t="str">
        <f>IF(K13="","",K13)</f>
        <v/>
      </c>
      <c r="L44" s="58">
        <f ca="1">IF(F44="",N44-H44*100-J44*10,N44-F44*1000-H44*100-J44*10)</f>
        <v>3</v>
      </c>
      <c r="M44" s="1" t="str">
        <f>IF(M13="","",M13)</f>
        <v/>
      </c>
      <c r="N44" s="50">
        <f ca="1">N42*L43</f>
        <v>243</v>
      </c>
      <c r="O44" s="50">
        <f ca="1">N44</f>
        <v>243</v>
      </c>
      <c r="P44" s="1" t="str">
        <f t="shared" si="7"/>
        <v/>
      </c>
      <c r="Q44" s="1" t="str">
        <f t="shared" si="7"/>
        <v/>
      </c>
      <c r="R44" s="1" t="str">
        <f t="shared" si="7"/>
        <v/>
      </c>
      <c r="S44" s="1" t="str">
        <f t="shared" si="13"/>
        <v/>
      </c>
      <c r="T44" s="58" t="str">
        <f>IF(T13="","",T13)</f>
        <v/>
      </c>
      <c r="U44" s="58"/>
      <c r="V44" s="58"/>
      <c r="W44" s="58" t="str">
        <f>IF(W13="","",W13)</f>
        <v/>
      </c>
      <c r="X44" s="58" t="str">
        <f ca="1">IF(INT(AF44/1000)=0,"",INT(AF44/1000))</f>
        <v/>
      </c>
      <c r="Y44" s="59"/>
      <c r="Z44" s="59">
        <f ca="1">IF(AF44&lt;1000,INT(AF44/100),INT((AF44-X44*1000)/100))</f>
        <v>0</v>
      </c>
      <c r="AA44" s="58" t="str">
        <f>IF(AA13="","",AA13)</f>
        <v/>
      </c>
      <c r="AB44" s="58">
        <f ca="1">IF(X44="",INT((AF44-Z44*100)/10),INT((AF44-X44*1000-Z44*100)/10))</f>
        <v>2</v>
      </c>
      <c r="AC44" s="58" t="str">
        <f>IF(AC13="","",AC13)</f>
        <v/>
      </c>
      <c r="AD44" s="58">
        <f ca="1">IF(X44="",AF44-Z44*100-AB44*10,AF44-X44*1000-Z44*100-AB44*10)</f>
        <v>7</v>
      </c>
      <c r="AE44" s="1" t="str">
        <f>IF(AE13="","",AE13)</f>
        <v/>
      </c>
      <c r="AF44" s="50">
        <f ca="1">AF42*AD43</f>
        <v>27</v>
      </c>
      <c r="AG44" s="50">
        <f ca="1">AF44</f>
        <v>27</v>
      </c>
      <c r="AH44" s="1" t="str">
        <f t="shared" si="11"/>
        <v/>
      </c>
      <c r="AI44" s="1" t="str">
        <f t="shared" si="11"/>
        <v/>
      </c>
      <c r="AJ44" s="1" t="str">
        <f t="shared" si="11"/>
        <v/>
      </c>
      <c r="AK44" s="1" t="str">
        <f t="shared" si="11"/>
        <v/>
      </c>
      <c r="AL44" s="1" t="str">
        <f t="shared" si="11"/>
        <v/>
      </c>
    </row>
    <row r="45" spans="1:38" ht="27" customHeight="1" x14ac:dyDescent="0.25">
      <c r="A45" s="1" t="str">
        <f t="shared" si="12"/>
        <v/>
      </c>
      <c r="B45" s="58" t="str">
        <f>IF(B14="","",B14)</f>
        <v/>
      </c>
      <c r="C45" s="58" t="str">
        <f>IF(C14="","",C14)</f>
        <v/>
      </c>
      <c r="D45" s="58" t="str">
        <f ca="1">IF(INT(N45/1000)=0,"",INT(N45/1000))</f>
        <v/>
      </c>
      <c r="E45" s="58"/>
      <c r="F45" s="58">
        <f ca="1">IF(N45&lt;1000,INT(N45/100),INT((N45-D45*1000)/100))</f>
        <v>6</v>
      </c>
      <c r="G45" s="58" t="str">
        <f>IF(G14="","",G14)</f>
        <v/>
      </c>
      <c r="H45" s="58">
        <f ca="1">IF(D45="",INT((N45-F45*100)/10),INT((N45-D45*1000-F45*100)/10))</f>
        <v>4</v>
      </c>
      <c r="I45" s="58" t="str">
        <f>IF(I14="","",I14)</f>
        <v/>
      </c>
      <c r="J45" s="58">
        <f ca="1">IF(D45="",N45-F45*100-H45*10,N45-D45*1000-F45*100-H45*10)</f>
        <v>8</v>
      </c>
      <c r="K45" s="58" t="str">
        <f>IF(K14="","",K14)</f>
        <v/>
      </c>
      <c r="L45" s="58" t="str">
        <f>IF(L14="","",L14)</f>
        <v/>
      </c>
      <c r="M45" s="1" t="str">
        <f>IF(M14="","",M14)</f>
        <v/>
      </c>
      <c r="N45" s="50">
        <f ca="1">N42*J43</f>
        <v>648</v>
      </c>
      <c r="O45" s="50">
        <f ca="1">N45*10</f>
        <v>6480</v>
      </c>
      <c r="P45" s="1" t="str">
        <f t="shared" si="7"/>
        <v/>
      </c>
      <c r="Q45" s="1" t="str">
        <f t="shared" si="7"/>
        <v/>
      </c>
      <c r="R45" s="1" t="str">
        <f t="shared" si="7"/>
        <v/>
      </c>
      <c r="S45" s="1" t="str">
        <f t="shared" si="13"/>
        <v/>
      </c>
      <c r="T45" s="58" t="str">
        <f>IF(T14="","",T14)</f>
        <v/>
      </c>
      <c r="U45" s="58" t="str">
        <f>IF(U14="","",U14)</f>
        <v/>
      </c>
      <c r="V45" s="58" t="str">
        <f ca="1">IF(INT(AF45/1000)=0,"",INT(AF45/1000))</f>
        <v/>
      </c>
      <c r="W45" s="58"/>
      <c r="X45" s="58">
        <f ca="1">IF(AF45&lt;1000,INT(AF45/100),INT((AF45-V45*1000)/100))</f>
        <v>1</v>
      </c>
      <c r="Y45" s="58" t="str">
        <f>IF(Y14="","",Y14)</f>
        <v/>
      </c>
      <c r="Z45" s="58">
        <f ca="1">IF(V45="",INT((AF45-X45*100)/10),INT((AF45-V45*1000-X45*100)/10))</f>
        <v>3</v>
      </c>
      <c r="AA45" s="58" t="str">
        <f>IF(AA14="","",AA14)</f>
        <v/>
      </c>
      <c r="AB45" s="58">
        <f ca="1">IF(V45="",AF45-X45*100-Z45*10,AF45-V45*1000-X45*100-Z45*10)</f>
        <v>5</v>
      </c>
      <c r="AC45" s="58" t="str">
        <f>IF(AC14="","",AC14)</f>
        <v/>
      </c>
      <c r="AD45" s="58" t="str">
        <f>IF(AD14="","",AD14)</f>
        <v/>
      </c>
      <c r="AE45" s="1" t="str">
        <f>IF(AE14="","",AE14)</f>
        <v/>
      </c>
      <c r="AF45" s="50">
        <f ca="1">AF42*AB43</f>
        <v>135</v>
      </c>
      <c r="AG45" s="50">
        <f ca="1">AF45*10</f>
        <v>1350</v>
      </c>
      <c r="AH45" s="1" t="str">
        <f t="shared" si="11"/>
        <v/>
      </c>
      <c r="AI45" s="1" t="str">
        <f t="shared" si="11"/>
        <v/>
      </c>
      <c r="AJ45" s="1" t="str">
        <f t="shared" si="11"/>
        <v/>
      </c>
      <c r="AK45" s="1" t="str">
        <f t="shared" si="11"/>
        <v/>
      </c>
      <c r="AL45" s="1" t="str">
        <f t="shared" si="11"/>
        <v/>
      </c>
    </row>
    <row r="46" spans="1:38" ht="27" customHeight="1" x14ac:dyDescent="0.25">
      <c r="A46" s="1" t="str">
        <f t="shared" si="12"/>
        <v/>
      </c>
      <c r="B46" s="60" t="str">
        <f ca="1">IF(INT(N46/1000)=0,"",INT(N46/1000))</f>
        <v/>
      </c>
      <c r="C46" s="60"/>
      <c r="D46" s="60">
        <f ca="1">IF(N46&lt;1000,INT(N46/100),INT((N46-B46*1000)/100))</f>
        <v>2</v>
      </c>
      <c r="E46" s="60" t="str">
        <f>IF(E15="","",E15)</f>
        <v/>
      </c>
      <c r="F46" s="60">
        <f ca="1">IF(B46="",INT((N46-D46*100)/10),INT((N46-B46*1000-D46*100)/10))</f>
        <v>4</v>
      </c>
      <c r="G46" s="60" t="str">
        <f>IF(G15="","",G15)</f>
        <v/>
      </c>
      <c r="H46" s="60">
        <f ca="1">IF(B46="",N46-D46*100-F46*10,N46-B46*1000-D46*100-F46*10)</f>
        <v>3</v>
      </c>
      <c r="I46" s="60" t="str">
        <f>IF(I15="","",I15)</f>
        <v/>
      </c>
      <c r="J46" s="60" t="str">
        <f>IF(J15="","",J15)</f>
        <v/>
      </c>
      <c r="K46" s="60" t="str">
        <f>IF(K15="","",K15)</f>
        <v/>
      </c>
      <c r="L46" s="60" t="str">
        <f>IF(L15="","",L15)</f>
        <v/>
      </c>
      <c r="M46" s="1" t="str">
        <f>IF(M15="","",M15)</f>
        <v/>
      </c>
      <c r="N46" s="50">
        <f ca="1">N42*H43</f>
        <v>243</v>
      </c>
      <c r="O46" s="50">
        <f ca="1">N46*100</f>
        <v>24300</v>
      </c>
      <c r="P46" s="43" t="str">
        <f t="shared" si="7"/>
        <v/>
      </c>
      <c r="Q46" s="43" t="str">
        <f t="shared" si="7"/>
        <v/>
      </c>
      <c r="R46" s="43" t="str">
        <f t="shared" si="7"/>
        <v/>
      </c>
      <c r="S46" s="1" t="str">
        <f t="shared" si="13"/>
        <v/>
      </c>
      <c r="T46" s="60" t="str">
        <f ca="1">IF(INT(AF46/1000)=0,"",INT(AF46/1000))</f>
        <v/>
      </c>
      <c r="U46" s="60"/>
      <c r="V46" s="60">
        <f ca="1">IF(AF46&lt;1000,INT(AF46/100),INT((AF46-T46*1000)/100))</f>
        <v>1</v>
      </c>
      <c r="W46" s="60" t="str">
        <f>IF(W15="","",W15)</f>
        <v/>
      </c>
      <c r="X46" s="60">
        <f ca="1">IF(T46="",INT((AF46-V46*100)/10),INT((AF46-T46*1000-V46*100)/10))</f>
        <v>0</v>
      </c>
      <c r="Y46" s="60" t="str">
        <f>IF(Y15="","",Y15)</f>
        <v/>
      </c>
      <c r="Z46" s="60">
        <f ca="1">IF(T46="",AF46-V46*100-X46*10,AF46-T46*1000-V46*100-X46*10)</f>
        <v>8</v>
      </c>
      <c r="AA46" s="60" t="str">
        <f>IF(AA15="","",AA15)</f>
        <v/>
      </c>
      <c r="AB46" s="60" t="str">
        <f>IF(AB15="","",AB15)</f>
        <v/>
      </c>
      <c r="AC46" s="60" t="str">
        <f>IF(AC15="","",AC15)</f>
        <v/>
      </c>
      <c r="AD46" s="60" t="str">
        <f>IF(AD15="","",AD15)</f>
        <v/>
      </c>
      <c r="AE46" s="1" t="str">
        <f>IF(AE15="","",AE15)</f>
        <v/>
      </c>
      <c r="AF46" s="50">
        <f ca="1">AF42*Z43</f>
        <v>108</v>
      </c>
      <c r="AG46" s="50">
        <f ca="1">AF46*100</f>
        <v>10800</v>
      </c>
      <c r="AH46" s="43" t="str">
        <f t="shared" si="11"/>
        <v/>
      </c>
      <c r="AI46" s="1" t="str">
        <f t="shared" si="11"/>
        <v/>
      </c>
      <c r="AJ46" s="1" t="str">
        <f t="shared" si="11"/>
        <v/>
      </c>
      <c r="AK46" s="1" t="str">
        <f t="shared" si="11"/>
        <v/>
      </c>
      <c r="AL46" s="1" t="str">
        <f t="shared" si="11"/>
        <v/>
      </c>
    </row>
    <row r="47" spans="1:38" ht="27" customHeight="1" x14ac:dyDescent="0.25">
      <c r="A47" s="1" t="str">
        <f t="shared" si="12"/>
        <v/>
      </c>
      <c r="B47" s="58" t="str">
        <f ca="1">IF(INT(O47/100000)=0,"",INT(O47/100000))</f>
        <v/>
      </c>
      <c r="C47" s="58"/>
      <c r="D47" s="58">
        <f ca="1">IF(B47="",INT(O47/10000),INT((O47-B47*100000)/10000))</f>
        <v>3</v>
      </c>
      <c r="E47" s="58" t="str">
        <f>IF(E16="","",E16)</f>
        <v/>
      </c>
      <c r="F47" s="58">
        <f ca="1">IF(B47="",INT((O47-D47*10000)/1000),INT((O47-B47*100000-D47*10000)/1000))</f>
        <v>1</v>
      </c>
      <c r="G47" s="58" t="str">
        <f>IF(G16="","",G16)</f>
        <v/>
      </c>
      <c r="H47" s="58">
        <f ca="1">IF(B47="",INT((O47-D47*10000-F47*1000)/100),INT((O47-B47*100000-D47*10000-F47*1000)/100))</f>
        <v>0</v>
      </c>
      <c r="I47" s="58" t="str">
        <f>IF(I16="","",I16)</f>
        <v/>
      </c>
      <c r="J47" s="58">
        <f ca="1">IF(B47="",INT((O47-D47*10000-F47*1000-H47*100)/10),INT((O47-B47*100000-D47*10000-F47*1000-H47*100)/10))</f>
        <v>2</v>
      </c>
      <c r="K47" s="58" t="str">
        <f>IF(K16="","",K16)</f>
        <v/>
      </c>
      <c r="L47" s="58">
        <f ca="1">IF(B47="",O47-D47*10000-F47*1000-H47*100-J47*10,O47-B47*100000-D47*10000-F47*1000-H47*100-J47*10)</f>
        <v>3</v>
      </c>
      <c r="M47" s="1" t="str">
        <f>IF(M16="","",M16)</f>
        <v/>
      </c>
      <c r="N47" s="50" t="str">
        <f>IF(N16="","",N16)</f>
        <v/>
      </c>
      <c r="O47" s="50">
        <f ca="1">SUM(O44:O46)</f>
        <v>31023</v>
      </c>
      <c r="P47" s="1" t="str">
        <f t="shared" si="7"/>
        <v/>
      </c>
      <c r="Q47" s="1" t="str">
        <f t="shared" si="7"/>
        <v/>
      </c>
      <c r="R47" s="1" t="str">
        <f t="shared" si="7"/>
        <v/>
      </c>
      <c r="S47" s="1" t="str">
        <f t="shared" si="13"/>
        <v/>
      </c>
      <c r="T47" s="58" t="str">
        <f ca="1">IF(INT(AG47/100000)=0,"",INT(AG47/100000))</f>
        <v/>
      </c>
      <c r="U47" s="58"/>
      <c r="V47" s="58">
        <f ca="1">IF(T47="",INT(AG47/10000),INT((AG47-T47*100000)/10000))</f>
        <v>1</v>
      </c>
      <c r="W47" s="58" t="str">
        <f>IF(W16="","",W16)</f>
        <v/>
      </c>
      <c r="X47" s="58">
        <f ca="1">IF(T47="",INT((AG47-V47*10000)/1000),INT((AG47-T47*100000-V47*10000)/1000))</f>
        <v>2</v>
      </c>
      <c r="Y47" s="58" t="str">
        <f>IF(Y16="","",Y16)</f>
        <v/>
      </c>
      <c r="Z47" s="58">
        <f ca="1">IF(T47="",INT((AG47-V47*10000-X47*1000)/100),INT((AG47-T47*100000-V47*10000-X47*1000)/100))</f>
        <v>1</v>
      </c>
      <c r="AA47" s="58" t="str">
        <f>IF(AA16="","",AA16)</f>
        <v/>
      </c>
      <c r="AB47" s="58">
        <f ca="1">IF(T47="",INT((AG47-V47*10000-X47*1000-Z47*100)/10),INT((AG47-T47*100000-V47*10000-X47*1000-Z47*100)/10))</f>
        <v>7</v>
      </c>
      <c r="AC47" s="58" t="str">
        <f>IF(AC16="","",AC16)</f>
        <v/>
      </c>
      <c r="AD47" s="58">
        <f ca="1">IF(T47="",AG47-V47*10000-X47*1000-Z47*100-AB47*10,AG47-T47*100000-V47*10000-X47*1000-Z47*100-AB47*10)</f>
        <v>7</v>
      </c>
      <c r="AE47" s="1" t="str">
        <f>IF(AE16="","",AE16)</f>
        <v/>
      </c>
      <c r="AF47" s="50" t="str">
        <f>IF(AF16="","",AF16)</f>
        <v/>
      </c>
      <c r="AG47" s="50">
        <f ca="1">SUM(AG44:AG46)</f>
        <v>12177</v>
      </c>
      <c r="AH47" s="1" t="str">
        <f t="shared" si="11"/>
        <v/>
      </c>
      <c r="AI47" s="1" t="str">
        <f t="shared" si="11"/>
        <v/>
      </c>
      <c r="AJ47" s="1" t="str">
        <f t="shared" si="11"/>
        <v/>
      </c>
      <c r="AK47" s="1" t="str">
        <f t="shared" si="11"/>
        <v/>
      </c>
      <c r="AL47" s="1" t="str">
        <f t="shared" si="11"/>
        <v/>
      </c>
    </row>
    <row r="48" spans="1:38" ht="27" customHeight="1" x14ac:dyDescent="0.25">
      <c r="A48" s="1" t="str">
        <f t="shared" ref="A48:AL48" si="17">IF(A17="","",A17)</f>
        <v/>
      </c>
      <c r="B48" s="1" t="str">
        <f t="shared" si="17"/>
        <v/>
      </c>
      <c r="E48" s="1" t="str">
        <f t="shared" si="17"/>
        <v/>
      </c>
      <c r="F48" s="1" t="str">
        <f t="shared" si="17"/>
        <v/>
      </c>
      <c r="G48" s="1" t="str">
        <f t="shared" si="17"/>
        <v/>
      </c>
      <c r="H48" s="1" t="str">
        <f t="shared" si="17"/>
        <v/>
      </c>
      <c r="I48" s="1" t="str">
        <f t="shared" si="17"/>
        <v/>
      </c>
      <c r="J48" s="1" t="str">
        <f t="shared" si="17"/>
        <v/>
      </c>
      <c r="K48" s="1" t="str">
        <f t="shared" si="17"/>
        <v/>
      </c>
      <c r="L48" s="1" t="str">
        <f t="shared" si="17"/>
        <v/>
      </c>
      <c r="M48" s="1" t="str">
        <f t="shared" si="17"/>
        <v/>
      </c>
      <c r="N48" s="1" t="str">
        <f t="shared" si="17"/>
        <v/>
      </c>
      <c r="O48" s="1" t="str">
        <f t="shared" si="17"/>
        <v/>
      </c>
      <c r="P48" s="1" t="str">
        <f t="shared" si="17"/>
        <v/>
      </c>
      <c r="Q48" s="1" t="str">
        <f t="shared" si="17"/>
        <v/>
      </c>
      <c r="R48" s="1" t="str">
        <f t="shared" si="17"/>
        <v/>
      </c>
      <c r="S48" s="1" t="str">
        <f t="shared" si="17"/>
        <v/>
      </c>
      <c r="T48" s="1" t="str">
        <f t="shared" si="17"/>
        <v/>
      </c>
      <c r="W48" s="1" t="str">
        <f t="shared" si="17"/>
        <v/>
      </c>
      <c r="X48" s="1" t="str">
        <f t="shared" si="17"/>
        <v/>
      </c>
      <c r="Y48" s="1" t="str">
        <f t="shared" si="17"/>
        <v/>
      </c>
      <c r="Z48" s="1" t="str">
        <f t="shared" si="17"/>
        <v/>
      </c>
      <c r="AA48" s="1" t="str">
        <f t="shared" si="17"/>
        <v/>
      </c>
      <c r="AB48" s="1" t="str">
        <f t="shared" si="17"/>
        <v/>
      </c>
      <c r="AC48" s="1" t="str">
        <f t="shared" si="17"/>
        <v/>
      </c>
      <c r="AD48" s="1" t="str">
        <f t="shared" si="17"/>
        <v/>
      </c>
      <c r="AE48" s="1" t="str">
        <f t="shared" si="17"/>
        <v/>
      </c>
      <c r="AF48" s="1" t="str">
        <f t="shared" si="17"/>
        <v/>
      </c>
      <c r="AG48" s="1" t="str">
        <f t="shared" si="17"/>
        <v/>
      </c>
      <c r="AH48" s="1" t="str">
        <f t="shared" si="17"/>
        <v/>
      </c>
      <c r="AI48" s="1" t="str">
        <f t="shared" si="17"/>
        <v/>
      </c>
      <c r="AJ48" s="1" t="str">
        <f t="shared" si="17"/>
        <v/>
      </c>
      <c r="AK48" s="1" t="str">
        <f t="shared" si="17"/>
        <v/>
      </c>
      <c r="AL48" s="1" t="str">
        <f t="shared" si="17"/>
        <v/>
      </c>
    </row>
    <row r="49" spans="1:38" ht="27" customHeight="1" x14ac:dyDescent="0.25">
      <c r="A49" s="1" t="str">
        <f t="shared" ref="A49:B52" si="18">IF(A18="","",A18)</f>
        <v/>
      </c>
      <c r="B49" s="5" t="str">
        <f t="shared" si="18"/>
        <v>(5)</v>
      </c>
      <c r="E49" s="1" t="str">
        <f t="shared" ref="E49:M49" si="19">IF(E18="","",E18)</f>
        <v/>
      </c>
      <c r="F49" s="1" t="str">
        <f t="shared" si="19"/>
        <v/>
      </c>
      <c r="G49" s="1" t="str">
        <f t="shared" si="19"/>
        <v/>
      </c>
      <c r="H49" s="54">
        <f t="shared" ca="1" si="19"/>
        <v>3</v>
      </c>
      <c r="I49" s="1" t="str">
        <f t="shared" si="19"/>
        <v/>
      </c>
      <c r="J49" s="54">
        <f t="shared" ca="1" si="19"/>
        <v>9</v>
      </c>
      <c r="K49" s="1" t="str">
        <f t="shared" si="19"/>
        <v/>
      </c>
      <c r="L49" s="54">
        <f t="shared" ca="1" si="19"/>
        <v>9</v>
      </c>
      <c r="M49" s="1" t="str">
        <f t="shared" si="19"/>
        <v/>
      </c>
      <c r="N49" s="50">
        <f ca="1">H49*100+J49*10+L49</f>
        <v>399</v>
      </c>
      <c r="O49" s="1" t="str">
        <f t="shared" ref="O49:T49" si="20">IF(O18="","",O18)</f>
        <v/>
      </c>
      <c r="P49" s="1" t="str">
        <f t="shared" si="20"/>
        <v/>
      </c>
      <c r="Q49" s="1" t="str">
        <f t="shared" si="20"/>
        <v/>
      </c>
      <c r="R49" s="1" t="str">
        <f t="shared" si="20"/>
        <v/>
      </c>
      <c r="S49" s="1" t="str">
        <f t="shared" si="20"/>
        <v/>
      </c>
      <c r="T49" s="5" t="str">
        <f t="shared" si="20"/>
        <v>(6)</v>
      </c>
      <c r="W49" s="1" t="str">
        <f t="shared" ref="W49:AE49" si="21">IF(W18="","",W18)</f>
        <v/>
      </c>
      <c r="X49" s="1" t="str">
        <f t="shared" si="21"/>
        <v/>
      </c>
      <c r="Y49" s="1" t="str">
        <f t="shared" si="21"/>
        <v/>
      </c>
      <c r="Z49" s="54">
        <f t="shared" ca="1" si="21"/>
        <v>2</v>
      </c>
      <c r="AA49" s="1" t="str">
        <f t="shared" si="21"/>
        <v/>
      </c>
      <c r="AB49" s="54">
        <f t="shared" ca="1" si="21"/>
        <v>4</v>
      </c>
      <c r="AC49" s="1" t="str">
        <f t="shared" si="21"/>
        <v/>
      </c>
      <c r="AD49" s="54">
        <f t="shared" ca="1" si="21"/>
        <v>5</v>
      </c>
      <c r="AE49" s="1" t="str">
        <f t="shared" si="21"/>
        <v/>
      </c>
      <c r="AF49" s="50">
        <f ca="1">Z49*100+AB49*10+AD49</f>
        <v>245</v>
      </c>
      <c r="AG49" s="1" t="str">
        <f t="shared" ref="AG49:AL49" si="22">IF(AG18="","",AG18)</f>
        <v/>
      </c>
      <c r="AH49" s="1" t="str">
        <f t="shared" si="22"/>
        <v/>
      </c>
      <c r="AI49" s="1" t="str">
        <f t="shared" si="22"/>
        <v/>
      </c>
      <c r="AJ49" s="1" t="str">
        <f t="shared" si="22"/>
        <v/>
      </c>
      <c r="AK49" s="1" t="str">
        <f t="shared" si="22"/>
        <v/>
      </c>
      <c r="AL49" s="1" t="str">
        <f t="shared" si="22"/>
        <v/>
      </c>
    </row>
    <row r="50" spans="1:38" ht="27" customHeight="1" x14ac:dyDescent="0.25">
      <c r="A50" s="44" t="str">
        <f t="shared" si="18"/>
        <v/>
      </c>
      <c r="B50" s="43" t="str">
        <f t="shared" si="18"/>
        <v/>
      </c>
      <c r="C50" s="43"/>
      <c r="D50" s="49"/>
      <c r="E50" s="147" t="str">
        <f t="shared" ref="E50:O50" si="23">IF(E19="","",E19)</f>
        <v>×</v>
      </c>
      <c r="F50" s="147" t="str">
        <f t="shared" si="23"/>
        <v/>
      </c>
      <c r="G50" s="55" t="str">
        <f t="shared" si="23"/>
        <v/>
      </c>
      <c r="H50" s="56">
        <f t="shared" ca="1" si="23"/>
        <v>5</v>
      </c>
      <c r="I50" s="3" t="str">
        <f t="shared" si="23"/>
        <v/>
      </c>
      <c r="J50" s="56">
        <f t="shared" si="23"/>
        <v>0</v>
      </c>
      <c r="K50" s="3" t="str">
        <f t="shared" si="23"/>
        <v/>
      </c>
      <c r="L50" s="56">
        <f t="shared" ca="1" si="23"/>
        <v>8</v>
      </c>
      <c r="M50" s="43" t="str">
        <f t="shared" si="23"/>
        <v/>
      </c>
      <c r="N50" s="43" t="str">
        <f t="shared" si="23"/>
        <v/>
      </c>
      <c r="O50" s="43" t="str">
        <f t="shared" si="23"/>
        <v/>
      </c>
      <c r="P50" s="1" t="str">
        <f t="shared" ref="P50:T52" si="24">IF(P19="","",P19)</f>
        <v/>
      </c>
      <c r="Q50" s="1" t="str">
        <f t="shared" si="24"/>
        <v/>
      </c>
      <c r="R50" s="1" t="str">
        <f t="shared" si="24"/>
        <v/>
      </c>
      <c r="S50" s="44" t="str">
        <f t="shared" si="24"/>
        <v/>
      </c>
      <c r="T50" s="43" t="str">
        <f t="shared" si="24"/>
        <v/>
      </c>
      <c r="U50" s="43"/>
      <c r="V50" s="49"/>
      <c r="W50" s="147" t="str">
        <f t="shared" ref="W50:AG50" si="25">IF(W19="","",W19)</f>
        <v>×</v>
      </c>
      <c r="X50" s="147" t="str">
        <f t="shared" si="25"/>
        <v/>
      </c>
      <c r="Y50" s="55" t="str">
        <f t="shared" si="25"/>
        <v/>
      </c>
      <c r="Z50" s="56">
        <f t="shared" ca="1" si="25"/>
        <v>2</v>
      </c>
      <c r="AA50" s="3" t="str">
        <f t="shared" si="25"/>
        <v/>
      </c>
      <c r="AB50" s="56">
        <f t="shared" si="25"/>
        <v>0</v>
      </c>
      <c r="AC50" s="3" t="str">
        <f t="shared" si="25"/>
        <v/>
      </c>
      <c r="AD50" s="56">
        <f t="shared" ca="1" si="25"/>
        <v>7</v>
      </c>
      <c r="AE50" s="43" t="str">
        <f t="shared" si="25"/>
        <v/>
      </c>
      <c r="AF50" s="43" t="str">
        <f t="shared" si="25"/>
        <v/>
      </c>
      <c r="AG50" s="43" t="str">
        <f t="shared" si="25"/>
        <v/>
      </c>
      <c r="AH50" s="1" t="str">
        <f t="shared" ref="AH50:AL54" si="26">IF(AH19="","",AH19)</f>
        <v/>
      </c>
      <c r="AI50" s="1" t="str">
        <f t="shared" si="26"/>
        <v/>
      </c>
      <c r="AJ50" s="1" t="str">
        <f t="shared" si="26"/>
        <v/>
      </c>
      <c r="AK50" s="1" t="str">
        <f t="shared" si="26"/>
        <v/>
      </c>
      <c r="AL50" s="1" t="str">
        <f t="shared" si="26"/>
        <v/>
      </c>
    </row>
    <row r="51" spans="1:38" ht="27" customHeight="1" x14ac:dyDescent="0.25">
      <c r="A51" s="1" t="str">
        <f t="shared" si="18"/>
        <v/>
      </c>
      <c r="B51" s="58" t="str">
        <f t="shared" si="18"/>
        <v/>
      </c>
      <c r="C51" s="58"/>
      <c r="D51" s="58"/>
      <c r="E51" s="58" t="str">
        <f>IF(E20="","",E20)</f>
        <v/>
      </c>
      <c r="F51" s="58">
        <f ca="1">IF(INT(N51/1000)=0,"",INT(N51/1000))</f>
        <v>3</v>
      </c>
      <c r="G51" s="59"/>
      <c r="H51" s="59">
        <f ca="1">IF(N51&lt;1000,INT(N51/100),INT((N51-F51*1000)/100))</f>
        <v>1</v>
      </c>
      <c r="I51" s="58" t="str">
        <f>IF(I20="","",I20)</f>
        <v/>
      </c>
      <c r="J51" s="58">
        <f ca="1">IF(F51="",INT((N51-H51*100)/10),INT((N51-F51*1000-H51*100)/10))</f>
        <v>9</v>
      </c>
      <c r="K51" s="58" t="str">
        <f>IF(K20="","",K20)</f>
        <v/>
      </c>
      <c r="L51" s="58">
        <f ca="1">IF(F51="",N51-H51*100-J51*10,N51-F51*1000-H51*100-J51*10)</f>
        <v>2</v>
      </c>
      <c r="M51" s="1" t="str">
        <f>IF(M20="","",M20)</f>
        <v/>
      </c>
      <c r="N51" s="50">
        <f ca="1">N49*L50</f>
        <v>3192</v>
      </c>
      <c r="O51" s="50">
        <f ca="1">N51</f>
        <v>3192</v>
      </c>
      <c r="P51" s="1" t="str">
        <f t="shared" si="24"/>
        <v/>
      </c>
      <c r="Q51" s="1" t="str">
        <f t="shared" si="24"/>
        <v/>
      </c>
      <c r="R51" s="1" t="str">
        <f t="shared" si="24"/>
        <v/>
      </c>
      <c r="S51" s="1" t="str">
        <f t="shared" si="24"/>
        <v/>
      </c>
      <c r="T51" s="58" t="str">
        <f t="shared" si="24"/>
        <v/>
      </c>
      <c r="U51" s="58"/>
      <c r="V51" s="58"/>
      <c r="W51" s="58" t="str">
        <f>IF(W20="","",W20)</f>
        <v/>
      </c>
      <c r="X51" s="58">
        <f ca="1">IF(INT(AF51/1000)=0,"",INT(AF51/1000))</f>
        <v>1</v>
      </c>
      <c r="Y51" s="59"/>
      <c r="Z51" s="59">
        <f ca="1">IF(AF51&lt;1000,INT(AF51/100),INT((AF51-X51*1000)/100))</f>
        <v>7</v>
      </c>
      <c r="AA51" s="58" t="str">
        <f>IF(AA20="","",AA20)</f>
        <v/>
      </c>
      <c r="AB51" s="58">
        <f ca="1">IF(X51="",INT((AF51-Z51*100)/10),INT((AF51-X51*1000-Z51*100)/10))</f>
        <v>1</v>
      </c>
      <c r="AC51" s="58" t="str">
        <f>IF(AC20="","",AC20)</f>
        <v/>
      </c>
      <c r="AD51" s="58">
        <f ca="1">IF(X51="",AF51-Z51*100-AB51*10,AF51-X51*1000-Z51*100-AB51*10)</f>
        <v>5</v>
      </c>
      <c r="AE51" s="1" t="str">
        <f>IF(AE20="","",AE20)</f>
        <v/>
      </c>
      <c r="AF51" s="50">
        <f ca="1">AF49*AD50</f>
        <v>1715</v>
      </c>
      <c r="AG51" s="50">
        <f ca="1">AF51</f>
        <v>1715</v>
      </c>
      <c r="AH51" s="1" t="str">
        <f t="shared" si="26"/>
        <v/>
      </c>
      <c r="AI51" s="1" t="str">
        <f t="shared" si="26"/>
        <v/>
      </c>
      <c r="AJ51" s="1" t="str">
        <f t="shared" si="26"/>
        <v/>
      </c>
      <c r="AK51" s="1" t="str">
        <f t="shared" si="26"/>
        <v/>
      </c>
      <c r="AL51" s="1" t="str">
        <f t="shared" si="26"/>
        <v/>
      </c>
    </row>
    <row r="52" spans="1:38" ht="27" customHeight="1" x14ac:dyDescent="0.25">
      <c r="A52" s="1" t="str">
        <f t="shared" si="18"/>
        <v/>
      </c>
      <c r="B52" s="58" t="str">
        <f t="shared" si="18"/>
        <v/>
      </c>
      <c r="C52" s="58" t="str">
        <f>IF(C21="","",C21)</f>
        <v/>
      </c>
      <c r="D52" s="58" t="str">
        <f ca="1">IF(INT(N52/1000)=0,"",INT(N52/1000))</f>
        <v/>
      </c>
      <c r="E52" s="58"/>
      <c r="F52" s="58">
        <f ca="1">IF(N52&lt;1000,INT(N52/100),INT((N52-D52*1000)/100))</f>
        <v>0</v>
      </c>
      <c r="G52" s="58" t="str">
        <f>IF(G21="","",G21)</f>
        <v/>
      </c>
      <c r="H52" s="58">
        <f ca="1">IF(D52="",INT((N52-F52*100)/10),INT((N52-D52*1000-F52*100)/10))</f>
        <v>0</v>
      </c>
      <c r="I52" s="58" t="str">
        <f>IF(I21="","",I21)</f>
        <v/>
      </c>
      <c r="J52" s="58">
        <f ca="1">IF(D52="",N52-F52*100-H52*10,N52-D52*1000-F52*100-H52*10)</f>
        <v>0</v>
      </c>
      <c r="K52" s="58" t="str">
        <f>IF(K21="","",K21)</f>
        <v/>
      </c>
      <c r="L52" s="58" t="str">
        <f>IF(L21="","",L21)</f>
        <v/>
      </c>
      <c r="M52" s="1" t="str">
        <f>IF(M21="","",M21)</f>
        <v/>
      </c>
      <c r="N52" s="50">
        <f ca="1">N49*J50</f>
        <v>0</v>
      </c>
      <c r="O52" s="50">
        <f ca="1">N52*10</f>
        <v>0</v>
      </c>
      <c r="P52" s="1" t="str">
        <f t="shared" si="24"/>
        <v/>
      </c>
      <c r="Q52" s="1" t="str">
        <f t="shared" si="24"/>
        <v/>
      </c>
      <c r="R52" s="1" t="str">
        <f t="shared" si="24"/>
        <v/>
      </c>
      <c r="S52" s="1" t="str">
        <f t="shared" si="24"/>
        <v/>
      </c>
      <c r="T52" s="58" t="str">
        <f t="shared" si="24"/>
        <v/>
      </c>
      <c r="U52" s="58" t="str">
        <f>IF(U21="","",U21)</f>
        <v/>
      </c>
      <c r="V52" s="58" t="str">
        <f ca="1">IF(INT(AF52/1000)=0,"",INT(AF52/1000))</f>
        <v/>
      </c>
      <c r="W52" s="58"/>
      <c r="X52" s="58">
        <f ca="1">IF(AF52&lt;1000,INT(AF52/100),INT((AF52-V52*1000)/100))</f>
        <v>0</v>
      </c>
      <c r="Y52" s="58" t="str">
        <f>IF(Y21="","",Y21)</f>
        <v/>
      </c>
      <c r="Z52" s="58">
        <f ca="1">IF(V52="",INT((AF52-X52*100)/10),INT((AF52-V52*1000-X52*100)/10))</f>
        <v>0</v>
      </c>
      <c r="AA52" s="58" t="str">
        <f>IF(AA21="","",AA21)</f>
        <v/>
      </c>
      <c r="AB52" s="58">
        <f ca="1">IF(V52="",AF52-X52*100-Z52*10,AF52-V52*1000-X52*100-Z52*10)</f>
        <v>0</v>
      </c>
      <c r="AC52" s="58" t="str">
        <f>IF(AC21="","",AC21)</f>
        <v/>
      </c>
      <c r="AD52" s="58" t="str">
        <f>IF(AD21="","",AD21)</f>
        <v/>
      </c>
      <c r="AE52" s="1" t="str">
        <f>IF(AE21="","",AE21)</f>
        <v/>
      </c>
      <c r="AF52" s="50">
        <f ca="1">AF49*AB50</f>
        <v>0</v>
      </c>
      <c r="AG52" s="50">
        <f ca="1">AF52*10</f>
        <v>0</v>
      </c>
      <c r="AH52" s="1" t="str">
        <f t="shared" si="26"/>
        <v/>
      </c>
      <c r="AI52" s="1" t="str">
        <f t="shared" si="26"/>
        <v/>
      </c>
      <c r="AJ52" s="1" t="str">
        <f t="shared" si="26"/>
        <v/>
      </c>
      <c r="AK52" s="1" t="str">
        <f t="shared" si="26"/>
        <v/>
      </c>
      <c r="AL52" s="1" t="str">
        <f t="shared" si="26"/>
        <v/>
      </c>
    </row>
    <row r="53" spans="1:38" ht="27" customHeight="1" x14ac:dyDescent="0.25">
      <c r="A53" s="1" t="str">
        <f>IF(A22="","",A22)</f>
        <v/>
      </c>
      <c r="B53" s="60">
        <f ca="1">IF(INT(N53/1000)=0,"",INT(N53/1000))</f>
        <v>1</v>
      </c>
      <c r="C53" s="60"/>
      <c r="D53" s="60">
        <f ca="1">IF(N53&lt;1000,INT(N53/100),INT((N53-B53*1000)/100))</f>
        <v>9</v>
      </c>
      <c r="E53" s="60" t="str">
        <f>IF(E22="","",E22)</f>
        <v/>
      </c>
      <c r="F53" s="60">
        <f ca="1">IF(B53="",INT((N53-D53*100)/10),INT((N53-B53*1000-D53*100)/10))</f>
        <v>9</v>
      </c>
      <c r="G53" s="60" t="str">
        <f>IF(G22="","",G22)</f>
        <v/>
      </c>
      <c r="H53" s="60">
        <f ca="1">IF(B53="",N53-D53*100-F53*10,N53-B53*1000-D53*100-F53*10)</f>
        <v>5</v>
      </c>
      <c r="I53" s="60" t="str">
        <f>IF(I22="","",I22)</f>
        <v/>
      </c>
      <c r="J53" s="60" t="str">
        <f>IF(J22="","",J22)</f>
        <v/>
      </c>
      <c r="K53" s="60" t="str">
        <f>IF(K22="","",K22)</f>
        <v/>
      </c>
      <c r="L53" s="60" t="str">
        <f>IF(L22="","",L22)</f>
        <v/>
      </c>
      <c r="M53" s="1" t="str">
        <f>IF(M22="","",M22)</f>
        <v/>
      </c>
      <c r="N53" s="50">
        <f ca="1">N49*H50</f>
        <v>1995</v>
      </c>
      <c r="O53" s="50">
        <f ca="1">N53*100</f>
        <v>199500</v>
      </c>
      <c r="P53" s="43" t="str">
        <f t="shared" ref="P53:S54" si="27">IF(P22="","",P22)</f>
        <v/>
      </c>
      <c r="Q53" s="43" t="str">
        <f t="shared" si="27"/>
        <v/>
      </c>
      <c r="R53" s="43" t="str">
        <f t="shared" si="27"/>
        <v/>
      </c>
      <c r="S53" s="1" t="str">
        <f t="shared" si="27"/>
        <v/>
      </c>
      <c r="T53" s="60" t="str">
        <f ca="1">IF(INT(AF53/1000)=0,"",INT(AF53/1000))</f>
        <v/>
      </c>
      <c r="U53" s="60"/>
      <c r="V53" s="60">
        <f ca="1">IF(AF53&lt;1000,INT(AF53/100),INT((AF53-T53*1000)/100))</f>
        <v>4</v>
      </c>
      <c r="W53" s="60" t="str">
        <f>IF(W22="","",W22)</f>
        <v/>
      </c>
      <c r="X53" s="60">
        <f ca="1">IF(T53="",INT((AF53-V53*100)/10),INT((AF53-T53*1000-V53*100)/10))</f>
        <v>9</v>
      </c>
      <c r="Y53" s="60" t="str">
        <f>IF(Y22="","",Y22)</f>
        <v/>
      </c>
      <c r="Z53" s="60">
        <f ca="1">IF(T53="",AF53-V53*100-X53*10,AF53-T53*1000-V53*100-X53*10)</f>
        <v>0</v>
      </c>
      <c r="AA53" s="60" t="str">
        <f>IF(AA22="","",AA22)</f>
        <v/>
      </c>
      <c r="AB53" s="60" t="str">
        <f>IF(AB22="","",AB22)</f>
        <v/>
      </c>
      <c r="AC53" s="60" t="str">
        <f>IF(AC22="","",AC22)</f>
        <v/>
      </c>
      <c r="AD53" s="60" t="str">
        <f>IF(AD22="","",AD22)</f>
        <v/>
      </c>
      <c r="AE53" s="1" t="str">
        <f>IF(AE22="","",AE22)</f>
        <v/>
      </c>
      <c r="AF53" s="50">
        <f ca="1">AF49*Z50</f>
        <v>490</v>
      </c>
      <c r="AG53" s="50">
        <f ca="1">AF53*100</f>
        <v>49000</v>
      </c>
      <c r="AH53" s="43" t="str">
        <f t="shared" si="26"/>
        <v/>
      </c>
      <c r="AI53" s="1" t="str">
        <f t="shared" si="26"/>
        <v/>
      </c>
      <c r="AJ53" s="1" t="str">
        <f t="shared" si="26"/>
        <v/>
      </c>
      <c r="AK53" s="1" t="str">
        <f t="shared" si="26"/>
        <v/>
      </c>
      <c r="AL53" s="1" t="str">
        <f t="shared" si="26"/>
        <v/>
      </c>
    </row>
    <row r="54" spans="1:38" ht="27" customHeight="1" x14ac:dyDescent="0.25">
      <c r="A54" s="1" t="str">
        <f>IF(A23="","",A23)</f>
        <v/>
      </c>
      <c r="B54" s="58">
        <f ca="1">IF(INT(O54/100000)=0,"",INT(O54/100000))</f>
        <v>2</v>
      </c>
      <c r="C54" s="58"/>
      <c r="D54" s="58">
        <f ca="1">IF(B54="",INT(O54/10000),INT((O54-B54*100000)/10000))</f>
        <v>0</v>
      </c>
      <c r="E54" s="58" t="str">
        <f>IF(E23="","",E23)</f>
        <v/>
      </c>
      <c r="F54" s="58">
        <f ca="1">IF(B54="",INT((O54-D54*10000)/1000),INT((O54-B54*100000-D54*10000)/1000))</f>
        <v>2</v>
      </c>
      <c r="G54" s="58" t="str">
        <f>IF(G23="","",G23)</f>
        <v/>
      </c>
      <c r="H54" s="58">
        <f ca="1">IF(B54="",INT((O54-D54*10000-F54*1000)/100),INT((O54-B54*100000-D54*10000-F54*1000)/100))</f>
        <v>6</v>
      </c>
      <c r="I54" s="58" t="str">
        <f>IF(I23="","",I23)</f>
        <v/>
      </c>
      <c r="J54" s="58">
        <f ca="1">IF(B54="",INT((O54-D54*10000-F54*1000-H54*100)/10),INT((O54-B54*100000-D54*10000-F54*1000-H54*100)/10))</f>
        <v>9</v>
      </c>
      <c r="K54" s="58" t="str">
        <f>IF(K23="","",K23)</f>
        <v/>
      </c>
      <c r="L54" s="58">
        <f ca="1">IF(B54="",O54-D54*10000-F54*1000-H54*100-J54*10,O54-B54*100000-D54*10000-F54*1000-H54*100-J54*10)</f>
        <v>2</v>
      </c>
      <c r="M54" s="1" t="str">
        <f>IF(M23="","",M23)</f>
        <v/>
      </c>
      <c r="N54" s="50" t="str">
        <f>IF(N23="","",N23)</f>
        <v/>
      </c>
      <c r="O54" s="50">
        <f ca="1">SUM(O51:O53)</f>
        <v>202692</v>
      </c>
      <c r="P54" s="1" t="str">
        <f t="shared" si="27"/>
        <v/>
      </c>
      <c r="Q54" s="1" t="str">
        <f t="shared" si="27"/>
        <v/>
      </c>
      <c r="R54" s="1" t="str">
        <f t="shared" si="27"/>
        <v/>
      </c>
      <c r="S54" s="1" t="str">
        <f t="shared" si="27"/>
        <v/>
      </c>
      <c r="T54" s="58" t="str">
        <f ca="1">IF(INT(AG54/100000)=0,"",INT(AG54/100000))</f>
        <v/>
      </c>
      <c r="U54" s="58"/>
      <c r="V54" s="58">
        <f ca="1">IF(T54="",INT(AG54/10000),INT((AG54-T54*100000)/10000))</f>
        <v>5</v>
      </c>
      <c r="W54" s="58" t="str">
        <f>IF(W23="","",W23)</f>
        <v/>
      </c>
      <c r="X54" s="58">
        <f ca="1">IF(T54="",INT((AG54-V54*10000)/1000),INT((AG54-T54*100000-V54*10000)/1000))</f>
        <v>0</v>
      </c>
      <c r="Y54" s="58" t="str">
        <f>IF(Y23="","",Y23)</f>
        <v/>
      </c>
      <c r="Z54" s="58">
        <f ca="1">IF(T54="",INT((AG54-V54*10000-X54*1000)/100),INT((AG54-T54*100000-V54*10000-X54*1000)/100))</f>
        <v>7</v>
      </c>
      <c r="AA54" s="58" t="str">
        <f>IF(AA23="","",AA23)</f>
        <v/>
      </c>
      <c r="AB54" s="58">
        <f ca="1">IF(T54="",INT((AG54-V54*10000-X54*1000-Z54*100)/10),INT((AG54-T54*100000-V54*10000-X54*1000-Z54*100)/10))</f>
        <v>1</v>
      </c>
      <c r="AC54" s="58" t="str">
        <f>IF(AC23="","",AC23)</f>
        <v/>
      </c>
      <c r="AD54" s="58">
        <f ca="1">IF(T54="",AG54-V54*10000-X54*1000-Z54*100-AB54*10,AG54-T54*100000-V54*10000-X54*1000-Z54*100-AB54*10)</f>
        <v>5</v>
      </c>
      <c r="AE54" s="1" t="str">
        <f>IF(AE23="","",AE23)</f>
        <v/>
      </c>
      <c r="AF54" s="50" t="str">
        <f>IF(AF23="","",AF23)</f>
        <v/>
      </c>
      <c r="AG54" s="50">
        <f ca="1">SUM(AG51:AG53)</f>
        <v>50715</v>
      </c>
      <c r="AH54" s="1" t="str">
        <f t="shared" si="26"/>
        <v/>
      </c>
      <c r="AI54" s="1" t="str">
        <f t="shared" si="26"/>
        <v/>
      </c>
      <c r="AJ54" s="1" t="str">
        <f t="shared" si="26"/>
        <v/>
      </c>
      <c r="AK54" s="1" t="str">
        <f t="shared" si="26"/>
        <v/>
      </c>
      <c r="AL54" s="1" t="str">
        <f t="shared" si="26"/>
        <v/>
      </c>
    </row>
    <row r="55" spans="1:38" ht="27" customHeight="1" x14ac:dyDescent="0.25">
      <c r="A55" s="1" t="str">
        <f t="shared" ref="A55:AL55" si="28">IF(A24="","",A24)</f>
        <v/>
      </c>
      <c r="B55" s="1" t="str">
        <f t="shared" si="28"/>
        <v/>
      </c>
      <c r="E55" s="1" t="str">
        <f t="shared" si="28"/>
        <v/>
      </c>
      <c r="F55" s="1" t="str">
        <f t="shared" si="28"/>
        <v/>
      </c>
      <c r="G55" s="1" t="str">
        <f t="shared" si="28"/>
        <v/>
      </c>
      <c r="H55" s="1" t="str">
        <f t="shared" si="28"/>
        <v/>
      </c>
      <c r="I55" s="1" t="str">
        <f t="shared" si="28"/>
        <v/>
      </c>
      <c r="J55" s="1" t="str">
        <f t="shared" si="28"/>
        <v/>
      </c>
      <c r="K55" s="1" t="str">
        <f t="shared" si="28"/>
        <v/>
      </c>
      <c r="L55" s="1" t="str">
        <f t="shared" si="28"/>
        <v/>
      </c>
      <c r="M55" s="1" t="str">
        <f t="shared" si="28"/>
        <v/>
      </c>
      <c r="N55" s="1" t="str">
        <f t="shared" si="28"/>
        <v/>
      </c>
      <c r="O55" s="1" t="str">
        <f t="shared" si="28"/>
        <v/>
      </c>
      <c r="P55" s="1" t="str">
        <f t="shared" si="28"/>
        <v/>
      </c>
      <c r="Q55" s="1" t="str">
        <f t="shared" si="28"/>
        <v/>
      </c>
      <c r="R55" s="1" t="str">
        <f t="shared" si="28"/>
        <v/>
      </c>
      <c r="S55" s="1" t="str">
        <f t="shared" si="28"/>
        <v/>
      </c>
      <c r="T55" s="1" t="str">
        <f t="shared" si="28"/>
        <v/>
      </c>
      <c r="W55" s="1" t="str">
        <f t="shared" si="28"/>
        <v/>
      </c>
      <c r="X55" s="1" t="str">
        <f t="shared" si="28"/>
        <v/>
      </c>
      <c r="Y55" s="1" t="str">
        <f t="shared" si="28"/>
        <v/>
      </c>
      <c r="Z55" s="1" t="str">
        <f t="shared" si="28"/>
        <v/>
      </c>
      <c r="AA55" s="1" t="str">
        <f t="shared" si="28"/>
        <v/>
      </c>
      <c r="AB55" s="1" t="str">
        <f t="shared" si="28"/>
        <v/>
      </c>
      <c r="AC55" s="1" t="str">
        <f t="shared" si="28"/>
        <v/>
      </c>
      <c r="AD55" s="1" t="str">
        <f t="shared" si="28"/>
        <v/>
      </c>
      <c r="AE55" s="1" t="str">
        <f t="shared" si="28"/>
        <v/>
      </c>
      <c r="AF55" s="1" t="str">
        <f t="shared" si="28"/>
        <v/>
      </c>
      <c r="AG55" s="1" t="str">
        <f t="shared" si="28"/>
        <v/>
      </c>
      <c r="AH55" s="1" t="str">
        <f t="shared" si="28"/>
        <v/>
      </c>
      <c r="AI55" s="1" t="str">
        <f t="shared" si="28"/>
        <v/>
      </c>
      <c r="AJ55" s="1" t="str">
        <f t="shared" si="28"/>
        <v/>
      </c>
      <c r="AK55" s="1" t="str">
        <f t="shared" si="28"/>
        <v/>
      </c>
      <c r="AL55" s="1" t="str">
        <f t="shared" si="28"/>
        <v/>
      </c>
    </row>
    <row r="56" spans="1:38" ht="27" customHeight="1" x14ac:dyDescent="0.25">
      <c r="A56" s="1" t="str">
        <f t="shared" ref="A56:B59" si="29">IF(A25="","",A25)</f>
        <v/>
      </c>
      <c r="B56" s="5" t="str">
        <f t="shared" si="29"/>
        <v>(7)</v>
      </c>
      <c r="E56" s="1" t="str">
        <f t="shared" ref="E56:M56" si="30">IF(E25="","",E25)</f>
        <v/>
      </c>
      <c r="F56" s="1" t="str">
        <f t="shared" si="30"/>
        <v/>
      </c>
      <c r="G56" s="1" t="str">
        <f t="shared" si="30"/>
        <v/>
      </c>
      <c r="H56" s="54">
        <f t="shared" ca="1" si="30"/>
        <v>6</v>
      </c>
      <c r="I56" s="1" t="str">
        <f t="shared" si="30"/>
        <v/>
      </c>
      <c r="J56" s="54">
        <f t="shared" si="30"/>
        <v>0</v>
      </c>
      <c r="K56" s="1" t="str">
        <f t="shared" si="30"/>
        <v/>
      </c>
      <c r="L56" s="54">
        <f t="shared" ca="1" si="30"/>
        <v>5</v>
      </c>
      <c r="M56" s="1" t="str">
        <f t="shared" si="30"/>
        <v/>
      </c>
      <c r="N56" s="50">
        <f ca="1">H56*100+J56*10+L56</f>
        <v>605</v>
      </c>
      <c r="O56" s="1" t="str">
        <f t="shared" ref="O56:T56" si="31">IF(O25="","",O25)</f>
        <v/>
      </c>
      <c r="P56" s="1" t="str">
        <f t="shared" si="31"/>
        <v/>
      </c>
      <c r="Q56" s="1" t="str">
        <f t="shared" si="31"/>
        <v/>
      </c>
      <c r="R56" s="1" t="str">
        <f t="shared" si="31"/>
        <v/>
      </c>
      <c r="S56" s="1" t="str">
        <f t="shared" si="31"/>
        <v/>
      </c>
      <c r="T56" s="5" t="str">
        <f t="shared" si="31"/>
        <v>(8)</v>
      </c>
      <c r="W56" s="1" t="str">
        <f t="shared" ref="W56:AE56" si="32">IF(W25="","",W25)</f>
        <v/>
      </c>
      <c r="X56" s="1" t="str">
        <f t="shared" si="32"/>
        <v/>
      </c>
      <c r="Y56" s="1" t="str">
        <f t="shared" si="32"/>
        <v/>
      </c>
      <c r="Z56" s="54">
        <f t="shared" ca="1" si="32"/>
        <v>3</v>
      </c>
      <c r="AA56" s="1" t="str">
        <f t="shared" si="32"/>
        <v/>
      </c>
      <c r="AB56" s="54">
        <f t="shared" si="32"/>
        <v>0</v>
      </c>
      <c r="AC56" s="1" t="str">
        <f t="shared" si="32"/>
        <v/>
      </c>
      <c r="AD56" s="54">
        <f t="shared" ca="1" si="32"/>
        <v>3</v>
      </c>
      <c r="AE56" s="1" t="str">
        <f t="shared" si="32"/>
        <v/>
      </c>
      <c r="AF56" s="50">
        <f ca="1">Z56*100+AB56*10+AD56</f>
        <v>303</v>
      </c>
      <c r="AG56" s="1" t="str">
        <f t="shared" ref="AG56:AL56" si="33">IF(AG25="","",AG25)</f>
        <v/>
      </c>
      <c r="AH56" s="1" t="str">
        <f t="shared" si="33"/>
        <v/>
      </c>
      <c r="AI56" s="1" t="str">
        <f t="shared" si="33"/>
        <v/>
      </c>
      <c r="AJ56" s="1" t="str">
        <f t="shared" si="33"/>
        <v/>
      </c>
      <c r="AK56" s="1" t="str">
        <f t="shared" si="33"/>
        <v/>
      </c>
      <c r="AL56" s="1" t="str">
        <f t="shared" si="33"/>
        <v/>
      </c>
    </row>
    <row r="57" spans="1:38" ht="27" customHeight="1" x14ac:dyDescent="0.25">
      <c r="A57" s="44" t="str">
        <f t="shared" si="29"/>
        <v/>
      </c>
      <c r="B57" s="43" t="str">
        <f t="shared" si="29"/>
        <v/>
      </c>
      <c r="C57" s="43"/>
      <c r="D57" s="49"/>
      <c r="E57" s="147" t="str">
        <f t="shared" ref="E57:O57" si="34">IF(E26="","",E26)</f>
        <v>×</v>
      </c>
      <c r="F57" s="147" t="str">
        <f t="shared" si="34"/>
        <v/>
      </c>
      <c r="G57" s="55" t="str">
        <f t="shared" si="34"/>
        <v/>
      </c>
      <c r="H57" s="56">
        <f t="shared" ca="1" si="34"/>
        <v>2</v>
      </c>
      <c r="I57" s="3" t="str">
        <f t="shared" si="34"/>
        <v/>
      </c>
      <c r="J57" s="56">
        <f t="shared" si="34"/>
        <v>0</v>
      </c>
      <c r="K57" s="3" t="str">
        <f t="shared" si="34"/>
        <v/>
      </c>
      <c r="L57" s="56">
        <f t="shared" ca="1" si="34"/>
        <v>4</v>
      </c>
      <c r="M57" s="43" t="str">
        <f t="shared" si="34"/>
        <v/>
      </c>
      <c r="N57" s="43" t="str">
        <f t="shared" si="34"/>
        <v/>
      </c>
      <c r="O57" s="43" t="str">
        <f t="shared" si="34"/>
        <v/>
      </c>
      <c r="P57" s="1" t="str">
        <f t="shared" ref="P57:T59" si="35">IF(P26="","",P26)</f>
        <v/>
      </c>
      <c r="Q57" s="1" t="str">
        <f t="shared" si="35"/>
        <v/>
      </c>
      <c r="R57" s="1" t="str">
        <f t="shared" si="35"/>
        <v/>
      </c>
      <c r="S57" s="44" t="str">
        <f t="shared" si="35"/>
        <v/>
      </c>
      <c r="T57" s="43" t="str">
        <f t="shared" si="35"/>
        <v/>
      </c>
      <c r="U57" s="43"/>
      <c r="V57" s="49"/>
      <c r="W57" s="147" t="str">
        <f t="shared" ref="W57:AG57" si="36">IF(W26="","",W26)</f>
        <v>×</v>
      </c>
      <c r="X57" s="147" t="str">
        <f t="shared" si="36"/>
        <v/>
      </c>
      <c r="Y57" s="55" t="str">
        <f t="shared" si="36"/>
        <v/>
      </c>
      <c r="Z57" s="56">
        <f t="shared" ca="1" si="36"/>
        <v>1</v>
      </c>
      <c r="AA57" s="3" t="str">
        <f t="shared" si="36"/>
        <v/>
      </c>
      <c r="AB57" s="56">
        <f t="shared" si="36"/>
        <v>0</v>
      </c>
      <c r="AC57" s="3" t="str">
        <f t="shared" si="36"/>
        <v/>
      </c>
      <c r="AD57" s="56">
        <f t="shared" ca="1" si="36"/>
        <v>9</v>
      </c>
      <c r="AE57" s="43" t="str">
        <f t="shared" si="36"/>
        <v/>
      </c>
      <c r="AF57" s="43" t="str">
        <f t="shared" si="36"/>
        <v/>
      </c>
      <c r="AG57" s="43" t="str">
        <f t="shared" si="36"/>
        <v/>
      </c>
      <c r="AH57" s="1" t="str">
        <f t="shared" ref="AH57:AL61" si="37">IF(AH26="","",AH26)</f>
        <v/>
      </c>
      <c r="AI57" s="1" t="str">
        <f t="shared" si="37"/>
        <v/>
      </c>
      <c r="AJ57" s="1" t="str">
        <f t="shared" si="37"/>
        <v/>
      </c>
      <c r="AK57" s="1" t="str">
        <f t="shared" si="37"/>
        <v/>
      </c>
      <c r="AL57" s="1" t="str">
        <f t="shared" si="37"/>
        <v/>
      </c>
    </row>
    <row r="58" spans="1:38" ht="27" customHeight="1" x14ac:dyDescent="0.25">
      <c r="A58" s="1" t="str">
        <f t="shared" si="29"/>
        <v/>
      </c>
      <c r="B58" s="58" t="str">
        <f t="shared" si="29"/>
        <v/>
      </c>
      <c r="C58" s="58"/>
      <c r="D58" s="58"/>
      <c r="E58" s="58" t="str">
        <f>IF(E27="","",E27)</f>
        <v/>
      </c>
      <c r="F58" s="58">
        <f ca="1">IF(INT(N58/1000)=0,"",INT(N58/1000))</f>
        <v>2</v>
      </c>
      <c r="G58" s="59"/>
      <c r="H58" s="59">
        <f ca="1">IF(N58&lt;1000,INT(N58/100),INT((N58-F58*1000)/100))</f>
        <v>4</v>
      </c>
      <c r="I58" s="58" t="str">
        <f>IF(I27="","",I27)</f>
        <v/>
      </c>
      <c r="J58" s="58">
        <f ca="1">IF(F58="",INT((N58-H58*100)/10),INT((N58-F58*1000-H58*100)/10))</f>
        <v>2</v>
      </c>
      <c r="K58" s="58" t="str">
        <f>IF(K27="","",K27)</f>
        <v/>
      </c>
      <c r="L58" s="58">
        <f ca="1">IF(F58="",N58-H58*100-J58*10,N58-F58*1000-H58*100-J58*10)</f>
        <v>0</v>
      </c>
      <c r="M58" s="1" t="str">
        <f>IF(M27="","",M27)</f>
        <v/>
      </c>
      <c r="N58" s="50">
        <f ca="1">N56*L57</f>
        <v>2420</v>
      </c>
      <c r="O58" s="50">
        <f ca="1">N58</f>
        <v>2420</v>
      </c>
      <c r="P58" s="1" t="str">
        <f t="shared" si="35"/>
        <v/>
      </c>
      <c r="Q58" s="1" t="str">
        <f t="shared" si="35"/>
        <v/>
      </c>
      <c r="R58" s="1" t="str">
        <f t="shared" si="35"/>
        <v/>
      </c>
      <c r="S58" s="1" t="str">
        <f t="shared" si="35"/>
        <v/>
      </c>
      <c r="T58" s="58" t="str">
        <f t="shared" si="35"/>
        <v/>
      </c>
      <c r="U58" s="58"/>
      <c r="V58" s="58"/>
      <c r="W58" s="58" t="str">
        <f>IF(W27="","",W27)</f>
        <v/>
      </c>
      <c r="X58" s="58">
        <f ca="1">IF(INT(AF58/1000)=0,"",INT(AF58/1000))</f>
        <v>2</v>
      </c>
      <c r="Y58" s="59"/>
      <c r="Z58" s="59">
        <f ca="1">IF(AF58&lt;1000,INT(AF58/100),INT((AF58-X58*1000)/100))</f>
        <v>7</v>
      </c>
      <c r="AA58" s="58" t="str">
        <f>IF(AA27="","",AA27)</f>
        <v/>
      </c>
      <c r="AB58" s="58">
        <f ca="1">IF(X58="",INT((AF58-Z58*100)/10),INT((AF58-X58*1000-Z58*100)/10))</f>
        <v>2</v>
      </c>
      <c r="AC58" s="58" t="str">
        <f>IF(AC27="","",AC27)</f>
        <v/>
      </c>
      <c r="AD58" s="58">
        <f ca="1">IF(X58="",AF58-Z58*100-AB58*10,AF58-X58*1000-Z58*100-AB58*10)</f>
        <v>7</v>
      </c>
      <c r="AE58" s="1" t="str">
        <f>IF(AE27="","",AE27)</f>
        <v/>
      </c>
      <c r="AF58" s="50">
        <f ca="1">AF56*AD57</f>
        <v>2727</v>
      </c>
      <c r="AG58" s="50">
        <f ca="1">AF58</f>
        <v>2727</v>
      </c>
      <c r="AH58" s="1" t="str">
        <f t="shared" si="37"/>
        <v/>
      </c>
      <c r="AI58" s="1" t="str">
        <f t="shared" si="37"/>
        <v/>
      </c>
      <c r="AJ58" s="1" t="str">
        <f t="shared" si="37"/>
        <v/>
      </c>
      <c r="AK58" s="1" t="str">
        <f t="shared" si="37"/>
        <v/>
      </c>
      <c r="AL58" s="1" t="str">
        <f t="shared" si="37"/>
        <v/>
      </c>
    </row>
    <row r="59" spans="1:38" ht="25" customHeight="1" x14ac:dyDescent="0.25">
      <c r="A59" s="1" t="str">
        <f t="shared" si="29"/>
        <v/>
      </c>
      <c r="B59" s="58" t="str">
        <f t="shared" si="29"/>
        <v/>
      </c>
      <c r="C59" s="58" t="str">
        <f>IF(C28="","",C28)</f>
        <v/>
      </c>
      <c r="D59" s="58" t="str">
        <f ca="1">IF(INT(N59/1000)=0,"",INT(N59/1000))</f>
        <v/>
      </c>
      <c r="E59" s="58"/>
      <c r="F59" s="58">
        <f ca="1">IF(N59&lt;1000,INT(N59/100),INT((N59-D59*1000)/100))</f>
        <v>0</v>
      </c>
      <c r="G59" s="58" t="str">
        <f>IF(G28="","",G28)</f>
        <v/>
      </c>
      <c r="H59" s="58">
        <f ca="1">IF(D59="",INT((N59-F59*100)/10),INT((N59-D59*1000-F59*100)/10))</f>
        <v>0</v>
      </c>
      <c r="I59" s="58" t="str">
        <f>IF(I28="","",I28)</f>
        <v/>
      </c>
      <c r="J59" s="58">
        <f ca="1">IF(D59="",N59-F59*100-H59*10,N59-D59*1000-F59*100-H59*10)</f>
        <v>0</v>
      </c>
      <c r="K59" s="58" t="str">
        <f>IF(K28="","",K28)</f>
        <v/>
      </c>
      <c r="L59" s="58" t="str">
        <f>IF(L28="","",L28)</f>
        <v/>
      </c>
      <c r="M59" s="1" t="str">
        <f>IF(M28="","",M28)</f>
        <v/>
      </c>
      <c r="N59" s="50">
        <f ca="1">N56*J57</f>
        <v>0</v>
      </c>
      <c r="O59" s="50">
        <f ca="1">N59*10</f>
        <v>0</v>
      </c>
      <c r="P59" s="1" t="str">
        <f t="shared" si="35"/>
        <v/>
      </c>
      <c r="Q59" s="1" t="str">
        <f t="shared" si="35"/>
        <v/>
      </c>
      <c r="R59" s="1" t="str">
        <f t="shared" si="35"/>
        <v/>
      </c>
      <c r="S59" s="1" t="str">
        <f t="shared" si="35"/>
        <v/>
      </c>
      <c r="T59" s="58" t="str">
        <f t="shared" si="35"/>
        <v/>
      </c>
      <c r="U59" s="58" t="str">
        <f>IF(U28="","",U28)</f>
        <v/>
      </c>
      <c r="V59" s="58" t="str">
        <f ca="1">IF(INT(AF59/1000)=0,"",INT(AF59/1000))</f>
        <v/>
      </c>
      <c r="W59" s="58"/>
      <c r="X59" s="58">
        <f ca="1">IF(AF59&lt;1000,INT(AF59/100),INT((AF59-V59*1000)/100))</f>
        <v>0</v>
      </c>
      <c r="Y59" s="58" t="str">
        <f>IF(Y28="","",Y28)</f>
        <v/>
      </c>
      <c r="Z59" s="58">
        <f ca="1">IF(V59="",INT((AF59-X59*100)/10),INT((AF59-V59*1000-X59*100)/10))</f>
        <v>0</v>
      </c>
      <c r="AA59" s="58" t="str">
        <f>IF(AA28="","",AA28)</f>
        <v/>
      </c>
      <c r="AB59" s="58">
        <f ca="1">IF(V59="",AF59-X59*100-Z59*10,AF59-V59*1000-X59*100-Z59*10)</f>
        <v>0</v>
      </c>
      <c r="AC59" s="58" t="str">
        <f>IF(AC28="","",AC28)</f>
        <v/>
      </c>
      <c r="AD59" s="58" t="str">
        <f>IF(AD28="","",AD28)</f>
        <v/>
      </c>
      <c r="AE59" s="1" t="str">
        <f>IF(AE28="","",AE28)</f>
        <v/>
      </c>
      <c r="AF59" s="50">
        <f ca="1">AF56*AB57</f>
        <v>0</v>
      </c>
      <c r="AG59" s="50">
        <f ca="1">AF59*10</f>
        <v>0</v>
      </c>
      <c r="AH59" s="1" t="str">
        <f t="shared" si="37"/>
        <v/>
      </c>
      <c r="AI59" s="1" t="str">
        <f t="shared" si="37"/>
        <v/>
      </c>
      <c r="AJ59" s="1" t="str">
        <f t="shared" si="37"/>
        <v/>
      </c>
      <c r="AK59" s="1" t="str">
        <f t="shared" si="37"/>
        <v/>
      </c>
      <c r="AL59" s="1" t="str">
        <f t="shared" si="37"/>
        <v/>
      </c>
    </row>
    <row r="60" spans="1:38" ht="25" customHeight="1" x14ac:dyDescent="0.25">
      <c r="A60" s="1" t="str">
        <f>IF(A29="","",A29)</f>
        <v/>
      </c>
      <c r="B60" s="60">
        <f ca="1">IF(INT(N60/1000)=0,"",INT(N60/1000))</f>
        <v>1</v>
      </c>
      <c r="C60" s="60"/>
      <c r="D60" s="60">
        <f ca="1">IF(N60&lt;1000,INT(N60/100),INT((N60-B60*1000)/100))</f>
        <v>2</v>
      </c>
      <c r="E60" s="60" t="str">
        <f>IF(E29="","",E29)</f>
        <v/>
      </c>
      <c r="F60" s="60">
        <f ca="1">IF(B60="",INT((N60-D60*100)/10),INT((N60-B60*1000-D60*100)/10))</f>
        <v>1</v>
      </c>
      <c r="G60" s="60" t="str">
        <f>IF(G29="","",G29)</f>
        <v/>
      </c>
      <c r="H60" s="60">
        <f ca="1">IF(B60="",N60-D60*100-F60*10,N60-B60*1000-D60*100-F60*10)</f>
        <v>0</v>
      </c>
      <c r="I60" s="60" t="str">
        <f>IF(I29="","",I29)</f>
        <v/>
      </c>
      <c r="J60" s="60" t="str">
        <f>IF(J29="","",J29)</f>
        <v/>
      </c>
      <c r="K60" s="60" t="str">
        <f>IF(K29="","",K29)</f>
        <v/>
      </c>
      <c r="L60" s="60" t="str">
        <f>IF(L29="","",L29)</f>
        <v/>
      </c>
      <c r="M60" s="1" t="str">
        <f>IF(M29="","",M29)</f>
        <v/>
      </c>
      <c r="N60" s="50">
        <f ca="1">N56*H57</f>
        <v>1210</v>
      </c>
      <c r="O60" s="50">
        <f ca="1">N60*100</f>
        <v>121000</v>
      </c>
      <c r="P60" s="1" t="str">
        <f t="shared" ref="P60:S61" si="38">IF(P29="","",P29)</f>
        <v/>
      </c>
      <c r="Q60" s="1" t="str">
        <f t="shared" si="38"/>
        <v/>
      </c>
      <c r="R60" s="1" t="str">
        <f t="shared" si="38"/>
        <v/>
      </c>
      <c r="S60" s="1" t="str">
        <f t="shared" si="38"/>
        <v/>
      </c>
      <c r="T60" s="60" t="str">
        <f ca="1">IF(INT(AF60/1000)=0,"",INT(AF60/1000))</f>
        <v/>
      </c>
      <c r="U60" s="60"/>
      <c r="V60" s="60">
        <f ca="1">IF(AF60&lt;1000,INT(AF60/100),INT((AF60-T60*1000)/100))</f>
        <v>3</v>
      </c>
      <c r="W60" s="60" t="str">
        <f>IF(W29="","",W29)</f>
        <v/>
      </c>
      <c r="X60" s="60">
        <f ca="1">IF(T60="",INT((AF60-V60*100)/10),INT((AF60-T60*1000-V60*100)/10))</f>
        <v>0</v>
      </c>
      <c r="Y60" s="60" t="str">
        <f>IF(Y29="","",Y29)</f>
        <v/>
      </c>
      <c r="Z60" s="60">
        <f ca="1">IF(T60="",AF60-V60*100-X60*10,AF60-T60*1000-V60*100-X60*10)</f>
        <v>3</v>
      </c>
      <c r="AA60" s="60" t="str">
        <f>IF(AA29="","",AA29)</f>
        <v/>
      </c>
      <c r="AB60" s="60" t="str">
        <f>IF(AB29="","",AB29)</f>
        <v/>
      </c>
      <c r="AC60" s="60" t="str">
        <f>IF(AC29="","",AC29)</f>
        <v/>
      </c>
      <c r="AD60" s="60" t="str">
        <f>IF(AD29="","",AD29)</f>
        <v/>
      </c>
      <c r="AE60" s="1" t="str">
        <f>IF(AE29="","",AE29)</f>
        <v/>
      </c>
      <c r="AF60" s="50">
        <f ca="1">AF56*Z57</f>
        <v>303</v>
      </c>
      <c r="AG60" s="50">
        <f ca="1">AF60*100</f>
        <v>30300</v>
      </c>
      <c r="AH60" s="1" t="str">
        <f t="shared" si="37"/>
        <v/>
      </c>
      <c r="AI60" s="1" t="str">
        <f t="shared" si="37"/>
        <v/>
      </c>
      <c r="AJ60" s="1" t="str">
        <f t="shared" si="37"/>
        <v/>
      </c>
      <c r="AK60" s="1" t="str">
        <f t="shared" si="37"/>
        <v/>
      </c>
      <c r="AL60" s="1" t="str">
        <f t="shared" si="37"/>
        <v/>
      </c>
    </row>
    <row r="61" spans="1:38" ht="25" customHeight="1" x14ac:dyDescent="0.25">
      <c r="A61" s="1" t="str">
        <f>IF(A30="","",A30)</f>
        <v/>
      </c>
      <c r="B61" s="58">
        <f ca="1">IF(INT(O61/100000)=0,"",INT(O61/100000))</f>
        <v>1</v>
      </c>
      <c r="C61" s="58"/>
      <c r="D61" s="58">
        <f ca="1">IF(B61="",INT(O61/10000),INT((O61-B61*100000)/10000))</f>
        <v>2</v>
      </c>
      <c r="E61" s="58" t="str">
        <f>IF(E30="","",E30)</f>
        <v/>
      </c>
      <c r="F61" s="58">
        <f ca="1">IF(B61="",INT((O61-D61*10000)/1000),INT((O61-B61*100000-D61*10000)/1000))</f>
        <v>3</v>
      </c>
      <c r="G61" s="58" t="str">
        <f>IF(G30="","",G30)</f>
        <v/>
      </c>
      <c r="H61" s="58">
        <f ca="1">IF(B61="",INT((O61-D61*10000-F61*1000)/100),INT((O61-B61*100000-D61*10000-F61*1000)/100))</f>
        <v>4</v>
      </c>
      <c r="I61" s="58" t="str">
        <f>IF(I30="","",I30)</f>
        <v/>
      </c>
      <c r="J61" s="58">
        <f ca="1">IF(B61="",INT((O61-D61*10000-F61*1000-H61*100)/10),INT((O61-B61*100000-D61*10000-F61*1000-H61*100)/10))</f>
        <v>2</v>
      </c>
      <c r="K61" s="58" t="str">
        <f>IF(K30="","",K30)</f>
        <v/>
      </c>
      <c r="L61" s="58">
        <f ca="1">IF(B61="",O61-D61*10000-F61*1000-H61*100-J61*10,O61-B61*100000-D61*10000-F61*1000-H61*100-J61*10)</f>
        <v>0</v>
      </c>
      <c r="M61" s="1" t="str">
        <f>IF(M30="","",M30)</f>
        <v/>
      </c>
      <c r="N61" s="50" t="str">
        <f>IF(N30="","",N30)</f>
        <v/>
      </c>
      <c r="O61" s="50">
        <f ca="1">SUM(O58:O60)</f>
        <v>123420</v>
      </c>
      <c r="P61" s="1" t="str">
        <f t="shared" si="38"/>
        <v/>
      </c>
      <c r="Q61" s="1" t="str">
        <f t="shared" si="38"/>
        <v/>
      </c>
      <c r="R61" s="1" t="str">
        <f t="shared" si="38"/>
        <v/>
      </c>
      <c r="S61" s="1" t="str">
        <f t="shared" si="38"/>
        <v/>
      </c>
      <c r="T61" s="58" t="str">
        <f ca="1">IF(INT(AG61/100000)=0,"",INT(AG61/100000))</f>
        <v/>
      </c>
      <c r="U61" s="58"/>
      <c r="V61" s="58">
        <f ca="1">IF(T61="",INT(AG61/10000),INT((AG61-T61*100000)/10000))</f>
        <v>3</v>
      </c>
      <c r="W61" s="58" t="str">
        <f>IF(W30="","",W30)</f>
        <v/>
      </c>
      <c r="X61" s="58">
        <f ca="1">IF(T61="",INT((AG61-V61*10000)/1000),INT((AG61-T61*100000-V61*10000)/1000))</f>
        <v>3</v>
      </c>
      <c r="Y61" s="58" t="str">
        <f>IF(Y30="","",Y30)</f>
        <v/>
      </c>
      <c r="Z61" s="58">
        <f ca="1">IF(T61="",INT((AG61-V61*10000-X61*1000)/100),INT((AG61-T61*100000-V61*10000-X61*1000)/100))</f>
        <v>0</v>
      </c>
      <c r="AA61" s="58" t="str">
        <f>IF(AA30="","",AA30)</f>
        <v/>
      </c>
      <c r="AB61" s="58">
        <f ca="1">IF(T61="",INT((AG61-V61*10000-X61*1000-Z61*100)/10),INT((AG61-T61*100000-V61*10000-X61*1000-Z61*100)/10))</f>
        <v>2</v>
      </c>
      <c r="AC61" s="58" t="str">
        <f>IF(AC30="","",AC30)</f>
        <v/>
      </c>
      <c r="AD61" s="58">
        <f ca="1">IF(T61="",AG61-V61*10000-X61*1000-Z61*100-AB61*10,AG61-T61*100000-V61*10000-X61*1000-Z61*100-AB61*10)</f>
        <v>7</v>
      </c>
      <c r="AE61" s="1" t="str">
        <f>IF(AE30="","",AE30)</f>
        <v/>
      </c>
      <c r="AF61" s="50" t="str">
        <f>IF(AF30="","",AF30)</f>
        <v/>
      </c>
      <c r="AG61" s="50">
        <f ca="1">SUM(AG58:AG60)</f>
        <v>33027</v>
      </c>
      <c r="AH61" s="1" t="str">
        <f t="shared" si="37"/>
        <v/>
      </c>
      <c r="AI61" s="1" t="str">
        <f t="shared" si="37"/>
        <v/>
      </c>
      <c r="AJ61" s="1" t="str">
        <f t="shared" si="37"/>
        <v/>
      </c>
      <c r="AK61" s="1" t="str">
        <f t="shared" si="37"/>
        <v/>
      </c>
      <c r="AL61" s="1" t="str">
        <f t="shared" si="37"/>
        <v/>
      </c>
    </row>
    <row r="62" spans="1:38" ht="23.5" x14ac:dyDescent="0.25">
      <c r="A62" s="1" t="str">
        <f t="shared" ref="A62:AL62" si="39">IF(A31="","",A31)</f>
        <v/>
      </c>
      <c r="B62" s="1" t="str">
        <f t="shared" si="39"/>
        <v/>
      </c>
      <c r="E62" s="2" t="str">
        <f t="shared" si="39"/>
        <v/>
      </c>
      <c r="F62" s="1" t="str">
        <f t="shared" si="39"/>
        <v/>
      </c>
      <c r="G62" s="1" t="str">
        <f t="shared" si="39"/>
        <v/>
      </c>
      <c r="H62" s="1" t="str">
        <f t="shared" si="39"/>
        <v/>
      </c>
      <c r="I62" s="1" t="str">
        <f t="shared" si="39"/>
        <v/>
      </c>
      <c r="J62" s="1" t="str">
        <f t="shared" si="39"/>
        <v/>
      </c>
      <c r="K62" s="1" t="str">
        <f t="shared" si="39"/>
        <v/>
      </c>
      <c r="L62" s="1" t="str">
        <f t="shared" si="39"/>
        <v/>
      </c>
      <c r="M62" s="1" t="str">
        <f t="shared" si="39"/>
        <v/>
      </c>
      <c r="N62" s="1" t="str">
        <f t="shared" si="39"/>
        <v/>
      </c>
      <c r="O62" s="1" t="str">
        <f t="shared" si="39"/>
        <v/>
      </c>
      <c r="P62" s="16" t="str">
        <f t="shared" si="39"/>
        <v/>
      </c>
      <c r="Q62" s="1" t="str">
        <f t="shared" si="39"/>
        <v/>
      </c>
      <c r="R62" s="1" t="str">
        <f t="shared" si="39"/>
        <v/>
      </c>
      <c r="S62" s="1" t="str">
        <f t="shared" si="39"/>
        <v/>
      </c>
      <c r="T62" s="1" t="str">
        <f t="shared" si="39"/>
        <v/>
      </c>
      <c r="W62" s="1" t="str">
        <f t="shared" si="39"/>
        <v/>
      </c>
      <c r="X62" s="1" t="str">
        <f t="shared" si="39"/>
        <v/>
      </c>
      <c r="Y62" s="1" t="str">
        <f t="shared" si="39"/>
        <v/>
      </c>
      <c r="Z62" s="1" t="str">
        <f t="shared" si="39"/>
        <v/>
      </c>
      <c r="AA62" s="1" t="str">
        <f t="shared" si="39"/>
        <v/>
      </c>
      <c r="AB62" s="1" t="str">
        <f t="shared" si="39"/>
        <v/>
      </c>
      <c r="AC62" s="1" t="str">
        <f t="shared" si="39"/>
        <v/>
      </c>
      <c r="AD62" s="1" t="str">
        <f t="shared" si="39"/>
        <v/>
      </c>
      <c r="AE62" s="1" t="str">
        <f t="shared" si="39"/>
        <v/>
      </c>
      <c r="AF62" s="1" t="str">
        <f t="shared" si="39"/>
        <v/>
      </c>
      <c r="AG62" s="1" t="str">
        <f t="shared" si="39"/>
        <v/>
      </c>
      <c r="AH62" s="1" t="str">
        <f t="shared" si="39"/>
        <v/>
      </c>
      <c r="AI62" s="1" t="str">
        <f t="shared" si="39"/>
        <v/>
      </c>
      <c r="AJ62" s="1" t="str">
        <f t="shared" si="39"/>
        <v/>
      </c>
      <c r="AK62" s="1" t="str">
        <f t="shared" si="39"/>
        <v/>
      </c>
      <c r="AL62" s="1" t="str">
        <f t="shared" si="39"/>
        <v/>
      </c>
    </row>
  </sheetData>
  <mergeCells count="18">
    <mergeCell ref="E19:F19"/>
    <mergeCell ref="W19:X19"/>
    <mergeCell ref="E26:F26"/>
    <mergeCell ref="W26:X26"/>
    <mergeCell ref="AJ1:AK1"/>
    <mergeCell ref="E5:F5"/>
    <mergeCell ref="W5:X5"/>
    <mergeCell ref="E12:F12"/>
    <mergeCell ref="W12:X12"/>
    <mergeCell ref="E50:F50"/>
    <mergeCell ref="W50:X50"/>
    <mergeCell ref="E57:F57"/>
    <mergeCell ref="W57:X57"/>
    <mergeCell ref="AJ32:AK32"/>
    <mergeCell ref="E36:F36"/>
    <mergeCell ref="W36:X36"/>
    <mergeCell ref="E43:F43"/>
    <mergeCell ref="W43:X43"/>
  </mergeCells>
  <phoneticPr fontId="3"/>
  <conditionalFormatting sqref="D46:D47">
    <cfRule type="cellIs" dxfId="76" priority="9" stopIfTrue="1" operator="equal">
      <formula>0</formula>
    </cfRule>
  </conditionalFormatting>
  <conditionalFormatting sqref="F45">
    <cfRule type="cellIs" dxfId="75" priority="11" stopIfTrue="1" operator="equal">
      <formula>0</formula>
    </cfRule>
  </conditionalFormatting>
  <conditionalFormatting sqref="H44">
    <cfRule type="cellIs" dxfId="74" priority="5" stopIfTrue="1" operator="equal">
      <formula>0</formula>
    </cfRule>
  </conditionalFormatting>
  <conditionalFormatting sqref="V46:V47">
    <cfRule type="cellIs" dxfId="73" priority="2" stopIfTrue="1" operator="equal">
      <formula>0</formula>
    </cfRule>
  </conditionalFormatting>
  <conditionalFormatting sqref="X45">
    <cfRule type="cellIs" dxfId="72" priority="4" stopIfTrue="1" operator="equal">
      <formula>0</formula>
    </cfRule>
  </conditionalFormatting>
  <conditionalFormatting sqref="Z44">
    <cfRule type="cellIs" dxfId="71" priority="1" stopIfTrue="1" operator="equal">
      <formula>0</formula>
    </cfRule>
  </conditionalFormatting>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Q50"/>
  <sheetViews>
    <sheetView workbookViewId="0"/>
  </sheetViews>
  <sheetFormatPr defaultColWidth="11.0703125" defaultRowHeight="16.5" x14ac:dyDescent="0.25"/>
  <cols>
    <col min="1" max="38" width="1.7109375" style="1" customWidth="1"/>
    <col min="39" max="39" width="11.0703125" style="1"/>
    <col min="40" max="43" width="11.0703125" style="50"/>
    <col min="44" max="16384" width="11.0703125" style="1"/>
  </cols>
  <sheetData>
    <row r="1" spans="1:37" ht="25" customHeight="1" x14ac:dyDescent="0.25">
      <c r="D1" s="2" t="s">
        <v>50</v>
      </c>
      <c r="AH1" s="3" t="s">
        <v>2</v>
      </c>
      <c r="AI1" s="3"/>
      <c r="AJ1" s="147"/>
      <c r="AK1" s="147"/>
    </row>
    <row r="2" spans="1:37" ht="25" customHeight="1" x14ac:dyDescent="0.25">
      <c r="Q2" s="4" t="s">
        <v>0</v>
      </c>
      <c r="R2" s="3"/>
      <c r="S2" s="3"/>
      <c r="T2" s="3"/>
      <c r="U2" s="3"/>
      <c r="V2" s="3"/>
      <c r="W2" s="3"/>
      <c r="X2" s="3"/>
      <c r="Y2" s="3"/>
      <c r="Z2" s="3"/>
      <c r="AA2" s="3"/>
      <c r="AB2" s="3"/>
      <c r="AC2" s="3"/>
      <c r="AD2" s="3"/>
      <c r="AE2" s="3"/>
      <c r="AF2" s="3"/>
    </row>
    <row r="3" spans="1:37" ht="25" customHeight="1" x14ac:dyDescent="0.25">
      <c r="A3" s="51" t="s">
        <v>127</v>
      </c>
      <c r="C3" s="52" t="s">
        <v>128</v>
      </c>
    </row>
    <row r="4" spans="1:37" ht="27" customHeight="1" x14ac:dyDescent="0.25">
      <c r="B4" s="51" t="s">
        <v>134</v>
      </c>
      <c r="G4" s="1">
        <f ca="1">INT(RAND()*3+1)</f>
        <v>3</v>
      </c>
      <c r="H4" s="54"/>
      <c r="I4" s="1">
        <f ca="1">INT(RAND()*9+1)</f>
        <v>5</v>
      </c>
      <c r="J4" s="54"/>
      <c r="K4" s="1">
        <v>0</v>
      </c>
      <c r="L4" s="54"/>
      <c r="M4" s="1">
        <v>0</v>
      </c>
      <c r="T4" s="51" t="s">
        <v>131</v>
      </c>
      <c r="Y4" s="1">
        <f ca="1">INT(RAND()*3+1)</f>
        <v>3</v>
      </c>
      <c r="Z4" s="54"/>
      <c r="AA4" s="1">
        <f ca="1">INT(RAND()*9+1)</f>
        <v>9</v>
      </c>
      <c r="AB4" s="54"/>
      <c r="AC4" s="1">
        <v>0</v>
      </c>
      <c r="AD4" s="54"/>
      <c r="AE4" s="1">
        <v>0</v>
      </c>
    </row>
    <row r="5" spans="1:37" ht="27" customHeight="1" x14ac:dyDescent="0.25">
      <c r="A5" s="44"/>
      <c r="B5" s="43"/>
      <c r="C5" s="43"/>
      <c r="D5" s="153" t="s">
        <v>135</v>
      </c>
      <c r="E5" s="147"/>
      <c r="F5" s="3"/>
      <c r="G5" s="3">
        <f ca="1">INT(RAND()*3+1)</f>
        <v>2</v>
      </c>
      <c r="H5" s="56"/>
      <c r="I5" s="3">
        <f ca="1">INT(RAND()*9+1)</f>
        <v>5</v>
      </c>
      <c r="J5" s="56"/>
      <c r="K5" s="3">
        <v>0</v>
      </c>
      <c r="L5" s="56"/>
      <c r="M5" s="62"/>
      <c r="N5" s="43"/>
      <c r="O5" s="43"/>
      <c r="P5" s="43"/>
      <c r="Q5" s="43"/>
      <c r="R5" s="43"/>
      <c r="S5" s="44"/>
      <c r="T5" s="43"/>
      <c r="U5" s="43"/>
      <c r="V5" s="153" t="s">
        <v>135</v>
      </c>
      <c r="W5" s="147"/>
      <c r="X5" s="3"/>
      <c r="Y5" s="3">
        <f ca="1">INT(RAND()*3+1)</f>
        <v>2</v>
      </c>
      <c r="Z5" s="56"/>
      <c r="AA5" s="3">
        <f ca="1">INT(RAND()*9+1)</f>
        <v>9</v>
      </c>
      <c r="AB5" s="56"/>
      <c r="AC5" s="3">
        <v>0</v>
      </c>
      <c r="AD5" s="56"/>
      <c r="AE5" s="62"/>
      <c r="AF5" s="43"/>
      <c r="AG5" s="43"/>
    </row>
    <row r="6" spans="1:37" ht="27" customHeight="1" x14ac:dyDescent="0.25"/>
    <row r="7" spans="1:37" ht="27" customHeight="1" x14ac:dyDescent="0.25"/>
    <row r="8" spans="1:37" ht="27" customHeight="1" x14ac:dyDescent="0.25"/>
    <row r="9" spans="1:37" ht="27" customHeight="1" x14ac:dyDescent="0.25"/>
    <row r="10" spans="1:37" ht="27" customHeight="1" x14ac:dyDescent="0.25">
      <c r="A10" s="51" t="s">
        <v>136</v>
      </c>
      <c r="C10" s="146">
        <f ca="1">INT(RAND()*9+31)</f>
        <v>32</v>
      </c>
      <c r="D10" s="146"/>
      <c r="E10" s="154" t="s">
        <v>37</v>
      </c>
      <c r="F10" s="154"/>
      <c r="G10" s="146">
        <f ca="1">INT(RAND()*9+21)</f>
        <v>23</v>
      </c>
      <c r="H10" s="146"/>
      <c r="I10" s="154" t="s">
        <v>15</v>
      </c>
      <c r="J10" s="154"/>
      <c r="K10" s="146">
        <f ca="1">C10*G10</f>
        <v>736</v>
      </c>
      <c r="L10" s="146"/>
      <c r="M10" s="146"/>
      <c r="N10" s="52" t="s">
        <v>137</v>
      </c>
      <c r="S10" s="5"/>
      <c r="V10" s="10"/>
      <c r="W10" s="10"/>
      <c r="Y10" s="5"/>
      <c r="Z10" s="5"/>
    </row>
    <row r="11" spans="1:37" ht="50.15" customHeight="1" x14ac:dyDescent="0.25">
      <c r="B11" s="51" t="s">
        <v>138</v>
      </c>
      <c r="D11" s="146">
        <f ca="1">C10*100</f>
        <v>3200</v>
      </c>
      <c r="E11" s="146"/>
      <c r="F11" s="146"/>
      <c r="G11" s="146"/>
      <c r="H11" s="154" t="s">
        <v>37</v>
      </c>
      <c r="I11" s="146"/>
      <c r="J11" s="146">
        <f ca="1">G10*100</f>
        <v>2300</v>
      </c>
      <c r="K11" s="146"/>
      <c r="L11" s="146"/>
      <c r="M11" s="146"/>
      <c r="T11" s="5"/>
      <c r="W11" s="17"/>
      <c r="X11" s="17"/>
      <c r="Y11" s="17"/>
      <c r="Z11" s="54"/>
      <c r="AA11" s="17"/>
      <c r="AB11" s="54"/>
      <c r="AC11" s="17"/>
      <c r="AD11" s="54"/>
    </row>
    <row r="12" spans="1:37" ht="50.15" customHeight="1" x14ac:dyDescent="0.25">
      <c r="B12" s="51" t="s">
        <v>139</v>
      </c>
      <c r="D12" s="146">
        <f ca="1">C10</f>
        <v>32</v>
      </c>
      <c r="E12" s="146"/>
      <c r="F12" s="154" t="s">
        <v>57</v>
      </c>
      <c r="G12" s="146"/>
      <c r="H12" s="154" t="s">
        <v>37</v>
      </c>
      <c r="I12" s="146"/>
      <c r="J12" s="146">
        <f ca="1">G10</f>
        <v>23</v>
      </c>
      <c r="K12" s="146"/>
      <c r="L12" s="54"/>
      <c r="Y12" s="44"/>
      <c r="Z12" s="54"/>
      <c r="AA12" s="17"/>
      <c r="AB12" s="54"/>
      <c r="AC12" s="17"/>
      <c r="AD12" s="54"/>
    </row>
    <row r="13" spans="1:37" ht="50.15" customHeight="1" x14ac:dyDescent="0.25">
      <c r="B13" s="51" t="s">
        <v>140</v>
      </c>
      <c r="D13" s="146">
        <f ca="1">C10</f>
        <v>32</v>
      </c>
      <c r="E13" s="146"/>
      <c r="F13" s="154" t="s">
        <v>57</v>
      </c>
      <c r="G13" s="146"/>
      <c r="H13" s="154" t="s">
        <v>37</v>
      </c>
      <c r="I13" s="146"/>
      <c r="J13" s="146">
        <f ca="1">G10</f>
        <v>23</v>
      </c>
      <c r="K13" s="146"/>
      <c r="L13" s="154" t="s">
        <v>57</v>
      </c>
      <c r="M13" s="154"/>
    </row>
    <row r="14" spans="1:37" ht="50.15" customHeight="1" x14ac:dyDescent="0.25">
      <c r="B14" s="51" t="s">
        <v>141</v>
      </c>
      <c r="D14" s="146">
        <f ca="1">C10</f>
        <v>32</v>
      </c>
      <c r="E14" s="146"/>
      <c r="F14" s="154" t="s">
        <v>58</v>
      </c>
      <c r="G14" s="146"/>
      <c r="H14" s="154" t="s">
        <v>37</v>
      </c>
      <c r="I14" s="146"/>
      <c r="J14" s="146">
        <f ca="1">G10</f>
        <v>23</v>
      </c>
      <c r="K14" s="146"/>
      <c r="L14" s="154" t="s">
        <v>57</v>
      </c>
      <c r="M14" s="154"/>
    </row>
    <row r="15" spans="1:37" ht="27" customHeight="1" x14ac:dyDescent="0.25">
      <c r="A15" s="44"/>
      <c r="B15" s="43"/>
      <c r="C15" s="43"/>
      <c r="D15" s="49"/>
      <c r="E15" s="49"/>
      <c r="F15" s="43"/>
      <c r="G15" s="44"/>
      <c r="H15" s="44"/>
      <c r="I15" s="43"/>
      <c r="J15" s="43"/>
      <c r="K15" s="43"/>
      <c r="L15" s="43"/>
      <c r="M15" s="43"/>
      <c r="N15" s="43"/>
      <c r="O15" s="43"/>
      <c r="P15" s="43"/>
      <c r="Q15" s="43"/>
      <c r="R15" s="43"/>
      <c r="S15" s="44"/>
      <c r="T15" s="43"/>
      <c r="U15" s="43"/>
      <c r="V15" s="49"/>
      <c r="W15" s="49"/>
      <c r="X15" s="43"/>
      <c r="Y15" s="44"/>
      <c r="Z15" s="44"/>
      <c r="AA15" s="43"/>
      <c r="AB15" s="43"/>
      <c r="AC15" s="43"/>
      <c r="AD15" s="43"/>
      <c r="AE15" s="43"/>
      <c r="AF15" s="43"/>
      <c r="AG15" s="43"/>
      <c r="AH15" s="43"/>
    </row>
    <row r="16" spans="1:37" ht="27" customHeight="1" x14ac:dyDescent="0.25">
      <c r="A16" s="51" t="s">
        <v>142</v>
      </c>
      <c r="C16" s="146">
        <f ca="1">INT(RAND()*9+21)</f>
        <v>24</v>
      </c>
      <c r="D16" s="146"/>
      <c r="E16" s="154" t="s">
        <v>34</v>
      </c>
      <c r="F16" s="154"/>
      <c r="G16" s="146">
        <f ca="1">INT(RAND()*9+41)</f>
        <v>45</v>
      </c>
      <c r="H16" s="146"/>
      <c r="I16" s="154" t="s">
        <v>15</v>
      </c>
      <c r="J16" s="154"/>
      <c r="K16" s="146">
        <f ca="1">C16+G16</f>
        <v>69</v>
      </c>
      <c r="L16" s="146"/>
      <c r="M16" s="146"/>
      <c r="N16" s="52" t="s">
        <v>137</v>
      </c>
      <c r="S16" s="5"/>
      <c r="V16" s="10"/>
      <c r="W16" s="10"/>
      <c r="Y16" s="5"/>
      <c r="Z16" s="5"/>
    </row>
    <row r="17" spans="1:43" ht="50.15" customHeight="1" x14ac:dyDescent="0.25">
      <c r="B17" s="51" t="s">
        <v>138</v>
      </c>
      <c r="D17" s="146">
        <f ca="1">C16</f>
        <v>24</v>
      </c>
      <c r="E17" s="146"/>
      <c r="F17" s="154" t="s">
        <v>58</v>
      </c>
      <c r="G17" s="146"/>
      <c r="H17" s="154" t="s">
        <v>34</v>
      </c>
      <c r="I17" s="146"/>
      <c r="J17" s="146">
        <f ca="1">G16</f>
        <v>45</v>
      </c>
      <c r="K17" s="146"/>
      <c r="L17" s="154" t="s">
        <v>58</v>
      </c>
      <c r="M17" s="154"/>
      <c r="T17" s="5"/>
      <c r="W17" s="17"/>
      <c r="X17" s="17"/>
      <c r="Y17" s="17"/>
      <c r="Z17" s="54"/>
      <c r="AA17" s="17"/>
      <c r="AB17" s="54"/>
      <c r="AC17" s="17"/>
      <c r="AD17" s="54"/>
    </row>
    <row r="18" spans="1:43" ht="50.15" customHeight="1" x14ac:dyDescent="0.25">
      <c r="B18" s="51" t="s">
        <v>139</v>
      </c>
      <c r="D18" s="1">
        <f ca="1">INT(C16/10)</f>
        <v>2</v>
      </c>
      <c r="E18" s="52" t="s">
        <v>58</v>
      </c>
      <c r="F18" s="52"/>
      <c r="G18" s="146">
        <f ca="1">(D17-D18*10)*1000</f>
        <v>4000</v>
      </c>
      <c r="H18" s="146"/>
      <c r="I18" s="146"/>
      <c r="J18" s="52" t="s">
        <v>57</v>
      </c>
      <c r="L18" s="154" t="s">
        <v>34</v>
      </c>
      <c r="M18" s="146"/>
      <c r="N18" s="1">
        <f ca="1">INT(J17/10)</f>
        <v>4</v>
      </c>
      <c r="O18" s="52" t="s">
        <v>58</v>
      </c>
      <c r="Q18" s="146">
        <f ca="1">(J17-N18*10)*1000</f>
        <v>5000</v>
      </c>
      <c r="R18" s="146"/>
      <c r="S18" s="146"/>
      <c r="T18" s="52" t="s">
        <v>57</v>
      </c>
      <c r="Y18" s="44"/>
      <c r="Z18" s="54"/>
      <c r="AA18" s="17"/>
      <c r="AB18" s="54"/>
      <c r="AC18" s="17"/>
      <c r="AD18" s="54"/>
    </row>
    <row r="19" spans="1:43" ht="27" customHeight="1" x14ac:dyDescent="0.25">
      <c r="B19" s="51"/>
      <c r="F19" s="52"/>
      <c r="H19" s="52"/>
      <c r="L19" s="52"/>
      <c r="M19" s="52"/>
    </row>
    <row r="20" spans="1:43" ht="27" customHeight="1" x14ac:dyDescent="0.25">
      <c r="A20" s="51" t="s">
        <v>143</v>
      </c>
      <c r="B20" s="51"/>
      <c r="C20" s="52" t="s">
        <v>144</v>
      </c>
      <c r="F20" s="52"/>
      <c r="H20" s="52"/>
      <c r="L20" s="52"/>
      <c r="M20" s="52"/>
    </row>
    <row r="21" spans="1:43" ht="27" customHeight="1" x14ac:dyDescent="0.25">
      <c r="A21" s="63">
        <v>1</v>
      </c>
      <c r="B21" s="51" t="s">
        <v>145</v>
      </c>
      <c r="E21" s="1">
        <v>1</v>
      </c>
      <c r="F21" s="1" t="str">
        <f ca="1">VLOOKUP(A21,$AO$21:$AQ$22,2,FALSE)</f>
        <v>億</v>
      </c>
      <c r="K21" s="146">
        <v>9000</v>
      </c>
      <c r="L21" s="146"/>
      <c r="M21" s="146"/>
      <c r="N21" s="1" t="str">
        <f ca="1">VLOOKUP(A21,$AO$21:$AQ$22,3,FALSE)</f>
        <v>万</v>
      </c>
      <c r="AN21" s="50">
        <f ca="1">RAND()</f>
        <v>5.3968434422436706E-3</v>
      </c>
      <c r="AO21" s="50">
        <f ca="1">RANK(AN21,$AN$21:$AN$22)</f>
        <v>2</v>
      </c>
      <c r="AP21" s="50" t="s">
        <v>69</v>
      </c>
      <c r="AQ21" s="50" t="s">
        <v>58</v>
      </c>
    </row>
    <row r="22" spans="1:43" ht="27" customHeight="1" x14ac:dyDescent="0.25">
      <c r="A22" s="44"/>
      <c r="B22" s="43"/>
      <c r="D22" s="49"/>
      <c r="E22" s="49"/>
      <c r="F22" s="43"/>
      <c r="G22" s="44"/>
      <c r="H22" s="44"/>
      <c r="I22" s="43"/>
      <c r="J22" s="43"/>
      <c r="K22" s="43"/>
      <c r="L22" s="43"/>
      <c r="M22" s="43"/>
      <c r="N22" s="43"/>
      <c r="O22" s="43"/>
      <c r="P22" s="43"/>
      <c r="Q22" s="43"/>
      <c r="R22" s="43"/>
      <c r="S22" s="44"/>
      <c r="T22" s="43"/>
      <c r="U22" s="43"/>
      <c r="V22" s="49"/>
      <c r="W22" s="49"/>
      <c r="X22" s="43"/>
      <c r="Y22" s="44"/>
      <c r="Z22" s="44"/>
      <c r="AA22" s="43"/>
      <c r="AB22" s="43"/>
      <c r="AC22" s="43"/>
      <c r="AD22" s="43"/>
      <c r="AE22" s="43"/>
      <c r="AF22" s="43"/>
      <c r="AG22" s="43"/>
      <c r="AH22" s="43"/>
      <c r="AN22" s="50">
        <f ca="1">RAND()</f>
        <v>8.693446028981644E-2</v>
      </c>
      <c r="AO22" s="50">
        <f ca="1">RANK(AN22,$AN$21:$AN$22)</f>
        <v>1</v>
      </c>
      <c r="AP22" s="50" t="s">
        <v>58</v>
      </c>
      <c r="AQ22" s="50" t="s">
        <v>57</v>
      </c>
    </row>
    <row r="23" spans="1:43" ht="27" customHeight="1" x14ac:dyDescent="0.25">
      <c r="A23" s="50">
        <v>2</v>
      </c>
      <c r="B23" s="51" t="s">
        <v>131</v>
      </c>
      <c r="E23" s="146">
        <f ca="1">INT(RAND()*9+11)</f>
        <v>18</v>
      </c>
      <c r="F23" s="146"/>
      <c r="G23" s="1" t="str">
        <f ca="1">VLOOKUP(A23,$AO$21:$AQ$22,3,FALSE)</f>
        <v>億</v>
      </c>
      <c r="L23" s="146">
        <f ca="1">E23-1</f>
        <v>17</v>
      </c>
      <c r="M23" s="146"/>
      <c r="N23" s="1" t="str">
        <f ca="1">VLOOKUP(A23,$AO$21:$AQ$22,2,FALSE)</f>
        <v>兆</v>
      </c>
    </row>
    <row r="24" spans="1:43" ht="27" customHeight="1" x14ac:dyDescent="0.25"/>
    <row r="25" spans="1:43" ht="27" customHeight="1" x14ac:dyDescent="0.25">
      <c r="B25" s="5"/>
      <c r="E25" s="17"/>
      <c r="F25" s="17"/>
      <c r="G25" s="17"/>
      <c r="H25" s="54"/>
      <c r="I25" s="17"/>
      <c r="J25" s="54"/>
      <c r="K25" s="17"/>
      <c r="L25" s="54"/>
      <c r="T25" s="5"/>
      <c r="W25" s="17"/>
      <c r="X25" s="17"/>
      <c r="Y25" s="17"/>
      <c r="Z25" s="54"/>
      <c r="AA25" s="17"/>
      <c r="AB25" s="54"/>
      <c r="AC25" s="17"/>
      <c r="AD25" s="54"/>
    </row>
    <row r="26" spans="1:43" ht="25" customHeight="1" x14ac:dyDescent="0.25">
      <c r="A26" s="51" t="str">
        <f t="shared" ref="A26:D27" si="0">IF(A1="","",A1)</f>
        <v/>
      </c>
      <c r="B26" s="1" t="str">
        <f t="shared" si="0"/>
        <v/>
      </c>
      <c r="C26" s="52" t="str">
        <f t="shared" si="0"/>
        <v/>
      </c>
      <c r="D26" s="2" t="str">
        <f t="shared" si="0"/>
        <v>大きな数</v>
      </c>
      <c r="AH26" s="3" t="str">
        <f>IF(AH1="","",AH1)</f>
        <v>№</v>
      </c>
      <c r="AI26" s="3"/>
      <c r="AJ26" s="147"/>
      <c r="AK26" s="147"/>
    </row>
    <row r="27" spans="1:43" ht="27" customHeight="1" x14ac:dyDescent="0.25">
      <c r="A27" s="1" t="str">
        <f t="shared" si="0"/>
        <v/>
      </c>
      <c r="B27" s="5" t="str">
        <f t="shared" si="0"/>
        <v/>
      </c>
      <c r="C27" s="1" t="str">
        <f t="shared" si="0"/>
        <v/>
      </c>
      <c r="D27" s="1" t="str">
        <f t="shared" si="0"/>
        <v/>
      </c>
      <c r="E27" s="6" t="s">
        <v>1</v>
      </c>
      <c r="H27" s="54"/>
      <c r="J27" s="54"/>
      <c r="K27" s="1" t="str">
        <f t="shared" ref="K27:Q27" si="1">IF(K2="","",K2)</f>
        <v/>
      </c>
      <c r="L27" s="54" t="str">
        <f t="shared" si="1"/>
        <v/>
      </c>
      <c r="M27" s="1" t="str">
        <f t="shared" si="1"/>
        <v/>
      </c>
      <c r="N27" s="1" t="str">
        <f t="shared" si="1"/>
        <v/>
      </c>
      <c r="O27" s="1" t="str">
        <f t="shared" si="1"/>
        <v/>
      </c>
      <c r="P27" s="1" t="str">
        <f t="shared" si="1"/>
        <v/>
      </c>
      <c r="Q27" s="3" t="str">
        <f t="shared" si="1"/>
        <v>名前</v>
      </c>
      <c r="R27" s="3"/>
      <c r="S27" s="3"/>
      <c r="T27" s="57"/>
      <c r="U27" s="3" t="str">
        <f>IF(U2="","",U2)</f>
        <v/>
      </c>
      <c r="V27" s="3"/>
      <c r="W27" s="3"/>
      <c r="X27" s="3"/>
      <c r="Y27" s="3"/>
      <c r="Z27" s="56"/>
      <c r="AA27" s="3"/>
      <c r="AB27" s="56"/>
      <c r="AC27" s="3"/>
      <c r="AD27" s="56"/>
      <c r="AE27" s="3"/>
      <c r="AF27" s="3"/>
      <c r="AL27" s="1" t="str">
        <f>IF(AL2="","",AL2)</f>
        <v/>
      </c>
    </row>
    <row r="28" spans="1:43" ht="27" customHeight="1" x14ac:dyDescent="0.25">
      <c r="A28" s="51" t="str">
        <f>IF(A3="","",A3)</f>
        <v>１</v>
      </c>
      <c r="C28" s="52" t="str">
        <f>IF(C3="","",C3)</f>
        <v>計算をしましょう。</v>
      </c>
    </row>
    <row r="29" spans="1:43" ht="27" customHeight="1" x14ac:dyDescent="0.25">
      <c r="A29" s="1" t="str">
        <f>IF(A4="","",A4)</f>
        <v/>
      </c>
      <c r="B29" s="51" t="str">
        <f>IF(B4="","",B4)</f>
        <v>(1)</v>
      </c>
      <c r="D29" s="1" t="str">
        <f t="shared" ref="D29:N29" si="2">IF(D4="","",D4)</f>
        <v/>
      </c>
      <c r="E29" s="1" t="str">
        <f t="shared" si="2"/>
        <v/>
      </c>
      <c r="F29" s="1" t="str">
        <f t="shared" si="2"/>
        <v/>
      </c>
      <c r="G29" s="1">
        <f t="shared" ca="1" si="2"/>
        <v>3</v>
      </c>
      <c r="H29" s="54" t="str">
        <f t="shared" si="2"/>
        <v/>
      </c>
      <c r="I29" s="1">
        <f t="shared" ca="1" si="2"/>
        <v>5</v>
      </c>
      <c r="J29" s="54" t="str">
        <f t="shared" si="2"/>
        <v/>
      </c>
      <c r="K29" s="1">
        <f t="shared" si="2"/>
        <v>0</v>
      </c>
      <c r="L29" s="54" t="str">
        <f t="shared" si="2"/>
        <v/>
      </c>
      <c r="M29" s="1">
        <f t="shared" si="2"/>
        <v>0</v>
      </c>
      <c r="N29" s="1" t="str">
        <f t="shared" si="2"/>
        <v/>
      </c>
      <c r="O29" s="50">
        <f ca="1">G29*10+I29</f>
        <v>35</v>
      </c>
      <c r="P29" s="50" t="str">
        <f>IF(P4="","",P4)</f>
        <v/>
      </c>
      <c r="Q29" s="1" t="str">
        <f>IF(Q4="","",Q4)</f>
        <v/>
      </c>
      <c r="R29" s="1" t="str">
        <f>IF(R4="","",R4)</f>
        <v/>
      </c>
      <c r="S29" s="1" t="str">
        <f>IF(S4="","",S4)</f>
        <v/>
      </c>
      <c r="T29" s="51" t="str">
        <f>IF(T4="","",T4)</f>
        <v>(2)</v>
      </c>
      <c r="V29" s="1" t="str">
        <f t="shared" ref="V29:AF29" si="3">IF(V4="","",V4)</f>
        <v/>
      </c>
      <c r="W29" s="1" t="str">
        <f t="shared" si="3"/>
        <v/>
      </c>
      <c r="X29" s="1" t="str">
        <f t="shared" si="3"/>
        <v/>
      </c>
      <c r="Y29" s="1">
        <f t="shared" ca="1" si="3"/>
        <v>3</v>
      </c>
      <c r="Z29" s="54" t="str">
        <f t="shared" si="3"/>
        <v/>
      </c>
      <c r="AA29" s="1">
        <f t="shared" ca="1" si="3"/>
        <v>9</v>
      </c>
      <c r="AB29" s="54" t="str">
        <f t="shared" si="3"/>
        <v/>
      </c>
      <c r="AC29" s="1">
        <f t="shared" si="3"/>
        <v>0</v>
      </c>
      <c r="AD29" s="54" t="str">
        <f t="shared" si="3"/>
        <v/>
      </c>
      <c r="AE29" s="1">
        <f t="shared" si="3"/>
        <v>0</v>
      </c>
      <c r="AF29" s="1" t="str">
        <f t="shared" si="3"/>
        <v/>
      </c>
      <c r="AG29" s="50">
        <f ca="1">Y29*10+AA29</f>
        <v>39</v>
      </c>
      <c r="AH29" s="50" t="str">
        <f>IF(AH4="","",AH4)</f>
        <v/>
      </c>
      <c r="AI29" s="1" t="str">
        <f>IF(AI4="","",AI4)</f>
        <v/>
      </c>
      <c r="AJ29" s="1" t="str">
        <f>IF(AJ4="","",AJ4)</f>
        <v/>
      </c>
      <c r="AK29" s="1" t="str">
        <f>IF(AK4="","",AK4)</f>
        <v/>
      </c>
      <c r="AL29" s="1" t="str">
        <f>IF(AL4="","",AL4)</f>
        <v/>
      </c>
    </row>
    <row r="30" spans="1:43" ht="27" customHeight="1" x14ac:dyDescent="0.25">
      <c r="A30" s="44" t="str">
        <f t="shared" ref="A30:AL30" si="4">IF(A5="","",A5)</f>
        <v/>
      </c>
      <c r="B30" s="43" t="str">
        <f t="shared" si="4"/>
        <v/>
      </c>
      <c r="C30" s="43" t="str">
        <f t="shared" si="4"/>
        <v/>
      </c>
      <c r="D30" s="153" t="str">
        <f t="shared" si="4"/>
        <v>×</v>
      </c>
      <c r="E30" s="147" t="str">
        <f t="shared" si="4"/>
        <v/>
      </c>
      <c r="F30" s="3" t="str">
        <f t="shared" si="4"/>
        <v/>
      </c>
      <c r="G30" s="3">
        <f t="shared" ca="1" si="4"/>
        <v>2</v>
      </c>
      <c r="H30" s="56" t="str">
        <f t="shared" si="4"/>
        <v/>
      </c>
      <c r="I30" s="3">
        <f t="shared" ca="1" si="4"/>
        <v>5</v>
      </c>
      <c r="J30" s="56" t="str">
        <f t="shared" si="4"/>
        <v/>
      </c>
      <c r="K30" s="3">
        <f t="shared" si="4"/>
        <v>0</v>
      </c>
      <c r="L30" s="56" t="str">
        <f t="shared" si="4"/>
        <v/>
      </c>
      <c r="M30" s="62" t="str">
        <f t="shared" si="4"/>
        <v/>
      </c>
      <c r="N30" s="43" t="str">
        <f t="shared" si="4"/>
        <v/>
      </c>
      <c r="O30" s="63" t="str">
        <f t="shared" si="4"/>
        <v/>
      </c>
      <c r="P30" s="63" t="str">
        <f t="shared" si="4"/>
        <v/>
      </c>
      <c r="Q30" s="43" t="str">
        <f t="shared" si="4"/>
        <v/>
      </c>
      <c r="R30" s="43" t="str">
        <f t="shared" si="4"/>
        <v/>
      </c>
      <c r="S30" s="44" t="str">
        <f t="shared" si="4"/>
        <v/>
      </c>
      <c r="T30" s="43" t="str">
        <f t="shared" ref="T30:AI30" si="5">IF(T5="","",T5)</f>
        <v/>
      </c>
      <c r="U30" s="43" t="str">
        <f t="shared" si="5"/>
        <v/>
      </c>
      <c r="V30" s="153" t="str">
        <f t="shared" si="5"/>
        <v>×</v>
      </c>
      <c r="W30" s="147" t="str">
        <f t="shared" si="5"/>
        <v/>
      </c>
      <c r="X30" s="3" t="str">
        <f t="shared" si="5"/>
        <v/>
      </c>
      <c r="Y30" s="3">
        <f t="shared" ca="1" si="5"/>
        <v>2</v>
      </c>
      <c r="Z30" s="56" t="str">
        <f t="shared" si="5"/>
        <v/>
      </c>
      <c r="AA30" s="3">
        <f t="shared" ca="1" si="5"/>
        <v>9</v>
      </c>
      <c r="AB30" s="56" t="str">
        <f t="shared" si="5"/>
        <v/>
      </c>
      <c r="AC30" s="3">
        <f t="shared" si="5"/>
        <v>0</v>
      </c>
      <c r="AD30" s="56" t="str">
        <f t="shared" si="5"/>
        <v/>
      </c>
      <c r="AE30" s="62" t="str">
        <f t="shared" si="5"/>
        <v/>
      </c>
      <c r="AF30" s="43" t="str">
        <f t="shared" si="5"/>
        <v/>
      </c>
      <c r="AG30" s="63" t="str">
        <f t="shared" si="5"/>
        <v/>
      </c>
      <c r="AH30" s="63" t="str">
        <f t="shared" si="5"/>
        <v/>
      </c>
      <c r="AI30" s="43" t="str">
        <f t="shared" si="5"/>
        <v/>
      </c>
      <c r="AJ30" s="1" t="str">
        <f t="shared" si="4"/>
        <v/>
      </c>
      <c r="AK30" s="1" t="str">
        <f t="shared" si="4"/>
        <v/>
      </c>
      <c r="AL30" s="1" t="str">
        <f t="shared" si="4"/>
        <v/>
      </c>
    </row>
    <row r="31" spans="1:43" ht="27" customHeight="1" x14ac:dyDescent="0.25">
      <c r="A31" s="1" t="str">
        <f>IF(A6="","",A6)</f>
        <v/>
      </c>
      <c r="B31" s="1" t="str">
        <f>IF(B6="","",B6)</f>
        <v/>
      </c>
      <c r="C31" s="1" t="str">
        <f>IF(C6="","",C6)</f>
        <v/>
      </c>
      <c r="D31" s="1" t="str">
        <f>IF(D6="","",D6)</f>
        <v/>
      </c>
      <c r="E31" s="58">
        <f ca="1">IF(O31&lt;100,"",INT(O31/100))</f>
        <v>1</v>
      </c>
      <c r="F31" s="58" t="str">
        <f>IF(F6="","",F6)</f>
        <v/>
      </c>
      <c r="G31" s="58">
        <f ca="1">IF(E31="",INT(O31/10),INT((O31-E31*100)/10))</f>
        <v>7</v>
      </c>
      <c r="H31" s="58" t="str">
        <f>IF(H6="","",H6)</f>
        <v/>
      </c>
      <c r="I31" s="58">
        <f ca="1">IF(E31="",O31-G31*10,O31-E31*100-G31*10)</f>
        <v>5</v>
      </c>
      <c r="J31" s="58" t="str">
        <f t="shared" ref="J31:N32" si="6">IF(J6="","",J6)</f>
        <v/>
      </c>
      <c r="K31" s="58" t="str">
        <f t="shared" si="6"/>
        <v/>
      </c>
      <c r="L31" s="58" t="str">
        <f t="shared" si="6"/>
        <v/>
      </c>
      <c r="M31" s="58" t="str">
        <f t="shared" si="6"/>
        <v/>
      </c>
      <c r="N31" s="1" t="str">
        <f t="shared" si="6"/>
        <v/>
      </c>
      <c r="O31" s="50">
        <f ca="1">O29*I30</f>
        <v>175</v>
      </c>
      <c r="P31" s="50">
        <f ca="1">IF(E31="",G31*10+I31,E31*100+G31*10+I31)</f>
        <v>175</v>
      </c>
      <c r="Q31" s="1" t="str">
        <f t="shared" ref="Q31:V31" si="7">IF(Q6="","",Q6)</f>
        <v/>
      </c>
      <c r="R31" s="1" t="str">
        <f t="shared" si="7"/>
        <v/>
      </c>
      <c r="S31" s="1" t="str">
        <f t="shared" si="7"/>
        <v/>
      </c>
      <c r="T31" s="1" t="str">
        <f t="shared" si="7"/>
        <v/>
      </c>
      <c r="U31" s="1" t="str">
        <f t="shared" si="7"/>
        <v/>
      </c>
      <c r="V31" s="1" t="str">
        <f t="shared" si="7"/>
        <v/>
      </c>
      <c r="W31" s="58">
        <f ca="1">IF(AG31&lt;100,"",INT(AG31/100))</f>
        <v>3</v>
      </c>
      <c r="X31" s="58" t="str">
        <f>IF(X6="","",X6)</f>
        <v/>
      </c>
      <c r="Y31" s="58">
        <f ca="1">IF(W31="",INT(AG31/10),INT((AG31-W31*100)/10))</f>
        <v>5</v>
      </c>
      <c r="Z31" s="58" t="str">
        <f>IF(Z6="","",Z6)</f>
        <v/>
      </c>
      <c r="AA31" s="58">
        <f ca="1">IF(W31="",AG31-Y31*10,AG31-W31*100-Y31*10)</f>
        <v>1</v>
      </c>
      <c r="AB31" s="58" t="str">
        <f>IF(AB6="","",AB6)</f>
        <v/>
      </c>
      <c r="AC31" s="58" t="str">
        <f>IF(AC6="","",AC6)</f>
        <v/>
      </c>
      <c r="AD31" s="58" t="str">
        <f>IF(AD6="","",AD6)</f>
        <v/>
      </c>
      <c r="AE31" s="58" t="str">
        <f>IF(AE6="","",AE6)</f>
        <v/>
      </c>
      <c r="AF31" s="1" t="str">
        <f>IF(AF6="","",AF6)</f>
        <v/>
      </c>
      <c r="AG31" s="50">
        <f ca="1">AG29*AA30</f>
        <v>351</v>
      </c>
      <c r="AH31" s="50">
        <f ca="1">IF(W31="",Y31*10+AA31,W31*100+Y31*10+AA31)</f>
        <v>351</v>
      </c>
      <c r="AI31" s="1" t="str">
        <f t="shared" ref="AI31:AL33" si="8">IF(AI6="","",AI6)</f>
        <v/>
      </c>
      <c r="AJ31" s="1" t="str">
        <f t="shared" si="8"/>
        <v/>
      </c>
      <c r="AK31" s="1" t="str">
        <f t="shared" si="8"/>
        <v/>
      </c>
      <c r="AL31" s="1" t="str">
        <f t="shared" si="8"/>
        <v/>
      </c>
    </row>
    <row r="32" spans="1:43" ht="27" customHeight="1" x14ac:dyDescent="0.25">
      <c r="A32" s="1" t="str">
        <f>IF(A7="","",A7)</f>
        <v/>
      </c>
      <c r="B32" s="1" t="str">
        <f>IF(B7="","",B7)</f>
        <v/>
      </c>
      <c r="C32" s="60" t="str">
        <f ca="1">IF(O32&lt;100,"",INT(O32/100))</f>
        <v/>
      </c>
      <c r="D32" s="60" t="str">
        <f>IF(D7="","",D7)</f>
        <v/>
      </c>
      <c r="E32" s="60">
        <f ca="1">IF(C32="",INT(O32/10),INT((O32-C32*100)/10))</f>
        <v>7</v>
      </c>
      <c r="F32" s="60" t="str">
        <f>IF(F7="","",F7)</f>
        <v/>
      </c>
      <c r="G32" s="60">
        <f ca="1">IF(C32="",O32-E32*10,O32-C32*100-E32*10)</f>
        <v>0</v>
      </c>
      <c r="H32" s="60" t="str">
        <f>IF(H7="","",H7)</f>
        <v/>
      </c>
      <c r="I32" s="60" t="str">
        <f>IF(I7="","",I7)</f>
        <v/>
      </c>
      <c r="J32" s="60" t="str">
        <f t="shared" si="6"/>
        <v/>
      </c>
      <c r="K32" s="60" t="str">
        <f t="shared" si="6"/>
        <v/>
      </c>
      <c r="L32" s="60" t="str">
        <f t="shared" si="6"/>
        <v/>
      </c>
      <c r="M32" s="60" t="str">
        <f t="shared" si="6"/>
        <v/>
      </c>
      <c r="N32" s="3" t="str">
        <f t="shared" si="6"/>
        <v/>
      </c>
      <c r="O32" s="64">
        <f ca="1">O29*G30</f>
        <v>70</v>
      </c>
      <c r="P32" s="50">
        <f ca="1">IF(C32="",(E32*10+G32)*10,(C32*100+E32*10+G32)*10)</f>
        <v>700</v>
      </c>
      <c r="Q32" s="1" t="str">
        <f t="shared" ref="Q32:T33" si="9">IF(Q7="","",Q7)</f>
        <v/>
      </c>
      <c r="R32" s="1" t="str">
        <f t="shared" si="9"/>
        <v/>
      </c>
      <c r="S32" s="1" t="str">
        <f t="shared" si="9"/>
        <v/>
      </c>
      <c r="T32" s="1" t="str">
        <f t="shared" si="9"/>
        <v/>
      </c>
      <c r="U32" s="60" t="str">
        <f ca="1">IF(AG32&lt;100,"",INT(AG32/100))</f>
        <v/>
      </c>
      <c r="V32" s="60" t="str">
        <f>IF(V7="","",V7)</f>
        <v/>
      </c>
      <c r="W32" s="60">
        <f ca="1">IF(U32="",INT(AG32/10),INT((AG32-U32*100)/10))</f>
        <v>7</v>
      </c>
      <c r="X32" s="60" t="str">
        <f>IF(X7="","",X7)</f>
        <v/>
      </c>
      <c r="Y32" s="60">
        <f ca="1">IF(U32="",AG32-W32*10,AG32-U32*100-W32*10)</f>
        <v>8</v>
      </c>
      <c r="Z32" s="60" t="str">
        <f t="shared" ref="Z32:AF32" si="10">IF(Z7="","",Z7)</f>
        <v/>
      </c>
      <c r="AA32" s="60" t="str">
        <f t="shared" si="10"/>
        <v/>
      </c>
      <c r="AB32" s="60" t="str">
        <f t="shared" si="10"/>
        <v/>
      </c>
      <c r="AC32" s="60" t="str">
        <f t="shared" si="10"/>
        <v/>
      </c>
      <c r="AD32" s="60" t="str">
        <f t="shared" si="10"/>
        <v/>
      </c>
      <c r="AE32" s="60" t="str">
        <f t="shared" si="10"/>
        <v/>
      </c>
      <c r="AF32" s="3" t="str">
        <f t="shared" si="10"/>
        <v/>
      </c>
      <c r="AG32" s="64">
        <f ca="1">AG29*Y30</f>
        <v>78</v>
      </c>
      <c r="AH32" s="50">
        <f ca="1">IF(U32="",(W32*10+Y32)*10,(U32*100+W32*10+Y32)*10)</f>
        <v>780</v>
      </c>
      <c r="AI32" s="1" t="str">
        <f t="shared" si="8"/>
        <v/>
      </c>
      <c r="AJ32" s="1" t="str">
        <f t="shared" si="8"/>
        <v/>
      </c>
      <c r="AK32" s="1" t="str">
        <f t="shared" si="8"/>
        <v/>
      </c>
      <c r="AL32" s="1" t="str">
        <f t="shared" si="8"/>
        <v/>
      </c>
    </row>
    <row r="33" spans="1:40" ht="27" customHeight="1" x14ac:dyDescent="0.25">
      <c r="A33" s="1" t="str">
        <f>IF(A8="","",A8)</f>
        <v/>
      </c>
      <c r="B33" s="1" t="str">
        <f>IF(B8="","",B8)</f>
        <v/>
      </c>
      <c r="C33" s="58" t="str">
        <f ca="1">IF(P33&lt;1000,"",INT(P33/1000))</f>
        <v/>
      </c>
      <c r="D33" s="58" t="str">
        <f>IF(D8="","",D8)</f>
        <v/>
      </c>
      <c r="E33" s="58">
        <f ca="1">IF(C33="",INT(P33/100),INT((P33-C33*1000)/100))</f>
        <v>8</v>
      </c>
      <c r="F33" s="58" t="str">
        <f>IF(F8="","",F8)</f>
        <v/>
      </c>
      <c r="G33" s="58">
        <f ca="1">IF(C33="",INT((P33-E33*100)/10),INT((P33-C33*1000-E33*100)/10))</f>
        <v>7</v>
      </c>
      <c r="H33" s="58" t="str">
        <f>IF(H8="","",H8)</f>
        <v/>
      </c>
      <c r="I33" s="58">
        <f ca="1">IF(C33="",P33-E33*100-G33*10,P33-C33*1000-E33*100-G33*10)</f>
        <v>5</v>
      </c>
      <c r="J33" s="58" t="str">
        <f>IF(J8="","",J8)</f>
        <v/>
      </c>
      <c r="K33" s="58">
        <v>0</v>
      </c>
      <c r="L33" s="58" t="str">
        <f>IF(L8="","",L8)</f>
        <v/>
      </c>
      <c r="M33" s="58">
        <v>0</v>
      </c>
      <c r="N33" s="1" t="str">
        <f>IF(N8="","",N8)</f>
        <v/>
      </c>
      <c r="O33" s="58">
        <v>0</v>
      </c>
      <c r="P33" s="50">
        <f ca="1">P31+P32</f>
        <v>875</v>
      </c>
      <c r="Q33" s="1" t="str">
        <f t="shared" si="9"/>
        <v/>
      </c>
      <c r="R33" s="1" t="str">
        <f t="shared" si="9"/>
        <v/>
      </c>
      <c r="S33" s="1" t="str">
        <f t="shared" si="9"/>
        <v/>
      </c>
      <c r="T33" s="1" t="str">
        <f t="shared" si="9"/>
        <v/>
      </c>
      <c r="U33" s="58">
        <f ca="1">IF(AH33&lt;1000,"",INT(AH33/1000))</f>
        <v>1</v>
      </c>
      <c r="V33" s="58" t="str">
        <f>IF(V8="","",V8)</f>
        <v/>
      </c>
      <c r="W33" s="58">
        <f ca="1">IF(U33="",INT(AH33/100),INT((AH33-U33*1000)/100))</f>
        <v>1</v>
      </c>
      <c r="X33" s="58" t="str">
        <f>IF(X8="","",X8)</f>
        <v/>
      </c>
      <c r="Y33" s="58">
        <f ca="1">IF(U33="",INT((AH33-W33*100)/10),INT((AH33-U33*1000-W33*100)/10))</f>
        <v>3</v>
      </c>
      <c r="Z33" s="58" t="str">
        <f>IF(Z8="","",Z8)</f>
        <v/>
      </c>
      <c r="AA33" s="58">
        <f ca="1">IF(U33="",AH33-W33*100-Y33*10,AH33-U33*1000-W33*100-Y33*10)</f>
        <v>1</v>
      </c>
      <c r="AB33" s="58" t="str">
        <f>IF(AB8="","",AB8)</f>
        <v/>
      </c>
      <c r="AC33" s="58">
        <v>0</v>
      </c>
      <c r="AD33" s="58" t="str">
        <f>IF(AD8="","",AD8)</f>
        <v/>
      </c>
      <c r="AE33" s="58">
        <v>0</v>
      </c>
      <c r="AF33" s="1" t="str">
        <f>IF(AF8="","",AF8)</f>
        <v/>
      </c>
      <c r="AG33" s="58">
        <v>0</v>
      </c>
      <c r="AH33" s="50">
        <f ca="1">AH31+AH32</f>
        <v>1131</v>
      </c>
      <c r="AI33" s="1" t="str">
        <f t="shared" si="8"/>
        <v/>
      </c>
      <c r="AJ33" s="1" t="str">
        <f t="shared" si="8"/>
        <v/>
      </c>
      <c r="AK33" s="1" t="str">
        <f t="shared" si="8"/>
        <v/>
      </c>
      <c r="AL33" s="1" t="str">
        <f t="shared" si="8"/>
        <v/>
      </c>
    </row>
    <row r="34" spans="1:40" ht="27" customHeight="1" x14ac:dyDescent="0.25">
      <c r="A34" s="1" t="str">
        <f t="shared" ref="A34:AL34" si="11">IF(A9="","",A9)</f>
        <v/>
      </c>
      <c r="B34" s="1" t="str">
        <f t="shared" si="11"/>
        <v/>
      </c>
      <c r="C34" s="1" t="str">
        <f t="shared" si="11"/>
        <v/>
      </c>
      <c r="D34" s="1" t="str">
        <f t="shared" si="11"/>
        <v/>
      </c>
      <c r="E34" s="1" t="str">
        <f t="shared" si="11"/>
        <v/>
      </c>
      <c r="F34" s="1" t="str">
        <f t="shared" si="11"/>
        <v/>
      </c>
      <c r="G34" s="1" t="str">
        <f t="shared" si="11"/>
        <v/>
      </c>
      <c r="H34" s="1" t="str">
        <f t="shared" si="11"/>
        <v/>
      </c>
      <c r="I34" s="1" t="str">
        <f t="shared" si="11"/>
        <v/>
      </c>
      <c r="J34" s="1" t="str">
        <f t="shared" si="11"/>
        <v/>
      </c>
      <c r="K34" s="1" t="str">
        <f t="shared" si="11"/>
        <v/>
      </c>
      <c r="L34" s="1" t="str">
        <f t="shared" si="11"/>
        <v/>
      </c>
      <c r="M34" s="1" t="str">
        <f t="shared" si="11"/>
        <v/>
      </c>
      <c r="N34" s="1" t="str">
        <f t="shared" si="11"/>
        <v/>
      </c>
      <c r="O34" s="1" t="str">
        <f t="shared" si="11"/>
        <v/>
      </c>
      <c r="P34" s="1" t="str">
        <f t="shared" si="11"/>
        <v/>
      </c>
      <c r="Q34" s="1" t="str">
        <f t="shared" si="11"/>
        <v/>
      </c>
      <c r="R34" s="1" t="str">
        <f t="shared" si="11"/>
        <v/>
      </c>
      <c r="S34" s="1" t="str">
        <f t="shared" si="11"/>
        <v/>
      </c>
      <c r="T34" s="1" t="str">
        <f t="shared" si="11"/>
        <v/>
      </c>
      <c r="U34" s="1" t="str">
        <f t="shared" si="11"/>
        <v/>
      </c>
      <c r="V34" s="1" t="str">
        <f t="shared" si="11"/>
        <v/>
      </c>
      <c r="W34" s="1" t="str">
        <f t="shared" si="11"/>
        <v/>
      </c>
      <c r="X34" s="1" t="str">
        <f t="shared" si="11"/>
        <v/>
      </c>
      <c r="Y34" s="1" t="str">
        <f t="shared" si="11"/>
        <v/>
      </c>
      <c r="Z34" s="1" t="str">
        <f t="shared" si="11"/>
        <v/>
      </c>
      <c r="AA34" s="1" t="str">
        <f t="shared" si="11"/>
        <v/>
      </c>
      <c r="AB34" s="1" t="str">
        <f t="shared" si="11"/>
        <v/>
      </c>
      <c r="AC34" s="1" t="str">
        <f t="shared" si="11"/>
        <v/>
      </c>
      <c r="AD34" s="1" t="str">
        <f t="shared" si="11"/>
        <v/>
      </c>
      <c r="AE34" s="1" t="str">
        <f t="shared" si="11"/>
        <v/>
      </c>
      <c r="AF34" s="1" t="str">
        <f t="shared" si="11"/>
        <v/>
      </c>
      <c r="AG34" s="1" t="str">
        <f t="shared" si="11"/>
        <v/>
      </c>
      <c r="AH34" s="1" t="str">
        <f t="shared" si="11"/>
        <v/>
      </c>
      <c r="AI34" s="1" t="str">
        <f t="shared" si="11"/>
        <v/>
      </c>
      <c r="AJ34" s="1" t="str">
        <f t="shared" si="11"/>
        <v/>
      </c>
      <c r="AK34" s="1" t="str">
        <f t="shared" si="11"/>
        <v/>
      </c>
      <c r="AL34" s="1" t="str">
        <f t="shared" si="11"/>
        <v/>
      </c>
    </row>
    <row r="35" spans="1:40" ht="27" customHeight="1" x14ac:dyDescent="0.25">
      <c r="A35" s="51" t="str">
        <f>IF(A10="","",A10)</f>
        <v>２</v>
      </c>
      <c r="C35" s="146">
        <f t="shared" ref="C35:N35" ca="1" si="12">IF(C10="","",C10)</f>
        <v>32</v>
      </c>
      <c r="D35" s="146" t="str">
        <f t="shared" si="12"/>
        <v/>
      </c>
      <c r="E35" s="154" t="str">
        <f t="shared" si="12"/>
        <v>×</v>
      </c>
      <c r="F35" s="154" t="str">
        <f t="shared" si="12"/>
        <v/>
      </c>
      <c r="G35" s="146">
        <f t="shared" ca="1" si="12"/>
        <v>23</v>
      </c>
      <c r="H35" s="146" t="str">
        <f t="shared" si="12"/>
        <v/>
      </c>
      <c r="I35" s="154" t="str">
        <f t="shared" si="12"/>
        <v>＝</v>
      </c>
      <c r="J35" s="154" t="str">
        <f t="shared" si="12"/>
        <v/>
      </c>
      <c r="K35" s="146">
        <f t="shared" ca="1" si="12"/>
        <v>736</v>
      </c>
      <c r="L35" s="146" t="str">
        <f t="shared" si="12"/>
        <v/>
      </c>
      <c r="M35" s="146" t="str">
        <f t="shared" si="12"/>
        <v/>
      </c>
      <c r="N35" s="52" t="str">
        <f t="shared" si="12"/>
        <v>を使って、答えを求めましょう。</v>
      </c>
      <c r="S35" s="5"/>
      <c r="V35" s="10"/>
      <c r="W35" s="10"/>
      <c r="Y35" s="5"/>
      <c r="Z35" s="5"/>
    </row>
    <row r="36" spans="1:40" ht="50.15" customHeight="1" x14ac:dyDescent="0.25">
      <c r="A36" s="1" t="str">
        <f t="shared" ref="A36:AL36" si="13">IF(A11="","",A11)</f>
        <v/>
      </c>
      <c r="B36" s="51" t="str">
        <f t="shared" si="13"/>
        <v>(1)</v>
      </c>
      <c r="D36" s="146">
        <f t="shared" ca="1" si="13"/>
        <v>3200</v>
      </c>
      <c r="E36" s="146" t="str">
        <f t="shared" si="13"/>
        <v/>
      </c>
      <c r="F36" s="146" t="str">
        <f t="shared" si="13"/>
        <v/>
      </c>
      <c r="G36" s="146" t="str">
        <f t="shared" si="13"/>
        <v/>
      </c>
      <c r="H36" s="154" t="str">
        <f t="shared" si="13"/>
        <v>×</v>
      </c>
      <c r="I36" s="146" t="str">
        <f t="shared" si="13"/>
        <v/>
      </c>
      <c r="J36" s="146">
        <f t="shared" ca="1" si="13"/>
        <v>2300</v>
      </c>
      <c r="K36" s="146" t="str">
        <f t="shared" si="13"/>
        <v/>
      </c>
      <c r="L36" s="146" t="str">
        <f t="shared" si="13"/>
        <v/>
      </c>
      <c r="M36" s="146" t="str">
        <f t="shared" si="13"/>
        <v/>
      </c>
      <c r="N36" s="52" t="s">
        <v>15</v>
      </c>
      <c r="P36" s="155">
        <f ca="1">D36*J36</f>
        <v>7360000</v>
      </c>
      <c r="Q36" s="155"/>
      <c r="R36" s="155"/>
      <c r="S36" s="155"/>
      <c r="T36" s="155"/>
      <c r="U36" s="155"/>
      <c r="V36" s="58"/>
      <c r="W36" s="17" t="str">
        <f t="shared" si="13"/>
        <v/>
      </c>
      <c r="X36" s="17" t="str">
        <f t="shared" si="13"/>
        <v/>
      </c>
      <c r="Y36" s="17" t="str">
        <f t="shared" si="13"/>
        <v/>
      </c>
      <c r="Z36" s="54" t="str">
        <f t="shared" si="13"/>
        <v/>
      </c>
      <c r="AA36" s="17" t="str">
        <f t="shared" si="13"/>
        <v/>
      </c>
      <c r="AB36" s="54" t="str">
        <f t="shared" si="13"/>
        <v/>
      </c>
      <c r="AC36" s="17" t="str">
        <f t="shared" si="13"/>
        <v/>
      </c>
      <c r="AD36" s="54" t="str">
        <f t="shared" si="13"/>
        <v/>
      </c>
      <c r="AE36" s="1" t="str">
        <f t="shared" si="13"/>
        <v/>
      </c>
      <c r="AF36" s="1" t="str">
        <f t="shared" si="13"/>
        <v/>
      </c>
      <c r="AG36" s="1" t="str">
        <f t="shared" si="13"/>
        <v/>
      </c>
      <c r="AH36" s="1" t="str">
        <f t="shared" si="13"/>
        <v/>
      </c>
      <c r="AI36" s="1" t="str">
        <f t="shared" si="13"/>
        <v/>
      </c>
      <c r="AJ36" s="1" t="str">
        <f t="shared" si="13"/>
        <v/>
      </c>
      <c r="AK36" s="1" t="str">
        <f t="shared" si="13"/>
        <v/>
      </c>
      <c r="AL36" s="1" t="str">
        <f t="shared" si="13"/>
        <v/>
      </c>
    </row>
    <row r="37" spans="1:40" ht="50.15" customHeight="1" x14ac:dyDescent="0.25">
      <c r="A37" s="1" t="str">
        <f t="shared" ref="A37:AL37" si="14">IF(A12="","",A12)</f>
        <v/>
      </c>
      <c r="B37" s="51" t="str">
        <f t="shared" si="14"/>
        <v>(2)</v>
      </c>
      <c r="D37" s="146">
        <f t="shared" ca="1" si="14"/>
        <v>32</v>
      </c>
      <c r="E37" s="146" t="str">
        <f t="shared" si="14"/>
        <v/>
      </c>
      <c r="F37" s="154" t="str">
        <f t="shared" si="14"/>
        <v>万</v>
      </c>
      <c r="G37" s="146" t="str">
        <f t="shared" si="14"/>
        <v/>
      </c>
      <c r="H37" s="154" t="str">
        <f t="shared" si="14"/>
        <v>×</v>
      </c>
      <c r="I37" s="146" t="str">
        <f t="shared" si="14"/>
        <v/>
      </c>
      <c r="J37" s="146">
        <f t="shared" ca="1" si="14"/>
        <v>23</v>
      </c>
      <c r="K37" s="146" t="str">
        <f t="shared" si="14"/>
        <v/>
      </c>
      <c r="L37" s="54" t="str">
        <f t="shared" si="14"/>
        <v/>
      </c>
      <c r="N37" s="52" t="s">
        <v>15</v>
      </c>
      <c r="P37" s="156">
        <f ca="1">D37*J37</f>
        <v>736</v>
      </c>
      <c r="Q37" s="156"/>
      <c r="R37" s="156"/>
      <c r="S37" s="58" t="s">
        <v>57</v>
      </c>
      <c r="T37" s="58"/>
      <c r="U37" s="58"/>
      <c r="V37" s="1" t="str">
        <f t="shared" si="14"/>
        <v/>
      </c>
      <c r="W37" s="1" t="str">
        <f t="shared" si="14"/>
        <v/>
      </c>
      <c r="X37" s="1" t="str">
        <f t="shared" si="14"/>
        <v/>
      </c>
      <c r="Y37" s="44" t="str">
        <f t="shared" si="14"/>
        <v/>
      </c>
      <c r="Z37" s="54" t="str">
        <f t="shared" si="14"/>
        <v/>
      </c>
      <c r="AA37" s="17" t="str">
        <f t="shared" si="14"/>
        <v/>
      </c>
      <c r="AB37" s="54" t="str">
        <f t="shared" si="14"/>
        <v/>
      </c>
      <c r="AC37" s="17" t="str">
        <f t="shared" si="14"/>
        <v/>
      </c>
      <c r="AD37" s="54" t="str">
        <f t="shared" si="14"/>
        <v/>
      </c>
      <c r="AE37" s="1" t="str">
        <f t="shared" si="14"/>
        <v/>
      </c>
      <c r="AF37" s="1" t="str">
        <f t="shared" si="14"/>
        <v/>
      </c>
      <c r="AG37" s="1" t="str">
        <f t="shared" si="14"/>
        <v/>
      </c>
      <c r="AH37" s="1" t="str">
        <f t="shared" si="14"/>
        <v/>
      </c>
      <c r="AI37" s="1" t="str">
        <f t="shared" si="14"/>
        <v/>
      </c>
      <c r="AJ37" s="1" t="str">
        <f t="shared" si="14"/>
        <v/>
      </c>
      <c r="AK37" s="1" t="str">
        <f t="shared" si="14"/>
        <v/>
      </c>
      <c r="AL37" s="1" t="str">
        <f t="shared" si="14"/>
        <v/>
      </c>
    </row>
    <row r="38" spans="1:40" ht="50.15" customHeight="1" x14ac:dyDescent="0.25">
      <c r="A38" s="1" t="str">
        <f t="shared" ref="A38:AL38" si="15">IF(A13="","",A13)</f>
        <v/>
      </c>
      <c r="B38" s="51" t="str">
        <f t="shared" si="15"/>
        <v>(3)</v>
      </c>
      <c r="D38" s="146">
        <f t="shared" ca="1" si="15"/>
        <v>32</v>
      </c>
      <c r="E38" s="146" t="str">
        <f t="shared" si="15"/>
        <v/>
      </c>
      <c r="F38" s="154" t="str">
        <f t="shared" si="15"/>
        <v>万</v>
      </c>
      <c r="G38" s="146" t="str">
        <f t="shared" si="15"/>
        <v/>
      </c>
      <c r="H38" s="154" t="str">
        <f t="shared" si="15"/>
        <v>×</v>
      </c>
      <c r="I38" s="146" t="str">
        <f t="shared" si="15"/>
        <v/>
      </c>
      <c r="J38" s="146">
        <f t="shared" ca="1" si="15"/>
        <v>23</v>
      </c>
      <c r="K38" s="146" t="str">
        <f t="shared" si="15"/>
        <v/>
      </c>
      <c r="L38" s="154" t="str">
        <f t="shared" si="15"/>
        <v>万</v>
      </c>
      <c r="M38" s="154" t="str">
        <f t="shared" si="15"/>
        <v/>
      </c>
      <c r="N38" s="52" t="s">
        <v>15</v>
      </c>
      <c r="P38" s="156">
        <f ca="1">D38*J38</f>
        <v>736</v>
      </c>
      <c r="Q38" s="156"/>
      <c r="R38" s="156"/>
      <c r="S38" s="58" t="s">
        <v>58</v>
      </c>
      <c r="U38" s="1" t="str">
        <f t="shared" si="15"/>
        <v/>
      </c>
      <c r="V38" s="1" t="str">
        <f t="shared" si="15"/>
        <v/>
      </c>
      <c r="W38" s="1" t="str">
        <f t="shared" si="15"/>
        <v/>
      </c>
      <c r="X38" s="1" t="str">
        <f t="shared" si="15"/>
        <v/>
      </c>
      <c r="Y38" s="1" t="str">
        <f t="shared" si="15"/>
        <v/>
      </c>
      <c r="Z38" s="1" t="str">
        <f t="shared" si="15"/>
        <v/>
      </c>
      <c r="AA38" s="1" t="str">
        <f t="shared" si="15"/>
        <v/>
      </c>
      <c r="AB38" s="1" t="str">
        <f t="shared" si="15"/>
        <v/>
      </c>
      <c r="AC38" s="1" t="str">
        <f t="shared" si="15"/>
        <v/>
      </c>
      <c r="AD38" s="1" t="str">
        <f t="shared" si="15"/>
        <v/>
      </c>
      <c r="AE38" s="1" t="str">
        <f t="shared" si="15"/>
        <v/>
      </c>
      <c r="AF38" s="1" t="str">
        <f t="shared" si="15"/>
        <v/>
      </c>
      <c r="AG38" s="1" t="str">
        <f t="shared" si="15"/>
        <v/>
      </c>
      <c r="AH38" s="1" t="str">
        <f t="shared" si="15"/>
        <v/>
      </c>
      <c r="AI38" s="1" t="str">
        <f t="shared" si="15"/>
        <v/>
      </c>
      <c r="AJ38" s="1" t="str">
        <f t="shared" si="15"/>
        <v/>
      </c>
      <c r="AK38" s="1" t="str">
        <f t="shared" si="15"/>
        <v/>
      </c>
      <c r="AL38" s="1" t="str">
        <f t="shared" si="15"/>
        <v/>
      </c>
    </row>
    <row r="39" spans="1:40" ht="50.15" customHeight="1" x14ac:dyDescent="0.25">
      <c r="A39" s="1" t="str">
        <f t="shared" ref="A39:AL39" si="16">IF(A14="","",A14)</f>
        <v/>
      </c>
      <c r="B39" s="51" t="str">
        <f t="shared" si="16"/>
        <v>(4)</v>
      </c>
      <c r="D39" s="146">
        <f t="shared" ca="1" si="16"/>
        <v>32</v>
      </c>
      <c r="E39" s="146" t="str">
        <f t="shared" si="16"/>
        <v/>
      </c>
      <c r="F39" s="154" t="str">
        <f t="shared" si="16"/>
        <v>億</v>
      </c>
      <c r="G39" s="146" t="str">
        <f t="shared" si="16"/>
        <v/>
      </c>
      <c r="H39" s="154" t="str">
        <f t="shared" si="16"/>
        <v>×</v>
      </c>
      <c r="I39" s="146" t="str">
        <f t="shared" si="16"/>
        <v/>
      </c>
      <c r="J39" s="146">
        <f t="shared" ca="1" si="16"/>
        <v>23</v>
      </c>
      <c r="K39" s="146" t="str">
        <f t="shared" si="16"/>
        <v/>
      </c>
      <c r="L39" s="154" t="str">
        <f t="shared" si="16"/>
        <v>万</v>
      </c>
      <c r="M39" s="154" t="str">
        <f t="shared" si="16"/>
        <v/>
      </c>
      <c r="N39" s="52" t="s">
        <v>15</v>
      </c>
      <c r="P39" s="156">
        <f ca="1">D39*J39</f>
        <v>736</v>
      </c>
      <c r="Q39" s="156"/>
      <c r="R39" s="156"/>
      <c r="S39" s="58" t="s">
        <v>69</v>
      </c>
      <c r="U39" s="1" t="str">
        <f t="shared" si="16"/>
        <v/>
      </c>
      <c r="V39" s="1" t="str">
        <f t="shared" si="16"/>
        <v/>
      </c>
      <c r="W39" s="1" t="str">
        <f t="shared" si="16"/>
        <v/>
      </c>
      <c r="X39" s="1" t="str">
        <f t="shared" si="16"/>
        <v/>
      </c>
      <c r="Y39" s="1" t="str">
        <f t="shared" si="16"/>
        <v/>
      </c>
      <c r="Z39" s="1" t="str">
        <f t="shared" si="16"/>
        <v/>
      </c>
      <c r="AA39" s="1" t="str">
        <f t="shared" si="16"/>
        <v/>
      </c>
      <c r="AB39" s="1" t="str">
        <f t="shared" si="16"/>
        <v/>
      </c>
      <c r="AC39" s="1" t="str">
        <f t="shared" si="16"/>
        <v/>
      </c>
      <c r="AD39" s="1" t="str">
        <f t="shared" si="16"/>
        <v/>
      </c>
      <c r="AE39" s="1" t="str">
        <f t="shared" si="16"/>
        <v/>
      </c>
      <c r="AF39" s="1" t="str">
        <f t="shared" si="16"/>
        <v/>
      </c>
      <c r="AG39" s="1" t="str">
        <f t="shared" si="16"/>
        <v/>
      </c>
      <c r="AH39" s="1" t="str">
        <f t="shared" si="16"/>
        <v/>
      </c>
      <c r="AI39" s="1" t="str">
        <f t="shared" si="16"/>
        <v/>
      </c>
      <c r="AJ39" s="1" t="str">
        <f t="shared" si="16"/>
        <v/>
      </c>
      <c r="AK39" s="1" t="str">
        <f t="shared" si="16"/>
        <v/>
      </c>
      <c r="AL39" s="1" t="str">
        <f t="shared" si="16"/>
        <v/>
      </c>
    </row>
    <row r="40" spans="1:40" ht="27" customHeight="1" x14ac:dyDescent="0.25">
      <c r="A40" s="44" t="str">
        <f t="shared" ref="A40:AL40" si="17">IF(A15="","",A15)</f>
        <v/>
      </c>
      <c r="B40" s="43" t="str">
        <f t="shared" si="17"/>
        <v/>
      </c>
      <c r="C40" s="43" t="str">
        <f t="shared" si="17"/>
        <v/>
      </c>
      <c r="D40" s="49" t="str">
        <f t="shared" si="17"/>
        <v/>
      </c>
      <c r="E40" s="49" t="str">
        <f t="shared" si="17"/>
        <v/>
      </c>
      <c r="F40" s="43" t="str">
        <f t="shared" si="17"/>
        <v/>
      </c>
      <c r="G40" s="44" t="str">
        <f t="shared" si="17"/>
        <v/>
      </c>
      <c r="H40" s="44" t="str">
        <f t="shared" si="17"/>
        <v/>
      </c>
      <c r="I40" s="43" t="str">
        <f t="shared" si="17"/>
        <v/>
      </c>
      <c r="J40" s="43" t="str">
        <f t="shared" si="17"/>
        <v/>
      </c>
      <c r="K40" s="43" t="str">
        <f t="shared" si="17"/>
        <v/>
      </c>
      <c r="L40" s="43" t="str">
        <f t="shared" si="17"/>
        <v/>
      </c>
      <c r="M40" s="43" t="str">
        <f t="shared" si="17"/>
        <v/>
      </c>
      <c r="N40" s="43" t="str">
        <f t="shared" si="17"/>
        <v/>
      </c>
      <c r="O40" s="43" t="str">
        <f t="shared" si="17"/>
        <v/>
      </c>
      <c r="P40" s="43" t="str">
        <f t="shared" si="17"/>
        <v/>
      </c>
      <c r="Q40" s="43" t="str">
        <f t="shared" si="17"/>
        <v/>
      </c>
      <c r="R40" s="43" t="str">
        <f t="shared" si="17"/>
        <v/>
      </c>
      <c r="S40" s="44" t="str">
        <f t="shared" si="17"/>
        <v/>
      </c>
      <c r="T40" s="43" t="str">
        <f t="shared" si="17"/>
        <v/>
      </c>
      <c r="U40" s="43" t="str">
        <f t="shared" si="17"/>
        <v/>
      </c>
      <c r="V40" s="49" t="str">
        <f t="shared" si="17"/>
        <v/>
      </c>
      <c r="W40" s="49" t="str">
        <f t="shared" si="17"/>
        <v/>
      </c>
      <c r="X40" s="43" t="str">
        <f t="shared" si="17"/>
        <v/>
      </c>
      <c r="Y40" s="44" t="str">
        <f t="shared" si="17"/>
        <v/>
      </c>
      <c r="Z40" s="44" t="str">
        <f t="shared" si="17"/>
        <v/>
      </c>
      <c r="AA40" s="43" t="str">
        <f t="shared" si="17"/>
        <v/>
      </c>
      <c r="AB40" s="43" t="str">
        <f t="shared" si="17"/>
        <v/>
      </c>
      <c r="AC40" s="43" t="str">
        <f t="shared" si="17"/>
        <v/>
      </c>
      <c r="AD40" s="43" t="str">
        <f t="shared" si="17"/>
        <v/>
      </c>
      <c r="AE40" s="43" t="str">
        <f t="shared" si="17"/>
        <v/>
      </c>
      <c r="AF40" s="43" t="str">
        <f t="shared" si="17"/>
        <v/>
      </c>
      <c r="AG40" s="43" t="str">
        <f t="shared" si="17"/>
        <v/>
      </c>
      <c r="AH40" s="43" t="str">
        <f t="shared" si="17"/>
        <v/>
      </c>
      <c r="AI40" s="1" t="str">
        <f t="shared" si="17"/>
        <v/>
      </c>
      <c r="AJ40" s="1" t="str">
        <f t="shared" si="17"/>
        <v/>
      </c>
      <c r="AK40" s="1" t="str">
        <f t="shared" si="17"/>
        <v/>
      </c>
      <c r="AL40" s="1" t="str">
        <f t="shared" si="17"/>
        <v/>
      </c>
    </row>
    <row r="41" spans="1:40" ht="27" customHeight="1" x14ac:dyDescent="0.25">
      <c r="A41" s="51" t="str">
        <f>IF(A16="","",A16)</f>
        <v>３</v>
      </c>
      <c r="C41" s="146">
        <f t="shared" ref="C41:N41" ca="1" si="18">IF(C16="","",C16)</f>
        <v>24</v>
      </c>
      <c r="D41" s="146" t="str">
        <f t="shared" si="18"/>
        <v/>
      </c>
      <c r="E41" s="154" t="str">
        <f t="shared" si="18"/>
        <v>＋</v>
      </c>
      <c r="F41" s="154" t="str">
        <f t="shared" si="18"/>
        <v/>
      </c>
      <c r="G41" s="146">
        <f t="shared" ca="1" si="18"/>
        <v>45</v>
      </c>
      <c r="H41" s="146" t="str">
        <f t="shared" si="18"/>
        <v/>
      </c>
      <c r="I41" s="154" t="str">
        <f t="shared" si="18"/>
        <v>＝</v>
      </c>
      <c r="J41" s="154" t="str">
        <f t="shared" si="18"/>
        <v/>
      </c>
      <c r="K41" s="146">
        <f t="shared" ca="1" si="18"/>
        <v>69</v>
      </c>
      <c r="L41" s="146" t="str">
        <f t="shared" si="18"/>
        <v/>
      </c>
      <c r="M41" s="146" t="str">
        <f t="shared" si="18"/>
        <v/>
      </c>
      <c r="N41" s="52" t="str">
        <f t="shared" si="18"/>
        <v>を使って、答えを求めましょう。</v>
      </c>
      <c r="S41" s="5"/>
      <c r="V41" s="10"/>
      <c r="W41" s="10"/>
      <c r="Y41" s="5"/>
      <c r="Z41" s="5"/>
    </row>
    <row r="42" spans="1:40" ht="50.15" customHeight="1" x14ac:dyDescent="0.25">
      <c r="A42" s="1" t="str">
        <f t="shared" ref="A42:AL42" si="19">IF(A17="","",A17)</f>
        <v/>
      </c>
      <c r="B42" s="51" t="str">
        <f t="shared" si="19"/>
        <v>(1)</v>
      </c>
      <c r="D42" s="146">
        <f t="shared" ca="1" si="19"/>
        <v>24</v>
      </c>
      <c r="E42" s="146" t="str">
        <f t="shared" si="19"/>
        <v/>
      </c>
      <c r="F42" s="154" t="str">
        <f t="shared" si="19"/>
        <v>億</v>
      </c>
      <c r="G42" s="146" t="str">
        <f t="shared" si="19"/>
        <v/>
      </c>
      <c r="H42" s="154" t="str">
        <f t="shared" si="19"/>
        <v>＋</v>
      </c>
      <c r="I42" s="146" t="str">
        <f t="shared" si="19"/>
        <v/>
      </c>
      <c r="J42" s="146">
        <f t="shared" ca="1" si="19"/>
        <v>45</v>
      </c>
      <c r="K42" s="146" t="str">
        <f t="shared" si="19"/>
        <v/>
      </c>
      <c r="L42" s="154" t="str">
        <f t="shared" si="19"/>
        <v>億</v>
      </c>
      <c r="M42" s="154" t="str">
        <f t="shared" si="19"/>
        <v/>
      </c>
      <c r="N42" s="52" t="s">
        <v>15</v>
      </c>
      <c r="P42" s="156">
        <f ca="1">K41</f>
        <v>69</v>
      </c>
      <c r="Q42" s="156"/>
      <c r="R42" s="156"/>
      <c r="S42" s="58" t="s">
        <v>58</v>
      </c>
      <c r="T42" s="5"/>
      <c r="U42" s="1" t="str">
        <f t="shared" si="19"/>
        <v/>
      </c>
      <c r="V42" s="1" t="str">
        <f t="shared" si="19"/>
        <v/>
      </c>
      <c r="W42" s="17" t="str">
        <f t="shared" si="19"/>
        <v/>
      </c>
      <c r="X42" s="17" t="str">
        <f t="shared" si="19"/>
        <v/>
      </c>
      <c r="Y42" s="17" t="str">
        <f t="shared" si="19"/>
        <v/>
      </c>
      <c r="Z42" s="54" t="str">
        <f t="shared" si="19"/>
        <v/>
      </c>
      <c r="AA42" s="17" t="str">
        <f t="shared" si="19"/>
        <v/>
      </c>
      <c r="AB42" s="54" t="str">
        <f t="shared" si="19"/>
        <v/>
      </c>
      <c r="AC42" s="17" t="str">
        <f t="shared" si="19"/>
        <v/>
      </c>
      <c r="AD42" s="54" t="str">
        <f t="shared" si="19"/>
        <v/>
      </c>
      <c r="AE42" s="1" t="str">
        <f t="shared" si="19"/>
        <v/>
      </c>
      <c r="AF42" s="1" t="str">
        <f t="shared" si="19"/>
        <v/>
      </c>
      <c r="AG42" s="1" t="str">
        <f t="shared" si="19"/>
        <v/>
      </c>
      <c r="AH42" s="1" t="str">
        <f t="shared" si="19"/>
        <v/>
      </c>
      <c r="AI42" s="1" t="str">
        <f t="shared" si="19"/>
        <v/>
      </c>
      <c r="AJ42" s="1" t="str">
        <f t="shared" si="19"/>
        <v/>
      </c>
      <c r="AK42" s="1" t="str">
        <f t="shared" si="19"/>
        <v/>
      </c>
      <c r="AL42" s="1" t="str">
        <f t="shared" si="19"/>
        <v/>
      </c>
    </row>
    <row r="43" spans="1:40" ht="50.15" customHeight="1" x14ac:dyDescent="0.25">
      <c r="A43" s="1" t="str">
        <f t="shared" ref="A43:AL43" si="20">IF(A18="","",A18)</f>
        <v/>
      </c>
      <c r="B43" s="51" t="str">
        <f t="shared" si="20"/>
        <v>(2)</v>
      </c>
      <c r="D43" s="1">
        <f t="shared" ca="1" si="20"/>
        <v>2</v>
      </c>
      <c r="E43" s="52" t="str">
        <f t="shared" si="20"/>
        <v>億</v>
      </c>
      <c r="F43" s="52"/>
      <c r="G43" s="146">
        <f t="shared" ca="1" si="20"/>
        <v>4000</v>
      </c>
      <c r="H43" s="146" t="str">
        <f t="shared" si="20"/>
        <v/>
      </c>
      <c r="I43" s="146" t="str">
        <f t="shared" si="20"/>
        <v/>
      </c>
      <c r="J43" s="52" t="str">
        <f t="shared" si="20"/>
        <v>万</v>
      </c>
      <c r="L43" s="154" t="str">
        <f t="shared" si="20"/>
        <v>＋</v>
      </c>
      <c r="M43" s="146" t="str">
        <f t="shared" si="20"/>
        <v/>
      </c>
      <c r="N43" s="1">
        <f t="shared" ca="1" si="20"/>
        <v>4</v>
      </c>
      <c r="O43" s="52" t="str">
        <f t="shared" si="20"/>
        <v>億</v>
      </c>
      <c r="Q43" s="146">
        <f t="shared" ca="1" si="20"/>
        <v>5000</v>
      </c>
      <c r="R43" s="146" t="str">
        <f t="shared" si="20"/>
        <v/>
      </c>
      <c r="S43" s="146" t="str">
        <f t="shared" si="20"/>
        <v/>
      </c>
      <c r="T43" s="52" t="str">
        <f t="shared" si="20"/>
        <v>万</v>
      </c>
      <c r="V43" s="52" t="s">
        <v>15</v>
      </c>
      <c r="X43" s="58">
        <f ca="1">IF(AN43&lt;10000,D43+N43,D43+N43+1)</f>
        <v>6</v>
      </c>
      <c r="Y43" s="157" t="s">
        <v>58</v>
      </c>
      <c r="Z43" s="157"/>
      <c r="AA43" s="158">
        <f ca="1">IF(AN43&lt;10000,AN43,IF(AN43-10000=0,"",AN43-10000))</f>
        <v>9000</v>
      </c>
      <c r="AB43" s="158"/>
      <c r="AC43" s="158"/>
      <c r="AD43" s="65" t="str">
        <f ca="1">IF(AA43="","","万")</f>
        <v>万</v>
      </c>
      <c r="AF43" s="1" t="str">
        <f t="shared" si="20"/>
        <v/>
      </c>
      <c r="AG43" s="1" t="str">
        <f t="shared" si="20"/>
        <v/>
      </c>
      <c r="AH43" s="1" t="str">
        <f t="shared" si="20"/>
        <v/>
      </c>
      <c r="AI43" s="1" t="str">
        <f t="shared" si="20"/>
        <v/>
      </c>
      <c r="AJ43" s="1" t="str">
        <f t="shared" si="20"/>
        <v/>
      </c>
      <c r="AK43" s="1" t="str">
        <f t="shared" si="20"/>
        <v/>
      </c>
      <c r="AL43" s="1" t="str">
        <f t="shared" si="20"/>
        <v/>
      </c>
      <c r="AN43" s="50">
        <f ca="1">G43+Q43</f>
        <v>9000</v>
      </c>
    </row>
    <row r="44" spans="1:40" ht="27" customHeight="1" x14ac:dyDescent="0.25">
      <c r="A44" s="1" t="str">
        <f t="shared" ref="A44:AL44" si="21">IF(A19="","",A19)</f>
        <v/>
      </c>
      <c r="B44" s="51" t="str">
        <f t="shared" si="21"/>
        <v/>
      </c>
      <c r="C44" s="1" t="str">
        <f t="shared" si="21"/>
        <v/>
      </c>
      <c r="D44" s="1" t="str">
        <f t="shared" si="21"/>
        <v/>
      </c>
      <c r="E44" s="1" t="str">
        <f t="shared" si="21"/>
        <v/>
      </c>
      <c r="F44" s="52" t="str">
        <f t="shared" si="21"/>
        <v/>
      </c>
      <c r="G44" s="1" t="str">
        <f t="shared" si="21"/>
        <v/>
      </c>
      <c r="H44" s="52" t="str">
        <f t="shared" si="21"/>
        <v/>
      </c>
      <c r="I44" s="1" t="str">
        <f t="shared" si="21"/>
        <v/>
      </c>
      <c r="J44" s="1" t="str">
        <f t="shared" si="21"/>
        <v/>
      </c>
      <c r="K44" s="1" t="str">
        <f t="shared" si="21"/>
        <v/>
      </c>
      <c r="L44" s="52" t="str">
        <f t="shared" si="21"/>
        <v/>
      </c>
      <c r="M44" s="52" t="str">
        <f t="shared" si="21"/>
        <v/>
      </c>
      <c r="N44" s="1" t="str">
        <f t="shared" si="21"/>
        <v/>
      </c>
      <c r="O44" s="1" t="str">
        <f t="shared" si="21"/>
        <v/>
      </c>
      <c r="P44" s="1" t="str">
        <f t="shared" si="21"/>
        <v/>
      </c>
      <c r="Q44" s="1" t="str">
        <f t="shared" si="21"/>
        <v/>
      </c>
      <c r="R44" s="1" t="str">
        <f t="shared" si="21"/>
        <v/>
      </c>
      <c r="S44" s="1" t="str">
        <f t="shared" si="21"/>
        <v/>
      </c>
      <c r="T44" s="1" t="str">
        <f t="shared" si="21"/>
        <v/>
      </c>
      <c r="U44" s="1" t="str">
        <f t="shared" si="21"/>
        <v/>
      </c>
      <c r="V44" s="1" t="str">
        <f t="shared" si="21"/>
        <v/>
      </c>
      <c r="W44" s="1" t="str">
        <f t="shared" si="21"/>
        <v/>
      </c>
      <c r="X44" s="1" t="str">
        <f t="shared" si="21"/>
        <v/>
      </c>
      <c r="Y44" s="1" t="str">
        <f t="shared" si="21"/>
        <v/>
      </c>
      <c r="Z44" s="1" t="str">
        <f t="shared" si="21"/>
        <v/>
      </c>
      <c r="AA44" s="1" t="str">
        <f t="shared" si="21"/>
        <v/>
      </c>
      <c r="AB44" s="1" t="str">
        <f t="shared" si="21"/>
        <v/>
      </c>
      <c r="AC44" s="1" t="str">
        <f t="shared" si="21"/>
        <v/>
      </c>
      <c r="AD44" s="1" t="str">
        <f t="shared" si="21"/>
        <v/>
      </c>
      <c r="AE44" s="1" t="str">
        <f t="shared" si="21"/>
        <v/>
      </c>
      <c r="AF44" s="1" t="str">
        <f t="shared" si="21"/>
        <v/>
      </c>
      <c r="AG44" s="1" t="str">
        <f t="shared" si="21"/>
        <v/>
      </c>
      <c r="AH44" s="1" t="str">
        <f t="shared" si="21"/>
        <v/>
      </c>
      <c r="AI44" s="1" t="str">
        <f t="shared" si="21"/>
        <v/>
      </c>
      <c r="AJ44" s="1" t="str">
        <f t="shared" si="21"/>
        <v/>
      </c>
      <c r="AK44" s="1" t="str">
        <f t="shared" si="21"/>
        <v/>
      </c>
      <c r="AL44" s="1" t="str">
        <f t="shared" si="21"/>
        <v/>
      </c>
    </row>
    <row r="45" spans="1:40" ht="27" customHeight="1" x14ac:dyDescent="0.25">
      <c r="A45" s="51" t="str">
        <f>IF(A20="","",A20)</f>
        <v>４</v>
      </c>
      <c r="B45" s="51"/>
      <c r="C45" s="52" t="str">
        <f>IF(C20="","",C20)</f>
        <v>次の数の大小を、不等号を使って表しましょう。</v>
      </c>
      <c r="F45" s="52"/>
      <c r="H45" s="52"/>
      <c r="L45" s="52"/>
      <c r="M45" s="52"/>
    </row>
    <row r="46" spans="1:40" ht="27" customHeight="1" x14ac:dyDescent="0.25">
      <c r="A46" s="63">
        <f t="shared" ref="A46:AL46" si="22">IF(A21="","",A21)</f>
        <v>1</v>
      </c>
      <c r="B46" s="51" t="str">
        <f t="shared" si="22"/>
        <v>(1)</v>
      </c>
      <c r="E46" s="1">
        <f t="shared" si="22"/>
        <v>1</v>
      </c>
      <c r="F46" s="1" t="str">
        <f t="shared" ca="1" si="22"/>
        <v>億</v>
      </c>
      <c r="H46" s="1" t="str">
        <f t="shared" si="22"/>
        <v/>
      </c>
      <c r="I46" s="1" t="str">
        <f t="shared" si="22"/>
        <v/>
      </c>
      <c r="J46" s="1" t="str">
        <f t="shared" si="22"/>
        <v/>
      </c>
      <c r="K46" s="146">
        <f t="shared" si="22"/>
        <v>9000</v>
      </c>
      <c r="L46" s="146" t="str">
        <f t="shared" si="22"/>
        <v/>
      </c>
      <c r="M46" s="146" t="str">
        <f t="shared" si="22"/>
        <v/>
      </c>
      <c r="N46" s="1" t="str">
        <f t="shared" ca="1" si="22"/>
        <v>万</v>
      </c>
      <c r="P46" s="1" t="str">
        <f t="shared" si="22"/>
        <v/>
      </c>
      <c r="Q46" s="1" t="str">
        <f t="shared" si="22"/>
        <v/>
      </c>
      <c r="R46" s="1" t="str">
        <f t="shared" si="22"/>
        <v/>
      </c>
      <c r="S46" s="1" t="str">
        <f t="shared" si="22"/>
        <v/>
      </c>
      <c r="T46" s="1" t="str">
        <f t="shared" si="22"/>
        <v/>
      </c>
      <c r="U46" s="1" t="str">
        <f t="shared" si="22"/>
        <v/>
      </c>
      <c r="V46" s="58">
        <f>E46</f>
        <v>1</v>
      </c>
      <c r="W46" s="58" t="str">
        <f ca="1">F46</f>
        <v>億</v>
      </c>
      <c r="X46" s="58"/>
      <c r="Y46" s="155" t="s">
        <v>146</v>
      </c>
      <c r="Z46" s="155"/>
      <c r="AA46" s="155">
        <f>K46</f>
        <v>9000</v>
      </c>
      <c r="AB46" s="155"/>
      <c r="AC46" s="155"/>
      <c r="AD46" s="58" t="str">
        <f ca="1">N46</f>
        <v>万</v>
      </c>
      <c r="AE46" s="58"/>
      <c r="AF46" s="1" t="str">
        <f t="shared" si="22"/>
        <v/>
      </c>
      <c r="AG46" s="1" t="str">
        <f t="shared" si="22"/>
        <v/>
      </c>
      <c r="AH46" s="1" t="str">
        <f t="shared" si="22"/>
        <v/>
      </c>
      <c r="AI46" s="1" t="str">
        <f t="shared" si="22"/>
        <v/>
      </c>
      <c r="AJ46" s="1" t="str">
        <f t="shared" si="22"/>
        <v/>
      </c>
      <c r="AK46" s="1" t="str">
        <f t="shared" si="22"/>
        <v/>
      </c>
      <c r="AL46" s="1" t="str">
        <f t="shared" si="22"/>
        <v/>
      </c>
    </row>
    <row r="47" spans="1:40" ht="27" customHeight="1" x14ac:dyDescent="0.25">
      <c r="A47" s="44" t="str">
        <f t="shared" ref="A47:AL47" si="23">IF(A22="","",A22)</f>
        <v/>
      </c>
      <c r="B47" s="43" t="str">
        <f t="shared" si="23"/>
        <v/>
      </c>
      <c r="D47" s="49"/>
      <c r="E47" s="49" t="str">
        <f t="shared" si="23"/>
        <v/>
      </c>
      <c r="F47" s="43" t="str">
        <f t="shared" si="23"/>
        <v/>
      </c>
      <c r="G47" s="44" t="str">
        <f t="shared" si="23"/>
        <v/>
      </c>
      <c r="H47" s="44" t="str">
        <f t="shared" si="23"/>
        <v/>
      </c>
      <c r="I47" s="43" t="str">
        <f t="shared" si="23"/>
        <v/>
      </c>
      <c r="J47" s="43" t="str">
        <f t="shared" si="23"/>
        <v/>
      </c>
      <c r="K47" s="43" t="str">
        <f t="shared" si="23"/>
        <v/>
      </c>
      <c r="L47" s="43" t="str">
        <f t="shared" si="23"/>
        <v/>
      </c>
      <c r="M47" s="43" t="str">
        <f t="shared" si="23"/>
        <v/>
      </c>
      <c r="N47" s="43" t="str">
        <f t="shared" si="23"/>
        <v/>
      </c>
      <c r="O47" s="43" t="str">
        <f t="shared" si="23"/>
        <v/>
      </c>
      <c r="P47" s="43" t="str">
        <f t="shared" si="23"/>
        <v/>
      </c>
      <c r="Q47" s="43" t="str">
        <f t="shared" si="23"/>
        <v/>
      </c>
      <c r="R47" s="43" t="str">
        <f t="shared" si="23"/>
        <v/>
      </c>
      <c r="S47" s="44" t="str">
        <f t="shared" si="23"/>
        <v/>
      </c>
      <c r="T47" s="43" t="str">
        <f t="shared" si="23"/>
        <v/>
      </c>
      <c r="U47" s="43" t="str">
        <f t="shared" si="23"/>
        <v/>
      </c>
      <c r="V47" s="66" t="str">
        <f t="shared" si="23"/>
        <v/>
      </c>
      <c r="W47" s="66" t="str">
        <f t="shared" si="23"/>
        <v/>
      </c>
      <c r="X47" s="67" t="str">
        <f t="shared" si="23"/>
        <v/>
      </c>
      <c r="Y47" s="68" t="str">
        <f t="shared" si="23"/>
        <v/>
      </c>
      <c r="Z47" s="68" t="str">
        <f t="shared" si="23"/>
        <v/>
      </c>
      <c r="AA47" s="67" t="str">
        <f t="shared" si="23"/>
        <v/>
      </c>
      <c r="AB47" s="67" t="str">
        <f t="shared" si="23"/>
        <v/>
      </c>
      <c r="AC47" s="67" t="str">
        <f t="shared" si="23"/>
        <v/>
      </c>
      <c r="AD47" s="67" t="str">
        <f t="shared" si="23"/>
        <v/>
      </c>
      <c r="AE47" s="67" t="str">
        <f t="shared" si="23"/>
        <v/>
      </c>
      <c r="AF47" s="43" t="str">
        <f t="shared" si="23"/>
        <v/>
      </c>
      <c r="AG47" s="43" t="str">
        <f t="shared" si="23"/>
        <v/>
      </c>
      <c r="AH47" s="43" t="str">
        <f t="shared" si="23"/>
        <v/>
      </c>
      <c r="AI47" s="1" t="str">
        <f t="shared" si="23"/>
        <v/>
      </c>
      <c r="AJ47" s="1" t="str">
        <f t="shared" si="23"/>
        <v/>
      </c>
      <c r="AK47" s="1" t="str">
        <f t="shared" si="23"/>
        <v/>
      </c>
      <c r="AL47" s="1" t="str">
        <f t="shared" si="23"/>
        <v/>
      </c>
    </row>
    <row r="48" spans="1:40" ht="27" customHeight="1" x14ac:dyDescent="0.25">
      <c r="A48" s="50">
        <f t="shared" ref="A48:AL48" si="24">IF(A23="","",A23)</f>
        <v>2</v>
      </c>
      <c r="B48" s="51" t="str">
        <f t="shared" si="24"/>
        <v>(2)</v>
      </c>
      <c r="E48" s="146">
        <f t="shared" ca="1" si="24"/>
        <v>18</v>
      </c>
      <c r="F48" s="146" t="str">
        <f t="shared" si="24"/>
        <v/>
      </c>
      <c r="G48" s="1" t="str">
        <f t="shared" ca="1" si="24"/>
        <v>億</v>
      </c>
      <c r="I48" s="1" t="str">
        <f t="shared" si="24"/>
        <v/>
      </c>
      <c r="J48" s="1" t="str">
        <f t="shared" si="24"/>
        <v/>
      </c>
      <c r="K48" s="1" t="str">
        <f t="shared" si="24"/>
        <v/>
      </c>
      <c r="L48" s="146">
        <f t="shared" ca="1" si="24"/>
        <v>17</v>
      </c>
      <c r="M48" s="146" t="str">
        <f t="shared" si="24"/>
        <v/>
      </c>
      <c r="N48" s="1" t="str">
        <f t="shared" ca="1" si="24"/>
        <v>兆</v>
      </c>
      <c r="P48" s="1" t="str">
        <f t="shared" si="24"/>
        <v/>
      </c>
      <c r="Q48" s="1" t="str">
        <f t="shared" si="24"/>
        <v/>
      </c>
      <c r="R48" s="1" t="str">
        <f t="shared" si="24"/>
        <v/>
      </c>
      <c r="S48" s="1" t="str">
        <f t="shared" si="24"/>
        <v/>
      </c>
      <c r="T48" s="1" t="str">
        <f t="shared" si="24"/>
        <v/>
      </c>
      <c r="U48" s="1" t="str">
        <f t="shared" si="24"/>
        <v/>
      </c>
      <c r="V48" s="155">
        <f ca="1">E48</f>
        <v>18</v>
      </c>
      <c r="W48" s="155"/>
      <c r="X48" s="58" t="str">
        <f ca="1">G48</f>
        <v>億</v>
      </c>
      <c r="Y48" s="58"/>
      <c r="Z48" s="155" t="s">
        <v>147</v>
      </c>
      <c r="AA48" s="155"/>
      <c r="AB48" s="155">
        <f ca="1">L48</f>
        <v>17</v>
      </c>
      <c r="AC48" s="155"/>
      <c r="AD48" s="58" t="str">
        <f ca="1">N48</f>
        <v>兆</v>
      </c>
      <c r="AE48" s="58"/>
      <c r="AF48" s="1" t="str">
        <f t="shared" si="24"/>
        <v/>
      </c>
      <c r="AG48" s="1" t="str">
        <f t="shared" si="24"/>
        <v/>
      </c>
      <c r="AH48" s="1" t="str">
        <f t="shared" si="24"/>
        <v/>
      </c>
      <c r="AI48" s="1" t="str">
        <f t="shared" si="24"/>
        <v/>
      </c>
      <c r="AJ48" s="1" t="str">
        <f t="shared" si="24"/>
        <v/>
      </c>
      <c r="AK48" s="1" t="str">
        <f t="shared" si="24"/>
        <v/>
      </c>
      <c r="AL48" s="1" t="str">
        <f t="shared" si="24"/>
        <v/>
      </c>
    </row>
    <row r="49" spans="1:38" ht="27" customHeight="1" x14ac:dyDescent="0.25">
      <c r="A49" s="1" t="str">
        <f t="shared" ref="A49:AL49" si="25">IF(A24="","",A24)</f>
        <v/>
      </c>
      <c r="B49" s="1" t="str">
        <f t="shared" si="25"/>
        <v/>
      </c>
      <c r="E49" s="1" t="str">
        <f t="shared" si="25"/>
        <v/>
      </c>
      <c r="F49" s="1" t="str">
        <f t="shared" si="25"/>
        <v/>
      </c>
      <c r="G49" s="1" t="str">
        <f t="shared" si="25"/>
        <v/>
      </c>
      <c r="H49" s="1" t="str">
        <f t="shared" si="25"/>
        <v/>
      </c>
      <c r="I49" s="1" t="str">
        <f t="shared" si="25"/>
        <v/>
      </c>
      <c r="J49" s="1" t="str">
        <f t="shared" si="25"/>
        <v/>
      </c>
      <c r="K49" s="1" t="str">
        <f t="shared" si="25"/>
        <v/>
      </c>
      <c r="L49" s="1" t="str">
        <f t="shared" si="25"/>
        <v/>
      </c>
      <c r="M49" s="1" t="str">
        <f t="shared" si="25"/>
        <v/>
      </c>
      <c r="N49" s="1" t="str">
        <f t="shared" si="25"/>
        <v/>
      </c>
      <c r="O49" s="1" t="str">
        <f t="shared" si="25"/>
        <v/>
      </c>
      <c r="P49" s="1" t="str">
        <f t="shared" si="25"/>
        <v/>
      </c>
      <c r="Q49" s="1" t="str">
        <f t="shared" si="25"/>
        <v/>
      </c>
      <c r="R49" s="1" t="str">
        <f t="shared" si="25"/>
        <v/>
      </c>
      <c r="S49" s="1" t="str">
        <f t="shared" si="25"/>
        <v/>
      </c>
      <c r="T49" s="1" t="str">
        <f t="shared" si="25"/>
        <v/>
      </c>
      <c r="U49" s="1" t="str">
        <f t="shared" si="25"/>
        <v/>
      </c>
      <c r="V49" s="1" t="str">
        <f t="shared" si="25"/>
        <v/>
      </c>
      <c r="W49" s="1" t="str">
        <f t="shared" si="25"/>
        <v/>
      </c>
      <c r="X49" s="1" t="str">
        <f t="shared" si="25"/>
        <v/>
      </c>
      <c r="Y49" s="1" t="str">
        <f t="shared" si="25"/>
        <v/>
      </c>
      <c r="Z49" s="1" t="str">
        <f t="shared" si="25"/>
        <v/>
      </c>
      <c r="AA49" s="1" t="str">
        <f t="shared" si="25"/>
        <v/>
      </c>
      <c r="AB49" s="1" t="str">
        <f t="shared" si="25"/>
        <v/>
      </c>
      <c r="AC49" s="1" t="str">
        <f t="shared" si="25"/>
        <v/>
      </c>
      <c r="AD49" s="1" t="str">
        <f t="shared" si="25"/>
        <v/>
      </c>
      <c r="AE49" s="1" t="str">
        <f t="shared" si="25"/>
        <v/>
      </c>
      <c r="AF49" s="1" t="str">
        <f t="shared" si="25"/>
        <v/>
      </c>
      <c r="AG49" s="1" t="str">
        <f t="shared" si="25"/>
        <v/>
      </c>
      <c r="AH49" s="1" t="str">
        <f t="shared" si="25"/>
        <v/>
      </c>
      <c r="AI49" s="1" t="str">
        <f t="shared" si="25"/>
        <v/>
      </c>
      <c r="AJ49" s="1" t="str">
        <f t="shared" si="25"/>
        <v/>
      </c>
      <c r="AK49" s="1" t="str">
        <f t="shared" si="25"/>
        <v/>
      </c>
      <c r="AL49" s="1" t="str">
        <f t="shared" si="25"/>
        <v/>
      </c>
    </row>
    <row r="50" spans="1:38" ht="27" customHeight="1" x14ac:dyDescent="0.25">
      <c r="A50" s="1" t="str">
        <f t="shared" ref="A50:AL50" si="26">IF(A25="","",A25)</f>
        <v/>
      </c>
      <c r="B50" s="5" t="str">
        <f t="shared" si="26"/>
        <v/>
      </c>
      <c r="E50" s="17" t="str">
        <f t="shared" si="26"/>
        <v/>
      </c>
      <c r="F50" s="17" t="str">
        <f t="shared" si="26"/>
        <v/>
      </c>
      <c r="G50" s="17" t="str">
        <f t="shared" si="26"/>
        <v/>
      </c>
      <c r="H50" s="54" t="str">
        <f t="shared" si="26"/>
        <v/>
      </c>
      <c r="I50" s="17" t="str">
        <f t="shared" si="26"/>
        <v/>
      </c>
      <c r="J50" s="54" t="str">
        <f t="shared" si="26"/>
        <v/>
      </c>
      <c r="K50" s="17" t="str">
        <f t="shared" si="26"/>
        <v/>
      </c>
      <c r="L50" s="54" t="str">
        <f t="shared" si="26"/>
        <v/>
      </c>
      <c r="M50" s="1" t="str">
        <f t="shared" si="26"/>
        <v/>
      </c>
      <c r="N50" s="1" t="str">
        <f t="shared" si="26"/>
        <v/>
      </c>
      <c r="O50" s="1" t="str">
        <f t="shared" si="26"/>
        <v/>
      </c>
      <c r="P50" s="1" t="str">
        <f t="shared" si="26"/>
        <v/>
      </c>
      <c r="Q50" s="1" t="str">
        <f t="shared" si="26"/>
        <v/>
      </c>
      <c r="R50" s="1" t="str">
        <f t="shared" si="26"/>
        <v/>
      </c>
      <c r="S50" s="1" t="str">
        <f t="shared" si="26"/>
        <v/>
      </c>
      <c r="T50" s="5" t="str">
        <f t="shared" si="26"/>
        <v/>
      </c>
      <c r="U50" s="1" t="str">
        <f t="shared" si="26"/>
        <v/>
      </c>
      <c r="V50" s="1" t="str">
        <f t="shared" si="26"/>
        <v/>
      </c>
      <c r="W50" s="17" t="str">
        <f t="shared" si="26"/>
        <v/>
      </c>
      <c r="X50" s="17" t="str">
        <f t="shared" si="26"/>
        <v/>
      </c>
      <c r="Y50" s="17" t="str">
        <f t="shared" si="26"/>
        <v/>
      </c>
      <c r="Z50" s="54" t="str">
        <f t="shared" si="26"/>
        <v/>
      </c>
      <c r="AA50" s="17" t="str">
        <f t="shared" si="26"/>
        <v/>
      </c>
      <c r="AB50" s="54" t="str">
        <f t="shared" si="26"/>
        <v/>
      </c>
      <c r="AC50" s="17" t="str">
        <f t="shared" si="26"/>
        <v/>
      </c>
      <c r="AD50" s="54" t="str">
        <f t="shared" si="26"/>
        <v/>
      </c>
      <c r="AE50" s="1" t="str">
        <f t="shared" si="26"/>
        <v/>
      </c>
      <c r="AF50" s="1" t="str">
        <f t="shared" si="26"/>
        <v/>
      </c>
      <c r="AG50" s="1" t="str">
        <f t="shared" si="26"/>
        <v/>
      </c>
      <c r="AH50" s="1" t="str">
        <f t="shared" si="26"/>
        <v/>
      </c>
      <c r="AI50" s="1" t="str">
        <f t="shared" si="26"/>
        <v/>
      </c>
      <c r="AJ50" s="1" t="str">
        <f t="shared" si="26"/>
        <v/>
      </c>
      <c r="AK50" s="1" t="str">
        <f t="shared" si="26"/>
        <v/>
      </c>
      <c r="AL50" s="1" t="str">
        <f t="shared" si="26"/>
        <v/>
      </c>
    </row>
  </sheetData>
  <mergeCells count="94">
    <mergeCell ref="AJ1:AK1"/>
    <mergeCell ref="H13:I13"/>
    <mergeCell ref="J13:K13"/>
    <mergeCell ref="L13:M13"/>
    <mergeCell ref="D14:E14"/>
    <mergeCell ref="F14:G14"/>
    <mergeCell ref="H14:I14"/>
    <mergeCell ref="J14:K14"/>
    <mergeCell ref="L14:M14"/>
    <mergeCell ref="D5:E5"/>
    <mergeCell ref="V5:W5"/>
    <mergeCell ref="C10:D10"/>
    <mergeCell ref="E10:F10"/>
    <mergeCell ref="G10:H10"/>
    <mergeCell ref="I10:J10"/>
    <mergeCell ref="K10:M10"/>
    <mergeCell ref="AJ26:AK26"/>
    <mergeCell ref="D11:G11"/>
    <mergeCell ref="H11:I11"/>
    <mergeCell ref="J11:M11"/>
    <mergeCell ref="D12:E12"/>
    <mergeCell ref="F12:G12"/>
    <mergeCell ref="H12:I12"/>
    <mergeCell ref="J12:K12"/>
    <mergeCell ref="D13:E13"/>
    <mergeCell ref="F13:G13"/>
    <mergeCell ref="C16:D16"/>
    <mergeCell ref="E16:F16"/>
    <mergeCell ref="G16:H16"/>
    <mergeCell ref="I16:J16"/>
    <mergeCell ref="K16:M16"/>
    <mergeCell ref="H17:I17"/>
    <mergeCell ref="D17:E17"/>
    <mergeCell ref="G18:I18"/>
    <mergeCell ref="L18:M18"/>
    <mergeCell ref="Q18:S18"/>
    <mergeCell ref="K21:M21"/>
    <mergeCell ref="F17:G17"/>
    <mergeCell ref="J17:K17"/>
    <mergeCell ref="L17:M17"/>
    <mergeCell ref="E23:F23"/>
    <mergeCell ref="L23:M23"/>
    <mergeCell ref="AA46:AC46"/>
    <mergeCell ref="V48:W48"/>
    <mergeCell ref="AB48:AC48"/>
    <mergeCell ref="Y46:Z46"/>
    <mergeCell ref="Z48:AA48"/>
    <mergeCell ref="J36:M36"/>
    <mergeCell ref="K46:M46"/>
    <mergeCell ref="P42:R42"/>
    <mergeCell ref="G41:H41"/>
    <mergeCell ref="I41:J41"/>
    <mergeCell ref="K41:M41"/>
    <mergeCell ref="D36:G36"/>
    <mergeCell ref="Y43:Z43"/>
    <mergeCell ref="AA43:AC43"/>
    <mergeCell ref="P36:U36"/>
    <mergeCell ref="P37:R37"/>
    <mergeCell ref="P38:R38"/>
    <mergeCell ref="P39:R39"/>
    <mergeCell ref="H36:I36"/>
    <mergeCell ref="H37:I37"/>
    <mergeCell ref="J37:K37"/>
    <mergeCell ref="V30:W30"/>
    <mergeCell ref="C35:D35"/>
    <mergeCell ref="E35:F35"/>
    <mergeCell ref="G35:H35"/>
    <mergeCell ref="I35:J35"/>
    <mergeCell ref="K35:M35"/>
    <mergeCell ref="D30:E30"/>
    <mergeCell ref="E48:F48"/>
    <mergeCell ref="L48:M48"/>
    <mergeCell ref="D39:E39"/>
    <mergeCell ref="F39:G39"/>
    <mergeCell ref="H39:I39"/>
    <mergeCell ref="J39:K39"/>
    <mergeCell ref="L39:M39"/>
    <mergeCell ref="C41:D41"/>
    <mergeCell ref="E41:F41"/>
    <mergeCell ref="D42:E42"/>
    <mergeCell ref="F42:G42"/>
    <mergeCell ref="G43:I43"/>
    <mergeCell ref="L43:M43"/>
    <mergeCell ref="Q43:S43"/>
    <mergeCell ref="H42:I42"/>
    <mergeCell ref="J42:K42"/>
    <mergeCell ref="L42:M42"/>
    <mergeCell ref="D37:E37"/>
    <mergeCell ref="F37:G37"/>
    <mergeCell ref="D38:E38"/>
    <mergeCell ref="F38:G38"/>
    <mergeCell ref="H38:I38"/>
    <mergeCell ref="J38:K38"/>
    <mergeCell ref="L38:M38"/>
  </mergeCells>
  <phoneticPr fontId="3"/>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E3DF0-4B19-4045-B63E-3CFABFBF1ADC}">
  <dimension ref="A1:BN267"/>
  <sheetViews>
    <sheetView zoomScaleNormal="100" workbookViewId="0"/>
  </sheetViews>
  <sheetFormatPr defaultColWidth="1.28515625" defaultRowHeight="9.9" customHeight="1" x14ac:dyDescent="0.25"/>
  <cols>
    <col min="1" max="7" width="1.28515625" style="1"/>
    <col min="8" max="8" width="1.28515625" style="1" customWidth="1"/>
    <col min="9" max="56" width="1.28515625" style="1"/>
    <col min="57" max="58" width="2.140625" style="1" hidden="1" customWidth="1"/>
    <col min="59" max="59" width="39.2109375" style="1" hidden="1" customWidth="1"/>
    <col min="60" max="67" width="0" style="1" hidden="1" customWidth="1"/>
    <col min="68" max="16384" width="1.28515625" style="1"/>
  </cols>
  <sheetData>
    <row r="1" spans="1:51" ht="25" customHeight="1" x14ac:dyDescent="0.25">
      <c r="D1" s="2" t="s">
        <v>276</v>
      </c>
      <c r="AV1" s="3" t="s">
        <v>2</v>
      </c>
      <c r="AW1" s="3"/>
      <c r="AX1" s="147"/>
      <c r="AY1" s="147"/>
    </row>
    <row r="2" spans="1:51" ht="25" customHeight="1" x14ac:dyDescent="0.25">
      <c r="Z2" s="4" t="s">
        <v>0</v>
      </c>
      <c r="AA2" s="3"/>
      <c r="AB2" s="3"/>
      <c r="AC2" s="3"/>
      <c r="AD2" s="3"/>
      <c r="AE2" s="100"/>
      <c r="AF2" s="3"/>
      <c r="AG2" s="3"/>
      <c r="AH2" s="3"/>
      <c r="AI2" s="3"/>
      <c r="AJ2" s="3"/>
      <c r="AK2" s="3"/>
      <c r="AL2" s="3"/>
      <c r="AM2" s="3"/>
      <c r="AN2" s="3"/>
      <c r="AO2" s="3"/>
      <c r="AP2" s="3"/>
      <c r="AQ2" s="3"/>
      <c r="AR2" s="3"/>
      <c r="AS2" s="3"/>
      <c r="AT2" s="3"/>
    </row>
    <row r="3" spans="1:51" ht="25" customHeight="1" x14ac:dyDescent="0.2">
      <c r="A3" s="5" t="s">
        <v>277</v>
      </c>
      <c r="D3" s="101" t="s">
        <v>278</v>
      </c>
    </row>
    <row r="4" spans="1:51" s="102" customFormat="1" ht="25" customHeight="1" x14ac:dyDescent="0.25">
      <c r="B4" s="103"/>
      <c r="C4" s="104" t="s">
        <v>279</v>
      </c>
      <c r="D4" s="105"/>
      <c r="E4" s="106"/>
      <c r="F4" s="106"/>
      <c r="G4" s="106"/>
      <c r="H4" s="106"/>
      <c r="I4" s="107"/>
      <c r="J4" s="159" t="s">
        <v>280</v>
      </c>
      <c r="K4" s="159"/>
      <c r="L4" s="159"/>
      <c r="M4" s="159"/>
      <c r="N4" s="159">
        <v>10</v>
      </c>
      <c r="O4" s="159"/>
      <c r="P4" s="159"/>
      <c r="Q4" s="159"/>
      <c r="R4" s="159">
        <v>11</v>
      </c>
      <c r="S4" s="159"/>
      <c r="T4" s="159"/>
      <c r="U4" s="159"/>
      <c r="V4" s="159">
        <v>12</v>
      </c>
      <c r="W4" s="159"/>
      <c r="X4" s="159"/>
      <c r="Y4" s="159"/>
      <c r="Z4" s="159" t="s">
        <v>281</v>
      </c>
      <c r="AA4" s="159"/>
      <c r="AB4" s="159"/>
      <c r="AC4" s="159"/>
      <c r="AD4" s="159">
        <v>2</v>
      </c>
      <c r="AE4" s="159"/>
      <c r="AF4" s="159"/>
      <c r="AG4" s="159"/>
      <c r="AH4" s="159">
        <v>3</v>
      </c>
      <c r="AI4" s="159"/>
      <c r="AJ4" s="159"/>
      <c r="AK4" s="159"/>
      <c r="AL4" s="159">
        <v>4</v>
      </c>
      <c r="AM4" s="159"/>
      <c r="AN4" s="159"/>
      <c r="AO4" s="159"/>
      <c r="AP4" s="108"/>
      <c r="AQ4" s="109"/>
      <c r="AR4" s="109"/>
      <c r="AS4" s="109"/>
      <c r="AT4" s="109"/>
      <c r="AU4" s="109"/>
      <c r="AV4" s="109"/>
      <c r="AW4" s="109"/>
    </row>
    <row r="5" spans="1:51" s="102" customFormat="1" ht="25" customHeight="1" x14ac:dyDescent="0.25">
      <c r="B5" s="110"/>
      <c r="C5" s="104" t="s">
        <v>282</v>
      </c>
      <c r="D5" s="105"/>
      <c r="E5" s="111"/>
      <c r="F5" s="111"/>
      <c r="G5" s="111"/>
      <c r="H5" s="111"/>
      <c r="I5" s="112"/>
      <c r="J5" s="159">
        <f ca="1">INT(RAND()*9)+10</f>
        <v>13</v>
      </c>
      <c r="K5" s="159"/>
      <c r="L5" s="159"/>
      <c r="M5" s="159"/>
      <c r="N5" s="159">
        <f ca="1">J5+INT(RAND()*3)</f>
        <v>15</v>
      </c>
      <c r="O5" s="159"/>
      <c r="P5" s="159"/>
      <c r="Q5" s="159"/>
      <c r="R5" s="159">
        <f ca="1">N5+INT(RAND()*3)</f>
        <v>16</v>
      </c>
      <c r="S5" s="159"/>
      <c r="T5" s="159"/>
      <c r="U5" s="159"/>
      <c r="V5" s="159">
        <f ca="1">R5+INT(RAND()*2+1)</f>
        <v>17</v>
      </c>
      <c r="W5" s="159"/>
      <c r="X5" s="159"/>
      <c r="Y5" s="159"/>
      <c r="Z5" s="159">
        <f ca="1">V5+INT(RAND()*2+1)</f>
        <v>18</v>
      </c>
      <c r="AA5" s="159"/>
      <c r="AB5" s="159"/>
      <c r="AC5" s="159"/>
      <c r="AD5" s="159">
        <f ca="1">Z5+INT(RAND()*3)</f>
        <v>20</v>
      </c>
      <c r="AE5" s="159"/>
      <c r="AF5" s="159"/>
      <c r="AG5" s="159"/>
      <c r="AH5" s="159">
        <f ca="1">AD5-INT(RAND()*3+1)</f>
        <v>18</v>
      </c>
      <c r="AI5" s="159"/>
      <c r="AJ5" s="159"/>
      <c r="AK5" s="159"/>
      <c r="AL5" s="159">
        <f ca="1">AH5-INT(RAND()*3+1)</f>
        <v>17</v>
      </c>
      <c r="AM5" s="159"/>
      <c r="AN5" s="159"/>
      <c r="AO5" s="159"/>
      <c r="AP5" s="108"/>
      <c r="AQ5" s="109"/>
      <c r="AR5" s="109"/>
      <c r="AS5" s="109"/>
      <c r="AT5" s="109"/>
      <c r="AU5" s="109"/>
      <c r="AV5" s="109"/>
      <c r="AW5" s="109"/>
    </row>
    <row r="6" spans="1:51" ht="25" customHeight="1" x14ac:dyDescent="0.25">
      <c r="A6" s="44"/>
      <c r="B6" s="5"/>
      <c r="C6" s="43"/>
      <c r="D6" s="113" t="s">
        <v>283</v>
      </c>
      <c r="N6" s="43"/>
      <c r="O6" s="43"/>
      <c r="P6" s="43"/>
      <c r="Q6" s="43"/>
      <c r="R6" s="43"/>
      <c r="S6" s="44"/>
      <c r="T6" s="43"/>
      <c r="U6" s="43"/>
      <c r="Z6" s="54"/>
      <c r="AB6" s="54"/>
      <c r="AD6" s="54"/>
      <c r="AE6" s="43"/>
      <c r="AF6" s="43"/>
      <c r="AG6" s="43"/>
    </row>
    <row r="7" spans="1:51" ht="9.9" customHeight="1" x14ac:dyDescent="0.25">
      <c r="A7" s="44"/>
      <c r="B7" s="162" t="s">
        <v>284</v>
      </c>
      <c r="C7" s="162"/>
      <c r="D7" s="162"/>
      <c r="E7" s="10"/>
      <c r="F7" s="10"/>
      <c r="G7" s="10"/>
      <c r="H7" s="10"/>
      <c r="I7" s="10"/>
      <c r="J7" s="10"/>
      <c r="K7" s="10"/>
      <c r="L7" s="10"/>
      <c r="N7" s="43"/>
      <c r="O7" s="43"/>
      <c r="P7" s="43"/>
      <c r="Q7" s="43"/>
      <c r="R7" s="43"/>
      <c r="S7" s="44"/>
      <c r="T7" s="43"/>
      <c r="U7" s="43"/>
      <c r="Z7" s="54"/>
      <c r="AB7" s="54"/>
      <c r="AD7" s="54"/>
      <c r="AE7" s="43"/>
      <c r="AF7" s="43"/>
      <c r="AG7" s="43"/>
    </row>
    <row r="8" spans="1:51" ht="9.9" customHeight="1" x14ac:dyDescent="0.25">
      <c r="B8" s="162"/>
      <c r="C8" s="162"/>
      <c r="D8" s="162"/>
    </row>
    <row r="9" spans="1:51" ht="9.9" customHeight="1" x14ac:dyDescent="0.25">
      <c r="C9" s="163">
        <v>25</v>
      </c>
      <c r="D9" s="163"/>
      <c r="AL9" s="52"/>
    </row>
    <row r="10" spans="1:51" ht="9.9" customHeight="1" x14ac:dyDescent="0.25">
      <c r="C10" s="163"/>
      <c r="D10" s="163"/>
      <c r="E10" s="114"/>
      <c r="F10" s="115"/>
      <c r="G10" s="116"/>
      <c r="H10" s="116"/>
      <c r="I10" s="117"/>
      <c r="J10" s="114"/>
      <c r="K10" s="115"/>
      <c r="L10" s="116"/>
      <c r="M10" s="116"/>
      <c r="N10" s="117"/>
      <c r="O10" s="114"/>
      <c r="P10" s="115"/>
      <c r="Q10" s="116"/>
      <c r="R10" s="116"/>
      <c r="S10" s="117"/>
      <c r="T10" s="114"/>
      <c r="U10" s="115"/>
      <c r="V10" s="116"/>
      <c r="W10" s="116"/>
      <c r="X10" s="117"/>
      <c r="Y10" s="114"/>
      <c r="Z10" s="115"/>
      <c r="AA10" s="116"/>
      <c r="AB10" s="116"/>
      <c r="AC10" s="117"/>
      <c r="AD10" s="114"/>
      <c r="AE10" s="115"/>
      <c r="AF10" s="116"/>
      <c r="AG10" s="116"/>
      <c r="AH10" s="117"/>
      <c r="AI10" s="114"/>
      <c r="AJ10" s="115"/>
      <c r="AK10" s="116"/>
      <c r="AL10" s="116"/>
      <c r="AM10" s="117"/>
      <c r="AN10" s="114"/>
      <c r="AO10" s="115"/>
      <c r="AP10" s="116"/>
      <c r="AQ10" s="116"/>
      <c r="AR10" s="117"/>
      <c r="AS10" s="114"/>
      <c r="AT10" s="115"/>
      <c r="AU10" s="116"/>
      <c r="AV10" s="116"/>
      <c r="AW10" s="117"/>
    </row>
    <row r="11" spans="1:51" ht="9.9" customHeight="1" x14ac:dyDescent="0.25">
      <c r="C11" s="118"/>
      <c r="D11" s="118"/>
      <c r="E11" s="119"/>
      <c r="F11" s="120"/>
      <c r="G11" s="121"/>
      <c r="H11" s="121"/>
      <c r="I11" s="122"/>
      <c r="J11" s="119"/>
      <c r="K11" s="120"/>
      <c r="L11" s="121"/>
      <c r="M11" s="121"/>
      <c r="N11" s="122"/>
      <c r="O11" s="119"/>
      <c r="P11" s="120"/>
      <c r="Q11" s="121"/>
      <c r="R11" s="121"/>
      <c r="S11" s="122"/>
      <c r="T11" s="119"/>
      <c r="U11" s="120"/>
      <c r="V11" s="121"/>
      <c r="W11" s="121"/>
      <c r="X11" s="122"/>
      <c r="Y11" s="119"/>
      <c r="Z11" s="120"/>
      <c r="AA11" s="121"/>
      <c r="AB11" s="121"/>
      <c r="AC11" s="122"/>
      <c r="AD11" s="119"/>
      <c r="AE11" s="120"/>
      <c r="AF11" s="121"/>
      <c r="AG11" s="121"/>
      <c r="AH11" s="122"/>
      <c r="AI11" s="119"/>
      <c r="AJ11" s="120"/>
      <c r="AK11" s="121"/>
      <c r="AL11" s="121"/>
      <c r="AM11" s="122"/>
      <c r="AN11" s="119"/>
      <c r="AO11" s="120"/>
      <c r="AP11" s="121"/>
      <c r="AQ11" s="121"/>
      <c r="AR11" s="122"/>
      <c r="AS11" s="119"/>
      <c r="AT11" s="120"/>
      <c r="AU11" s="121"/>
      <c r="AV11" s="121"/>
      <c r="AW11" s="122"/>
    </row>
    <row r="12" spans="1:51" ht="9.9" customHeight="1" x14ac:dyDescent="0.25">
      <c r="C12" s="123"/>
      <c r="D12" s="123"/>
      <c r="E12" s="119"/>
      <c r="F12" s="124"/>
      <c r="G12" s="124"/>
      <c r="H12" s="124"/>
      <c r="I12" s="125"/>
      <c r="J12" s="119"/>
      <c r="K12" s="124"/>
      <c r="L12" s="124"/>
      <c r="M12" s="124"/>
      <c r="N12" s="125"/>
      <c r="O12" s="119"/>
      <c r="P12" s="124"/>
      <c r="Q12" s="124"/>
      <c r="R12" s="124"/>
      <c r="S12" s="125"/>
      <c r="T12" s="119"/>
      <c r="U12" s="124"/>
      <c r="V12" s="124"/>
      <c r="W12" s="124"/>
      <c r="X12" s="125"/>
      <c r="Y12" s="119"/>
      <c r="Z12" s="124"/>
      <c r="AA12" s="124"/>
      <c r="AB12" s="124"/>
      <c r="AC12" s="125"/>
      <c r="AD12" s="119"/>
      <c r="AE12" s="124"/>
      <c r="AF12" s="124"/>
      <c r="AG12" s="124"/>
      <c r="AH12" s="125"/>
      <c r="AI12" s="119"/>
      <c r="AJ12" s="124"/>
      <c r="AK12" s="124"/>
      <c r="AL12" s="124"/>
      <c r="AM12" s="125"/>
      <c r="AN12" s="119"/>
      <c r="AO12" s="124"/>
      <c r="AP12" s="124"/>
      <c r="AQ12" s="124"/>
      <c r="AR12" s="125"/>
      <c r="AS12" s="119"/>
      <c r="AT12" s="124"/>
      <c r="AU12" s="124"/>
      <c r="AV12" s="124"/>
      <c r="AW12" s="125"/>
    </row>
    <row r="13" spans="1:51" ht="9.9" customHeight="1" x14ac:dyDescent="0.25">
      <c r="C13" s="118"/>
      <c r="D13" s="123"/>
      <c r="E13" s="126"/>
      <c r="F13" s="121"/>
      <c r="G13" s="124"/>
      <c r="H13" s="124"/>
      <c r="I13" s="127"/>
      <c r="J13" s="126"/>
      <c r="K13" s="121"/>
      <c r="L13" s="124"/>
      <c r="M13" s="124"/>
      <c r="N13" s="127"/>
      <c r="O13" s="126"/>
      <c r="P13" s="121"/>
      <c r="Q13" s="124"/>
      <c r="R13" s="124"/>
      <c r="S13" s="127"/>
      <c r="T13" s="126"/>
      <c r="U13" s="121"/>
      <c r="V13" s="124"/>
      <c r="W13" s="124"/>
      <c r="X13" s="127"/>
      <c r="Y13" s="126"/>
      <c r="Z13" s="121"/>
      <c r="AA13" s="124"/>
      <c r="AB13" s="124"/>
      <c r="AC13" s="127"/>
      <c r="AD13" s="126"/>
      <c r="AE13" s="121"/>
      <c r="AF13" s="124"/>
      <c r="AG13" s="124"/>
      <c r="AH13" s="127"/>
      <c r="AI13" s="126"/>
      <c r="AJ13" s="121"/>
      <c r="AK13" s="124"/>
      <c r="AL13" s="124"/>
      <c r="AM13" s="127"/>
      <c r="AN13" s="126"/>
      <c r="AO13" s="121"/>
      <c r="AP13" s="124"/>
      <c r="AQ13" s="124"/>
      <c r="AR13" s="127"/>
      <c r="AS13" s="126"/>
      <c r="AT13" s="121"/>
      <c r="AU13" s="124"/>
      <c r="AV13" s="124"/>
      <c r="AW13" s="127"/>
    </row>
    <row r="14" spans="1:51" ht="9.9" customHeight="1" x14ac:dyDescent="0.25">
      <c r="C14" s="161">
        <v>20</v>
      </c>
      <c r="D14" s="161"/>
      <c r="E14" s="128"/>
      <c r="F14" s="129"/>
      <c r="G14" s="129"/>
      <c r="H14" s="129"/>
      <c r="I14" s="130"/>
      <c r="J14" s="128"/>
      <c r="K14" s="129"/>
      <c r="L14" s="129"/>
      <c r="M14" s="129"/>
      <c r="N14" s="130"/>
      <c r="O14" s="128"/>
      <c r="P14" s="129"/>
      <c r="Q14" s="129"/>
      <c r="R14" s="129"/>
      <c r="S14" s="130"/>
      <c r="T14" s="128"/>
      <c r="U14" s="129"/>
      <c r="V14" s="129"/>
      <c r="W14" s="129"/>
      <c r="X14" s="130"/>
      <c r="Y14" s="128"/>
      <c r="Z14" s="129"/>
      <c r="AA14" s="129"/>
      <c r="AB14" s="129"/>
      <c r="AC14" s="130"/>
      <c r="AD14" s="128"/>
      <c r="AE14" s="129"/>
      <c r="AF14" s="129"/>
      <c r="AG14" s="129"/>
      <c r="AH14" s="130"/>
      <c r="AI14" s="128"/>
      <c r="AJ14" s="129"/>
      <c r="AK14" s="129"/>
      <c r="AL14" s="129"/>
      <c r="AM14" s="130"/>
      <c r="AN14" s="128"/>
      <c r="AO14" s="129"/>
      <c r="AP14" s="129"/>
      <c r="AQ14" s="129"/>
      <c r="AR14" s="130"/>
      <c r="AS14" s="128"/>
      <c r="AT14" s="129"/>
      <c r="AU14" s="129"/>
      <c r="AV14" s="129"/>
      <c r="AW14" s="130"/>
    </row>
    <row r="15" spans="1:51" ht="9.9" customHeight="1" x14ac:dyDescent="0.25">
      <c r="C15" s="161"/>
      <c r="D15" s="161"/>
      <c r="E15" s="114"/>
      <c r="F15" s="115"/>
      <c r="G15" s="116"/>
      <c r="H15" s="116"/>
      <c r="I15" s="117"/>
      <c r="J15" s="114"/>
      <c r="K15" s="115"/>
      <c r="L15" s="116"/>
      <c r="M15" s="116"/>
      <c r="N15" s="117"/>
      <c r="O15" s="114"/>
      <c r="P15" s="115"/>
      <c r="Q15" s="116"/>
      <c r="R15" s="116"/>
      <c r="S15" s="117"/>
      <c r="T15" s="114"/>
      <c r="U15" s="115"/>
      <c r="V15" s="116"/>
      <c r="W15" s="116"/>
      <c r="X15" s="117"/>
      <c r="Y15" s="114"/>
      <c r="Z15" s="115"/>
      <c r="AA15" s="116"/>
      <c r="AB15" s="116"/>
      <c r="AC15" s="117"/>
      <c r="AD15" s="114"/>
      <c r="AE15" s="115"/>
      <c r="AF15" s="116"/>
      <c r="AG15" s="116"/>
      <c r="AH15" s="117"/>
      <c r="AI15" s="114"/>
      <c r="AJ15" s="115"/>
      <c r="AK15" s="116"/>
      <c r="AL15" s="116"/>
      <c r="AM15" s="117"/>
      <c r="AN15" s="114"/>
      <c r="AO15" s="115"/>
      <c r="AP15" s="116"/>
      <c r="AQ15" s="116"/>
      <c r="AR15" s="117"/>
      <c r="AS15" s="114"/>
      <c r="AT15" s="115"/>
      <c r="AU15" s="116"/>
      <c r="AV15" s="116"/>
      <c r="AW15" s="117"/>
    </row>
    <row r="16" spans="1:51" ht="9.9" customHeight="1" x14ac:dyDescent="0.25">
      <c r="C16" s="118"/>
      <c r="D16" s="131"/>
      <c r="E16" s="119"/>
      <c r="F16" s="120"/>
      <c r="G16" s="121"/>
      <c r="H16" s="121"/>
      <c r="I16" s="122"/>
      <c r="J16" s="119"/>
      <c r="K16" s="120"/>
      <c r="L16" s="121"/>
      <c r="M16" s="121"/>
      <c r="N16" s="122"/>
      <c r="O16" s="119"/>
      <c r="P16" s="120"/>
      <c r="Q16" s="121"/>
      <c r="R16" s="121"/>
      <c r="S16" s="122"/>
      <c r="T16" s="119"/>
      <c r="U16" s="120"/>
      <c r="V16" s="121"/>
      <c r="W16" s="121"/>
      <c r="X16" s="122"/>
      <c r="Y16" s="119"/>
      <c r="Z16" s="120"/>
      <c r="AA16" s="121"/>
      <c r="AB16" s="121"/>
      <c r="AC16" s="122"/>
      <c r="AD16" s="119"/>
      <c r="AE16" s="120"/>
      <c r="AF16" s="121"/>
      <c r="AG16" s="121"/>
      <c r="AH16" s="122"/>
      <c r="AI16" s="119"/>
      <c r="AJ16" s="120"/>
      <c r="AK16" s="121"/>
      <c r="AL16" s="121"/>
      <c r="AM16" s="122"/>
      <c r="AN16" s="119"/>
      <c r="AO16" s="120"/>
      <c r="AP16" s="121"/>
      <c r="AQ16" s="121"/>
      <c r="AR16" s="122"/>
      <c r="AS16" s="119"/>
      <c r="AT16" s="120"/>
      <c r="AU16" s="121"/>
      <c r="AV16" s="121"/>
      <c r="AW16" s="122"/>
    </row>
    <row r="17" spans="1:49" ht="9.9" customHeight="1" x14ac:dyDescent="0.25">
      <c r="C17" s="132"/>
      <c r="D17" s="133"/>
      <c r="E17" s="119"/>
      <c r="F17" s="124"/>
      <c r="G17" s="124"/>
      <c r="H17" s="124"/>
      <c r="I17" s="125"/>
      <c r="J17" s="119"/>
      <c r="K17" s="124"/>
      <c r="L17" s="124"/>
      <c r="M17" s="124"/>
      <c r="N17" s="125"/>
      <c r="O17" s="119"/>
      <c r="P17" s="124"/>
      <c r="Q17" s="124"/>
      <c r="R17" s="124"/>
      <c r="S17" s="125"/>
      <c r="T17" s="119"/>
      <c r="U17" s="124"/>
      <c r="V17" s="124"/>
      <c r="W17" s="124"/>
      <c r="X17" s="125"/>
      <c r="Y17" s="119"/>
      <c r="Z17" s="124"/>
      <c r="AA17" s="124"/>
      <c r="AB17" s="124"/>
      <c r="AC17" s="125"/>
      <c r="AD17" s="119"/>
      <c r="AE17" s="124"/>
      <c r="AF17" s="124"/>
      <c r="AG17" s="124"/>
      <c r="AH17" s="125"/>
      <c r="AI17" s="119"/>
      <c r="AJ17" s="124"/>
      <c r="AK17" s="124"/>
      <c r="AL17" s="124"/>
      <c r="AM17" s="125"/>
      <c r="AN17" s="119"/>
      <c r="AO17" s="124"/>
      <c r="AP17" s="124"/>
      <c r="AQ17" s="124"/>
      <c r="AR17" s="125"/>
      <c r="AS17" s="119"/>
      <c r="AT17" s="124"/>
      <c r="AU17" s="124"/>
      <c r="AV17" s="124"/>
      <c r="AW17" s="125"/>
    </row>
    <row r="18" spans="1:49" ht="9.9" customHeight="1" x14ac:dyDescent="0.25">
      <c r="C18" s="123"/>
      <c r="D18" s="123"/>
      <c r="E18" s="126"/>
      <c r="F18" s="121"/>
      <c r="G18" s="124"/>
      <c r="H18" s="124"/>
      <c r="I18" s="127"/>
      <c r="J18" s="126"/>
      <c r="K18" s="121"/>
      <c r="L18" s="124"/>
      <c r="M18" s="124"/>
      <c r="N18" s="127"/>
      <c r="O18" s="126"/>
      <c r="P18" s="121"/>
      <c r="Q18" s="124"/>
      <c r="R18" s="124"/>
      <c r="S18" s="127"/>
      <c r="T18" s="126"/>
      <c r="U18" s="121"/>
      <c r="V18" s="124"/>
      <c r="W18" s="124"/>
      <c r="X18" s="127"/>
      <c r="Y18" s="126"/>
      <c r="Z18" s="121"/>
      <c r="AA18" s="124"/>
      <c r="AB18" s="124"/>
      <c r="AC18" s="127"/>
      <c r="AD18" s="126"/>
      <c r="AE18" s="121"/>
      <c r="AF18" s="124"/>
      <c r="AG18" s="124"/>
      <c r="AH18" s="127"/>
      <c r="AI18" s="126"/>
      <c r="AJ18" s="121"/>
      <c r="AK18" s="124"/>
      <c r="AL18" s="124"/>
      <c r="AM18" s="127"/>
      <c r="AN18" s="126"/>
      <c r="AO18" s="121"/>
      <c r="AP18" s="124"/>
      <c r="AQ18" s="124"/>
      <c r="AR18" s="127"/>
      <c r="AS18" s="126"/>
      <c r="AT18" s="121"/>
      <c r="AU18" s="124"/>
      <c r="AV18" s="124"/>
      <c r="AW18" s="127"/>
    </row>
    <row r="19" spans="1:49" ht="9.9" customHeight="1" x14ac:dyDescent="0.25">
      <c r="A19" s="160" t="s">
        <v>285</v>
      </c>
      <c r="B19" s="160"/>
      <c r="C19" s="161">
        <v>15</v>
      </c>
      <c r="D19" s="161"/>
      <c r="E19" s="128"/>
      <c r="F19" s="129"/>
      <c r="G19" s="129"/>
      <c r="H19" s="129"/>
      <c r="I19" s="130"/>
      <c r="J19" s="128"/>
      <c r="K19" s="129"/>
      <c r="L19" s="129"/>
      <c r="M19" s="129"/>
      <c r="N19" s="130"/>
      <c r="O19" s="128"/>
      <c r="P19" s="129"/>
      <c r="Q19" s="129"/>
      <c r="R19" s="129"/>
      <c r="S19" s="130"/>
      <c r="T19" s="128"/>
      <c r="U19" s="129"/>
      <c r="V19" s="129"/>
      <c r="W19" s="129"/>
      <c r="X19" s="130"/>
      <c r="Y19" s="128"/>
      <c r="Z19" s="129"/>
      <c r="AA19" s="129"/>
      <c r="AB19" s="129"/>
      <c r="AC19" s="130"/>
      <c r="AD19" s="128"/>
      <c r="AE19" s="129"/>
      <c r="AF19" s="129"/>
      <c r="AG19" s="129"/>
      <c r="AH19" s="130"/>
      <c r="AI19" s="128"/>
      <c r="AJ19" s="129"/>
      <c r="AK19" s="129"/>
      <c r="AL19" s="129"/>
      <c r="AM19" s="130"/>
      <c r="AN19" s="128"/>
      <c r="AO19" s="129"/>
      <c r="AP19" s="129"/>
      <c r="AQ19" s="129"/>
      <c r="AR19" s="130"/>
      <c r="AS19" s="128"/>
      <c r="AT19" s="129"/>
      <c r="AU19" s="129"/>
      <c r="AV19" s="129"/>
      <c r="AW19" s="130"/>
    </row>
    <row r="20" spans="1:49" ht="9.9" customHeight="1" x14ac:dyDescent="0.25">
      <c r="A20" s="160"/>
      <c r="B20" s="160"/>
      <c r="C20" s="161"/>
      <c r="D20" s="161"/>
      <c r="E20" s="114"/>
      <c r="F20" s="115"/>
      <c r="G20" s="116"/>
      <c r="H20" s="116"/>
      <c r="I20" s="117"/>
      <c r="J20" s="114"/>
      <c r="K20" s="115"/>
      <c r="L20" s="116"/>
      <c r="M20" s="116"/>
      <c r="N20" s="117"/>
      <c r="O20" s="114"/>
      <c r="P20" s="115"/>
      <c r="Q20" s="116"/>
      <c r="R20" s="116"/>
      <c r="S20" s="117"/>
      <c r="T20" s="114"/>
      <c r="U20" s="115"/>
      <c r="V20" s="116"/>
      <c r="W20" s="116"/>
      <c r="X20" s="117"/>
      <c r="Y20" s="114"/>
      <c r="Z20" s="115"/>
      <c r="AA20" s="116"/>
      <c r="AB20" s="116"/>
      <c r="AC20" s="117"/>
      <c r="AD20" s="114"/>
      <c r="AE20" s="115"/>
      <c r="AF20" s="116"/>
      <c r="AG20" s="116"/>
      <c r="AH20" s="117"/>
      <c r="AI20" s="114"/>
      <c r="AJ20" s="115"/>
      <c r="AK20" s="116"/>
      <c r="AL20" s="116"/>
      <c r="AM20" s="117"/>
      <c r="AN20" s="114"/>
      <c r="AO20" s="115"/>
      <c r="AP20" s="116"/>
      <c r="AQ20" s="116"/>
      <c r="AR20" s="117"/>
      <c r="AS20" s="114"/>
      <c r="AT20" s="115"/>
      <c r="AU20" s="116"/>
      <c r="AV20" s="116"/>
      <c r="AW20" s="117"/>
    </row>
    <row r="21" spans="1:49" ht="9.9" customHeight="1" x14ac:dyDescent="0.25">
      <c r="A21" s="160"/>
      <c r="B21" s="160"/>
      <c r="C21" s="118"/>
      <c r="D21" s="123"/>
      <c r="E21" s="119"/>
      <c r="F21" s="120"/>
      <c r="G21" s="121"/>
      <c r="H21" s="121"/>
      <c r="I21" s="122"/>
      <c r="J21" s="119"/>
      <c r="K21" s="120"/>
      <c r="L21" s="121"/>
      <c r="M21" s="121"/>
      <c r="N21" s="122"/>
      <c r="O21" s="119"/>
      <c r="P21" s="120"/>
      <c r="Q21" s="121"/>
      <c r="R21" s="121"/>
      <c r="S21" s="122"/>
      <c r="T21" s="119"/>
      <c r="U21" s="120"/>
      <c r="V21" s="121"/>
      <c r="W21" s="121"/>
      <c r="X21" s="122"/>
      <c r="Y21" s="119"/>
      <c r="Z21" s="120"/>
      <c r="AA21" s="121"/>
      <c r="AB21" s="121"/>
      <c r="AC21" s="122"/>
      <c r="AD21" s="119"/>
      <c r="AE21" s="120"/>
      <c r="AF21" s="121"/>
      <c r="AG21" s="121"/>
      <c r="AH21" s="122"/>
      <c r="AI21" s="119"/>
      <c r="AJ21" s="120"/>
      <c r="AK21" s="121"/>
      <c r="AL21" s="121"/>
      <c r="AM21" s="122"/>
      <c r="AN21" s="119"/>
      <c r="AO21" s="120"/>
      <c r="AP21" s="121"/>
      <c r="AQ21" s="121"/>
      <c r="AR21" s="122"/>
      <c r="AS21" s="119"/>
      <c r="AT21" s="120"/>
      <c r="AU21" s="121"/>
      <c r="AV21" s="121"/>
      <c r="AW21" s="122"/>
    </row>
    <row r="22" spans="1:49" ht="9.9" customHeight="1" x14ac:dyDescent="0.25">
      <c r="A22" s="160"/>
      <c r="B22" s="160"/>
      <c r="C22" s="123"/>
      <c r="D22" s="131"/>
      <c r="E22" s="119"/>
      <c r="F22" s="124"/>
      <c r="G22" s="124"/>
      <c r="H22" s="124"/>
      <c r="I22" s="125"/>
      <c r="J22" s="119"/>
      <c r="K22" s="124"/>
      <c r="L22" s="124"/>
      <c r="M22" s="124"/>
      <c r="N22" s="125"/>
      <c r="O22" s="119"/>
      <c r="P22" s="124"/>
      <c r="Q22" s="124"/>
      <c r="R22" s="124"/>
      <c r="S22" s="125"/>
      <c r="T22" s="119"/>
      <c r="U22" s="124"/>
      <c r="V22" s="124"/>
      <c r="W22" s="124"/>
      <c r="X22" s="125"/>
      <c r="Y22" s="119"/>
      <c r="Z22" s="124"/>
      <c r="AA22" s="124"/>
      <c r="AB22" s="124"/>
      <c r="AC22" s="125"/>
      <c r="AD22" s="119"/>
      <c r="AE22" s="124"/>
      <c r="AF22" s="124"/>
      <c r="AG22" s="124"/>
      <c r="AH22" s="125"/>
      <c r="AI22" s="119"/>
      <c r="AJ22" s="124"/>
      <c r="AK22" s="124"/>
      <c r="AL22" s="124"/>
      <c r="AM22" s="125"/>
      <c r="AN22" s="119"/>
      <c r="AO22" s="124"/>
      <c r="AP22" s="124"/>
      <c r="AQ22" s="124"/>
      <c r="AR22" s="125"/>
      <c r="AS22" s="119"/>
      <c r="AT22" s="124"/>
      <c r="AU22" s="124"/>
      <c r="AV22" s="124"/>
      <c r="AW22" s="125"/>
    </row>
    <row r="23" spans="1:49" ht="9.9" customHeight="1" x14ac:dyDescent="0.25">
      <c r="A23" s="160"/>
      <c r="B23" s="160"/>
      <c r="C23" s="133"/>
      <c r="D23" s="123"/>
      <c r="E23" s="126"/>
      <c r="F23" s="121"/>
      <c r="G23" s="124"/>
      <c r="H23" s="124"/>
      <c r="I23" s="127"/>
      <c r="J23" s="126"/>
      <c r="K23" s="121"/>
      <c r="L23" s="124"/>
      <c r="M23" s="124"/>
      <c r="N23" s="127"/>
      <c r="O23" s="126"/>
      <c r="P23" s="121"/>
      <c r="Q23" s="124"/>
      <c r="R23" s="124"/>
      <c r="S23" s="127"/>
      <c r="T23" s="126"/>
      <c r="U23" s="121"/>
      <c r="V23" s="124"/>
      <c r="W23" s="124"/>
      <c r="X23" s="127"/>
      <c r="Y23" s="126"/>
      <c r="Z23" s="121"/>
      <c r="AA23" s="124"/>
      <c r="AB23" s="124"/>
      <c r="AC23" s="127"/>
      <c r="AD23" s="126"/>
      <c r="AE23" s="121"/>
      <c r="AF23" s="124"/>
      <c r="AG23" s="124"/>
      <c r="AH23" s="127"/>
      <c r="AI23" s="126"/>
      <c r="AJ23" s="121"/>
      <c r="AK23" s="124"/>
      <c r="AL23" s="124"/>
      <c r="AM23" s="127"/>
      <c r="AN23" s="126"/>
      <c r="AO23" s="121"/>
      <c r="AP23" s="124"/>
      <c r="AQ23" s="124"/>
      <c r="AR23" s="127"/>
      <c r="AS23" s="126"/>
      <c r="AT23" s="121"/>
      <c r="AU23" s="124"/>
      <c r="AV23" s="124"/>
      <c r="AW23" s="127"/>
    </row>
    <row r="24" spans="1:49" ht="9.9" customHeight="1" x14ac:dyDescent="0.25">
      <c r="A24" s="160"/>
      <c r="B24" s="160"/>
      <c r="C24" s="161">
        <v>10</v>
      </c>
      <c r="D24" s="161"/>
      <c r="E24" s="128"/>
      <c r="F24" s="129"/>
      <c r="G24" s="129"/>
      <c r="H24" s="129"/>
      <c r="I24" s="130"/>
      <c r="J24" s="128"/>
      <c r="K24" s="129"/>
      <c r="L24" s="129"/>
      <c r="M24" s="129"/>
      <c r="N24" s="130"/>
      <c r="O24" s="128"/>
      <c r="P24" s="129"/>
      <c r="Q24" s="129"/>
      <c r="R24" s="129"/>
      <c r="S24" s="130"/>
      <c r="T24" s="128"/>
      <c r="U24" s="129"/>
      <c r="V24" s="129"/>
      <c r="W24" s="129"/>
      <c r="X24" s="130"/>
      <c r="Y24" s="128"/>
      <c r="Z24" s="129"/>
      <c r="AA24" s="129"/>
      <c r="AB24" s="129"/>
      <c r="AC24" s="130"/>
      <c r="AD24" s="128"/>
      <c r="AE24" s="129"/>
      <c r="AF24" s="129"/>
      <c r="AG24" s="129"/>
      <c r="AH24" s="130"/>
      <c r="AI24" s="128"/>
      <c r="AJ24" s="129"/>
      <c r="AK24" s="129"/>
      <c r="AL24" s="129"/>
      <c r="AM24" s="130"/>
      <c r="AN24" s="128"/>
      <c r="AO24" s="129"/>
      <c r="AP24" s="129"/>
      <c r="AQ24" s="129"/>
      <c r="AR24" s="130"/>
      <c r="AS24" s="128"/>
      <c r="AT24" s="129"/>
      <c r="AU24" s="129"/>
      <c r="AV24" s="129"/>
      <c r="AW24" s="130"/>
    </row>
    <row r="25" spans="1:49" ht="9.9" customHeight="1" x14ac:dyDescent="0.25">
      <c r="A25" s="160"/>
      <c r="B25" s="160"/>
      <c r="C25" s="161"/>
      <c r="D25" s="161"/>
      <c r="E25" s="114"/>
      <c r="F25" s="115"/>
      <c r="G25" s="116"/>
      <c r="H25" s="116"/>
      <c r="I25" s="117"/>
      <c r="J25" s="114"/>
      <c r="K25" s="115"/>
      <c r="L25" s="116"/>
      <c r="M25" s="116"/>
      <c r="N25" s="117"/>
      <c r="O25" s="114"/>
      <c r="P25" s="115"/>
      <c r="Q25" s="116"/>
      <c r="R25" s="116"/>
      <c r="S25" s="117"/>
      <c r="T25" s="114"/>
      <c r="U25" s="115"/>
      <c r="V25" s="116"/>
      <c r="W25" s="116"/>
      <c r="X25" s="117"/>
      <c r="Y25" s="114"/>
      <c r="Z25" s="115"/>
      <c r="AA25" s="116"/>
      <c r="AB25" s="116"/>
      <c r="AC25" s="117"/>
      <c r="AD25" s="114"/>
      <c r="AE25" s="115"/>
      <c r="AF25" s="116"/>
      <c r="AG25" s="116"/>
      <c r="AH25" s="117"/>
      <c r="AI25" s="114"/>
      <c r="AJ25" s="115"/>
      <c r="AK25" s="116"/>
      <c r="AL25" s="116"/>
      <c r="AM25" s="117"/>
      <c r="AN25" s="114"/>
      <c r="AO25" s="115"/>
      <c r="AP25" s="116"/>
      <c r="AQ25" s="116"/>
      <c r="AR25" s="117"/>
      <c r="AS25" s="114"/>
      <c r="AT25" s="115"/>
      <c r="AU25" s="116"/>
      <c r="AV25" s="116"/>
      <c r="AW25" s="117"/>
    </row>
    <row r="26" spans="1:49" ht="9.9" customHeight="1" x14ac:dyDescent="0.25">
      <c r="C26" s="118"/>
      <c r="D26" s="123"/>
      <c r="E26" s="119"/>
      <c r="F26" s="120"/>
      <c r="G26" s="121"/>
      <c r="H26" s="121"/>
      <c r="I26" s="122"/>
      <c r="J26" s="119"/>
      <c r="K26" s="120"/>
      <c r="L26" s="121"/>
      <c r="M26" s="121"/>
      <c r="N26" s="122"/>
      <c r="O26" s="119"/>
      <c r="P26" s="120"/>
      <c r="Q26" s="121"/>
      <c r="R26" s="121"/>
      <c r="S26" s="122"/>
      <c r="T26" s="119"/>
      <c r="U26" s="120"/>
      <c r="V26" s="121"/>
      <c r="W26" s="121"/>
      <c r="X26" s="122"/>
      <c r="Y26" s="119"/>
      <c r="Z26" s="120"/>
      <c r="AA26" s="121"/>
      <c r="AB26" s="121"/>
      <c r="AC26" s="122"/>
      <c r="AD26" s="119"/>
      <c r="AE26" s="120"/>
      <c r="AF26" s="121"/>
      <c r="AG26" s="121"/>
      <c r="AH26" s="122"/>
      <c r="AI26" s="119"/>
      <c r="AJ26" s="120"/>
      <c r="AK26" s="121"/>
      <c r="AL26" s="121"/>
      <c r="AM26" s="122"/>
      <c r="AN26" s="119"/>
      <c r="AO26" s="120"/>
      <c r="AP26" s="121"/>
      <c r="AQ26" s="121"/>
      <c r="AR26" s="122"/>
      <c r="AS26" s="119"/>
      <c r="AT26" s="120"/>
      <c r="AU26" s="121"/>
      <c r="AV26" s="121"/>
      <c r="AW26" s="122"/>
    </row>
    <row r="27" spans="1:49" ht="9.9" customHeight="1" x14ac:dyDescent="0.25">
      <c r="C27" s="118"/>
      <c r="D27" s="123"/>
      <c r="E27" s="119"/>
      <c r="F27" s="124"/>
      <c r="G27" s="124"/>
      <c r="H27" s="124"/>
      <c r="I27" s="125"/>
      <c r="J27" s="119"/>
      <c r="K27" s="124"/>
      <c r="L27" s="124"/>
      <c r="M27" s="124"/>
      <c r="N27" s="125"/>
      <c r="O27" s="119"/>
      <c r="P27" s="124"/>
      <c r="Q27" s="124"/>
      <c r="R27" s="124"/>
      <c r="S27" s="125"/>
      <c r="T27" s="119"/>
      <c r="U27" s="124"/>
      <c r="V27" s="124"/>
      <c r="W27" s="124"/>
      <c r="X27" s="125"/>
      <c r="Y27" s="119"/>
      <c r="Z27" s="124"/>
      <c r="AA27" s="124"/>
      <c r="AB27" s="124"/>
      <c r="AC27" s="125"/>
      <c r="AD27" s="119"/>
      <c r="AE27" s="124"/>
      <c r="AF27" s="124"/>
      <c r="AG27" s="124"/>
      <c r="AH27" s="125"/>
      <c r="AI27" s="119"/>
      <c r="AJ27" s="124"/>
      <c r="AK27" s="124"/>
      <c r="AL27" s="124"/>
      <c r="AM27" s="125"/>
      <c r="AN27" s="119"/>
      <c r="AO27" s="124"/>
      <c r="AP27" s="124"/>
      <c r="AQ27" s="124"/>
      <c r="AR27" s="125"/>
      <c r="AS27" s="119"/>
      <c r="AT27" s="124"/>
      <c r="AU27" s="124"/>
      <c r="AV27" s="124"/>
      <c r="AW27" s="125"/>
    </row>
    <row r="28" spans="1:49" ht="9.9" customHeight="1" x14ac:dyDescent="0.25">
      <c r="C28" s="118"/>
      <c r="D28" s="123"/>
      <c r="E28" s="126"/>
      <c r="F28" s="121"/>
      <c r="G28" s="124"/>
      <c r="H28" s="124"/>
      <c r="I28" s="127"/>
      <c r="J28" s="126"/>
      <c r="K28" s="121"/>
      <c r="L28" s="124"/>
      <c r="M28" s="124"/>
      <c r="N28" s="127"/>
      <c r="O28" s="126"/>
      <c r="P28" s="121"/>
      <c r="Q28" s="124"/>
      <c r="R28" s="124"/>
      <c r="S28" s="127"/>
      <c r="T28" s="126"/>
      <c r="U28" s="121"/>
      <c r="V28" s="124"/>
      <c r="W28" s="124"/>
      <c r="X28" s="127"/>
      <c r="Y28" s="126"/>
      <c r="Z28" s="121"/>
      <c r="AA28" s="124"/>
      <c r="AB28" s="124"/>
      <c r="AC28" s="127"/>
      <c r="AD28" s="126"/>
      <c r="AE28" s="121"/>
      <c r="AF28" s="124"/>
      <c r="AG28" s="124"/>
      <c r="AH28" s="127"/>
      <c r="AI28" s="126"/>
      <c r="AJ28" s="121"/>
      <c r="AK28" s="124"/>
      <c r="AL28" s="124"/>
      <c r="AM28" s="127"/>
      <c r="AN28" s="126"/>
      <c r="AO28" s="121"/>
      <c r="AP28" s="124"/>
      <c r="AQ28" s="124"/>
      <c r="AR28" s="127"/>
      <c r="AS28" s="126"/>
      <c r="AT28" s="121"/>
      <c r="AU28" s="124"/>
      <c r="AV28" s="124"/>
      <c r="AW28" s="127"/>
    </row>
    <row r="29" spans="1:49" ht="9.9" customHeight="1" x14ac:dyDescent="0.25">
      <c r="C29" s="161">
        <v>5</v>
      </c>
      <c r="D29" s="161"/>
      <c r="E29" s="128"/>
      <c r="F29" s="129"/>
      <c r="G29" s="129"/>
      <c r="H29" s="129"/>
      <c r="I29" s="130"/>
      <c r="J29" s="128"/>
      <c r="K29" s="129"/>
      <c r="L29" s="129"/>
      <c r="M29" s="129"/>
      <c r="N29" s="130"/>
      <c r="O29" s="128"/>
      <c r="P29" s="129"/>
      <c r="Q29" s="129"/>
      <c r="R29" s="129"/>
      <c r="S29" s="130"/>
      <c r="T29" s="128"/>
      <c r="U29" s="129"/>
      <c r="V29" s="129"/>
      <c r="W29" s="129"/>
      <c r="X29" s="130"/>
      <c r="Y29" s="128"/>
      <c r="Z29" s="129"/>
      <c r="AA29" s="129"/>
      <c r="AB29" s="129"/>
      <c r="AC29" s="130"/>
      <c r="AD29" s="128"/>
      <c r="AE29" s="129"/>
      <c r="AF29" s="129"/>
      <c r="AG29" s="129"/>
      <c r="AH29" s="130"/>
      <c r="AI29" s="128"/>
      <c r="AJ29" s="129"/>
      <c r="AK29" s="129"/>
      <c r="AL29" s="129"/>
      <c r="AM29" s="130"/>
      <c r="AN29" s="128"/>
      <c r="AO29" s="129"/>
      <c r="AP29" s="129"/>
      <c r="AQ29" s="129"/>
      <c r="AR29" s="130"/>
      <c r="AS29" s="128"/>
      <c r="AT29" s="129"/>
      <c r="AU29" s="129"/>
      <c r="AV29" s="129"/>
      <c r="AW29" s="130"/>
    </row>
    <row r="30" spans="1:49" ht="9.9" customHeight="1" x14ac:dyDescent="0.25">
      <c r="C30" s="161"/>
      <c r="D30" s="161"/>
      <c r="E30" s="114"/>
      <c r="F30" s="115"/>
      <c r="G30" s="116"/>
      <c r="H30" s="116"/>
      <c r="I30" s="117"/>
      <c r="J30" s="114"/>
      <c r="K30" s="115"/>
      <c r="L30" s="116"/>
      <c r="M30" s="116"/>
      <c r="N30" s="117"/>
      <c r="O30" s="114"/>
      <c r="P30" s="115"/>
      <c r="Q30" s="116"/>
      <c r="R30" s="116"/>
      <c r="S30" s="117"/>
      <c r="T30" s="114"/>
      <c r="U30" s="115"/>
      <c r="V30" s="116"/>
      <c r="W30" s="116"/>
      <c r="X30" s="117"/>
      <c r="Y30" s="114"/>
      <c r="Z30" s="115"/>
      <c r="AA30" s="116"/>
      <c r="AB30" s="116"/>
      <c r="AC30" s="117"/>
      <c r="AD30" s="114"/>
      <c r="AE30" s="115"/>
      <c r="AF30" s="116"/>
      <c r="AG30" s="116"/>
      <c r="AH30" s="117"/>
      <c r="AI30" s="114"/>
      <c r="AJ30" s="115"/>
      <c r="AK30" s="116"/>
      <c r="AL30" s="116"/>
      <c r="AM30" s="117"/>
      <c r="AN30" s="114"/>
      <c r="AO30" s="115"/>
      <c r="AP30" s="116"/>
      <c r="AQ30" s="116"/>
      <c r="AR30" s="117"/>
      <c r="AS30" s="114"/>
      <c r="AT30" s="115"/>
      <c r="AU30" s="116"/>
      <c r="AV30" s="116"/>
      <c r="AW30" s="117"/>
    </row>
    <row r="31" spans="1:49" ht="9.9" customHeight="1" x14ac:dyDescent="0.25">
      <c r="C31" s="118"/>
      <c r="D31" s="123"/>
      <c r="E31" s="119"/>
      <c r="F31" s="120"/>
      <c r="G31" s="121"/>
      <c r="H31" s="121"/>
      <c r="I31" s="122"/>
      <c r="J31" s="119"/>
      <c r="K31" s="120"/>
      <c r="L31" s="121"/>
      <c r="M31" s="121"/>
      <c r="N31" s="122"/>
      <c r="O31" s="119"/>
      <c r="P31" s="120"/>
      <c r="Q31" s="121"/>
      <c r="R31" s="121"/>
      <c r="S31" s="122"/>
      <c r="T31" s="119"/>
      <c r="U31" s="120"/>
      <c r="V31" s="121"/>
      <c r="W31" s="121"/>
      <c r="X31" s="122"/>
      <c r="Y31" s="119"/>
      <c r="Z31" s="120"/>
      <c r="AA31" s="121"/>
      <c r="AB31" s="121"/>
      <c r="AC31" s="122"/>
      <c r="AD31" s="119"/>
      <c r="AE31" s="120"/>
      <c r="AF31" s="121"/>
      <c r="AG31" s="121"/>
      <c r="AH31" s="122"/>
      <c r="AI31" s="119"/>
      <c r="AJ31" s="120"/>
      <c r="AK31" s="121"/>
      <c r="AL31" s="121"/>
      <c r="AM31" s="122"/>
      <c r="AN31" s="119"/>
      <c r="AO31" s="120"/>
      <c r="AP31" s="121"/>
      <c r="AQ31" s="121"/>
      <c r="AR31" s="122"/>
      <c r="AS31" s="119"/>
      <c r="AT31" s="120"/>
      <c r="AU31" s="121"/>
      <c r="AV31" s="121"/>
      <c r="AW31" s="122"/>
    </row>
    <row r="32" spans="1:49" ht="9.9" customHeight="1" x14ac:dyDescent="0.25">
      <c r="C32" s="118"/>
      <c r="D32" s="123"/>
      <c r="E32" s="119"/>
      <c r="F32" s="124"/>
      <c r="G32" s="124"/>
      <c r="H32" s="124"/>
      <c r="I32" s="125"/>
      <c r="J32" s="119"/>
      <c r="K32" s="124"/>
      <c r="L32" s="124"/>
      <c r="M32" s="124"/>
      <c r="N32" s="125"/>
      <c r="O32" s="119"/>
      <c r="P32" s="124"/>
      <c r="Q32" s="124"/>
      <c r="R32" s="124"/>
      <c r="S32" s="125"/>
      <c r="T32" s="119"/>
      <c r="U32" s="124"/>
      <c r="V32" s="124"/>
      <c r="W32" s="124"/>
      <c r="X32" s="125"/>
      <c r="Y32" s="119"/>
      <c r="Z32" s="124"/>
      <c r="AA32" s="124"/>
      <c r="AB32" s="124"/>
      <c r="AC32" s="125"/>
      <c r="AD32" s="119"/>
      <c r="AE32" s="124"/>
      <c r="AF32" s="124"/>
      <c r="AG32" s="124"/>
      <c r="AH32" s="125"/>
      <c r="AI32" s="119"/>
      <c r="AJ32" s="124"/>
      <c r="AK32" s="124"/>
      <c r="AL32" s="124"/>
      <c r="AM32" s="125"/>
      <c r="AN32" s="119"/>
      <c r="AO32" s="124"/>
      <c r="AP32" s="124"/>
      <c r="AQ32" s="124"/>
      <c r="AR32" s="125"/>
      <c r="AS32" s="119"/>
      <c r="AT32" s="124"/>
      <c r="AU32" s="124"/>
      <c r="AV32" s="124"/>
      <c r="AW32" s="125"/>
    </row>
    <row r="33" spans="1:66" ht="9.9" customHeight="1" x14ac:dyDescent="0.25">
      <c r="C33" s="118"/>
      <c r="D33" s="123"/>
      <c r="E33" s="126"/>
      <c r="F33" s="121"/>
      <c r="G33" s="124"/>
      <c r="H33" s="124"/>
      <c r="I33" s="127"/>
      <c r="J33" s="126"/>
      <c r="K33" s="121"/>
      <c r="L33" s="124"/>
      <c r="M33" s="124"/>
      <c r="N33" s="127"/>
      <c r="O33" s="126"/>
      <c r="P33" s="121"/>
      <c r="Q33" s="124"/>
      <c r="R33" s="124"/>
      <c r="S33" s="127"/>
      <c r="T33" s="126"/>
      <c r="U33" s="121"/>
      <c r="V33" s="124"/>
      <c r="W33" s="124"/>
      <c r="X33" s="127"/>
      <c r="Y33" s="126"/>
      <c r="Z33" s="121"/>
      <c r="AA33" s="124"/>
      <c r="AB33" s="124"/>
      <c r="AC33" s="127"/>
      <c r="AD33" s="126"/>
      <c r="AE33" s="121"/>
      <c r="AF33" s="124"/>
      <c r="AG33" s="124"/>
      <c r="AH33" s="127"/>
      <c r="AI33" s="126"/>
      <c r="AJ33" s="121"/>
      <c r="AK33" s="124"/>
      <c r="AL33" s="124"/>
      <c r="AM33" s="127"/>
      <c r="AN33" s="126"/>
      <c r="AO33" s="121"/>
      <c r="AP33" s="124"/>
      <c r="AQ33" s="124"/>
      <c r="AR33" s="127"/>
      <c r="AS33" s="126"/>
      <c r="AT33" s="121"/>
      <c r="AU33" s="124"/>
      <c r="AV33" s="124"/>
      <c r="AW33" s="127"/>
    </row>
    <row r="34" spans="1:66" ht="9.9" customHeight="1" x14ac:dyDescent="0.25">
      <c r="C34" s="161">
        <v>0</v>
      </c>
      <c r="D34" s="161"/>
      <c r="E34" s="128"/>
      <c r="F34" s="129"/>
      <c r="G34" s="129"/>
      <c r="H34" s="129"/>
      <c r="I34" s="130"/>
      <c r="J34" s="128"/>
      <c r="K34" s="129"/>
      <c r="L34" s="129"/>
      <c r="M34" s="129"/>
      <c r="N34" s="130"/>
      <c r="O34" s="128"/>
      <c r="P34" s="129"/>
      <c r="Q34" s="129"/>
      <c r="R34" s="129"/>
      <c r="S34" s="130"/>
      <c r="T34" s="128"/>
      <c r="U34" s="129"/>
      <c r="V34" s="129"/>
      <c r="W34" s="129"/>
      <c r="X34" s="130"/>
      <c r="Y34" s="128"/>
      <c r="Z34" s="129"/>
      <c r="AA34" s="129"/>
      <c r="AB34" s="129"/>
      <c r="AC34" s="130"/>
      <c r="AD34" s="128"/>
      <c r="AE34" s="129"/>
      <c r="AF34" s="129"/>
      <c r="AG34" s="129"/>
      <c r="AH34" s="130"/>
      <c r="AI34" s="128"/>
      <c r="AJ34" s="129"/>
      <c r="AK34" s="129"/>
      <c r="AL34" s="129"/>
      <c r="AM34" s="130"/>
      <c r="AN34" s="128"/>
      <c r="AO34" s="129"/>
      <c r="AP34" s="129"/>
      <c r="AQ34" s="129"/>
      <c r="AR34" s="130"/>
      <c r="AS34" s="128"/>
      <c r="AT34" s="129"/>
      <c r="AU34" s="129"/>
      <c r="AV34" s="129"/>
      <c r="AW34" s="130"/>
    </row>
    <row r="35" spans="1:66" ht="9.9" customHeight="1" x14ac:dyDescent="0.25">
      <c r="C35" s="161"/>
      <c r="D35" s="161"/>
      <c r="E35" s="134"/>
      <c r="F35" s="134"/>
      <c r="G35" s="164" t="s">
        <v>286</v>
      </c>
      <c r="H35" s="164"/>
      <c r="I35" s="164"/>
      <c r="J35" s="164"/>
      <c r="K35" s="134"/>
      <c r="L35" s="134"/>
      <c r="M35" s="134"/>
      <c r="N35" s="165">
        <v>10</v>
      </c>
      <c r="O35" s="165"/>
      <c r="P35" s="135"/>
      <c r="Q35" s="135"/>
      <c r="R35" s="135"/>
      <c r="S35" s="165">
        <v>11</v>
      </c>
      <c r="T35" s="165"/>
      <c r="U35" s="135"/>
      <c r="V35" s="135"/>
      <c r="W35" s="135"/>
      <c r="X35" s="165">
        <v>12</v>
      </c>
      <c r="Y35" s="165"/>
      <c r="Z35" s="134"/>
      <c r="AA35" s="166" t="s">
        <v>287</v>
      </c>
      <c r="AB35" s="166"/>
      <c r="AC35" s="166"/>
      <c r="AD35" s="166"/>
      <c r="AE35" s="166"/>
      <c r="AF35" s="134"/>
      <c r="AG35" s="134"/>
      <c r="AH35" s="165">
        <v>2</v>
      </c>
      <c r="AI35" s="165"/>
      <c r="AJ35" s="135"/>
      <c r="AK35" s="135"/>
      <c r="AL35" s="135"/>
      <c r="AM35" s="165">
        <v>3</v>
      </c>
      <c r="AN35" s="165"/>
      <c r="AO35" s="136"/>
      <c r="AP35" s="136"/>
      <c r="AQ35" s="136"/>
      <c r="AR35" s="165">
        <v>4</v>
      </c>
      <c r="AS35" s="165"/>
      <c r="AU35" s="164" t="s">
        <v>288</v>
      </c>
      <c r="AV35" s="164"/>
      <c r="AW35" s="164"/>
      <c r="AX35" s="10"/>
    </row>
    <row r="36" spans="1:66" ht="9.9" customHeight="1" x14ac:dyDescent="0.25">
      <c r="D36" s="5"/>
      <c r="G36" s="146"/>
      <c r="H36" s="146"/>
      <c r="I36" s="146"/>
      <c r="J36" s="146"/>
      <c r="N36" s="163"/>
      <c r="O36" s="163"/>
      <c r="P36" s="136"/>
      <c r="Q36" s="136"/>
      <c r="R36" s="136"/>
      <c r="S36" s="163"/>
      <c r="T36" s="163"/>
      <c r="U36" s="136"/>
      <c r="V36" s="136"/>
      <c r="W36" s="136"/>
      <c r="X36" s="163"/>
      <c r="Y36" s="163"/>
      <c r="AA36" s="167"/>
      <c r="AB36" s="167"/>
      <c r="AC36" s="167"/>
      <c r="AD36" s="167"/>
      <c r="AE36" s="167"/>
      <c r="AH36" s="163"/>
      <c r="AI36" s="163"/>
      <c r="AJ36" s="136"/>
      <c r="AK36" s="136"/>
      <c r="AL36" s="136"/>
      <c r="AM36" s="163"/>
      <c r="AN36" s="163"/>
      <c r="AO36" s="136"/>
      <c r="AP36" s="136"/>
      <c r="AQ36" s="136"/>
      <c r="AR36" s="163"/>
      <c r="AS36" s="163"/>
      <c r="AU36" s="146"/>
      <c r="AV36" s="146"/>
      <c r="AW36" s="146"/>
      <c r="AX36" s="10"/>
    </row>
    <row r="37" spans="1:66" ht="9.9" customHeight="1" x14ac:dyDescent="0.25">
      <c r="D37" s="5"/>
      <c r="X37" s="146" t="s">
        <v>289</v>
      </c>
      <c r="Y37" s="146"/>
      <c r="Z37" s="146"/>
      <c r="AA37" s="146"/>
      <c r="AB37" s="146"/>
      <c r="AC37" s="146"/>
      <c r="AD37" s="146"/>
    </row>
    <row r="38" spans="1:66" ht="9.9" customHeight="1" x14ac:dyDescent="0.25">
      <c r="B38" s="5"/>
      <c r="X38" s="146"/>
      <c r="Y38" s="146"/>
      <c r="Z38" s="146"/>
      <c r="AA38" s="146"/>
      <c r="AB38" s="146"/>
      <c r="AC38" s="146"/>
      <c r="AD38" s="146"/>
    </row>
    <row r="39" spans="1:66" ht="25" customHeight="1" x14ac:dyDescent="0.25">
      <c r="B39" s="5"/>
      <c r="X39" s="10"/>
      <c r="Y39" s="10"/>
      <c r="Z39" s="10"/>
      <c r="AA39" s="10"/>
      <c r="AB39" s="10"/>
      <c r="AC39" s="10"/>
      <c r="AD39" s="10"/>
    </row>
    <row r="40" spans="1:66" ht="25" customHeight="1" x14ac:dyDescent="0.2">
      <c r="A40" s="5" t="s">
        <v>290</v>
      </c>
      <c r="B40" s="5"/>
      <c r="E40" s="137" t="s">
        <v>291</v>
      </c>
      <c r="BE40" s="1">
        <f ca="1">RANK(BF40,$BF$40:$BF$45)</f>
        <v>2</v>
      </c>
      <c r="BF40" s="1">
        <f ca="1">RAND()</f>
        <v>0.8338397124863951</v>
      </c>
      <c r="BG40" s="137" t="s">
        <v>292</v>
      </c>
      <c r="BH40" s="138" t="s">
        <v>293</v>
      </c>
    </row>
    <row r="41" spans="1:66" ht="25" customHeight="1" x14ac:dyDescent="0.2">
      <c r="B41" s="5"/>
      <c r="E41" s="137" t="s">
        <v>294</v>
      </c>
      <c r="BE41" s="1">
        <f t="shared" ref="BE41:BE45" ca="1" si="0">RANK(BF41,$BF$40:$BF$45)</f>
        <v>6</v>
      </c>
      <c r="BF41" s="1">
        <f t="shared" ref="BF41:BF45" ca="1" si="1">RAND()</f>
        <v>7.9168716443804854E-2</v>
      </c>
      <c r="BG41" s="1" t="str">
        <f ca="1">BJ41&amp;BM41&amp;BN41</f>
        <v>午前9時の学校のいろいろな場所の気温</v>
      </c>
      <c r="BH41" s="138" t="s">
        <v>295</v>
      </c>
      <c r="BJ41" s="137" t="s">
        <v>296</v>
      </c>
      <c r="BM41" s="137">
        <f ca="1">INT(RAND()*4+9)</f>
        <v>9</v>
      </c>
      <c r="BN41" s="137" t="s">
        <v>297</v>
      </c>
    </row>
    <row r="42" spans="1:66" ht="25" customHeight="1" x14ac:dyDescent="0.2">
      <c r="B42" s="5"/>
      <c r="C42" s="1" t="s">
        <v>298</v>
      </c>
      <c r="D42" s="146">
        <v>1</v>
      </c>
      <c r="E42" s="146"/>
      <c r="F42" s="1" t="s">
        <v>299</v>
      </c>
      <c r="H42" s="1" t="str">
        <f ca="1">VLOOKUP(D42,$BE$40:$BH$45,3,FALSE)</f>
        <v>Ａ市の月別のこう水量</v>
      </c>
      <c r="BE42" s="1">
        <f t="shared" ca="1" si="0"/>
        <v>5</v>
      </c>
      <c r="BF42" s="1">
        <f t="shared" ca="1" si="1"/>
        <v>0.17762452205631507</v>
      </c>
      <c r="BG42" s="137" t="s">
        <v>300</v>
      </c>
      <c r="BH42" s="138" t="s">
        <v>301</v>
      </c>
    </row>
    <row r="43" spans="1:66" ht="25" customHeight="1" x14ac:dyDescent="0.2">
      <c r="B43" s="5"/>
      <c r="BE43" s="1">
        <f t="shared" ca="1" si="0"/>
        <v>1</v>
      </c>
      <c r="BF43" s="1">
        <f t="shared" ca="1" si="1"/>
        <v>0.90151873679388217</v>
      </c>
      <c r="BG43" s="137" t="s">
        <v>302</v>
      </c>
      <c r="BH43" s="138" t="s">
        <v>303</v>
      </c>
    </row>
    <row r="44" spans="1:66" ht="25" customHeight="1" x14ac:dyDescent="0.2">
      <c r="B44" s="5"/>
      <c r="C44" s="1" t="s">
        <v>298</v>
      </c>
      <c r="D44" s="146">
        <v>2</v>
      </c>
      <c r="E44" s="146"/>
      <c r="F44" s="1" t="s">
        <v>299</v>
      </c>
      <c r="H44" s="1" t="str">
        <f ca="1">VLOOKUP(D44,$BE$40:$BH$45,3,FALSE)</f>
        <v>小学校のクラスごとの子どもの数</v>
      </c>
      <c r="BE44" s="1">
        <f t="shared" ca="1" si="0"/>
        <v>3</v>
      </c>
      <c r="BF44" s="1">
        <f t="shared" ca="1" si="1"/>
        <v>0.83205747006760022</v>
      </c>
      <c r="BG44" s="138" t="s">
        <v>304</v>
      </c>
      <c r="BH44" s="138" t="s">
        <v>305</v>
      </c>
    </row>
    <row r="45" spans="1:66" ht="25" customHeight="1" x14ac:dyDescent="0.2">
      <c r="B45" s="5"/>
      <c r="BE45" s="1">
        <f t="shared" ca="1" si="0"/>
        <v>4</v>
      </c>
      <c r="BF45" s="1">
        <f t="shared" ca="1" si="1"/>
        <v>0.29491213023635388</v>
      </c>
      <c r="BG45" s="138" t="s">
        <v>306</v>
      </c>
      <c r="BH45" s="138" t="s">
        <v>307</v>
      </c>
    </row>
    <row r="46" spans="1:66" ht="25" customHeight="1" x14ac:dyDescent="0.25">
      <c r="B46" s="5"/>
      <c r="C46" s="1" t="s">
        <v>298</v>
      </c>
      <c r="D46" s="146">
        <v>3</v>
      </c>
      <c r="E46" s="146"/>
      <c r="F46" s="1" t="s">
        <v>299</v>
      </c>
      <c r="H46" s="1" t="str">
        <f ca="1">VLOOKUP(D46,$BE$40:$BH$45,3,FALSE)</f>
        <v>４年１組の子ども一人ひとりが今月に読んだ本の数</v>
      </c>
    </row>
    <row r="47" spans="1:66" ht="25" customHeight="1" x14ac:dyDescent="0.25">
      <c r="B47" s="5"/>
    </row>
    <row r="48" spans="1:66" ht="25" customHeight="1" x14ac:dyDescent="0.25">
      <c r="B48" s="5"/>
    </row>
    <row r="49" spans="1:52" ht="25" customHeight="1" x14ac:dyDescent="0.25">
      <c r="A49" s="51" t="str">
        <f t="shared" ref="A49:D50" si="2">IF(A1="","",A1)</f>
        <v/>
      </c>
      <c r="B49" s="1" t="str">
        <f t="shared" si="2"/>
        <v/>
      </c>
      <c r="C49" s="52" t="str">
        <f t="shared" si="2"/>
        <v/>
      </c>
      <c r="D49" s="2" t="str">
        <f t="shared" si="2"/>
        <v>折れ線グラフ</v>
      </c>
      <c r="AV49" s="3" t="str">
        <f>IF(AV1="","",AV1)</f>
        <v>№</v>
      </c>
      <c r="AW49" s="3"/>
      <c r="AX49" s="147" t="str">
        <f>IF(AX1="","",AX1)</f>
        <v/>
      </c>
      <c r="AY49" s="147"/>
    </row>
    <row r="50" spans="1:52" ht="25" customHeight="1" x14ac:dyDescent="0.25">
      <c r="A50" s="51" t="str">
        <f t="shared" si="2"/>
        <v/>
      </c>
      <c r="B50" s="5" t="str">
        <f t="shared" si="2"/>
        <v/>
      </c>
      <c r="C50" s="1" t="str">
        <f t="shared" si="2"/>
        <v/>
      </c>
      <c r="D50" s="1" t="str">
        <f t="shared" si="2"/>
        <v/>
      </c>
      <c r="E50" s="6" t="s">
        <v>1</v>
      </c>
      <c r="H50" s="54"/>
      <c r="J50" s="54"/>
      <c r="L50" s="54"/>
      <c r="M50" s="1" t="str">
        <f>IF(M2="","",M2)</f>
        <v/>
      </c>
      <c r="N50" s="1" t="str">
        <f>IF(N2="","",N2)</f>
        <v/>
      </c>
      <c r="O50" s="1" t="str">
        <f>IF(O2="","",O2)</f>
        <v/>
      </c>
      <c r="P50" s="1" t="str">
        <f>IF(P2="","",P2)</f>
        <v/>
      </c>
      <c r="Z50" s="4" t="str">
        <f>IF(Z2="","",Z2)</f>
        <v>名前</v>
      </c>
      <c r="AA50" s="3"/>
      <c r="AB50" s="3"/>
      <c r="AC50" s="57"/>
      <c r="AD50" s="208"/>
      <c r="AE50" s="3" t="str">
        <f>IF(AE2="","",AE2)</f>
        <v/>
      </c>
      <c r="AF50" s="3"/>
      <c r="AG50" s="3"/>
      <c r="AH50" s="3"/>
      <c r="AI50" s="56"/>
      <c r="AJ50" s="3"/>
      <c r="AK50" s="56"/>
      <c r="AL50" s="3"/>
      <c r="AM50" s="56"/>
      <c r="AN50" s="3"/>
      <c r="AO50" s="3"/>
      <c r="AP50" s="3"/>
      <c r="AQ50" s="3"/>
      <c r="AR50" s="3"/>
      <c r="AS50" s="3"/>
      <c r="AT50" s="3"/>
    </row>
    <row r="51" spans="1:52" ht="25" customHeight="1" x14ac:dyDescent="0.25">
      <c r="A51" s="51" t="str">
        <f>IF(A3="","",A3)</f>
        <v>１．</v>
      </c>
      <c r="B51" s="51"/>
      <c r="C51" s="51"/>
      <c r="D51" s="103" t="str">
        <f>IF(D3="","",D3)</f>
        <v>ある日の１日の気温の変わり方を調べたら、下の表のようになりました。</v>
      </c>
      <c r="E51" s="51"/>
      <c r="F51" s="51"/>
      <c r="G51" s="51"/>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row>
    <row r="52" spans="1:52" ht="25" customHeight="1" x14ac:dyDescent="0.25">
      <c r="A52" s="102" t="str">
        <f>IF(A4="","",A4)</f>
        <v/>
      </c>
      <c r="B52" s="103" t="str">
        <f t="shared" ref="B52:C55" si="3">IF(B4="","",B4)</f>
        <v/>
      </c>
      <c r="C52" s="104" t="str">
        <f t="shared" si="3"/>
        <v>時こく(時)</v>
      </c>
      <c r="D52" s="105"/>
      <c r="E52" s="106"/>
      <c r="F52" s="106"/>
      <c r="G52" s="106"/>
      <c r="H52" s="106"/>
      <c r="I52" s="107"/>
      <c r="J52" s="159" t="str">
        <f t="shared" ref="J52:AL52" si="4">IF(J4="","",J4)</f>
        <v>午前９</v>
      </c>
      <c r="K52" s="159" t="str">
        <f t="shared" si="4"/>
        <v/>
      </c>
      <c r="L52" s="159" t="str">
        <f t="shared" si="4"/>
        <v/>
      </c>
      <c r="M52" s="159" t="str">
        <f t="shared" si="4"/>
        <v/>
      </c>
      <c r="N52" s="159">
        <f t="shared" si="4"/>
        <v>10</v>
      </c>
      <c r="O52" s="159" t="str">
        <f t="shared" si="4"/>
        <v/>
      </c>
      <c r="P52" s="159" t="str">
        <f t="shared" si="4"/>
        <v/>
      </c>
      <c r="Q52" s="159" t="str">
        <f t="shared" si="4"/>
        <v/>
      </c>
      <c r="R52" s="159">
        <f t="shared" si="4"/>
        <v>11</v>
      </c>
      <c r="S52" s="159" t="str">
        <f t="shared" si="4"/>
        <v/>
      </c>
      <c r="T52" s="159" t="str">
        <f t="shared" si="4"/>
        <v/>
      </c>
      <c r="U52" s="159" t="str">
        <f t="shared" si="4"/>
        <v/>
      </c>
      <c r="V52" s="159">
        <f t="shared" si="4"/>
        <v>12</v>
      </c>
      <c r="W52" s="159" t="str">
        <f t="shared" si="4"/>
        <v/>
      </c>
      <c r="X52" s="159" t="str">
        <f t="shared" si="4"/>
        <v/>
      </c>
      <c r="Y52" s="159" t="str">
        <f t="shared" si="4"/>
        <v/>
      </c>
      <c r="Z52" s="159" t="str">
        <f t="shared" si="4"/>
        <v>午後１</v>
      </c>
      <c r="AA52" s="159" t="str">
        <f t="shared" si="4"/>
        <v/>
      </c>
      <c r="AB52" s="159" t="str">
        <f t="shared" si="4"/>
        <v/>
      </c>
      <c r="AC52" s="159" t="str">
        <f t="shared" si="4"/>
        <v/>
      </c>
      <c r="AD52" s="159">
        <f t="shared" si="4"/>
        <v>2</v>
      </c>
      <c r="AE52" s="159" t="str">
        <f t="shared" si="4"/>
        <v/>
      </c>
      <c r="AF52" s="159" t="str">
        <f t="shared" si="4"/>
        <v/>
      </c>
      <c r="AG52" s="159" t="str">
        <f t="shared" si="4"/>
        <v/>
      </c>
      <c r="AH52" s="159">
        <f t="shared" si="4"/>
        <v>3</v>
      </c>
      <c r="AI52" s="159" t="str">
        <f t="shared" si="4"/>
        <v/>
      </c>
      <c r="AJ52" s="159" t="str">
        <f t="shared" si="4"/>
        <v/>
      </c>
      <c r="AK52" s="159" t="str">
        <f t="shared" si="4"/>
        <v/>
      </c>
      <c r="AL52" s="159">
        <f t="shared" si="4"/>
        <v>4</v>
      </c>
      <c r="AM52" s="159"/>
      <c r="AN52" s="159"/>
      <c r="AO52" s="159"/>
      <c r="AP52" s="108"/>
      <c r="AQ52" s="109"/>
      <c r="AR52" s="109"/>
      <c r="AS52" s="109"/>
    </row>
    <row r="53" spans="1:52" ht="25" customHeight="1" x14ac:dyDescent="0.25">
      <c r="A53" s="102" t="str">
        <f>IF(A5="","",A5)</f>
        <v/>
      </c>
      <c r="B53" s="110" t="str">
        <f t="shared" si="3"/>
        <v/>
      </c>
      <c r="C53" s="104" t="str">
        <f t="shared" si="3"/>
        <v>気　温(度)</v>
      </c>
      <c r="D53" s="105"/>
      <c r="E53" s="111"/>
      <c r="F53" s="111"/>
      <c r="G53" s="111"/>
      <c r="H53" s="111"/>
      <c r="I53" s="112"/>
      <c r="J53" s="159">
        <f t="shared" ref="J53:AL53" ca="1" si="5">IF(J5="","",J5)</f>
        <v>13</v>
      </c>
      <c r="K53" s="159" t="str">
        <f t="shared" si="5"/>
        <v/>
      </c>
      <c r="L53" s="159" t="str">
        <f t="shared" si="5"/>
        <v/>
      </c>
      <c r="M53" s="159" t="str">
        <f t="shared" si="5"/>
        <v/>
      </c>
      <c r="N53" s="159">
        <f t="shared" ca="1" si="5"/>
        <v>15</v>
      </c>
      <c r="O53" s="159" t="str">
        <f t="shared" si="5"/>
        <v/>
      </c>
      <c r="P53" s="159" t="str">
        <f t="shared" si="5"/>
        <v/>
      </c>
      <c r="Q53" s="159" t="str">
        <f t="shared" si="5"/>
        <v/>
      </c>
      <c r="R53" s="159">
        <f t="shared" ca="1" si="5"/>
        <v>16</v>
      </c>
      <c r="S53" s="159" t="str">
        <f t="shared" si="5"/>
        <v/>
      </c>
      <c r="T53" s="159" t="str">
        <f t="shared" si="5"/>
        <v/>
      </c>
      <c r="U53" s="159" t="str">
        <f t="shared" si="5"/>
        <v/>
      </c>
      <c r="V53" s="159">
        <f t="shared" ca="1" si="5"/>
        <v>17</v>
      </c>
      <c r="W53" s="159" t="str">
        <f t="shared" si="5"/>
        <v/>
      </c>
      <c r="X53" s="159" t="str">
        <f t="shared" si="5"/>
        <v/>
      </c>
      <c r="Y53" s="159" t="str">
        <f t="shared" si="5"/>
        <v/>
      </c>
      <c r="Z53" s="159">
        <f t="shared" ca="1" si="5"/>
        <v>18</v>
      </c>
      <c r="AA53" s="159" t="str">
        <f t="shared" si="5"/>
        <v/>
      </c>
      <c r="AB53" s="159" t="str">
        <f t="shared" si="5"/>
        <v/>
      </c>
      <c r="AC53" s="159" t="str">
        <f t="shared" si="5"/>
        <v/>
      </c>
      <c r="AD53" s="159">
        <f t="shared" ca="1" si="5"/>
        <v>20</v>
      </c>
      <c r="AE53" s="159" t="str">
        <f t="shared" si="5"/>
        <v/>
      </c>
      <c r="AF53" s="159" t="str">
        <f t="shared" si="5"/>
        <v/>
      </c>
      <c r="AG53" s="159" t="str">
        <f t="shared" si="5"/>
        <v/>
      </c>
      <c r="AH53" s="159">
        <f t="shared" ca="1" si="5"/>
        <v>18</v>
      </c>
      <c r="AI53" s="159" t="str">
        <f t="shared" si="5"/>
        <v/>
      </c>
      <c r="AJ53" s="159" t="str">
        <f t="shared" si="5"/>
        <v/>
      </c>
      <c r="AK53" s="159" t="str">
        <f t="shared" si="5"/>
        <v/>
      </c>
      <c r="AL53" s="159">
        <f t="shared" ca="1" si="5"/>
        <v>17</v>
      </c>
      <c r="AM53" s="159"/>
      <c r="AN53" s="159"/>
      <c r="AO53" s="159"/>
      <c r="AP53" s="108"/>
      <c r="AQ53" s="109"/>
      <c r="AR53" s="109"/>
      <c r="AS53" s="109"/>
    </row>
    <row r="54" spans="1:52" ht="25" customHeight="1" x14ac:dyDescent="0.25">
      <c r="A54" s="51" t="str">
        <f>IF(A6="","",A6)</f>
        <v/>
      </c>
      <c r="B54" s="51" t="str">
        <f t="shared" si="3"/>
        <v/>
      </c>
      <c r="C54" s="51" t="str">
        <f t="shared" si="3"/>
        <v/>
      </c>
      <c r="D54" s="103" t="str">
        <f>IF(D6="","",D6)</f>
        <v>気温の変化を折れ線グラフにかきましょう。</v>
      </c>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139" t="s">
        <v>308</v>
      </c>
      <c r="AG54" s="51"/>
      <c r="AH54" s="51"/>
      <c r="AI54" s="51"/>
      <c r="AJ54" s="51"/>
      <c r="AK54" s="51"/>
      <c r="AL54" s="51"/>
    </row>
    <row r="55" spans="1:52" ht="9.9" customHeight="1" x14ac:dyDescent="0.25">
      <c r="A55" s="44" t="str">
        <f>IF(A7="","",A7)</f>
        <v/>
      </c>
      <c r="B55" s="162" t="str">
        <f t="shared" si="3"/>
        <v>(度)</v>
      </c>
      <c r="C55" s="162" t="str">
        <f t="shared" si="3"/>
        <v/>
      </c>
      <c r="D55" s="162" t="str">
        <f>IF(D7="","",D7)</f>
        <v/>
      </c>
      <c r="E55" s="10" t="str">
        <f t="shared" ref="E55:AK55" si="6">IF(E7="","",E7)</f>
        <v/>
      </c>
      <c r="F55" s="10" t="str">
        <f t="shared" si="6"/>
        <v/>
      </c>
      <c r="G55" s="10" t="str">
        <f t="shared" si="6"/>
        <v/>
      </c>
      <c r="H55" s="10" t="str">
        <f t="shared" si="6"/>
        <v/>
      </c>
      <c r="I55" s="10" t="str">
        <f t="shared" si="6"/>
        <v/>
      </c>
      <c r="J55" s="10" t="str">
        <f t="shared" si="6"/>
        <v/>
      </c>
      <c r="K55" s="10" t="str">
        <f t="shared" si="6"/>
        <v/>
      </c>
      <c r="L55" s="10" t="str">
        <f t="shared" si="6"/>
        <v/>
      </c>
      <c r="M55" s="1" t="str">
        <f t="shared" si="6"/>
        <v/>
      </c>
      <c r="N55" s="43" t="str">
        <f t="shared" si="6"/>
        <v/>
      </c>
      <c r="O55" s="43" t="str">
        <f t="shared" si="6"/>
        <v/>
      </c>
      <c r="P55" s="43" t="str">
        <f t="shared" si="6"/>
        <v/>
      </c>
      <c r="Q55" s="43" t="str">
        <f t="shared" si="6"/>
        <v/>
      </c>
      <c r="R55" s="43" t="str">
        <f t="shared" si="6"/>
        <v/>
      </c>
      <c r="S55" s="44" t="str">
        <f t="shared" si="6"/>
        <v/>
      </c>
      <c r="T55" s="43" t="str">
        <f t="shared" si="6"/>
        <v/>
      </c>
      <c r="U55" s="43" t="str">
        <f t="shared" si="6"/>
        <v/>
      </c>
      <c r="V55" s="1" t="str">
        <f t="shared" si="6"/>
        <v/>
      </c>
      <c r="W55" s="1" t="str">
        <f t="shared" si="6"/>
        <v/>
      </c>
      <c r="X55" s="1" t="str">
        <f t="shared" si="6"/>
        <v/>
      </c>
      <c r="Y55" s="1" t="str">
        <f t="shared" si="6"/>
        <v/>
      </c>
      <c r="Z55" s="54" t="str">
        <f t="shared" si="6"/>
        <v/>
      </c>
      <c r="AA55" s="1" t="str">
        <f t="shared" si="6"/>
        <v/>
      </c>
      <c r="AB55" s="54" t="str">
        <f t="shared" si="6"/>
        <v/>
      </c>
      <c r="AC55" s="1" t="str">
        <f t="shared" si="6"/>
        <v/>
      </c>
      <c r="AD55" s="54" t="str">
        <f t="shared" si="6"/>
        <v/>
      </c>
      <c r="AE55" s="43" t="str">
        <f t="shared" si="6"/>
        <v/>
      </c>
      <c r="AF55" s="43" t="str">
        <f t="shared" si="6"/>
        <v/>
      </c>
      <c r="AG55" s="43" t="str">
        <f t="shared" si="6"/>
        <v/>
      </c>
      <c r="AH55" s="1" t="str">
        <f t="shared" si="6"/>
        <v/>
      </c>
      <c r="AI55" s="1" t="str">
        <f t="shared" si="6"/>
        <v/>
      </c>
      <c r="AJ55" s="1" t="str">
        <f t="shared" si="6"/>
        <v/>
      </c>
      <c r="AK55" s="1" t="str">
        <f t="shared" si="6"/>
        <v/>
      </c>
    </row>
    <row r="56" spans="1:52" ht="9.9" customHeight="1" x14ac:dyDescent="0.25">
      <c r="A56" s="1" t="e">
        <f>IF(#REF!="","",#REF!)</f>
        <v>#REF!</v>
      </c>
      <c r="B56" s="162" t="str">
        <f t="shared" ref="B56:AK56" si="7">IF(D8="","",D8)</f>
        <v/>
      </c>
      <c r="C56" s="162" t="str">
        <f t="shared" si="7"/>
        <v/>
      </c>
      <c r="D56" s="162" t="str">
        <f t="shared" si="7"/>
        <v/>
      </c>
      <c r="E56" s="1" t="str">
        <f t="shared" si="7"/>
        <v/>
      </c>
      <c r="F56" s="1" t="str">
        <f t="shared" si="7"/>
        <v/>
      </c>
      <c r="G56" s="1" t="str">
        <f t="shared" si="7"/>
        <v/>
      </c>
      <c r="H56" s="1" t="str">
        <f t="shared" si="7"/>
        <v/>
      </c>
      <c r="I56" s="1" t="str">
        <f t="shared" si="7"/>
        <v/>
      </c>
      <c r="J56" s="1" t="str">
        <f t="shared" si="7"/>
        <v/>
      </c>
      <c r="K56" s="1" t="str">
        <f t="shared" si="7"/>
        <v/>
      </c>
      <c r="L56" s="1" t="str">
        <f t="shared" si="7"/>
        <v/>
      </c>
      <c r="M56" s="1" t="str">
        <f t="shared" si="7"/>
        <v/>
      </c>
      <c r="N56" s="1" t="str">
        <f t="shared" si="7"/>
        <v/>
      </c>
      <c r="O56" s="1" t="str">
        <f t="shared" si="7"/>
        <v/>
      </c>
      <c r="P56" s="1" t="str">
        <f t="shared" si="7"/>
        <v/>
      </c>
      <c r="Q56" s="1" t="str">
        <f t="shared" si="7"/>
        <v/>
      </c>
      <c r="R56" s="1" t="str">
        <f t="shared" si="7"/>
        <v/>
      </c>
      <c r="S56" s="1" t="str">
        <f t="shared" si="7"/>
        <v/>
      </c>
      <c r="T56" s="1" t="str">
        <f t="shared" si="7"/>
        <v/>
      </c>
      <c r="U56" s="1" t="str">
        <f t="shared" si="7"/>
        <v/>
      </c>
      <c r="V56" s="1" t="str">
        <f t="shared" si="7"/>
        <v/>
      </c>
      <c r="W56" s="1" t="str">
        <f t="shared" si="7"/>
        <v/>
      </c>
      <c r="X56" s="1" t="str">
        <f t="shared" si="7"/>
        <v/>
      </c>
      <c r="Y56" s="1" t="str">
        <f t="shared" si="7"/>
        <v/>
      </c>
      <c r="Z56" s="1" t="str">
        <f t="shared" si="7"/>
        <v/>
      </c>
      <c r="AA56" s="1" t="str">
        <f t="shared" si="7"/>
        <v/>
      </c>
      <c r="AB56" s="1" t="str">
        <f t="shared" si="7"/>
        <v/>
      </c>
      <c r="AC56" s="1" t="str">
        <f t="shared" si="7"/>
        <v/>
      </c>
      <c r="AD56" s="1" t="str">
        <f t="shared" si="7"/>
        <v/>
      </c>
      <c r="AE56" s="1" t="str">
        <f t="shared" si="7"/>
        <v/>
      </c>
      <c r="AF56" s="1" t="str">
        <f t="shared" si="7"/>
        <v/>
      </c>
      <c r="AG56" s="1" t="str">
        <f t="shared" si="7"/>
        <v/>
      </c>
      <c r="AH56" s="1" t="str">
        <f t="shared" si="7"/>
        <v/>
      </c>
      <c r="AI56" s="1" t="str">
        <f t="shared" si="7"/>
        <v/>
      </c>
      <c r="AJ56" s="1" t="str">
        <f t="shared" si="7"/>
        <v/>
      </c>
      <c r="AK56" s="1" t="str">
        <f t="shared" si="7"/>
        <v/>
      </c>
    </row>
    <row r="57" spans="1:52" ht="9.9" customHeight="1" x14ac:dyDescent="0.25">
      <c r="A57" s="1" t="str">
        <f>IF(C8="","",C8)</f>
        <v/>
      </c>
      <c r="B57" s="1" t="str">
        <f t="shared" ref="B57:B74" si="8">IF(D9="","",D9)</f>
        <v/>
      </c>
      <c r="C57" s="163">
        <f>IF(C9="","",C9)</f>
        <v>25</v>
      </c>
      <c r="D57" s="163" t="str">
        <f t="shared" ref="D57:AK57" si="9">IF(F9="","",F9)</f>
        <v/>
      </c>
      <c r="E57" s="1" t="str">
        <f t="shared" si="9"/>
        <v/>
      </c>
      <c r="F57" s="1" t="str">
        <f t="shared" si="9"/>
        <v/>
      </c>
      <c r="G57" s="1" t="str">
        <f t="shared" si="9"/>
        <v/>
      </c>
      <c r="H57" s="1" t="str">
        <f t="shared" si="9"/>
        <v/>
      </c>
      <c r="I57" s="1" t="str">
        <f t="shared" si="9"/>
        <v/>
      </c>
      <c r="J57" s="1" t="str">
        <f t="shared" si="9"/>
        <v/>
      </c>
      <c r="K57" s="1" t="str">
        <f t="shared" si="9"/>
        <v/>
      </c>
      <c r="L57" s="1" t="str">
        <f t="shared" si="9"/>
        <v/>
      </c>
      <c r="M57" s="1" t="str">
        <f t="shared" si="9"/>
        <v/>
      </c>
      <c r="N57" s="1" t="str">
        <f t="shared" si="9"/>
        <v/>
      </c>
      <c r="O57" s="1" t="str">
        <f t="shared" si="9"/>
        <v/>
      </c>
      <c r="P57" s="1" t="str">
        <f t="shared" si="9"/>
        <v/>
      </c>
      <c r="Q57" s="1" t="str">
        <f t="shared" si="9"/>
        <v/>
      </c>
      <c r="R57" s="1" t="str">
        <f t="shared" si="9"/>
        <v/>
      </c>
      <c r="S57" s="1" t="str">
        <f t="shared" si="9"/>
        <v/>
      </c>
      <c r="T57" s="1" t="str">
        <f t="shared" si="9"/>
        <v/>
      </c>
      <c r="U57" s="1" t="str">
        <f t="shared" si="9"/>
        <v/>
      </c>
      <c r="V57" s="1" t="str">
        <f t="shared" si="9"/>
        <v/>
      </c>
      <c r="W57" s="1" t="str">
        <f t="shared" si="9"/>
        <v/>
      </c>
      <c r="X57" s="1" t="str">
        <f t="shared" si="9"/>
        <v/>
      </c>
      <c r="Y57" s="1" t="str">
        <f t="shared" si="9"/>
        <v/>
      </c>
      <c r="Z57" s="1" t="str">
        <f t="shared" si="9"/>
        <v/>
      </c>
      <c r="AA57" s="1" t="str">
        <f t="shared" si="9"/>
        <v/>
      </c>
      <c r="AB57" s="1" t="str">
        <f t="shared" si="9"/>
        <v/>
      </c>
      <c r="AC57" s="1" t="str">
        <f t="shared" si="9"/>
        <v/>
      </c>
      <c r="AD57" s="1" t="str">
        <f t="shared" si="9"/>
        <v/>
      </c>
      <c r="AE57" s="1" t="str">
        <f t="shared" si="9"/>
        <v/>
      </c>
      <c r="AF57" s="1" t="str">
        <f t="shared" si="9"/>
        <v/>
      </c>
      <c r="AG57" s="1" t="str">
        <f t="shared" si="9"/>
        <v/>
      </c>
      <c r="AH57" s="1" t="str">
        <f t="shared" si="9"/>
        <v/>
      </c>
      <c r="AI57" s="1" t="str">
        <f t="shared" si="9"/>
        <v/>
      </c>
      <c r="AJ57" s="1" t="str">
        <f t="shared" si="9"/>
        <v/>
      </c>
      <c r="AK57" s="1" t="str">
        <f t="shared" si="9"/>
        <v/>
      </c>
      <c r="AL57" s="52"/>
    </row>
    <row r="58" spans="1:52" s="50" customFormat="1" ht="9.9" customHeight="1" x14ac:dyDescent="0.25">
      <c r="A58" s="1" t="str">
        <f t="shared" ref="A58:A66" si="10">IF(C10="","",C10)</f>
        <v/>
      </c>
      <c r="B58" s="1" t="str">
        <f t="shared" si="8"/>
        <v/>
      </c>
      <c r="C58" s="163" t="str">
        <f t="shared" ref="C58:C66" si="11">IF(E10="","",E10)</f>
        <v/>
      </c>
      <c r="D58" s="163" t="str">
        <f t="shared" ref="D58:D66" si="12">IF(F10="","",F10)</f>
        <v/>
      </c>
      <c r="E58" s="114"/>
      <c r="F58" s="115"/>
      <c r="G58" s="116"/>
      <c r="H58" s="116"/>
      <c r="I58" s="117"/>
      <c r="J58" s="114"/>
      <c r="K58" s="115"/>
      <c r="L58" s="116"/>
      <c r="M58" s="116"/>
      <c r="N58" s="117"/>
      <c r="O58" s="114"/>
      <c r="P58" s="115"/>
      <c r="Q58" s="116"/>
      <c r="R58" s="116"/>
      <c r="S58" s="117"/>
      <c r="T58" s="114"/>
      <c r="U58" s="115"/>
      <c r="V58" s="116"/>
      <c r="W58" s="116"/>
      <c r="X58" s="117"/>
      <c r="Y58" s="114"/>
      <c r="Z58" s="115"/>
      <c r="AA58" s="116"/>
      <c r="AB58" s="116"/>
      <c r="AC58" s="117"/>
      <c r="AD58" s="114"/>
      <c r="AE58" s="115"/>
      <c r="AF58" s="116"/>
      <c r="AG58" s="116"/>
      <c r="AH58" s="117"/>
      <c r="AI58" s="114"/>
      <c r="AJ58" s="115"/>
      <c r="AK58" s="116"/>
      <c r="AL58" s="116"/>
      <c r="AM58" s="117"/>
      <c r="AN58" s="114"/>
      <c r="AO58" s="115"/>
      <c r="AP58" s="116"/>
      <c r="AQ58" s="116"/>
      <c r="AR58" s="117"/>
      <c r="AS58" s="114"/>
      <c r="AT58" s="115"/>
      <c r="AU58" s="116"/>
      <c r="AV58" s="116"/>
      <c r="AW58" s="117"/>
      <c r="AX58" s="1"/>
      <c r="AY58" s="1"/>
      <c r="AZ58" s="1"/>
    </row>
    <row r="59" spans="1:52" s="50" customFormat="1" ht="9.9" customHeight="1" x14ac:dyDescent="0.25">
      <c r="A59" s="1" t="str">
        <f t="shared" si="10"/>
        <v/>
      </c>
      <c r="B59" s="1" t="str">
        <f t="shared" si="8"/>
        <v/>
      </c>
      <c r="C59" s="118" t="str">
        <f t="shared" si="11"/>
        <v/>
      </c>
      <c r="D59" s="118" t="str">
        <f t="shared" si="12"/>
        <v/>
      </c>
      <c r="E59" s="119"/>
      <c r="F59" s="120"/>
      <c r="G59" s="121"/>
      <c r="H59" s="121"/>
      <c r="I59" s="122"/>
      <c r="J59" s="119"/>
      <c r="K59" s="120"/>
      <c r="L59" s="121"/>
      <c r="M59" s="121"/>
      <c r="N59" s="122"/>
      <c r="O59" s="119"/>
      <c r="P59" s="120"/>
      <c r="Q59" s="121"/>
      <c r="R59" s="121"/>
      <c r="S59" s="122"/>
      <c r="T59" s="119"/>
      <c r="U59" s="120"/>
      <c r="V59" s="121"/>
      <c r="W59" s="121"/>
      <c r="X59" s="122"/>
      <c r="Y59" s="119"/>
      <c r="Z59" s="120"/>
      <c r="AA59" s="121"/>
      <c r="AB59" s="121"/>
      <c r="AC59" s="122"/>
      <c r="AD59" s="119"/>
      <c r="AE59" s="120"/>
      <c r="AF59" s="121"/>
      <c r="AG59" s="121"/>
      <c r="AH59" s="122"/>
      <c r="AI59" s="119"/>
      <c r="AJ59" s="120"/>
      <c r="AK59" s="121"/>
      <c r="AL59" s="121"/>
      <c r="AM59" s="122"/>
      <c r="AN59" s="119"/>
      <c r="AO59" s="120"/>
      <c r="AP59" s="121"/>
      <c r="AQ59" s="121"/>
      <c r="AR59" s="122"/>
      <c r="AS59" s="119"/>
      <c r="AT59" s="120"/>
      <c r="AU59" s="121"/>
      <c r="AV59" s="121"/>
      <c r="AW59" s="122"/>
      <c r="AX59" s="1"/>
      <c r="AY59" s="1"/>
      <c r="AZ59" s="1"/>
    </row>
    <row r="60" spans="1:52" s="50" customFormat="1" ht="9.9" customHeight="1" x14ac:dyDescent="0.25">
      <c r="A60" s="1" t="str">
        <f t="shared" si="10"/>
        <v/>
      </c>
      <c r="B60" s="1" t="str">
        <f t="shared" si="8"/>
        <v/>
      </c>
      <c r="C60" s="123" t="str">
        <f t="shared" si="11"/>
        <v/>
      </c>
      <c r="D60" s="123" t="str">
        <f t="shared" si="12"/>
        <v/>
      </c>
      <c r="E60" s="119"/>
      <c r="F60" s="124"/>
      <c r="G60" s="124"/>
      <c r="H60" s="124"/>
      <c r="I60" s="125"/>
      <c r="J60" s="119"/>
      <c r="K60" s="124"/>
      <c r="L60" s="124"/>
      <c r="M60" s="124"/>
      <c r="N60" s="125"/>
      <c r="O60" s="119"/>
      <c r="P60" s="124"/>
      <c r="Q60" s="124"/>
      <c r="R60" s="124"/>
      <c r="S60" s="125"/>
      <c r="T60" s="119"/>
      <c r="U60" s="124"/>
      <c r="V60" s="124"/>
      <c r="W60" s="124"/>
      <c r="X60" s="125"/>
      <c r="Y60" s="119"/>
      <c r="Z60" s="124"/>
      <c r="AA60" s="124"/>
      <c r="AB60" s="124"/>
      <c r="AC60" s="125"/>
      <c r="AD60" s="119"/>
      <c r="AE60" s="124"/>
      <c r="AF60" s="124"/>
      <c r="AG60" s="124"/>
      <c r="AH60" s="125"/>
      <c r="AI60" s="119"/>
      <c r="AJ60" s="124"/>
      <c r="AK60" s="124"/>
      <c r="AL60" s="124"/>
      <c r="AM60" s="125"/>
      <c r="AN60" s="119"/>
      <c r="AO60" s="124"/>
      <c r="AP60" s="124"/>
      <c r="AQ60" s="124"/>
      <c r="AR60" s="125"/>
      <c r="AS60" s="119"/>
      <c r="AT60" s="124"/>
      <c r="AU60" s="124"/>
      <c r="AV60" s="124"/>
      <c r="AW60" s="125"/>
      <c r="AX60" s="1"/>
      <c r="AY60" s="1"/>
      <c r="AZ60" s="1"/>
    </row>
    <row r="61" spans="1:52" s="50" customFormat="1" ht="9.9" customHeight="1" x14ac:dyDescent="0.25">
      <c r="A61" s="1" t="str">
        <f t="shared" si="10"/>
        <v/>
      </c>
      <c r="B61" s="1" t="str">
        <f t="shared" si="8"/>
        <v/>
      </c>
      <c r="C61" s="118" t="str">
        <f t="shared" si="11"/>
        <v/>
      </c>
      <c r="D61" s="123" t="str">
        <f t="shared" si="12"/>
        <v/>
      </c>
      <c r="E61" s="126"/>
      <c r="F61" s="121"/>
      <c r="G61" s="124"/>
      <c r="H61" s="124"/>
      <c r="I61" s="127"/>
      <c r="J61" s="126"/>
      <c r="K61" s="121"/>
      <c r="L61" s="124"/>
      <c r="M61" s="124"/>
      <c r="N61" s="127"/>
      <c r="O61" s="126"/>
      <c r="P61" s="121"/>
      <c r="Q61" s="124"/>
      <c r="R61" s="124"/>
      <c r="S61" s="127"/>
      <c r="T61" s="126"/>
      <c r="U61" s="121"/>
      <c r="V61" s="124"/>
      <c r="W61" s="124"/>
      <c r="X61" s="127"/>
      <c r="Y61" s="126"/>
      <c r="Z61" s="121"/>
      <c r="AA61" s="124"/>
      <c r="AB61" s="124"/>
      <c r="AC61" s="127"/>
      <c r="AD61" s="126"/>
      <c r="AE61" s="121"/>
      <c r="AF61" s="124"/>
      <c r="AG61" s="124"/>
      <c r="AH61" s="127"/>
      <c r="AI61" s="126"/>
      <c r="AJ61" s="121"/>
      <c r="AK61" s="124"/>
      <c r="AL61" s="124"/>
      <c r="AM61" s="127"/>
      <c r="AN61" s="126"/>
      <c r="AO61" s="121"/>
      <c r="AP61" s="124"/>
      <c r="AQ61" s="124"/>
      <c r="AR61" s="127"/>
      <c r="AS61" s="126"/>
      <c r="AT61" s="121"/>
      <c r="AU61" s="124"/>
      <c r="AV61" s="124"/>
      <c r="AW61" s="127"/>
      <c r="AX61" s="1"/>
      <c r="AY61" s="1"/>
      <c r="AZ61" s="1"/>
    </row>
    <row r="62" spans="1:52" s="50" customFormat="1" ht="9.9" customHeight="1" x14ac:dyDescent="0.25">
      <c r="A62" s="1">
        <f t="shared" si="10"/>
        <v>20</v>
      </c>
      <c r="B62" s="1" t="str">
        <f t="shared" si="8"/>
        <v/>
      </c>
      <c r="C62" s="161" t="str">
        <f t="shared" si="11"/>
        <v/>
      </c>
      <c r="D62" s="161" t="str">
        <f t="shared" si="12"/>
        <v/>
      </c>
      <c r="E62" s="128"/>
      <c r="F62" s="129"/>
      <c r="G62" s="129"/>
      <c r="H62" s="129"/>
      <c r="I62" s="130"/>
      <c r="J62" s="128"/>
      <c r="K62" s="129"/>
      <c r="L62" s="129"/>
      <c r="M62" s="129"/>
      <c r="N62" s="130"/>
      <c r="O62" s="128"/>
      <c r="P62" s="129"/>
      <c r="Q62" s="129"/>
      <c r="R62" s="129"/>
      <c r="S62" s="130"/>
      <c r="T62" s="128"/>
      <c r="U62" s="129"/>
      <c r="V62" s="129"/>
      <c r="W62" s="129"/>
      <c r="X62" s="130"/>
      <c r="Y62" s="128"/>
      <c r="Z62" s="129"/>
      <c r="AA62" s="129"/>
      <c r="AB62" s="129"/>
      <c r="AC62" s="130"/>
      <c r="AD62" s="128"/>
      <c r="AE62" s="129"/>
      <c r="AF62" s="129"/>
      <c r="AG62" s="129"/>
      <c r="AH62" s="130"/>
      <c r="AI62" s="128"/>
      <c r="AJ62" s="129"/>
      <c r="AK62" s="129"/>
      <c r="AL62" s="129"/>
      <c r="AM62" s="130"/>
      <c r="AN62" s="128"/>
      <c r="AO62" s="129"/>
      <c r="AP62" s="129"/>
      <c r="AQ62" s="129"/>
      <c r="AR62" s="130"/>
      <c r="AS62" s="128"/>
      <c r="AT62" s="129"/>
      <c r="AU62" s="129"/>
      <c r="AV62" s="129"/>
      <c r="AW62" s="130"/>
      <c r="AX62" s="1"/>
      <c r="AY62" s="1"/>
      <c r="AZ62" s="1"/>
    </row>
    <row r="63" spans="1:52" s="50" customFormat="1" ht="9.9" customHeight="1" x14ac:dyDescent="0.25">
      <c r="A63" s="1" t="str">
        <f t="shared" si="10"/>
        <v/>
      </c>
      <c r="B63" s="1" t="str">
        <f t="shared" si="8"/>
        <v/>
      </c>
      <c r="C63" s="161" t="str">
        <f t="shared" si="11"/>
        <v/>
      </c>
      <c r="D63" s="161" t="str">
        <f t="shared" si="12"/>
        <v/>
      </c>
      <c r="E63" s="114"/>
      <c r="F63" s="115"/>
      <c r="G63" s="116"/>
      <c r="H63" s="116"/>
      <c r="I63" s="117"/>
      <c r="J63" s="114"/>
      <c r="K63" s="115"/>
      <c r="L63" s="116"/>
      <c r="M63" s="116"/>
      <c r="N63" s="117"/>
      <c r="O63" s="114"/>
      <c r="P63" s="115"/>
      <c r="Q63" s="116"/>
      <c r="R63" s="116"/>
      <c r="S63" s="117"/>
      <c r="T63" s="114"/>
      <c r="U63" s="115"/>
      <c r="V63" s="116"/>
      <c r="W63" s="116"/>
      <c r="X63" s="117"/>
      <c r="Y63" s="114"/>
      <c r="Z63" s="115"/>
      <c r="AA63" s="116"/>
      <c r="AB63" s="116"/>
      <c r="AC63" s="117"/>
      <c r="AD63" s="114"/>
      <c r="AE63" s="115"/>
      <c r="AF63" s="116"/>
      <c r="AG63" s="116"/>
      <c r="AH63" s="117"/>
      <c r="AI63" s="114"/>
      <c r="AJ63" s="115"/>
      <c r="AK63" s="116"/>
      <c r="AL63" s="116"/>
      <c r="AM63" s="117"/>
      <c r="AN63" s="114"/>
      <c r="AO63" s="115"/>
      <c r="AP63" s="116"/>
      <c r="AQ63" s="116"/>
      <c r="AR63" s="117"/>
      <c r="AS63" s="114"/>
      <c r="AT63" s="115"/>
      <c r="AU63" s="116"/>
      <c r="AV63" s="116"/>
      <c r="AW63" s="117"/>
      <c r="AX63" s="1"/>
      <c r="AY63" s="1"/>
      <c r="AZ63" s="1"/>
    </row>
    <row r="64" spans="1:52" s="50" customFormat="1" ht="9.9" customHeight="1" x14ac:dyDescent="0.25">
      <c r="A64" s="1" t="str">
        <f t="shared" si="10"/>
        <v/>
      </c>
      <c r="B64" s="1" t="str">
        <f t="shared" si="8"/>
        <v/>
      </c>
      <c r="C64" s="118" t="str">
        <f t="shared" si="11"/>
        <v/>
      </c>
      <c r="D64" s="131" t="str">
        <f t="shared" si="12"/>
        <v/>
      </c>
      <c r="E64" s="119"/>
      <c r="F64" s="120"/>
      <c r="G64" s="121"/>
      <c r="H64" s="121"/>
      <c r="I64" s="122"/>
      <c r="J64" s="119"/>
      <c r="K64" s="120"/>
      <c r="L64" s="121"/>
      <c r="M64" s="121"/>
      <c r="N64" s="122"/>
      <c r="O64" s="119"/>
      <c r="P64" s="120"/>
      <c r="Q64" s="121"/>
      <c r="R64" s="121"/>
      <c r="S64" s="122"/>
      <c r="T64" s="119"/>
      <c r="U64" s="120"/>
      <c r="V64" s="121"/>
      <c r="W64" s="121"/>
      <c r="X64" s="122"/>
      <c r="Y64" s="119"/>
      <c r="Z64" s="120"/>
      <c r="AA64" s="121"/>
      <c r="AB64" s="121"/>
      <c r="AC64" s="122"/>
      <c r="AD64" s="119"/>
      <c r="AE64" s="120"/>
      <c r="AF64" s="121"/>
      <c r="AG64" s="121"/>
      <c r="AH64" s="122"/>
      <c r="AI64" s="119"/>
      <c r="AJ64" s="120"/>
      <c r="AK64" s="121"/>
      <c r="AL64" s="121"/>
      <c r="AM64" s="122"/>
      <c r="AN64" s="119"/>
      <c r="AO64" s="120"/>
      <c r="AP64" s="121"/>
      <c r="AQ64" s="121"/>
      <c r="AR64" s="122"/>
      <c r="AS64" s="119"/>
      <c r="AT64" s="120"/>
      <c r="AU64" s="121"/>
      <c r="AV64" s="121"/>
      <c r="AW64" s="122"/>
      <c r="AX64" s="1"/>
      <c r="AY64" s="1"/>
      <c r="AZ64" s="1"/>
    </row>
    <row r="65" spans="1:52" s="50" customFormat="1" ht="9.9" customHeight="1" x14ac:dyDescent="0.25">
      <c r="A65" s="1" t="str">
        <f t="shared" si="10"/>
        <v/>
      </c>
      <c r="B65" s="1" t="str">
        <f t="shared" si="8"/>
        <v/>
      </c>
      <c r="C65" s="132" t="str">
        <f t="shared" si="11"/>
        <v/>
      </c>
      <c r="D65" s="133" t="str">
        <f t="shared" si="12"/>
        <v/>
      </c>
      <c r="E65" s="119"/>
      <c r="F65" s="124"/>
      <c r="G65" s="124"/>
      <c r="H65" s="124"/>
      <c r="I65" s="125"/>
      <c r="J65" s="119"/>
      <c r="K65" s="124"/>
      <c r="L65" s="124"/>
      <c r="M65" s="124"/>
      <c r="N65" s="125"/>
      <c r="O65" s="119"/>
      <c r="P65" s="124"/>
      <c r="Q65" s="124"/>
      <c r="R65" s="124"/>
      <c r="S65" s="125"/>
      <c r="T65" s="119"/>
      <c r="U65" s="124"/>
      <c r="V65" s="124"/>
      <c r="W65" s="124"/>
      <c r="X65" s="125"/>
      <c r="Y65" s="119"/>
      <c r="Z65" s="124"/>
      <c r="AA65" s="124"/>
      <c r="AB65" s="124"/>
      <c r="AC65" s="125"/>
      <c r="AD65" s="119"/>
      <c r="AE65" s="124"/>
      <c r="AF65" s="124"/>
      <c r="AG65" s="124"/>
      <c r="AH65" s="125"/>
      <c r="AI65" s="119"/>
      <c r="AJ65" s="124"/>
      <c r="AK65" s="124"/>
      <c r="AL65" s="124"/>
      <c r="AM65" s="125"/>
      <c r="AN65" s="119"/>
      <c r="AO65" s="124"/>
      <c r="AP65" s="124"/>
      <c r="AQ65" s="124"/>
      <c r="AR65" s="125"/>
      <c r="AS65" s="119"/>
      <c r="AT65" s="124"/>
      <c r="AU65" s="124"/>
      <c r="AV65" s="124"/>
      <c r="AW65" s="125"/>
      <c r="AX65" s="1"/>
      <c r="AY65" s="1"/>
      <c r="AZ65" s="1"/>
    </row>
    <row r="66" spans="1:52" s="50" customFormat="1" ht="9.9" customHeight="1" x14ac:dyDescent="0.25">
      <c r="A66" s="1" t="str">
        <f t="shared" si="10"/>
        <v/>
      </c>
      <c r="B66" s="1" t="str">
        <f t="shared" si="8"/>
        <v/>
      </c>
      <c r="C66" s="123" t="str">
        <f t="shared" si="11"/>
        <v/>
      </c>
      <c r="D66" s="123" t="str">
        <f t="shared" si="12"/>
        <v/>
      </c>
      <c r="E66" s="126"/>
      <c r="F66" s="121"/>
      <c r="G66" s="124"/>
      <c r="H66" s="124"/>
      <c r="I66" s="127"/>
      <c r="J66" s="126"/>
      <c r="K66" s="121"/>
      <c r="L66" s="124"/>
      <c r="M66" s="124"/>
      <c r="N66" s="127"/>
      <c r="O66" s="126"/>
      <c r="P66" s="121"/>
      <c r="Q66" s="124"/>
      <c r="R66" s="124"/>
      <c r="S66" s="127"/>
      <c r="T66" s="126"/>
      <c r="U66" s="121"/>
      <c r="V66" s="124"/>
      <c r="W66" s="124"/>
      <c r="X66" s="127"/>
      <c r="Y66" s="126"/>
      <c r="Z66" s="121"/>
      <c r="AA66" s="124"/>
      <c r="AB66" s="124"/>
      <c r="AC66" s="127"/>
      <c r="AD66" s="126"/>
      <c r="AE66" s="121"/>
      <c r="AF66" s="124"/>
      <c r="AG66" s="124"/>
      <c r="AH66" s="127"/>
      <c r="AI66" s="126"/>
      <c r="AJ66" s="121"/>
      <c r="AK66" s="124"/>
      <c r="AL66" s="124"/>
      <c r="AM66" s="127"/>
      <c r="AN66" s="126"/>
      <c r="AO66" s="121"/>
      <c r="AP66" s="124"/>
      <c r="AQ66" s="124"/>
      <c r="AR66" s="127"/>
      <c r="AS66" s="126"/>
      <c r="AT66" s="121"/>
      <c r="AU66" s="124"/>
      <c r="AV66" s="124"/>
      <c r="AW66" s="127"/>
      <c r="AX66" s="1"/>
      <c r="AY66" s="1"/>
      <c r="AZ66" s="1"/>
    </row>
    <row r="67" spans="1:52" s="50" customFormat="1" ht="9.9" customHeight="1" x14ac:dyDescent="0.25">
      <c r="A67" s="160" t="str">
        <f>IF(A19="","",A19)</f>
        <v>気　温</v>
      </c>
      <c r="B67" s="160" t="str">
        <f t="shared" si="8"/>
        <v/>
      </c>
      <c r="C67" s="163">
        <f>IF(C19="","",C19)</f>
        <v>15</v>
      </c>
      <c r="D67" s="163" t="str">
        <f t="shared" ref="D67:D74" si="13">IF(F19="","",F19)</f>
        <v/>
      </c>
      <c r="E67" s="128"/>
      <c r="F67" s="129"/>
      <c r="G67" s="129"/>
      <c r="H67" s="129"/>
      <c r="I67" s="130"/>
      <c r="J67" s="128"/>
      <c r="K67" s="129"/>
      <c r="L67" s="129"/>
      <c r="M67" s="129"/>
      <c r="N67" s="130"/>
      <c r="O67" s="128"/>
      <c r="P67" s="129"/>
      <c r="Q67" s="129"/>
      <c r="R67" s="129"/>
      <c r="S67" s="130"/>
      <c r="T67" s="128"/>
      <c r="U67" s="129"/>
      <c r="V67" s="129"/>
      <c r="W67" s="129"/>
      <c r="X67" s="130"/>
      <c r="Y67" s="128"/>
      <c r="Z67" s="129"/>
      <c r="AA67" s="129"/>
      <c r="AB67" s="129"/>
      <c r="AC67" s="130"/>
      <c r="AD67" s="128"/>
      <c r="AE67" s="129"/>
      <c r="AF67" s="129"/>
      <c r="AG67" s="129"/>
      <c r="AH67" s="130"/>
      <c r="AI67" s="128"/>
      <c r="AJ67" s="129"/>
      <c r="AK67" s="129"/>
      <c r="AL67" s="129"/>
      <c r="AM67" s="130"/>
      <c r="AN67" s="128"/>
      <c r="AO67" s="129"/>
      <c r="AP67" s="129"/>
      <c r="AQ67" s="129"/>
      <c r="AR67" s="130"/>
      <c r="AS67" s="128"/>
      <c r="AT67" s="129"/>
      <c r="AU67" s="129"/>
      <c r="AV67" s="129"/>
      <c r="AW67" s="130"/>
      <c r="AX67" s="1"/>
      <c r="AY67" s="1"/>
      <c r="AZ67" s="1"/>
    </row>
    <row r="68" spans="1:52" s="50" customFormat="1" ht="9.9" customHeight="1" x14ac:dyDescent="0.25">
      <c r="A68" s="160" t="str">
        <f t="shared" ref="A68:A74" si="14">IF(C20="","",C20)</f>
        <v/>
      </c>
      <c r="B68" s="160" t="str">
        <f t="shared" si="8"/>
        <v/>
      </c>
      <c r="C68" s="163" t="str">
        <f t="shared" ref="C68" si="15">IF(E20="","",E20)</f>
        <v/>
      </c>
      <c r="D68" s="163" t="str">
        <f t="shared" si="13"/>
        <v/>
      </c>
      <c r="E68" s="114"/>
      <c r="F68" s="115"/>
      <c r="G68" s="116"/>
      <c r="H68" s="116"/>
      <c r="I68" s="117"/>
      <c r="J68" s="114"/>
      <c r="K68" s="115"/>
      <c r="L68" s="116"/>
      <c r="M68" s="116"/>
      <c r="N68" s="117"/>
      <c r="O68" s="114"/>
      <c r="P68" s="115"/>
      <c r="Q68" s="116"/>
      <c r="R68" s="116"/>
      <c r="S68" s="117"/>
      <c r="T68" s="114"/>
      <c r="U68" s="115"/>
      <c r="V68" s="116"/>
      <c r="W68" s="116"/>
      <c r="X68" s="117"/>
      <c r="Y68" s="114"/>
      <c r="Z68" s="115"/>
      <c r="AA68" s="116"/>
      <c r="AB68" s="116"/>
      <c r="AC68" s="117"/>
      <c r="AD68" s="114"/>
      <c r="AE68" s="115"/>
      <c r="AF68" s="116"/>
      <c r="AG68" s="116"/>
      <c r="AH68" s="117"/>
      <c r="AI68" s="114"/>
      <c r="AJ68" s="115"/>
      <c r="AK68" s="116"/>
      <c r="AL68" s="116"/>
      <c r="AM68" s="117"/>
      <c r="AN68" s="114"/>
      <c r="AO68" s="115"/>
      <c r="AP68" s="116"/>
      <c r="AQ68" s="116"/>
      <c r="AR68" s="117"/>
      <c r="AS68" s="114"/>
      <c r="AT68" s="115"/>
      <c r="AU68" s="116"/>
      <c r="AV68" s="116"/>
      <c r="AW68" s="117"/>
      <c r="AX68" s="1"/>
      <c r="AY68" s="1"/>
      <c r="AZ68" s="1"/>
    </row>
    <row r="69" spans="1:52" s="50" customFormat="1" ht="9.9" customHeight="1" x14ac:dyDescent="0.25">
      <c r="A69" s="160" t="str">
        <f t="shared" si="14"/>
        <v/>
      </c>
      <c r="B69" s="160" t="str">
        <f t="shared" si="8"/>
        <v/>
      </c>
      <c r="C69" s="118" t="str">
        <f>IF(E21="","",E21)</f>
        <v/>
      </c>
      <c r="D69" s="123" t="str">
        <f t="shared" si="13"/>
        <v/>
      </c>
      <c r="E69" s="119"/>
      <c r="F69" s="120"/>
      <c r="G69" s="121"/>
      <c r="H69" s="121"/>
      <c r="I69" s="122"/>
      <c r="J69" s="119"/>
      <c r="K69" s="120"/>
      <c r="L69" s="121"/>
      <c r="M69" s="121"/>
      <c r="N69" s="122"/>
      <c r="O69" s="119"/>
      <c r="P69" s="120"/>
      <c r="Q69" s="121"/>
      <c r="R69" s="121"/>
      <c r="S69" s="122"/>
      <c r="T69" s="119"/>
      <c r="U69" s="120"/>
      <c r="V69" s="121"/>
      <c r="W69" s="121"/>
      <c r="X69" s="122"/>
      <c r="Y69" s="119"/>
      <c r="Z69" s="120"/>
      <c r="AA69" s="121"/>
      <c r="AB69" s="121"/>
      <c r="AC69" s="122"/>
      <c r="AD69" s="119"/>
      <c r="AE69" s="120"/>
      <c r="AF69" s="121"/>
      <c r="AG69" s="121"/>
      <c r="AH69" s="122"/>
      <c r="AI69" s="119"/>
      <c r="AJ69" s="120"/>
      <c r="AK69" s="121"/>
      <c r="AL69" s="121"/>
      <c r="AM69" s="122"/>
      <c r="AN69" s="119"/>
      <c r="AO69" s="120"/>
      <c r="AP69" s="121"/>
      <c r="AQ69" s="121"/>
      <c r="AR69" s="122"/>
      <c r="AS69" s="119"/>
      <c r="AT69" s="120"/>
      <c r="AU69" s="121"/>
      <c r="AV69" s="121"/>
      <c r="AW69" s="122"/>
      <c r="AX69" s="1"/>
      <c r="AY69" s="1"/>
      <c r="AZ69" s="1"/>
    </row>
    <row r="70" spans="1:52" s="50" customFormat="1" ht="9.9" customHeight="1" x14ac:dyDescent="0.25">
      <c r="A70" s="160" t="str">
        <f t="shared" si="14"/>
        <v/>
      </c>
      <c r="B70" s="160" t="str">
        <f t="shared" si="8"/>
        <v/>
      </c>
      <c r="C70" s="123" t="str">
        <f>IF(E22="","",E22)</f>
        <v/>
      </c>
      <c r="D70" s="131" t="str">
        <f t="shared" si="13"/>
        <v/>
      </c>
      <c r="E70" s="119"/>
      <c r="F70" s="124"/>
      <c r="G70" s="124"/>
      <c r="H70" s="124"/>
      <c r="I70" s="125"/>
      <c r="J70" s="119"/>
      <c r="K70" s="124"/>
      <c r="L70" s="124"/>
      <c r="M70" s="124"/>
      <c r="N70" s="125"/>
      <c r="O70" s="119"/>
      <c r="P70" s="124"/>
      <c r="Q70" s="124"/>
      <c r="R70" s="124"/>
      <c r="S70" s="125"/>
      <c r="T70" s="119"/>
      <c r="U70" s="124"/>
      <c r="V70" s="124"/>
      <c r="W70" s="124"/>
      <c r="X70" s="125"/>
      <c r="Y70" s="119"/>
      <c r="Z70" s="124"/>
      <c r="AA70" s="124"/>
      <c r="AB70" s="124"/>
      <c r="AC70" s="125"/>
      <c r="AD70" s="119"/>
      <c r="AE70" s="124"/>
      <c r="AF70" s="124"/>
      <c r="AG70" s="124"/>
      <c r="AH70" s="125"/>
      <c r="AI70" s="119"/>
      <c r="AJ70" s="124"/>
      <c r="AK70" s="124"/>
      <c r="AL70" s="124"/>
      <c r="AM70" s="125"/>
      <c r="AN70" s="119"/>
      <c r="AO70" s="124"/>
      <c r="AP70" s="124"/>
      <c r="AQ70" s="124"/>
      <c r="AR70" s="125"/>
      <c r="AS70" s="119"/>
      <c r="AT70" s="124"/>
      <c r="AU70" s="124"/>
      <c r="AV70" s="124"/>
      <c r="AW70" s="125"/>
      <c r="AX70" s="1"/>
      <c r="AY70" s="1"/>
      <c r="AZ70" s="1"/>
    </row>
    <row r="71" spans="1:52" s="50" customFormat="1" ht="9.9" customHeight="1" x14ac:dyDescent="0.25">
      <c r="A71" s="160" t="str">
        <f t="shared" si="14"/>
        <v/>
      </c>
      <c r="B71" s="160" t="str">
        <f t="shared" si="8"/>
        <v/>
      </c>
      <c r="C71" s="133" t="str">
        <f>IF(E23="","",E23)</f>
        <v/>
      </c>
      <c r="D71" s="123" t="str">
        <f t="shared" si="13"/>
        <v/>
      </c>
      <c r="E71" s="126"/>
      <c r="F71" s="121"/>
      <c r="G71" s="124"/>
      <c r="H71" s="124"/>
      <c r="I71" s="127"/>
      <c r="J71" s="126"/>
      <c r="K71" s="121"/>
      <c r="L71" s="124"/>
      <c r="M71" s="124"/>
      <c r="N71" s="127"/>
      <c r="O71" s="126"/>
      <c r="P71" s="121"/>
      <c r="Q71" s="124"/>
      <c r="R71" s="124"/>
      <c r="S71" s="127"/>
      <c r="T71" s="126"/>
      <c r="U71" s="121"/>
      <c r="V71" s="124"/>
      <c r="W71" s="124"/>
      <c r="X71" s="127"/>
      <c r="Y71" s="126"/>
      <c r="Z71" s="121"/>
      <c r="AA71" s="124"/>
      <c r="AB71" s="124"/>
      <c r="AC71" s="127"/>
      <c r="AD71" s="126"/>
      <c r="AE71" s="121"/>
      <c r="AF71" s="124"/>
      <c r="AG71" s="124"/>
      <c r="AH71" s="127"/>
      <c r="AI71" s="126"/>
      <c r="AJ71" s="121"/>
      <c r="AK71" s="124"/>
      <c r="AL71" s="124"/>
      <c r="AM71" s="127"/>
      <c r="AN71" s="126"/>
      <c r="AO71" s="121"/>
      <c r="AP71" s="124"/>
      <c r="AQ71" s="124"/>
      <c r="AR71" s="127"/>
      <c r="AS71" s="126"/>
      <c r="AT71" s="121"/>
      <c r="AU71" s="124"/>
      <c r="AV71" s="124"/>
      <c r="AW71" s="127"/>
      <c r="AX71" s="1"/>
      <c r="AY71" s="1"/>
      <c r="AZ71" s="1"/>
    </row>
    <row r="72" spans="1:52" s="50" customFormat="1" ht="9.9" customHeight="1" x14ac:dyDescent="0.25">
      <c r="A72" s="160">
        <f t="shared" si="14"/>
        <v>10</v>
      </c>
      <c r="B72" s="160" t="str">
        <f t="shared" si="8"/>
        <v/>
      </c>
      <c r="C72" s="163">
        <f>IF(C24="","",C24)</f>
        <v>10</v>
      </c>
      <c r="D72" s="163" t="str">
        <f t="shared" si="13"/>
        <v/>
      </c>
      <c r="E72" s="128"/>
      <c r="F72" s="129"/>
      <c r="G72" s="129"/>
      <c r="H72" s="129"/>
      <c r="I72" s="130"/>
      <c r="J72" s="128"/>
      <c r="K72" s="129"/>
      <c r="L72" s="129"/>
      <c r="M72" s="129"/>
      <c r="N72" s="130"/>
      <c r="O72" s="128"/>
      <c r="P72" s="129"/>
      <c r="Q72" s="129"/>
      <c r="R72" s="129"/>
      <c r="S72" s="130"/>
      <c r="T72" s="128"/>
      <c r="U72" s="129"/>
      <c r="V72" s="129"/>
      <c r="W72" s="129"/>
      <c r="X72" s="130"/>
      <c r="Y72" s="128"/>
      <c r="Z72" s="129"/>
      <c r="AA72" s="129"/>
      <c r="AB72" s="129"/>
      <c r="AC72" s="130"/>
      <c r="AD72" s="128"/>
      <c r="AE72" s="129"/>
      <c r="AF72" s="129"/>
      <c r="AG72" s="129"/>
      <c r="AH72" s="130"/>
      <c r="AI72" s="128"/>
      <c r="AJ72" s="129"/>
      <c r="AK72" s="129"/>
      <c r="AL72" s="129"/>
      <c r="AM72" s="130"/>
      <c r="AN72" s="128"/>
      <c r="AO72" s="129"/>
      <c r="AP72" s="129"/>
      <c r="AQ72" s="129"/>
      <c r="AR72" s="130"/>
      <c r="AS72" s="128"/>
      <c r="AT72" s="129"/>
      <c r="AU72" s="129"/>
      <c r="AV72" s="129"/>
      <c r="AW72" s="130"/>
      <c r="AX72" s="1"/>
      <c r="AY72" s="1"/>
      <c r="AZ72" s="1"/>
    </row>
    <row r="73" spans="1:52" s="50" customFormat="1" ht="9.9" customHeight="1" x14ac:dyDescent="0.25">
      <c r="A73" s="160" t="str">
        <f t="shared" si="14"/>
        <v/>
      </c>
      <c r="B73" s="160" t="str">
        <f t="shared" si="8"/>
        <v/>
      </c>
      <c r="C73" s="163" t="str">
        <f t="shared" ref="C73" si="16">IF(E25="","",E25)</f>
        <v/>
      </c>
      <c r="D73" s="163" t="str">
        <f t="shared" si="13"/>
        <v/>
      </c>
      <c r="E73" s="114"/>
      <c r="F73" s="115"/>
      <c r="G73" s="116"/>
      <c r="H73" s="116"/>
      <c r="I73" s="117"/>
      <c r="J73" s="114"/>
      <c r="K73" s="115"/>
      <c r="L73" s="116"/>
      <c r="M73" s="116"/>
      <c r="N73" s="117"/>
      <c r="O73" s="114"/>
      <c r="P73" s="115"/>
      <c r="Q73" s="116"/>
      <c r="R73" s="116"/>
      <c r="S73" s="117"/>
      <c r="T73" s="114"/>
      <c r="U73" s="115"/>
      <c r="V73" s="116"/>
      <c r="W73" s="116"/>
      <c r="X73" s="117"/>
      <c r="Y73" s="114"/>
      <c r="Z73" s="115"/>
      <c r="AA73" s="116"/>
      <c r="AB73" s="116"/>
      <c r="AC73" s="117"/>
      <c r="AD73" s="114"/>
      <c r="AE73" s="115"/>
      <c r="AF73" s="116"/>
      <c r="AG73" s="116"/>
      <c r="AH73" s="117"/>
      <c r="AI73" s="114"/>
      <c r="AJ73" s="115"/>
      <c r="AK73" s="116"/>
      <c r="AL73" s="116"/>
      <c r="AM73" s="117"/>
      <c r="AN73" s="114"/>
      <c r="AO73" s="115"/>
      <c r="AP73" s="116"/>
      <c r="AQ73" s="116"/>
      <c r="AR73" s="117"/>
      <c r="AS73" s="114"/>
      <c r="AT73" s="115"/>
      <c r="AU73" s="116"/>
      <c r="AV73" s="116"/>
      <c r="AW73" s="117"/>
      <c r="AX73" s="1"/>
      <c r="AY73" s="1"/>
      <c r="AZ73" s="1"/>
    </row>
    <row r="74" spans="1:52" ht="9.9" customHeight="1" x14ac:dyDescent="0.25">
      <c r="A74" s="1" t="str">
        <f t="shared" si="14"/>
        <v/>
      </c>
      <c r="B74" s="1" t="str">
        <f t="shared" si="8"/>
        <v/>
      </c>
      <c r="C74" s="118" t="str">
        <f>IF(E26="","",E26)</f>
        <v/>
      </c>
      <c r="D74" s="123" t="str">
        <f t="shared" si="13"/>
        <v/>
      </c>
      <c r="E74" s="119"/>
      <c r="F74" s="120"/>
      <c r="G74" s="121"/>
      <c r="H74" s="121"/>
      <c r="I74" s="122"/>
      <c r="J74" s="119"/>
      <c r="K74" s="120"/>
      <c r="L74" s="121"/>
      <c r="M74" s="121"/>
      <c r="N74" s="122"/>
      <c r="O74" s="119"/>
      <c r="P74" s="120"/>
      <c r="Q74" s="121"/>
      <c r="R74" s="121"/>
      <c r="S74" s="122"/>
      <c r="T74" s="119"/>
      <c r="U74" s="120"/>
      <c r="V74" s="121"/>
      <c r="W74" s="121"/>
      <c r="X74" s="122"/>
      <c r="Y74" s="119"/>
      <c r="Z74" s="120"/>
      <c r="AA74" s="121"/>
      <c r="AB74" s="121"/>
      <c r="AC74" s="122"/>
      <c r="AD74" s="119"/>
      <c r="AE74" s="120"/>
      <c r="AF74" s="121"/>
      <c r="AG74" s="121"/>
      <c r="AH74" s="122"/>
      <c r="AI74" s="119"/>
      <c r="AJ74" s="120"/>
      <c r="AK74" s="121"/>
      <c r="AL74" s="121"/>
      <c r="AM74" s="122"/>
      <c r="AN74" s="119"/>
      <c r="AO74" s="120"/>
      <c r="AP74" s="121"/>
      <c r="AQ74" s="121"/>
      <c r="AR74" s="122"/>
      <c r="AS74" s="119"/>
      <c r="AT74" s="120"/>
      <c r="AU74" s="121"/>
      <c r="AV74" s="121"/>
      <c r="AW74" s="122"/>
    </row>
    <row r="75" spans="1:52" ht="9.9" customHeight="1" x14ac:dyDescent="0.25">
      <c r="C75" s="118"/>
      <c r="D75" s="123"/>
      <c r="E75" s="119"/>
      <c r="F75" s="124"/>
      <c r="G75" s="124"/>
      <c r="H75" s="124"/>
      <c r="I75" s="125"/>
      <c r="J75" s="119"/>
      <c r="K75" s="124"/>
      <c r="L75" s="124"/>
      <c r="M75" s="124"/>
      <c r="N75" s="125"/>
      <c r="O75" s="119"/>
      <c r="P75" s="124"/>
      <c r="Q75" s="124"/>
      <c r="R75" s="124"/>
      <c r="S75" s="125"/>
      <c r="T75" s="119"/>
      <c r="U75" s="124"/>
      <c r="V75" s="124"/>
      <c r="W75" s="124"/>
      <c r="X75" s="125"/>
      <c r="Y75" s="119"/>
      <c r="Z75" s="124"/>
      <c r="AA75" s="124"/>
      <c r="AB75" s="124"/>
      <c r="AC75" s="125"/>
      <c r="AD75" s="119"/>
      <c r="AE75" s="124"/>
      <c r="AF75" s="124"/>
      <c r="AG75" s="124"/>
      <c r="AH75" s="125"/>
      <c r="AI75" s="119"/>
      <c r="AJ75" s="124"/>
      <c r="AK75" s="124"/>
      <c r="AL75" s="124"/>
      <c r="AM75" s="125"/>
      <c r="AN75" s="119"/>
      <c r="AO75" s="124"/>
      <c r="AP75" s="124"/>
      <c r="AQ75" s="124"/>
      <c r="AR75" s="125"/>
      <c r="AS75" s="119"/>
      <c r="AT75" s="124"/>
      <c r="AU75" s="124"/>
      <c r="AV75" s="124"/>
      <c r="AW75" s="125"/>
    </row>
    <row r="76" spans="1:52" ht="9.9" customHeight="1" x14ac:dyDescent="0.25">
      <c r="C76" s="118"/>
      <c r="D76" s="123"/>
      <c r="E76" s="126"/>
      <c r="F76" s="121"/>
      <c r="G76" s="124"/>
      <c r="H76" s="124"/>
      <c r="I76" s="127"/>
      <c r="J76" s="126"/>
      <c r="K76" s="121"/>
      <c r="L76" s="124"/>
      <c r="M76" s="124"/>
      <c r="N76" s="127"/>
      <c r="O76" s="126"/>
      <c r="P76" s="121"/>
      <c r="Q76" s="124"/>
      <c r="R76" s="124"/>
      <c r="S76" s="127"/>
      <c r="T76" s="126"/>
      <c r="U76" s="121"/>
      <c r="V76" s="124"/>
      <c r="W76" s="124"/>
      <c r="X76" s="127"/>
      <c r="Y76" s="126"/>
      <c r="Z76" s="121"/>
      <c r="AA76" s="124"/>
      <c r="AB76" s="124"/>
      <c r="AC76" s="127"/>
      <c r="AD76" s="126"/>
      <c r="AE76" s="121"/>
      <c r="AF76" s="124"/>
      <c r="AG76" s="124"/>
      <c r="AH76" s="127"/>
      <c r="AI76" s="126"/>
      <c r="AJ76" s="121"/>
      <c r="AK76" s="124"/>
      <c r="AL76" s="124"/>
      <c r="AM76" s="127"/>
      <c r="AN76" s="126"/>
      <c r="AO76" s="121"/>
      <c r="AP76" s="124"/>
      <c r="AQ76" s="124"/>
      <c r="AR76" s="127"/>
      <c r="AS76" s="126"/>
      <c r="AT76" s="121"/>
      <c r="AU76" s="124"/>
      <c r="AV76" s="124"/>
      <c r="AW76" s="127"/>
    </row>
    <row r="77" spans="1:52" ht="9.9" customHeight="1" x14ac:dyDescent="0.25">
      <c r="C77" s="163">
        <f>IF(C29="","",C29)</f>
        <v>5</v>
      </c>
      <c r="D77" s="163" t="str">
        <f>IF(F29="","",F29)</f>
        <v/>
      </c>
      <c r="E77" s="128"/>
      <c r="F77" s="129"/>
      <c r="G77" s="129"/>
      <c r="H77" s="129"/>
      <c r="I77" s="130"/>
      <c r="J77" s="128"/>
      <c r="K77" s="129"/>
      <c r="L77" s="129"/>
      <c r="M77" s="129"/>
      <c r="N77" s="130"/>
      <c r="O77" s="128"/>
      <c r="P77" s="129"/>
      <c r="Q77" s="129"/>
      <c r="R77" s="129"/>
      <c r="S77" s="130"/>
      <c r="T77" s="128"/>
      <c r="U77" s="129"/>
      <c r="V77" s="129"/>
      <c r="W77" s="129"/>
      <c r="X77" s="130"/>
      <c r="Y77" s="128"/>
      <c r="Z77" s="129"/>
      <c r="AA77" s="129"/>
      <c r="AB77" s="129"/>
      <c r="AC77" s="130"/>
      <c r="AD77" s="128"/>
      <c r="AE77" s="129"/>
      <c r="AF77" s="129"/>
      <c r="AG77" s="129"/>
      <c r="AH77" s="130"/>
      <c r="AI77" s="128"/>
      <c r="AJ77" s="129"/>
      <c r="AK77" s="129"/>
      <c r="AL77" s="129"/>
      <c r="AM77" s="130"/>
      <c r="AN77" s="128"/>
      <c r="AO77" s="129"/>
      <c r="AP77" s="129"/>
      <c r="AQ77" s="129"/>
      <c r="AR77" s="130"/>
      <c r="AS77" s="128"/>
      <c r="AT77" s="129"/>
      <c r="AU77" s="129"/>
      <c r="AV77" s="129"/>
      <c r="AW77" s="130"/>
    </row>
    <row r="78" spans="1:52" ht="9.9" customHeight="1" x14ac:dyDescent="0.25">
      <c r="C78" s="163" t="str">
        <f t="shared" ref="C78" si="17">IF(E30="","",E30)</f>
        <v/>
      </c>
      <c r="D78" s="163" t="str">
        <f>IF(F30="","",F30)</f>
        <v/>
      </c>
      <c r="E78" s="114"/>
      <c r="F78" s="115"/>
      <c r="G78" s="116"/>
      <c r="H78" s="116"/>
      <c r="I78" s="117"/>
      <c r="J78" s="114"/>
      <c r="K78" s="115"/>
      <c r="L78" s="116"/>
      <c r="M78" s="116"/>
      <c r="N78" s="117"/>
      <c r="O78" s="114"/>
      <c r="P78" s="115"/>
      <c r="Q78" s="116"/>
      <c r="R78" s="116"/>
      <c r="S78" s="117"/>
      <c r="T78" s="114"/>
      <c r="U78" s="115"/>
      <c r="V78" s="116"/>
      <c r="W78" s="116"/>
      <c r="X78" s="117"/>
      <c r="Y78" s="114"/>
      <c r="Z78" s="115"/>
      <c r="AA78" s="116"/>
      <c r="AB78" s="116"/>
      <c r="AC78" s="117"/>
      <c r="AD78" s="114"/>
      <c r="AE78" s="115"/>
      <c r="AF78" s="116"/>
      <c r="AG78" s="116"/>
      <c r="AH78" s="117"/>
      <c r="AI78" s="114"/>
      <c r="AJ78" s="115"/>
      <c r="AK78" s="116"/>
      <c r="AL78" s="116"/>
      <c r="AM78" s="117"/>
      <c r="AN78" s="114"/>
      <c r="AO78" s="115"/>
      <c r="AP78" s="116"/>
      <c r="AQ78" s="116"/>
      <c r="AR78" s="117"/>
      <c r="AS78" s="114"/>
      <c r="AT78" s="115"/>
      <c r="AU78" s="116"/>
      <c r="AV78" s="116"/>
      <c r="AW78" s="117"/>
    </row>
    <row r="79" spans="1:52" ht="9.9" customHeight="1" x14ac:dyDescent="0.25">
      <c r="C79" s="118"/>
      <c r="D79" s="123"/>
      <c r="E79" s="119"/>
      <c r="F79" s="120"/>
      <c r="G79" s="121"/>
      <c r="H79" s="121"/>
      <c r="I79" s="122"/>
      <c r="J79" s="119"/>
      <c r="K79" s="120"/>
      <c r="L79" s="121"/>
      <c r="M79" s="121"/>
      <c r="N79" s="122"/>
      <c r="O79" s="119"/>
      <c r="P79" s="120"/>
      <c r="Q79" s="121"/>
      <c r="R79" s="121"/>
      <c r="S79" s="122"/>
      <c r="T79" s="119"/>
      <c r="U79" s="120"/>
      <c r="V79" s="121"/>
      <c r="W79" s="121"/>
      <c r="X79" s="122"/>
      <c r="Y79" s="119"/>
      <c r="Z79" s="120"/>
      <c r="AA79" s="121"/>
      <c r="AB79" s="121"/>
      <c r="AC79" s="122"/>
      <c r="AD79" s="119"/>
      <c r="AE79" s="120"/>
      <c r="AF79" s="121"/>
      <c r="AG79" s="121"/>
      <c r="AH79" s="122"/>
      <c r="AI79" s="119"/>
      <c r="AJ79" s="120"/>
      <c r="AK79" s="121"/>
      <c r="AL79" s="121"/>
      <c r="AM79" s="122"/>
      <c r="AN79" s="119"/>
      <c r="AO79" s="120"/>
      <c r="AP79" s="121"/>
      <c r="AQ79" s="121"/>
      <c r="AR79" s="122"/>
      <c r="AS79" s="119"/>
      <c r="AT79" s="120"/>
      <c r="AU79" s="121"/>
      <c r="AV79" s="121"/>
      <c r="AW79" s="122"/>
    </row>
    <row r="80" spans="1:52" ht="9.9" customHeight="1" x14ac:dyDescent="0.25">
      <c r="C80" s="118"/>
      <c r="D80" s="123"/>
      <c r="E80" s="119"/>
      <c r="F80" s="124"/>
      <c r="G80" s="124"/>
      <c r="H80" s="124"/>
      <c r="I80" s="125"/>
      <c r="J80" s="119"/>
      <c r="K80" s="124"/>
      <c r="L80" s="124"/>
      <c r="M80" s="124"/>
      <c r="N80" s="125"/>
      <c r="O80" s="119"/>
      <c r="P80" s="124"/>
      <c r="Q80" s="124"/>
      <c r="R80" s="124"/>
      <c r="S80" s="125"/>
      <c r="T80" s="119"/>
      <c r="U80" s="124"/>
      <c r="V80" s="124"/>
      <c r="W80" s="124"/>
      <c r="X80" s="125"/>
      <c r="Y80" s="119"/>
      <c r="Z80" s="124"/>
      <c r="AA80" s="124"/>
      <c r="AB80" s="124"/>
      <c r="AC80" s="125"/>
      <c r="AD80" s="119"/>
      <c r="AE80" s="124"/>
      <c r="AF80" s="124"/>
      <c r="AG80" s="124"/>
      <c r="AH80" s="125"/>
      <c r="AI80" s="119"/>
      <c r="AJ80" s="124"/>
      <c r="AK80" s="124"/>
      <c r="AL80" s="124"/>
      <c r="AM80" s="125"/>
      <c r="AN80" s="119"/>
      <c r="AO80" s="124"/>
      <c r="AP80" s="124"/>
      <c r="AQ80" s="124"/>
      <c r="AR80" s="125"/>
      <c r="AS80" s="119"/>
      <c r="AT80" s="124"/>
      <c r="AU80" s="124"/>
      <c r="AV80" s="124"/>
      <c r="AW80" s="125"/>
    </row>
    <row r="81" spans="1:58" ht="9.9" customHeight="1" x14ac:dyDescent="0.25">
      <c r="C81" s="118"/>
      <c r="D81" s="123"/>
      <c r="E81" s="126"/>
      <c r="F81" s="121"/>
      <c r="G81" s="124"/>
      <c r="H81" s="124"/>
      <c r="I81" s="127"/>
      <c r="J81" s="126"/>
      <c r="K81" s="121"/>
      <c r="L81" s="124"/>
      <c r="M81" s="124"/>
      <c r="N81" s="127"/>
      <c r="O81" s="126"/>
      <c r="P81" s="121"/>
      <c r="Q81" s="124"/>
      <c r="R81" s="124"/>
      <c r="S81" s="127"/>
      <c r="T81" s="126"/>
      <c r="U81" s="121"/>
      <c r="V81" s="124"/>
      <c r="W81" s="124"/>
      <c r="X81" s="127"/>
      <c r="Y81" s="126"/>
      <c r="Z81" s="121"/>
      <c r="AA81" s="124"/>
      <c r="AB81" s="124"/>
      <c r="AC81" s="127"/>
      <c r="AD81" s="126"/>
      <c r="AE81" s="121"/>
      <c r="AF81" s="124"/>
      <c r="AG81" s="124"/>
      <c r="AH81" s="127"/>
      <c r="AI81" s="126"/>
      <c r="AJ81" s="121"/>
      <c r="AK81" s="124"/>
      <c r="AL81" s="124"/>
      <c r="AM81" s="127"/>
      <c r="AN81" s="126"/>
      <c r="AO81" s="121"/>
      <c r="AP81" s="124"/>
      <c r="AQ81" s="124"/>
      <c r="AR81" s="127"/>
      <c r="AS81" s="126"/>
      <c r="AT81" s="121"/>
      <c r="AU81" s="124"/>
      <c r="AV81" s="124"/>
      <c r="AW81" s="127"/>
    </row>
    <row r="82" spans="1:58" ht="9.9" customHeight="1" x14ac:dyDescent="0.25">
      <c r="C82" s="163">
        <f>IF(C34="","",C34)</f>
        <v>0</v>
      </c>
      <c r="D82" s="163" t="str">
        <f>IF(F34="","",F34)</f>
        <v/>
      </c>
      <c r="E82" s="128"/>
      <c r="F82" s="129"/>
      <c r="G82" s="129"/>
      <c r="H82" s="129"/>
      <c r="I82" s="130"/>
      <c r="J82" s="128"/>
      <c r="K82" s="129"/>
      <c r="L82" s="129"/>
      <c r="M82" s="129"/>
      <c r="N82" s="130"/>
      <c r="O82" s="128"/>
      <c r="P82" s="129"/>
      <c r="Q82" s="129"/>
      <c r="R82" s="129"/>
      <c r="S82" s="130"/>
      <c r="T82" s="128"/>
      <c r="U82" s="129"/>
      <c r="V82" s="129"/>
      <c r="W82" s="129"/>
      <c r="X82" s="130"/>
      <c r="Y82" s="128"/>
      <c r="Z82" s="129"/>
      <c r="AA82" s="129"/>
      <c r="AB82" s="129"/>
      <c r="AC82" s="130"/>
      <c r="AD82" s="128"/>
      <c r="AE82" s="129"/>
      <c r="AF82" s="129"/>
      <c r="AG82" s="129"/>
      <c r="AH82" s="130"/>
      <c r="AI82" s="128"/>
      <c r="AJ82" s="129"/>
      <c r="AK82" s="129"/>
      <c r="AL82" s="129"/>
      <c r="AM82" s="130"/>
      <c r="AN82" s="128"/>
      <c r="AO82" s="129"/>
      <c r="AP82" s="129"/>
      <c r="AQ82" s="129"/>
      <c r="AR82" s="130"/>
      <c r="AS82" s="128"/>
      <c r="AT82" s="129"/>
      <c r="AU82" s="129"/>
      <c r="AV82" s="129"/>
      <c r="AW82" s="130"/>
    </row>
    <row r="83" spans="1:58" ht="9.9" customHeight="1" x14ac:dyDescent="0.25">
      <c r="C83" s="163" t="str">
        <f t="shared" ref="C83" si="18">IF(E35="","",E35)</f>
        <v/>
      </c>
      <c r="D83" s="163" t="str">
        <f>IF(F35="","",F35)</f>
        <v/>
      </c>
      <c r="E83" s="134"/>
      <c r="F83" s="134"/>
      <c r="G83" s="164" t="str">
        <f>IF(G35="","",G35)</f>
        <v>午前９</v>
      </c>
      <c r="H83" s="164"/>
      <c r="I83" s="164"/>
      <c r="J83" s="164"/>
      <c r="K83" s="134"/>
      <c r="L83" s="134"/>
      <c r="M83" s="134"/>
      <c r="N83" s="165">
        <f>IF(N35="","",N35)</f>
        <v>10</v>
      </c>
      <c r="O83" s="165"/>
      <c r="P83" s="135"/>
      <c r="Q83" s="135"/>
      <c r="R83" s="135"/>
      <c r="S83" s="165">
        <f>IF(S35="","",S35)</f>
        <v>11</v>
      </c>
      <c r="T83" s="165"/>
      <c r="U83" s="135"/>
      <c r="V83" s="135"/>
      <c r="W83" s="135"/>
      <c r="X83" s="165">
        <f>IF(X35="","",X35)</f>
        <v>12</v>
      </c>
      <c r="Y83" s="165"/>
      <c r="Z83" s="134"/>
      <c r="AA83" s="166" t="str">
        <f>IF(AA35="","",AA35)</f>
        <v>午後１</v>
      </c>
      <c r="AB83" s="166"/>
      <c r="AC83" s="166"/>
      <c r="AD83" s="166"/>
      <c r="AE83" s="166"/>
      <c r="AF83" s="134"/>
      <c r="AG83" s="134"/>
      <c r="AH83" s="165">
        <f>IF(AH35="","",AH35)</f>
        <v>2</v>
      </c>
      <c r="AI83" s="165"/>
      <c r="AJ83" s="135"/>
      <c r="AK83" s="135"/>
      <c r="AL83" s="135"/>
      <c r="AM83" s="165">
        <f>IF(AM35="","",AM35)</f>
        <v>3</v>
      </c>
      <c r="AN83" s="165"/>
      <c r="AO83" s="136"/>
      <c r="AP83" s="136"/>
      <c r="AQ83" s="136"/>
      <c r="AR83" s="165">
        <f>IF(AR35="","",AR35)</f>
        <v>4</v>
      </c>
      <c r="AS83" s="165"/>
      <c r="AU83" s="164" t="str">
        <f>IF(AU35="","",AU35)</f>
        <v>(時)</v>
      </c>
      <c r="AV83" s="164"/>
      <c r="AW83" s="164"/>
      <c r="AX83" s="10"/>
    </row>
    <row r="84" spans="1:58" ht="9.9" customHeight="1" x14ac:dyDescent="0.25">
      <c r="D84" s="5"/>
      <c r="G84" s="146"/>
      <c r="H84" s="146"/>
      <c r="I84" s="146"/>
      <c r="J84" s="146"/>
      <c r="N84" s="163"/>
      <c r="O84" s="163"/>
      <c r="P84" s="136"/>
      <c r="Q84" s="136"/>
      <c r="R84" s="136"/>
      <c r="S84" s="163"/>
      <c r="T84" s="163"/>
      <c r="U84" s="136"/>
      <c r="V84" s="136"/>
      <c r="W84" s="136"/>
      <c r="X84" s="163"/>
      <c r="Y84" s="163"/>
      <c r="AA84" s="167"/>
      <c r="AB84" s="167"/>
      <c r="AC84" s="167"/>
      <c r="AD84" s="167"/>
      <c r="AE84" s="167"/>
      <c r="AH84" s="163"/>
      <c r="AI84" s="163"/>
      <c r="AJ84" s="136"/>
      <c r="AK84" s="136"/>
      <c r="AL84" s="136"/>
      <c r="AM84" s="163"/>
      <c r="AN84" s="163"/>
      <c r="AO84" s="136"/>
      <c r="AP84" s="136"/>
      <c r="AQ84" s="136"/>
      <c r="AR84" s="163"/>
      <c r="AS84" s="163"/>
      <c r="AU84" s="146"/>
      <c r="AV84" s="146"/>
      <c r="AW84" s="146"/>
      <c r="AX84" s="10"/>
    </row>
    <row r="85" spans="1:58" ht="9.9" customHeight="1" x14ac:dyDescent="0.25">
      <c r="D85" s="5"/>
      <c r="X85" s="146" t="str">
        <f>IF(X37="","",X37)</f>
        <v>時こく</v>
      </c>
      <c r="Y85" s="146"/>
      <c r="Z85" s="146"/>
      <c r="AA85" s="146"/>
      <c r="AB85" s="146"/>
      <c r="AC85" s="146"/>
      <c r="AD85" s="146"/>
    </row>
    <row r="86" spans="1:58" ht="9.9" customHeight="1" x14ac:dyDescent="0.25">
      <c r="B86" s="5"/>
      <c r="X86" s="146"/>
      <c r="Y86" s="146"/>
      <c r="Z86" s="146"/>
      <c r="AA86" s="146"/>
      <c r="AB86" s="146"/>
      <c r="AC86" s="146"/>
      <c r="AD86" s="146"/>
    </row>
    <row r="87" spans="1:58" ht="25" customHeight="1" x14ac:dyDescent="0.25">
      <c r="A87" s="1" t="str">
        <f>IF(A39="","",A39)</f>
        <v/>
      </c>
      <c r="B87" s="1" t="str">
        <f t="shared" ref="B87:BF87" si="19">IF(B39="","",B39)</f>
        <v/>
      </c>
      <c r="C87" s="1" t="str">
        <f t="shared" si="19"/>
        <v/>
      </c>
      <c r="D87" s="1" t="str">
        <f t="shared" si="19"/>
        <v/>
      </c>
      <c r="E87" s="1" t="str">
        <f t="shared" si="19"/>
        <v/>
      </c>
      <c r="F87" s="1" t="str">
        <f t="shared" si="19"/>
        <v/>
      </c>
      <c r="G87" s="1" t="str">
        <f t="shared" si="19"/>
        <v/>
      </c>
      <c r="H87" s="1" t="str">
        <f t="shared" si="19"/>
        <v/>
      </c>
      <c r="I87" s="1" t="str">
        <f t="shared" si="19"/>
        <v/>
      </c>
      <c r="J87" s="1" t="str">
        <f t="shared" si="19"/>
        <v/>
      </c>
      <c r="K87" s="1" t="str">
        <f t="shared" si="19"/>
        <v/>
      </c>
      <c r="L87" s="1" t="str">
        <f t="shared" si="19"/>
        <v/>
      </c>
      <c r="M87" s="1" t="str">
        <f t="shared" si="19"/>
        <v/>
      </c>
      <c r="N87" s="1" t="str">
        <f t="shared" si="19"/>
        <v/>
      </c>
      <c r="O87" s="1" t="str">
        <f t="shared" si="19"/>
        <v/>
      </c>
      <c r="P87" s="1" t="str">
        <f t="shared" si="19"/>
        <v/>
      </c>
      <c r="Q87" s="1" t="str">
        <f t="shared" si="19"/>
        <v/>
      </c>
      <c r="R87" s="1" t="str">
        <f t="shared" si="19"/>
        <v/>
      </c>
      <c r="S87" s="1" t="str">
        <f t="shared" si="19"/>
        <v/>
      </c>
      <c r="T87" s="1" t="str">
        <f t="shared" si="19"/>
        <v/>
      </c>
      <c r="U87" s="1" t="str">
        <f t="shared" si="19"/>
        <v/>
      </c>
      <c r="V87" s="1" t="str">
        <f t="shared" si="19"/>
        <v/>
      </c>
      <c r="W87" s="1" t="str">
        <f t="shared" si="19"/>
        <v/>
      </c>
      <c r="X87" s="1" t="str">
        <f t="shared" si="19"/>
        <v/>
      </c>
      <c r="Y87" s="1" t="str">
        <f t="shared" si="19"/>
        <v/>
      </c>
      <c r="Z87" s="1" t="str">
        <f t="shared" si="19"/>
        <v/>
      </c>
      <c r="AA87" s="1" t="str">
        <f t="shared" si="19"/>
        <v/>
      </c>
      <c r="AB87" s="1" t="str">
        <f t="shared" si="19"/>
        <v/>
      </c>
      <c r="AC87" s="1" t="str">
        <f t="shared" si="19"/>
        <v/>
      </c>
      <c r="AD87" s="1" t="str">
        <f t="shared" si="19"/>
        <v/>
      </c>
      <c r="AE87" s="1" t="str">
        <f t="shared" si="19"/>
        <v/>
      </c>
      <c r="AF87" s="1" t="str">
        <f t="shared" si="19"/>
        <v/>
      </c>
      <c r="AG87" s="1" t="str">
        <f t="shared" si="19"/>
        <v/>
      </c>
      <c r="AH87" s="1" t="str">
        <f t="shared" si="19"/>
        <v/>
      </c>
      <c r="AI87" s="1" t="str">
        <f t="shared" si="19"/>
        <v/>
      </c>
      <c r="AJ87" s="1" t="str">
        <f t="shared" si="19"/>
        <v/>
      </c>
      <c r="AK87" s="1" t="str">
        <f t="shared" si="19"/>
        <v/>
      </c>
      <c r="AL87" s="1" t="str">
        <f t="shared" si="19"/>
        <v/>
      </c>
      <c r="AM87" s="1" t="str">
        <f t="shared" si="19"/>
        <v/>
      </c>
      <c r="AN87" s="1" t="str">
        <f t="shared" si="19"/>
        <v/>
      </c>
      <c r="AO87" s="1" t="str">
        <f t="shared" si="19"/>
        <v/>
      </c>
      <c r="AP87" s="1" t="str">
        <f t="shared" si="19"/>
        <v/>
      </c>
      <c r="AQ87" s="1" t="str">
        <f t="shared" si="19"/>
        <v/>
      </c>
      <c r="AR87" s="1" t="str">
        <f t="shared" si="19"/>
        <v/>
      </c>
      <c r="AS87" s="1" t="str">
        <f t="shared" si="19"/>
        <v/>
      </c>
      <c r="AT87" s="1" t="str">
        <f t="shared" si="19"/>
        <v/>
      </c>
      <c r="AU87" s="1" t="str">
        <f t="shared" si="19"/>
        <v/>
      </c>
      <c r="AV87" s="1" t="str">
        <f t="shared" si="19"/>
        <v/>
      </c>
      <c r="AW87" s="1" t="str">
        <f t="shared" si="19"/>
        <v/>
      </c>
      <c r="AX87" s="1" t="str">
        <f t="shared" si="19"/>
        <v/>
      </c>
      <c r="AY87" s="1" t="str">
        <f t="shared" si="19"/>
        <v/>
      </c>
      <c r="AZ87" s="1" t="str">
        <f t="shared" si="19"/>
        <v/>
      </c>
      <c r="BA87" s="1" t="str">
        <f t="shared" si="19"/>
        <v/>
      </c>
      <c r="BB87" s="1" t="str">
        <f t="shared" si="19"/>
        <v/>
      </c>
      <c r="BC87" s="1" t="str">
        <f t="shared" si="19"/>
        <v/>
      </c>
      <c r="BD87" s="1" t="str">
        <f t="shared" si="19"/>
        <v/>
      </c>
      <c r="BE87" s="1" t="str">
        <f t="shared" si="19"/>
        <v/>
      </c>
      <c r="BF87" s="1" t="str">
        <f t="shared" si="19"/>
        <v/>
      </c>
    </row>
    <row r="88" spans="1:58" ht="25" customHeight="1" x14ac:dyDescent="0.25">
      <c r="A88" s="1" t="str">
        <f t="shared" ref="A88:BF96" si="20">IF(A40="","",A40)</f>
        <v>２．</v>
      </c>
      <c r="E88" s="1" t="str">
        <f t="shared" si="20"/>
        <v>折れ線グラフに表すとよいものはどれですか。</v>
      </c>
    </row>
    <row r="89" spans="1:58" ht="25" customHeight="1" x14ac:dyDescent="0.25">
      <c r="A89" s="1" t="str">
        <f t="shared" si="20"/>
        <v/>
      </c>
      <c r="B89" s="1" t="str">
        <f t="shared" si="20"/>
        <v/>
      </c>
      <c r="C89" s="1" t="str">
        <f t="shared" si="20"/>
        <v/>
      </c>
      <c r="D89" s="1" t="str">
        <f t="shared" si="20"/>
        <v/>
      </c>
      <c r="E89" s="1" t="str">
        <f t="shared" si="20"/>
        <v>また、そのわけもかきましょう。</v>
      </c>
    </row>
    <row r="90" spans="1:58" ht="25" customHeight="1" x14ac:dyDescent="0.25">
      <c r="A90" s="1" t="str">
        <f t="shared" si="20"/>
        <v/>
      </c>
      <c r="B90" s="1" t="str">
        <f t="shared" si="20"/>
        <v/>
      </c>
      <c r="C90" s="1" t="str">
        <f t="shared" si="20"/>
        <v>(</v>
      </c>
      <c r="D90" s="146">
        <f t="shared" si="20"/>
        <v>1</v>
      </c>
      <c r="E90" s="146"/>
      <c r="F90" s="1" t="str">
        <f t="shared" si="20"/>
        <v>)</v>
      </c>
      <c r="G90" s="1" t="str">
        <f t="shared" si="20"/>
        <v/>
      </c>
      <c r="H90" s="1" t="str">
        <f t="shared" ca="1" si="20"/>
        <v>Ａ市の月別のこう水量</v>
      </c>
    </row>
    <row r="91" spans="1:58" ht="25" customHeight="1" x14ac:dyDescent="0.25">
      <c r="A91" s="1" t="str">
        <f t="shared" si="20"/>
        <v/>
      </c>
      <c r="B91" s="1" t="str">
        <f t="shared" si="20"/>
        <v/>
      </c>
      <c r="C91" s="1" t="str">
        <f t="shared" si="20"/>
        <v/>
      </c>
      <c r="D91" s="1" t="str">
        <f t="shared" si="20"/>
        <v/>
      </c>
      <c r="E91" s="1" t="str">
        <f t="shared" si="20"/>
        <v/>
      </c>
      <c r="F91" s="1" t="str">
        <f t="shared" si="20"/>
        <v/>
      </c>
      <c r="G91" s="1" t="str">
        <f t="shared" si="20"/>
        <v/>
      </c>
      <c r="H91" s="1" t="str">
        <f t="shared" si="20"/>
        <v/>
      </c>
      <c r="I91" s="58" t="str">
        <f ca="1">VLOOKUP(D90,$BE$40:$BH$45,4,FALSE)</f>
        <v>月別の気温の変わり方を調べたいから折れ線グラフで表すとよい。</v>
      </c>
    </row>
    <row r="92" spans="1:58" ht="25" customHeight="1" x14ac:dyDescent="0.25">
      <c r="A92" s="1" t="str">
        <f t="shared" si="20"/>
        <v/>
      </c>
      <c r="B92" s="1" t="str">
        <f t="shared" si="20"/>
        <v/>
      </c>
      <c r="C92" s="1" t="str">
        <f t="shared" si="20"/>
        <v>(</v>
      </c>
      <c r="D92" s="146">
        <f t="shared" si="20"/>
        <v>2</v>
      </c>
      <c r="E92" s="146"/>
      <c r="F92" s="1" t="str">
        <f t="shared" si="20"/>
        <v>)</v>
      </c>
      <c r="G92" s="1" t="str">
        <f t="shared" si="20"/>
        <v/>
      </c>
      <c r="H92" s="1" t="str">
        <f t="shared" ca="1" si="20"/>
        <v>小学校のクラスごとの子どもの数</v>
      </c>
    </row>
    <row r="93" spans="1:58" ht="25" customHeight="1" x14ac:dyDescent="0.25">
      <c r="A93" s="1" t="str">
        <f t="shared" si="20"/>
        <v/>
      </c>
      <c r="B93" s="1" t="str">
        <f t="shared" si="20"/>
        <v/>
      </c>
      <c r="C93" s="1" t="str">
        <f t="shared" si="20"/>
        <v/>
      </c>
      <c r="D93" s="1" t="str">
        <f t="shared" si="20"/>
        <v/>
      </c>
      <c r="E93" s="1" t="str">
        <f t="shared" si="20"/>
        <v/>
      </c>
      <c r="F93" s="1" t="str">
        <f t="shared" si="20"/>
        <v/>
      </c>
      <c r="G93" s="1" t="str">
        <f t="shared" si="20"/>
        <v/>
      </c>
      <c r="H93" s="1" t="str">
        <f t="shared" si="20"/>
        <v/>
      </c>
      <c r="I93" s="58" t="str">
        <f ca="1">VLOOKUP(D92,$BE$40:$BH$45,4,FALSE)</f>
        <v>クラスごとの人数を比べたいから、ぼうグラフで表すとよい。</v>
      </c>
    </row>
    <row r="94" spans="1:58" ht="25" customHeight="1" x14ac:dyDescent="0.25">
      <c r="A94" s="1" t="str">
        <f t="shared" si="20"/>
        <v/>
      </c>
      <c r="B94" s="1" t="str">
        <f t="shared" si="20"/>
        <v/>
      </c>
      <c r="C94" s="1" t="str">
        <f t="shared" si="20"/>
        <v>(</v>
      </c>
      <c r="D94" s="146">
        <f t="shared" si="20"/>
        <v>3</v>
      </c>
      <c r="E94" s="146"/>
      <c r="F94" s="1" t="str">
        <f t="shared" si="20"/>
        <v>)</v>
      </c>
      <c r="G94" s="1" t="str">
        <f t="shared" si="20"/>
        <v/>
      </c>
      <c r="H94" s="1" t="str">
        <f t="shared" ca="1" si="20"/>
        <v>４年１組の子ども一人ひとりが今月に読んだ本の数</v>
      </c>
    </row>
    <row r="95" spans="1:58" ht="25" customHeight="1" x14ac:dyDescent="0.25">
      <c r="A95" s="1" t="str">
        <f t="shared" si="20"/>
        <v/>
      </c>
      <c r="B95" s="1" t="str">
        <f t="shared" si="20"/>
        <v/>
      </c>
      <c r="C95" s="1" t="str">
        <f t="shared" si="20"/>
        <v/>
      </c>
      <c r="D95" s="1" t="str">
        <f t="shared" si="20"/>
        <v/>
      </c>
      <c r="E95" s="1" t="str">
        <f t="shared" si="20"/>
        <v/>
      </c>
      <c r="F95" s="1" t="str">
        <f t="shared" si="20"/>
        <v/>
      </c>
      <c r="G95" s="1" t="str">
        <f t="shared" si="20"/>
        <v/>
      </c>
      <c r="H95" s="1" t="str">
        <f t="shared" si="20"/>
        <v/>
      </c>
      <c r="I95" s="58" t="str">
        <f ca="1">VLOOKUP(D94,$BE$40:$BH$45,4,FALSE)</f>
        <v>一人ひとりが読んだ本の数を比べたいからぼうグラフで表すとよい。</v>
      </c>
      <c r="BF95" s="1" t="str">
        <f t="shared" si="20"/>
        <v/>
      </c>
    </row>
    <row r="96" spans="1:58" ht="25" customHeight="1" x14ac:dyDescent="0.25">
      <c r="A96" s="1" t="str">
        <f t="shared" si="20"/>
        <v/>
      </c>
      <c r="B96" s="1" t="str">
        <f t="shared" si="20"/>
        <v/>
      </c>
      <c r="C96" s="1" t="str">
        <f t="shared" si="20"/>
        <v/>
      </c>
      <c r="D96" s="1" t="str">
        <f t="shared" si="20"/>
        <v/>
      </c>
      <c r="E96" s="1" t="str">
        <f t="shared" si="20"/>
        <v/>
      </c>
      <c r="F96" s="1" t="str">
        <f t="shared" si="20"/>
        <v/>
      </c>
      <c r="G96" s="1" t="str">
        <f t="shared" si="20"/>
        <v/>
      </c>
      <c r="H96" s="1" t="str">
        <f t="shared" si="20"/>
        <v/>
      </c>
      <c r="I96" s="1" t="str">
        <f t="shared" si="20"/>
        <v/>
      </c>
      <c r="J96" s="1" t="str">
        <f t="shared" si="20"/>
        <v/>
      </c>
      <c r="K96" s="1" t="str">
        <f t="shared" si="20"/>
        <v/>
      </c>
      <c r="L96" s="1" t="str">
        <f t="shared" si="20"/>
        <v/>
      </c>
      <c r="M96" s="1" t="str">
        <f t="shared" si="20"/>
        <v/>
      </c>
      <c r="N96" s="1" t="str">
        <f t="shared" si="20"/>
        <v/>
      </c>
      <c r="O96" s="1" t="str">
        <f t="shared" si="20"/>
        <v/>
      </c>
      <c r="P96" s="1" t="str">
        <f t="shared" si="20"/>
        <v/>
      </c>
      <c r="Q96" s="1" t="str">
        <f t="shared" si="20"/>
        <v/>
      </c>
      <c r="R96" s="1" t="str">
        <f t="shared" si="20"/>
        <v/>
      </c>
      <c r="S96" s="1" t="str">
        <f t="shared" si="20"/>
        <v/>
      </c>
      <c r="T96" s="1" t="str">
        <f t="shared" si="20"/>
        <v/>
      </c>
      <c r="U96" s="1" t="str">
        <f t="shared" si="20"/>
        <v/>
      </c>
      <c r="V96" s="1" t="str">
        <f t="shared" si="20"/>
        <v/>
      </c>
      <c r="W96" s="1" t="str">
        <f t="shared" si="20"/>
        <v/>
      </c>
      <c r="X96" s="1" t="str">
        <f t="shared" si="20"/>
        <v/>
      </c>
      <c r="Y96" s="1" t="str">
        <f t="shared" si="20"/>
        <v/>
      </c>
      <c r="Z96" s="1" t="str">
        <f t="shared" si="20"/>
        <v/>
      </c>
      <c r="AA96" s="1" t="str">
        <f t="shared" si="20"/>
        <v/>
      </c>
      <c r="AB96" s="1" t="str">
        <f t="shared" si="20"/>
        <v/>
      </c>
      <c r="AC96" s="1" t="str">
        <f t="shared" si="20"/>
        <v/>
      </c>
      <c r="AD96" s="1" t="str">
        <f t="shared" si="20"/>
        <v/>
      </c>
      <c r="AE96" s="1" t="str">
        <f t="shared" si="20"/>
        <v/>
      </c>
      <c r="AF96" s="1" t="str">
        <f t="shared" si="20"/>
        <v/>
      </c>
      <c r="AG96" s="1" t="str">
        <f t="shared" si="20"/>
        <v/>
      </c>
      <c r="AH96" s="1" t="str">
        <f t="shared" si="20"/>
        <v/>
      </c>
      <c r="AI96" s="1" t="str">
        <f t="shared" si="20"/>
        <v/>
      </c>
      <c r="AJ96" s="1" t="str">
        <f t="shared" si="20"/>
        <v/>
      </c>
      <c r="AK96" s="1" t="str">
        <f t="shared" si="20"/>
        <v/>
      </c>
      <c r="AL96" s="1" t="str">
        <f t="shared" si="20"/>
        <v/>
      </c>
      <c r="AM96" s="1" t="str">
        <f t="shared" si="20"/>
        <v/>
      </c>
      <c r="AN96" s="1" t="str">
        <f t="shared" si="20"/>
        <v/>
      </c>
      <c r="AO96" s="1" t="str">
        <f t="shared" si="20"/>
        <v/>
      </c>
      <c r="AP96" s="1" t="str">
        <f t="shared" si="20"/>
        <v/>
      </c>
      <c r="AQ96" s="1" t="str">
        <f t="shared" si="20"/>
        <v/>
      </c>
      <c r="AR96" s="1" t="str">
        <f t="shared" si="20"/>
        <v/>
      </c>
      <c r="AS96" s="1" t="str">
        <f t="shared" si="20"/>
        <v/>
      </c>
      <c r="AT96" s="1" t="str">
        <f t="shared" si="20"/>
        <v/>
      </c>
      <c r="AU96" s="1" t="str">
        <f t="shared" si="20"/>
        <v/>
      </c>
      <c r="AV96" s="1" t="str">
        <f t="shared" si="20"/>
        <v/>
      </c>
      <c r="AW96" s="1" t="str">
        <f t="shared" si="20"/>
        <v/>
      </c>
      <c r="AX96" s="1" t="str">
        <f t="shared" si="20"/>
        <v/>
      </c>
      <c r="AY96" s="1" t="str">
        <f t="shared" si="20"/>
        <v/>
      </c>
      <c r="AZ96" s="1" t="str">
        <f t="shared" si="20"/>
        <v/>
      </c>
      <c r="BA96" s="1" t="str">
        <f t="shared" si="20"/>
        <v/>
      </c>
      <c r="BB96" s="1" t="str">
        <f t="shared" si="20"/>
        <v/>
      </c>
      <c r="BC96" s="1" t="str">
        <f t="shared" si="20"/>
        <v/>
      </c>
      <c r="BD96" s="1" t="str">
        <f t="shared" si="20"/>
        <v/>
      </c>
      <c r="BE96" s="1" t="str">
        <f t="shared" si="20"/>
        <v/>
      </c>
      <c r="BF96" s="1" t="str">
        <f t="shared" si="20"/>
        <v/>
      </c>
    </row>
    <row r="97" ht="25" customHeight="1" x14ac:dyDescent="0.25"/>
    <row r="98" ht="25" customHeight="1" x14ac:dyDescent="0.25"/>
    <row r="99" ht="25" customHeight="1" x14ac:dyDescent="0.25"/>
    <row r="100" ht="25" customHeight="1" x14ac:dyDescent="0.25"/>
    <row r="101" ht="25" customHeight="1" x14ac:dyDescent="0.25"/>
    <row r="102" ht="25" customHeight="1" x14ac:dyDescent="0.25"/>
    <row r="103" ht="25" customHeight="1" x14ac:dyDescent="0.25"/>
    <row r="104" ht="25" customHeight="1" x14ac:dyDescent="0.25"/>
    <row r="105" ht="25" customHeight="1" x14ac:dyDescent="0.25"/>
    <row r="106" ht="25" customHeight="1" x14ac:dyDescent="0.25"/>
    <row r="107" ht="25" customHeight="1" x14ac:dyDescent="0.25"/>
    <row r="108" ht="25" customHeight="1" x14ac:dyDescent="0.25"/>
    <row r="109" ht="25" customHeight="1" x14ac:dyDescent="0.25"/>
    <row r="110" ht="25" customHeight="1" x14ac:dyDescent="0.25"/>
    <row r="111" ht="25" customHeight="1" x14ac:dyDescent="0.25"/>
    <row r="112" ht="25" customHeight="1" x14ac:dyDescent="0.25"/>
    <row r="113" ht="25" customHeight="1" x14ac:dyDescent="0.25"/>
    <row r="114" ht="25" customHeight="1" x14ac:dyDescent="0.25"/>
    <row r="115" ht="25" customHeight="1" x14ac:dyDescent="0.25"/>
    <row r="116" ht="25" customHeight="1" x14ac:dyDescent="0.25"/>
    <row r="117" ht="25" customHeight="1" x14ac:dyDescent="0.25"/>
    <row r="118" ht="25" customHeight="1" x14ac:dyDescent="0.25"/>
    <row r="119" ht="25" customHeight="1" x14ac:dyDescent="0.25"/>
    <row r="120" ht="25" customHeight="1" x14ac:dyDescent="0.25"/>
    <row r="121" ht="25" customHeight="1" x14ac:dyDescent="0.25"/>
    <row r="122" ht="25" customHeight="1" x14ac:dyDescent="0.25"/>
    <row r="123" ht="25" customHeight="1" x14ac:dyDescent="0.25"/>
    <row r="124" ht="25" customHeight="1" x14ac:dyDescent="0.25"/>
    <row r="125" ht="25" customHeight="1" x14ac:dyDescent="0.25"/>
    <row r="126" ht="25" customHeight="1" x14ac:dyDescent="0.25"/>
    <row r="127" ht="25" customHeight="1" x14ac:dyDescent="0.25"/>
    <row r="128" ht="25" customHeight="1" x14ac:dyDescent="0.25"/>
    <row r="129" ht="25" customHeight="1" x14ac:dyDescent="0.25"/>
    <row r="130" ht="25" customHeight="1" x14ac:dyDescent="0.25"/>
    <row r="131" ht="25" customHeight="1" x14ac:dyDescent="0.25"/>
    <row r="132" ht="25" customHeight="1" x14ac:dyDescent="0.25"/>
    <row r="133" ht="25" customHeight="1" x14ac:dyDescent="0.25"/>
    <row r="134" ht="25" customHeight="1" x14ac:dyDescent="0.25"/>
    <row r="135" ht="25" customHeight="1" x14ac:dyDescent="0.25"/>
    <row r="136" ht="25" customHeight="1" x14ac:dyDescent="0.25"/>
    <row r="137" ht="25" customHeight="1" x14ac:dyDescent="0.25"/>
    <row r="138" ht="25" customHeight="1" x14ac:dyDescent="0.25"/>
    <row r="139" ht="25" customHeight="1" x14ac:dyDescent="0.25"/>
    <row r="140" ht="25" customHeight="1" x14ac:dyDescent="0.25"/>
    <row r="141" ht="25" customHeight="1" x14ac:dyDescent="0.25"/>
    <row r="142" ht="25" customHeight="1" x14ac:dyDescent="0.25"/>
    <row r="143" ht="25" customHeight="1" x14ac:dyDescent="0.25"/>
    <row r="144" ht="25" customHeight="1" x14ac:dyDescent="0.25"/>
    <row r="145" ht="25" customHeight="1" x14ac:dyDescent="0.25"/>
    <row r="146" ht="25" customHeight="1" x14ac:dyDescent="0.25"/>
    <row r="147" ht="25" customHeight="1" x14ac:dyDescent="0.25"/>
    <row r="148" ht="25" customHeight="1" x14ac:dyDescent="0.25"/>
    <row r="149" ht="25" customHeight="1" x14ac:dyDescent="0.25"/>
    <row r="150" ht="25" customHeight="1" x14ac:dyDescent="0.25"/>
    <row r="151" ht="25" customHeight="1" x14ac:dyDescent="0.25"/>
    <row r="152" ht="25" customHeight="1" x14ac:dyDescent="0.25"/>
    <row r="153" ht="25" customHeight="1" x14ac:dyDescent="0.25"/>
    <row r="154" ht="25" customHeight="1" x14ac:dyDescent="0.25"/>
    <row r="155" ht="25" customHeight="1" x14ac:dyDescent="0.25"/>
    <row r="156" ht="25" customHeight="1" x14ac:dyDescent="0.25"/>
    <row r="157" ht="25" customHeight="1" x14ac:dyDescent="0.25"/>
    <row r="158" ht="25" customHeight="1" x14ac:dyDescent="0.25"/>
    <row r="159" ht="25" customHeight="1" x14ac:dyDescent="0.25"/>
    <row r="160" ht="25" customHeight="1" x14ac:dyDescent="0.25"/>
    <row r="161" ht="25" customHeight="1" x14ac:dyDescent="0.25"/>
    <row r="162" ht="25" customHeight="1" x14ac:dyDescent="0.25"/>
    <row r="163" ht="25" customHeight="1" x14ac:dyDescent="0.25"/>
    <row r="164" ht="25" customHeight="1" x14ac:dyDescent="0.25"/>
    <row r="165" ht="25" customHeight="1" x14ac:dyDescent="0.25"/>
    <row r="166" ht="25" customHeight="1" x14ac:dyDescent="0.25"/>
    <row r="167" ht="25" customHeight="1" x14ac:dyDescent="0.25"/>
    <row r="168" ht="25" customHeight="1" x14ac:dyDescent="0.25"/>
    <row r="169" ht="25" customHeight="1" x14ac:dyDescent="0.25"/>
    <row r="170" ht="25" customHeight="1" x14ac:dyDescent="0.25"/>
    <row r="171" ht="25" customHeight="1" x14ac:dyDescent="0.25"/>
    <row r="172" ht="25" customHeight="1" x14ac:dyDescent="0.25"/>
    <row r="173" ht="25" customHeight="1" x14ac:dyDescent="0.25"/>
    <row r="174" ht="25" customHeight="1" x14ac:dyDescent="0.25"/>
    <row r="175" ht="25" customHeight="1" x14ac:dyDescent="0.25"/>
    <row r="176" ht="25" customHeight="1" x14ac:dyDescent="0.25"/>
    <row r="177" ht="25" customHeight="1" x14ac:dyDescent="0.25"/>
    <row r="178" ht="25" customHeight="1" x14ac:dyDescent="0.25"/>
    <row r="179" ht="25" customHeight="1" x14ac:dyDescent="0.25"/>
    <row r="180" ht="25" customHeight="1" x14ac:dyDescent="0.25"/>
    <row r="181" ht="25" customHeight="1" x14ac:dyDescent="0.25"/>
    <row r="182" ht="25" customHeight="1" x14ac:dyDescent="0.25"/>
    <row r="183" ht="25" customHeight="1" x14ac:dyDescent="0.25"/>
    <row r="184" ht="25" customHeight="1" x14ac:dyDescent="0.25"/>
    <row r="185" ht="25" customHeight="1" x14ac:dyDescent="0.25"/>
    <row r="186" ht="25" customHeight="1" x14ac:dyDescent="0.25"/>
    <row r="187" ht="25" customHeight="1" x14ac:dyDescent="0.25"/>
    <row r="188" ht="25" customHeight="1" x14ac:dyDescent="0.25"/>
    <row r="189" ht="25" customHeight="1" x14ac:dyDescent="0.25"/>
    <row r="190" ht="25" customHeight="1" x14ac:dyDescent="0.25"/>
    <row r="191" ht="25" customHeight="1" x14ac:dyDescent="0.25"/>
    <row r="192" ht="25" customHeight="1" x14ac:dyDescent="0.25"/>
    <row r="193" ht="25" customHeight="1" x14ac:dyDescent="0.25"/>
    <row r="194" ht="25" customHeight="1" x14ac:dyDescent="0.25"/>
    <row r="195" ht="25" customHeight="1" x14ac:dyDescent="0.25"/>
    <row r="196" ht="25" customHeight="1" x14ac:dyDescent="0.25"/>
    <row r="197" ht="25" customHeight="1" x14ac:dyDescent="0.25"/>
    <row r="198" ht="25" customHeight="1" x14ac:dyDescent="0.25"/>
    <row r="199" ht="25" customHeight="1" x14ac:dyDescent="0.25"/>
    <row r="200" ht="25" customHeight="1" x14ac:dyDescent="0.25"/>
    <row r="201" ht="25" customHeight="1" x14ac:dyDescent="0.25"/>
    <row r="202" ht="25" customHeight="1" x14ac:dyDescent="0.25"/>
    <row r="203" ht="25" customHeight="1" x14ac:dyDescent="0.25"/>
    <row r="204" ht="25" customHeight="1" x14ac:dyDescent="0.25"/>
    <row r="205" ht="25" customHeight="1" x14ac:dyDescent="0.25"/>
    <row r="206" ht="25" customHeight="1" x14ac:dyDescent="0.25"/>
    <row r="207" ht="25" customHeight="1" x14ac:dyDescent="0.25"/>
    <row r="208" ht="25" customHeight="1" x14ac:dyDescent="0.25"/>
    <row r="209" ht="25" customHeight="1" x14ac:dyDescent="0.25"/>
    <row r="210" ht="25" customHeight="1" x14ac:dyDescent="0.25"/>
    <row r="211" ht="25" customHeight="1" x14ac:dyDescent="0.25"/>
    <row r="212" ht="25" customHeight="1" x14ac:dyDescent="0.25"/>
    <row r="213" ht="25" customHeight="1" x14ac:dyDescent="0.25"/>
    <row r="214" ht="25" customHeight="1" x14ac:dyDescent="0.25"/>
    <row r="215" ht="25" customHeight="1" x14ac:dyDescent="0.25"/>
    <row r="216" ht="25" customHeight="1" x14ac:dyDescent="0.25"/>
    <row r="217" ht="25" customHeight="1" x14ac:dyDescent="0.25"/>
    <row r="218" ht="25" customHeight="1" x14ac:dyDescent="0.25"/>
    <row r="219" ht="25" customHeight="1" x14ac:dyDescent="0.25"/>
    <row r="220" ht="25" customHeight="1" x14ac:dyDescent="0.25"/>
    <row r="221" ht="25" customHeight="1" x14ac:dyDescent="0.25"/>
    <row r="222" ht="25" customHeight="1" x14ac:dyDescent="0.25"/>
    <row r="223" ht="25" customHeight="1" x14ac:dyDescent="0.25"/>
    <row r="224" ht="25" customHeight="1" x14ac:dyDescent="0.25"/>
    <row r="225" ht="25" customHeight="1" x14ac:dyDescent="0.25"/>
    <row r="226" ht="25" customHeight="1" x14ac:dyDescent="0.25"/>
    <row r="227" ht="25" customHeight="1" x14ac:dyDescent="0.25"/>
    <row r="228" ht="25" customHeight="1" x14ac:dyDescent="0.25"/>
    <row r="229" ht="25" customHeight="1" x14ac:dyDescent="0.25"/>
    <row r="230" ht="25" customHeight="1" x14ac:dyDescent="0.25"/>
    <row r="231" ht="25" customHeight="1" x14ac:dyDescent="0.25"/>
    <row r="232" ht="25" customHeight="1" x14ac:dyDescent="0.25"/>
    <row r="233" ht="25" customHeight="1" x14ac:dyDescent="0.25"/>
    <row r="234" ht="25" customHeight="1" x14ac:dyDescent="0.25"/>
    <row r="235" ht="25" customHeight="1" x14ac:dyDescent="0.25"/>
    <row r="236" ht="25" customHeight="1" x14ac:dyDescent="0.25"/>
    <row r="237" ht="25" customHeight="1" x14ac:dyDescent="0.25"/>
    <row r="238" ht="25" customHeight="1" x14ac:dyDescent="0.25"/>
    <row r="239" ht="25" customHeight="1" x14ac:dyDescent="0.25"/>
    <row r="240" ht="25" customHeight="1" x14ac:dyDescent="0.25"/>
    <row r="241" ht="25" customHeight="1" x14ac:dyDescent="0.25"/>
    <row r="242" ht="25" customHeight="1" x14ac:dyDescent="0.25"/>
    <row r="243" ht="25" customHeight="1" x14ac:dyDescent="0.25"/>
    <row r="244" ht="25" customHeight="1" x14ac:dyDescent="0.25"/>
    <row r="245" ht="25" customHeight="1" x14ac:dyDescent="0.25"/>
    <row r="246" ht="25" customHeight="1" x14ac:dyDescent="0.25"/>
    <row r="247" ht="25" customHeight="1" x14ac:dyDescent="0.25"/>
    <row r="248" ht="25" customHeight="1" x14ac:dyDescent="0.25"/>
    <row r="249" ht="25" customHeight="1" x14ac:dyDescent="0.25"/>
    <row r="250" ht="25" customHeight="1" x14ac:dyDescent="0.25"/>
    <row r="251" ht="25" customHeight="1" x14ac:dyDescent="0.25"/>
    <row r="252" ht="25" customHeight="1" x14ac:dyDescent="0.25"/>
    <row r="253" ht="25" customHeight="1" x14ac:dyDescent="0.25"/>
    <row r="254" ht="25" customHeight="1" x14ac:dyDescent="0.25"/>
    <row r="255" ht="25" customHeight="1" x14ac:dyDescent="0.25"/>
    <row r="256" ht="25" customHeight="1" x14ac:dyDescent="0.25"/>
    <row r="257" ht="25" customHeight="1" x14ac:dyDescent="0.25"/>
    <row r="258" ht="25" customHeight="1" x14ac:dyDescent="0.25"/>
    <row r="259" ht="25" customHeight="1" x14ac:dyDescent="0.25"/>
    <row r="260" ht="25" customHeight="1" x14ac:dyDescent="0.25"/>
    <row r="261" ht="25" customHeight="1" x14ac:dyDescent="0.25"/>
    <row r="262" ht="25" customHeight="1" x14ac:dyDescent="0.25"/>
    <row r="263" ht="25" customHeight="1" x14ac:dyDescent="0.25"/>
    <row r="264" ht="25" customHeight="1" x14ac:dyDescent="0.25"/>
    <row r="265" ht="25" customHeight="1" x14ac:dyDescent="0.25"/>
    <row r="266" ht="25" customHeight="1" x14ac:dyDescent="0.25"/>
    <row r="267" ht="25" customHeight="1" x14ac:dyDescent="0.25"/>
  </sheetData>
  <mergeCells count="76">
    <mergeCell ref="D90:E90"/>
    <mergeCell ref="D92:E92"/>
    <mergeCell ref="D94:E94"/>
    <mergeCell ref="AA83:AE84"/>
    <mergeCell ref="AH83:AI84"/>
    <mergeCell ref="AR83:AS84"/>
    <mergeCell ref="AU83:AW84"/>
    <mergeCell ref="X85:AD86"/>
    <mergeCell ref="C77:D78"/>
    <mergeCell ref="C82:D83"/>
    <mergeCell ref="G83:J84"/>
    <mergeCell ref="N83:O84"/>
    <mergeCell ref="S83:T84"/>
    <mergeCell ref="X83:Y84"/>
    <mergeCell ref="C62:D63"/>
    <mergeCell ref="A67:B73"/>
    <mergeCell ref="C67:D68"/>
    <mergeCell ref="C72:D73"/>
    <mergeCell ref="AM83:AN84"/>
    <mergeCell ref="AD53:AG53"/>
    <mergeCell ref="AH53:AK53"/>
    <mergeCell ref="AL53:AO53"/>
    <mergeCell ref="B55:D56"/>
    <mergeCell ref="C57:D58"/>
    <mergeCell ref="J53:M53"/>
    <mergeCell ref="N53:Q53"/>
    <mergeCell ref="R53:U53"/>
    <mergeCell ref="V53:Y53"/>
    <mergeCell ref="Z53:AC53"/>
    <mergeCell ref="D44:E44"/>
    <mergeCell ref="D46:E46"/>
    <mergeCell ref="AX49:AY49"/>
    <mergeCell ref="J52:M52"/>
    <mergeCell ref="N52:Q52"/>
    <mergeCell ref="R52:U52"/>
    <mergeCell ref="V52:Y52"/>
    <mergeCell ref="Z52:AC52"/>
    <mergeCell ref="AD52:AG52"/>
    <mergeCell ref="AH52:AK52"/>
    <mergeCell ref="AL52:AO52"/>
    <mergeCell ref="AH35:AI36"/>
    <mergeCell ref="AM35:AN36"/>
    <mergeCell ref="AR35:AS36"/>
    <mergeCell ref="AU35:AW36"/>
    <mergeCell ref="D42:E42"/>
    <mergeCell ref="X37:AD38"/>
    <mergeCell ref="C29:D30"/>
    <mergeCell ref="C34:D35"/>
    <mergeCell ref="G35:J36"/>
    <mergeCell ref="N35:O36"/>
    <mergeCell ref="S35:T36"/>
    <mergeCell ref="X35:Y36"/>
    <mergeCell ref="AA35:AE36"/>
    <mergeCell ref="AH5:AK5"/>
    <mergeCell ref="AL5:AO5"/>
    <mergeCell ref="B7:D8"/>
    <mergeCell ref="C9:D10"/>
    <mergeCell ref="C14:D15"/>
    <mergeCell ref="R5:U5"/>
    <mergeCell ref="V5:Y5"/>
    <mergeCell ref="Z5:AC5"/>
    <mergeCell ref="AD5:AG5"/>
    <mergeCell ref="A19:B25"/>
    <mergeCell ref="C19:D20"/>
    <mergeCell ref="C24:D25"/>
    <mergeCell ref="J5:M5"/>
    <mergeCell ref="N5:Q5"/>
    <mergeCell ref="AX1:AY1"/>
    <mergeCell ref="J4:M4"/>
    <mergeCell ref="N4:Q4"/>
    <mergeCell ref="R4:U4"/>
    <mergeCell ref="V4:Y4"/>
    <mergeCell ref="Z4:AC4"/>
    <mergeCell ref="AD4:AG4"/>
    <mergeCell ref="AH4:AK4"/>
    <mergeCell ref="AL4:AO4"/>
  </mergeCells>
  <phoneticPr fontId="3"/>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7"/>
  <sheetViews>
    <sheetView workbookViewId="0"/>
  </sheetViews>
  <sheetFormatPr defaultColWidth="11.0703125" defaultRowHeight="25" customHeight="1" x14ac:dyDescent="0.25"/>
  <cols>
    <col min="1" max="37" width="1.7109375" style="1" customWidth="1"/>
    <col min="38" max="38" width="11.0703125" style="1"/>
    <col min="39" max="43" width="11.0703125" style="50"/>
    <col min="44" max="16384" width="11.0703125" style="1"/>
  </cols>
  <sheetData>
    <row r="1" spans="1:43" ht="25" customHeight="1" x14ac:dyDescent="0.25">
      <c r="A1" s="1" t="s">
        <v>96</v>
      </c>
      <c r="D1" s="2" t="s">
        <v>97</v>
      </c>
      <c r="AG1" s="3" t="s">
        <v>2</v>
      </c>
      <c r="AH1" s="3"/>
      <c r="AI1" s="147"/>
      <c r="AJ1" s="147"/>
    </row>
    <row r="2" spans="1:43" ht="25" customHeight="1" x14ac:dyDescent="0.25">
      <c r="Q2" s="4" t="s">
        <v>0</v>
      </c>
      <c r="R2" s="3"/>
      <c r="S2" s="3"/>
      <c r="T2" s="3"/>
      <c r="U2" s="3"/>
      <c r="V2" s="3"/>
      <c r="W2" s="3"/>
      <c r="X2" s="3"/>
      <c r="Y2" s="3"/>
      <c r="Z2" s="3"/>
      <c r="AA2" s="3"/>
      <c r="AB2" s="3"/>
      <c r="AC2" s="3"/>
      <c r="AD2" s="3"/>
      <c r="AE2" s="3"/>
      <c r="AF2" s="3"/>
    </row>
    <row r="3" spans="1:43" ht="25" customHeight="1" x14ac:dyDescent="0.25">
      <c r="A3" s="5"/>
    </row>
    <row r="4" spans="1:43" ht="35.15" customHeight="1" x14ac:dyDescent="0.25">
      <c r="A4" s="5" t="s">
        <v>4</v>
      </c>
      <c r="D4" s="146">
        <f ca="1">VLOOKUP(A5,$AN$4:$AQ$67,4,FALSE)*10</f>
        <v>450</v>
      </c>
      <c r="E4" s="146"/>
      <c r="F4" s="146"/>
      <c r="G4" s="1" t="s">
        <v>6</v>
      </c>
      <c r="I4" s="1">
        <f ca="1">VLOOKUP(A5,$AN$4:$AQ$67,2,FALSE)</f>
        <v>5</v>
      </c>
      <c r="L4" s="8"/>
      <c r="M4" s="8"/>
      <c r="T4" s="5"/>
      <c r="W4" s="10"/>
      <c r="X4" s="10"/>
      <c r="Y4" s="10"/>
      <c r="AH4" s="10"/>
      <c r="AI4" s="10"/>
      <c r="AM4" s="50">
        <f ca="1">RAND()</f>
        <v>0.56177562396900416</v>
      </c>
      <c r="AN4" s="50">
        <f ca="1">RANK(AM4,$AM$4:$AM$67)</f>
        <v>29</v>
      </c>
      <c r="AO4" s="50">
        <v>2</v>
      </c>
      <c r="AP4" s="50">
        <v>2</v>
      </c>
      <c r="AQ4" s="50">
        <f>AO4*AP4</f>
        <v>4</v>
      </c>
    </row>
    <row r="5" spans="1:43" ht="35.15" customHeight="1" x14ac:dyDescent="0.25">
      <c r="A5" s="50">
        <v>1</v>
      </c>
      <c r="L5" s="8"/>
      <c r="M5" s="8"/>
      <c r="AM5" s="50">
        <f t="shared" ref="AM5:AM67" ca="1" si="0">RAND()</f>
        <v>0.68104414798004875</v>
      </c>
      <c r="AN5" s="50">
        <f t="shared" ref="AN5:AN67" ca="1" si="1">RANK(AM5,$AM$4:$AM$67)</f>
        <v>22</v>
      </c>
      <c r="AO5" s="50">
        <v>2</v>
      </c>
      <c r="AP5" s="50">
        <f>AP4+1</f>
        <v>3</v>
      </c>
      <c r="AQ5" s="50">
        <f t="shared" ref="AQ5:AQ67" si="2">AO5*AP5</f>
        <v>6</v>
      </c>
    </row>
    <row r="6" spans="1:43" ht="35.15" customHeight="1" x14ac:dyDescent="0.25">
      <c r="A6" s="5" t="s">
        <v>5</v>
      </c>
      <c r="D6" s="146">
        <f ca="1">VLOOKUP(A7,$AN$4:$AQ$67,4,FALSE)*10</f>
        <v>150</v>
      </c>
      <c r="E6" s="146"/>
      <c r="F6" s="146"/>
      <c r="G6" s="1" t="s">
        <v>6</v>
      </c>
      <c r="I6" s="1">
        <f ca="1">VLOOKUP(A7,$AN$4:$AQ$67,2,FALSE)</f>
        <v>5</v>
      </c>
      <c r="L6" s="8"/>
      <c r="M6" s="8"/>
      <c r="T6" s="5"/>
      <c r="W6" s="10"/>
      <c r="X6" s="10"/>
      <c r="Y6" s="10"/>
      <c r="AH6" s="10"/>
      <c r="AI6" s="10"/>
      <c r="AM6" s="50">
        <f t="shared" ca="1" si="0"/>
        <v>0.97630008019096459</v>
      </c>
      <c r="AN6" s="50">
        <f t="shared" ca="1" si="1"/>
        <v>3</v>
      </c>
      <c r="AO6" s="50">
        <v>2</v>
      </c>
      <c r="AP6" s="50">
        <f t="shared" ref="AP6:AP67" si="3">AP5+1</f>
        <v>4</v>
      </c>
      <c r="AQ6" s="50">
        <f t="shared" si="2"/>
        <v>8</v>
      </c>
    </row>
    <row r="7" spans="1:43" ht="35.15" customHeight="1" x14ac:dyDescent="0.25">
      <c r="A7" s="50">
        <v>2</v>
      </c>
      <c r="L7" s="8"/>
      <c r="M7" s="8"/>
      <c r="AM7" s="50">
        <f t="shared" ca="1" si="0"/>
        <v>0.45128119795854316</v>
      </c>
      <c r="AN7" s="50">
        <f t="shared" ca="1" si="1"/>
        <v>42</v>
      </c>
      <c r="AO7" s="50">
        <v>2</v>
      </c>
      <c r="AP7" s="50">
        <f t="shared" si="3"/>
        <v>5</v>
      </c>
      <c r="AQ7" s="50">
        <f t="shared" si="2"/>
        <v>10</v>
      </c>
    </row>
    <row r="8" spans="1:43" ht="35.15" customHeight="1" x14ac:dyDescent="0.25">
      <c r="A8" s="5" t="s">
        <v>7</v>
      </c>
      <c r="D8" s="146">
        <f ca="1">VLOOKUP(A9,$AN$4:$AQ$67,4,FALSE)*10</f>
        <v>80</v>
      </c>
      <c r="E8" s="146"/>
      <c r="F8" s="146"/>
      <c r="G8" s="1" t="s">
        <v>6</v>
      </c>
      <c r="I8" s="1">
        <f ca="1">VLOOKUP(A9,$AN$4:$AQ$67,2,FALSE)</f>
        <v>2</v>
      </c>
      <c r="L8" s="8"/>
      <c r="M8" s="8"/>
      <c r="T8" s="5"/>
      <c r="W8" s="10"/>
      <c r="X8" s="10"/>
      <c r="Y8" s="10"/>
      <c r="AH8" s="10"/>
      <c r="AI8" s="10"/>
      <c r="AM8" s="50">
        <f t="shared" ca="1" si="0"/>
        <v>2.8523082555239498E-2</v>
      </c>
      <c r="AN8" s="50">
        <f t="shared" ca="1" si="1"/>
        <v>63</v>
      </c>
      <c r="AO8" s="50">
        <v>2</v>
      </c>
      <c r="AP8" s="50">
        <f t="shared" si="3"/>
        <v>6</v>
      </c>
      <c r="AQ8" s="50">
        <f t="shared" si="2"/>
        <v>12</v>
      </c>
    </row>
    <row r="9" spans="1:43" ht="35.15" customHeight="1" x14ac:dyDescent="0.25">
      <c r="A9" s="50">
        <v>3</v>
      </c>
      <c r="L9" s="8"/>
      <c r="M9" s="8"/>
      <c r="AM9" s="50">
        <f t="shared" ca="1" si="0"/>
        <v>0.76049825924099346</v>
      </c>
      <c r="AN9" s="50">
        <f t="shared" ca="1" si="1"/>
        <v>18</v>
      </c>
      <c r="AO9" s="50">
        <v>2</v>
      </c>
      <c r="AP9" s="50">
        <f t="shared" si="3"/>
        <v>7</v>
      </c>
      <c r="AQ9" s="50">
        <f t="shared" si="2"/>
        <v>14</v>
      </c>
    </row>
    <row r="10" spans="1:43" ht="35.15" customHeight="1" x14ac:dyDescent="0.25">
      <c r="A10" s="5" t="s">
        <v>8</v>
      </c>
      <c r="D10" s="146">
        <f ca="1">VLOOKUP(A11,$AN$4:$AQ$67,4,FALSE)*10</f>
        <v>280</v>
      </c>
      <c r="E10" s="146"/>
      <c r="F10" s="146"/>
      <c r="G10" s="1" t="s">
        <v>6</v>
      </c>
      <c r="I10" s="1">
        <f ca="1">VLOOKUP(A11,$AN$4:$AQ$67,2,FALSE)</f>
        <v>4</v>
      </c>
      <c r="L10" s="8"/>
      <c r="M10" s="8"/>
      <c r="T10" s="5"/>
      <c r="W10" s="10"/>
      <c r="X10" s="10"/>
      <c r="Y10" s="10"/>
      <c r="AH10" s="10"/>
      <c r="AI10" s="10"/>
      <c r="AM10" s="50">
        <f t="shared" ca="1" si="0"/>
        <v>0.17744837055794893</v>
      </c>
      <c r="AN10" s="50">
        <f t="shared" ca="1" si="1"/>
        <v>57</v>
      </c>
      <c r="AO10" s="50">
        <v>2</v>
      </c>
      <c r="AP10" s="50">
        <f t="shared" si="3"/>
        <v>8</v>
      </c>
      <c r="AQ10" s="50">
        <f t="shared" si="2"/>
        <v>16</v>
      </c>
    </row>
    <row r="11" spans="1:43" ht="35.15" customHeight="1" x14ac:dyDescent="0.25">
      <c r="A11" s="50">
        <v>4</v>
      </c>
      <c r="L11" s="8"/>
      <c r="M11" s="8"/>
      <c r="AM11" s="50">
        <f t="shared" ca="1" si="0"/>
        <v>0.52516631187683127</v>
      </c>
      <c r="AN11" s="50">
        <f t="shared" ca="1" si="1"/>
        <v>33</v>
      </c>
      <c r="AO11" s="50">
        <v>2</v>
      </c>
      <c r="AP11" s="50">
        <f t="shared" si="3"/>
        <v>9</v>
      </c>
      <c r="AQ11" s="50">
        <f t="shared" si="2"/>
        <v>18</v>
      </c>
    </row>
    <row r="12" spans="1:43" ht="35.15" customHeight="1" x14ac:dyDescent="0.25">
      <c r="A12" s="5" t="s">
        <v>9</v>
      </c>
      <c r="D12" s="146">
        <f ca="1">VLOOKUP(A13,$AN$4:$AQ$67,4,FALSE)*10</f>
        <v>240</v>
      </c>
      <c r="E12" s="146"/>
      <c r="F12" s="146"/>
      <c r="G12" s="1" t="s">
        <v>6</v>
      </c>
      <c r="I12" s="1">
        <f ca="1">VLOOKUP(A13,$AN$4:$AQ$67,2,FALSE)</f>
        <v>4</v>
      </c>
      <c r="L12" s="8"/>
      <c r="M12" s="8"/>
      <c r="T12" s="5"/>
      <c r="W12" s="10"/>
      <c r="X12" s="10"/>
      <c r="Y12" s="10"/>
      <c r="AH12" s="10"/>
      <c r="AI12" s="10"/>
      <c r="AM12" s="50">
        <f t="shared" ca="1" si="0"/>
        <v>4.4481497856598495E-2</v>
      </c>
      <c r="AN12" s="50">
        <f t="shared" ca="1" si="1"/>
        <v>61</v>
      </c>
      <c r="AO12" s="50">
        <v>3</v>
      </c>
      <c r="AP12" s="50">
        <v>2</v>
      </c>
      <c r="AQ12" s="50">
        <f t="shared" si="2"/>
        <v>6</v>
      </c>
    </row>
    <row r="13" spans="1:43" ht="35.15" customHeight="1" x14ac:dyDescent="0.25">
      <c r="A13" s="50">
        <v>5</v>
      </c>
      <c r="L13" s="8"/>
      <c r="M13" s="8"/>
      <c r="AM13" s="50">
        <f t="shared" ca="1" si="0"/>
        <v>0.87705899119367148</v>
      </c>
      <c r="AN13" s="50">
        <f t="shared" ca="1" si="1"/>
        <v>10</v>
      </c>
      <c r="AO13" s="50">
        <v>3</v>
      </c>
      <c r="AP13" s="50">
        <f t="shared" si="3"/>
        <v>3</v>
      </c>
      <c r="AQ13" s="50">
        <f t="shared" si="2"/>
        <v>9</v>
      </c>
    </row>
    <row r="14" spans="1:43" ht="35.15" customHeight="1" x14ac:dyDescent="0.25">
      <c r="A14" s="5" t="s">
        <v>10</v>
      </c>
      <c r="D14" s="146">
        <f ca="1">VLOOKUP(A15,$AN$4:$AQ$67,4,FALSE)*10</f>
        <v>490</v>
      </c>
      <c r="E14" s="146"/>
      <c r="F14" s="146"/>
      <c r="G14" s="1" t="s">
        <v>6</v>
      </c>
      <c r="I14" s="1">
        <f ca="1">VLOOKUP(A15,$AN$4:$AQ$67,2,FALSE)</f>
        <v>7</v>
      </c>
      <c r="L14" s="8"/>
      <c r="M14" s="8"/>
      <c r="T14" s="5"/>
      <c r="W14" s="10"/>
      <c r="X14" s="10"/>
      <c r="Y14" s="10"/>
      <c r="AH14" s="10"/>
      <c r="AI14" s="10"/>
      <c r="AM14" s="50">
        <f t="shared" ca="1" si="0"/>
        <v>0.18667979369524046</v>
      </c>
      <c r="AN14" s="50">
        <f t="shared" ca="1" si="1"/>
        <v>56</v>
      </c>
      <c r="AO14" s="50">
        <v>3</v>
      </c>
      <c r="AP14" s="50">
        <f t="shared" si="3"/>
        <v>4</v>
      </c>
      <c r="AQ14" s="50">
        <f t="shared" si="2"/>
        <v>12</v>
      </c>
    </row>
    <row r="15" spans="1:43" ht="35.15" customHeight="1" x14ac:dyDescent="0.25">
      <c r="A15" s="50">
        <v>6</v>
      </c>
      <c r="L15" s="8"/>
      <c r="M15" s="8"/>
      <c r="AM15" s="50">
        <f t="shared" ca="1" si="0"/>
        <v>0.89846930548689452</v>
      </c>
      <c r="AN15" s="50">
        <f t="shared" ca="1" si="1"/>
        <v>8</v>
      </c>
      <c r="AO15" s="50">
        <v>3</v>
      </c>
      <c r="AP15" s="50">
        <f t="shared" si="3"/>
        <v>5</v>
      </c>
      <c r="AQ15" s="50">
        <f t="shared" si="2"/>
        <v>15</v>
      </c>
    </row>
    <row r="16" spans="1:43" ht="35.15" customHeight="1" x14ac:dyDescent="0.25">
      <c r="A16" s="5" t="s">
        <v>11</v>
      </c>
      <c r="D16" s="146">
        <f ca="1">VLOOKUP(A17,$AN$4:$AQ$67,4,FALSE)*10</f>
        <v>480</v>
      </c>
      <c r="E16" s="146"/>
      <c r="F16" s="146"/>
      <c r="G16" s="1" t="s">
        <v>6</v>
      </c>
      <c r="I16" s="1">
        <f ca="1">VLOOKUP(A17,$AN$4:$AQ$67,2,FALSE)</f>
        <v>8</v>
      </c>
      <c r="L16" s="8"/>
      <c r="M16" s="8"/>
      <c r="T16" s="5"/>
      <c r="W16" s="10"/>
      <c r="X16" s="10"/>
      <c r="Y16" s="10"/>
      <c r="AH16" s="10"/>
      <c r="AI16" s="10"/>
      <c r="AM16" s="50">
        <f t="shared" ca="1" si="0"/>
        <v>0.56287768916322178</v>
      </c>
      <c r="AN16" s="50">
        <f t="shared" ca="1" si="1"/>
        <v>28</v>
      </c>
      <c r="AO16" s="50">
        <v>3</v>
      </c>
      <c r="AP16" s="50">
        <f t="shared" si="3"/>
        <v>6</v>
      </c>
      <c r="AQ16" s="50">
        <f t="shared" si="2"/>
        <v>18</v>
      </c>
    </row>
    <row r="17" spans="1:43" ht="35.15" customHeight="1" x14ac:dyDescent="0.25">
      <c r="A17" s="50">
        <v>7</v>
      </c>
      <c r="L17" s="8"/>
      <c r="M17" s="8"/>
      <c r="AM17" s="50">
        <f t="shared" ca="1" si="0"/>
        <v>0.34976628440365498</v>
      </c>
      <c r="AN17" s="50">
        <f t="shared" ca="1" si="1"/>
        <v>50</v>
      </c>
      <c r="AO17" s="50">
        <v>3</v>
      </c>
      <c r="AP17" s="50">
        <f t="shared" si="3"/>
        <v>7</v>
      </c>
      <c r="AQ17" s="50">
        <f t="shared" si="2"/>
        <v>21</v>
      </c>
    </row>
    <row r="18" spans="1:43" ht="35.15" customHeight="1" x14ac:dyDescent="0.25">
      <c r="A18" s="5" t="s">
        <v>12</v>
      </c>
      <c r="D18" s="146">
        <f ca="1">VLOOKUP(A19,$AN$4:$AQ$67,4,FALSE)*100</f>
        <v>1500</v>
      </c>
      <c r="E18" s="146"/>
      <c r="F18" s="146"/>
      <c r="G18" s="1" t="s">
        <v>6</v>
      </c>
      <c r="I18" s="1">
        <f ca="1">VLOOKUP(A19,$AN$4:$AQ$67,2,FALSE)</f>
        <v>3</v>
      </c>
      <c r="L18" s="8"/>
      <c r="M18" s="8"/>
      <c r="T18" s="5"/>
      <c r="W18" s="10"/>
      <c r="X18" s="10"/>
      <c r="Y18" s="10"/>
      <c r="AH18" s="10"/>
      <c r="AI18" s="10"/>
      <c r="AM18" s="50">
        <f t="shared" ca="1" si="0"/>
        <v>0.4650525442054475</v>
      </c>
      <c r="AN18" s="50">
        <f t="shared" ca="1" si="1"/>
        <v>39</v>
      </c>
      <c r="AO18" s="50">
        <v>3</v>
      </c>
      <c r="AP18" s="50">
        <f t="shared" si="3"/>
        <v>8</v>
      </c>
      <c r="AQ18" s="50">
        <f t="shared" si="2"/>
        <v>24</v>
      </c>
    </row>
    <row r="19" spans="1:43" ht="35.15" customHeight="1" x14ac:dyDescent="0.25">
      <c r="A19" s="50">
        <v>8</v>
      </c>
      <c r="L19" s="8"/>
      <c r="M19" s="8"/>
      <c r="AM19" s="50">
        <f t="shared" ca="1" si="0"/>
        <v>0.36861343717551265</v>
      </c>
      <c r="AN19" s="50">
        <f t="shared" ca="1" si="1"/>
        <v>47</v>
      </c>
      <c r="AO19" s="50">
        <v>3</v>
      </c>
      <c r="AP19" s="50">
        <f t="shared" si="3"/>
        <v>9</v>
      </c>
      <c r="AQ19" s="50">
        <f t="shared" si="2"/>
        <v>27</v>
      </c>
    </row>
    <row r="20" spans="1:43" ht="35.15" customHeight="1" x14ac:dyDescent="0.25">
      <c r="A20" s="5" t="s">
        <v>13</v>
      </c>
      <c r="D20" s="146">
        <f ca="1">VLOOKUP(A21,$AN$4:$AQ$67,4,FALSE)*100</f>
        <v>2400</v>
      </c>
      <c r="E20" s="146"/>
      <c r="F20" s="146"/>
      <c r="G20" s="1" t="s">
        <v>6</v>
      </c>
      <c r="I20" s="1">
        <f ca="1">VLOOKUP(A21,$AN$4:$AQ$67,2,FALSE)</f>
        <v>8</v>
      </c>
      <c r="L20" s="8"/>
      <c r="M20" s="8"/>
      <c r="T20" s="5"/>
      <c r="W20" s="10"/>
      <c r="X20" s="10"/>
      <c r="Y20" s="10"/>
      <c r="AH20" s="10"/>
      <c r="AI20" s="10"/>
      <c r="AM20" s="50">
        <f t="shared" ca="1" si="0"/>
        <v>0.72719724557628862</v>
      </c>
      <c r="AN20" s="50">
        <f t="shared" ca="1" si="1"/>
        <v>20</v>
      </c>
      <c r="AO20" s="50">
        <v>4</v>
      </c>
      <c r="AP20" s="50">
        <v>2</v>
      </c>
      <c r="AQ20" s="50">
        <f t="shared" si="2"/>
        <v>8</v>
      </c>
    </row>
    <row r="21" spans="1:43" ht="35.15" customHeight="1" x14ac:dyDescent="0.25">
      <c r="A21" s="50">
        <v>9</v>
      </c>
      <c r="L21" s="8"/>
      <c r="M21" s="8"/>
      <c r="AM21" s="50">
        <f t="shared" ca="1" si="0"/>
        <v>0.21436353390987184</v>
      </c>
      <c r="AN21" s="50">
        <f t="shared" ca="1" si="1"/>
        <v>55</v>
      </c>
      <c r="AO21" s="50">
        <v>4</v>
      </c>
      <c r="AP21" s="50">
        <f t="shared" si="3"/>
        <v>3</v>
      </c>
      <c r="AQ21" s="50">
        <f t="shared" si="2"/>
        <v>12</v>
      </c>
    </row>
    <row r="22" spans="1:43" ht="35.15" customHeight="1" x14ac:dyDescent="0.25">
      <c r="A22" s="5" t="s">
        <v>14</v>
      </c>
      <c r="D22" s="146">
        <f ca="1">VLOOKUP(A23,$AN$4:$AQ$67,4,FALSE)*100</f>
        <v>900</v>
      </c>
      <c r="E22" s="146"/>
      <c r="F22" s="146"/>
      <c r="G22" s="1" t="s">
        <v>6</v>
      </c>
      <c r="I22" s="1">
        <f ca="1">VLOOKUP(A23,$AN$4:$AQ$67,2,FALSE)</f>
        <v>3</v>
      </c>
      <c r="L22" s="8"/>
      <c r="M22" s="8"/>
      <c r="T22" s="5"/>
      <c r="W22" s="10"/>
      <c r="X22" s="10"/>
      <c r="Y22" s="10"/>
      <c r="AH22" s="10"/>
      <c r="AI22" s="10"/>
      <c r="AM22" s="50">
        <f t="shared" ca="1" si="0"/>
        <v>0.4847400540931821</v>
      </c>
      <c r="AN22" s="50">
        <f t="shared" ca="1" si="1"/>
        <v>36</v>
      </c>
      <c r="AO22" s="50">
        <v>4</v>
      </c>
      <c r="AP22" s="50">
        <f t="shared" si="3"/>
        <v>4</v>
      </c>
      <c r="AQ22" s="50">
        <f t="shared" si="2"/>
        <v>16</v>
      </c>
    </row>
    <row r="23" spans="1:43" ht="35.15" customHeight="1" x14ac:dyDescent="0.25">
      <c r="A23" s="50">
        <v>10</v>
      </c>
      <c r="AM23" s="50">
        <f t="shared" ca="1" si="0"/>
        <v>7.0050612298164672E-2</v>
      </c>
      <c r="AN23" s="50">
        <f t="shared" ca="1" si="1"/>
        <v>60</v>
      </c>
      <c r="AO23" s="50">
        <v>4</v>
      </c>
      <c r="AP23" s="50">
        <f t="shared" si="3"/>
        <v>5</v>
      </c>
      <c r="AQ23" s="50">
        <f t="shared" si="2"/>
        <v>20</v>
      </c>
    </row>
    <row r="24" spans="1:43" ht="25" customHeight="1" x14ac:dyDescent="0.25">
      <c r="D24" s="2" t="str">
        <f>IF(D1="","",D1)</f>
        <v>わり算</v>
      </c>
      <c r="AG24" s="3" t="str">
        <f>IF(AG1="","",AG1)</f>
        <v>№</v>
      </c>
      <c r="AH24" s="3"/>
      <c r="AI24" s="147" t="str">
        <f>IF(AI1="","",AI1)</f>
        <v/>
      </c>
      <c r="AJ24" s="147"/>
      <c r="AM24" s="50">
        <f t="shared" ca="1" si="0"/>
        <v>0.93839256192480147</v>
      </c>
      <c r="AN24" s="50">
        <f t="shared" ca="1" si="1"/>
        <v>5</v>
      </c>
      <c r="AO24" s="50">
        <v>4</v>
      </c>
      <c r="AP24" s="50">
        <f t="shared" si="3"/>
        <v>6</v>
      </c>
      <c r="AQ24" s="50">
        <f t="shared" si="2"/>
        <v>24</v>
      </c>
    </row>
    <row r="25" spans="1:43" ht="25" customHeight="1" x14ac:dyDescent="0.25">
      <c r="E25" s="6" t="s">
        <v>1</v>
      </c>
      <c r="Q25" s="4" t="str">
        <f t="shared" ref="Q25:Q46" si="4">IF(Q2="","",Q2)</f>
        <v>名前</v>
      </c>
      <c r="R25" s="3"/>
      <c r="S25" s="3"/>
      <c r="T25" s="3"/>
      <c r="U25" s="3" t="str">
        <f>IF(U2="","",U2)</f>
        <v/>
      </c>
      <c r="V25" s="3"/>
      <c r="W25" s="3"/>
      <c r="X25" s="3"/>
      <c r="Y25" s="3"/>
      <c r="Z25" s="3"/>
      <c r="AA25" s="3"/>
      <c r="AB25" s="3"/>
      <c r="AC25" s="3"/>
      <c r="AD25" s="3"/>
      <c r="AE25" s="3"/>
      <c r="AF25" s="3"/>
      <c r="AM25" s="50">
        <f t="shared" ca="1" si="0"/>
        <v>0.945007125029382</v>
      </c>
      <c r="AN25" s="50">
        <f t="shared" ca="1" si="1"/>
        <v>4</v>
      </c>
      <c r="AO25" s="50">
        <v>4</v>
      </c>
      <c r="AP25" s="50">
        <f t="shared" si="3"/>
        <v>7</v>
      </c>
      <c r="AQ25" s="50">
        <f t="shared" si="2"/>
        <v>28</v>
      </c>
    </row>
    <row r="26" spans="1:43" ht="25" customHeight="1" x14ac:dyDescent="0.25">
      <c r="A26" s="1" t="str">
        <f t="shared" ref="A26:P26" si="5">IF(A3="","",A3)</f>
        <v/>
      </c>
      <c r="B26" s="1" t="str">
        <f t="shared" si="5"/>
        <v/>
      </c>
      <c r="C26" s="1" t="str">
        <f t="shared" si="5"/>
        <v/>
      </c>
      <c r="D26" s="1" t="str">
        <f t="shared" si="5"/>
        <v/>
      </c>
      <c r="E26" s="1" t="str">
        <f t="shared" si="5"/>
        <v/>
      </c>
      <c r="F26" s="1" t="str">
        <f t="shared" si="5"/>
        <v/>
      </c>
      <c r="G26" s="1" t="str">
        <f t="shared" si="5"/>
        <v/>
      </c>
      <c r="H26" s="1" t="str">
        <f t="shared" si="5"/>
        <v/>
      </c>
      <c r="I26" s="1" t="str">
        <f t="shared" si="5"/>
        <v/>
      </c>
      <c r="J26" s="1" t="str">
        <f t="shared" si="5"/>
        <v/>
      </c>
      <c r="K26" s="1" t="str">
        <f t="shared" si="5"/>
        <v/>
      </c>
      <c r="L26" s="1" t="str">
        <f t="shared" si="5"/>
        <v/>
      </c>
      <c r="M26" s="1" t="str">
        <f t="shared" si="5"/>
        <v/>
      </c>
      <c r="N26" s="1" t="str">
        <f t="shared" si="5"/>
        <v/>
      </c>
      <c r="O26" s="1" t="str">
        <f t="shared" si="5"/>
        <v/>
      </c>
      <c r="P26" s="1" t="str">
        <f t="shared" si="5"/>
        <v/>
      </c>
      <c r="Q26" s="1" t="str">
        <f t="shared" si="4"/>
        <v/>
      </c>
      <c r="R26" s="1" t="str">
        <f t="shared" ref="R26:AK26" si="6">IF(R3="","",R3)</f>
        <v/>
      </c>
      <c r="S26" s="1" t="str">
        <f t="shared" si="6"/>
        <v/>
      </c>
      <c r="T26" s="1" t="str">
        <f t="shared" si="6"/>
        <v/>
      </c>
      <c r="U26" s="1" t="str">
        <f t="shared" si="6"/>
        <v/>
      </c>
      <c r="V26" s="1" t="str">
        <f t="shared" si="6"/>
        <v/>
      </c>
      <c r="W26" s="1" t="str">
        <f t="shared" si="6"/>
        <v/>
      </c>
      <c r="X26" s="1" t="str">
        <f t="shared" si="6"/>
        <v/>
      </c>
      <c r="Y26" s="1" t="str">
        <f t="shared" si="6"/>
        <v/>
      </c>
      <c r="Z26" s="1" t="str">
        <f t="shared" si="6"/>
        <v/>
      </c>
      <c r="AA26" s="1" t="str">
        <f t="shared" si="6"/>
        <v/>
      </c>
      <c r="AB26" s="1" t="str">
        <f t="shared" si="6"/>
        <v/>
      </c>
      <c r="AC26" s="1" t="str">
        <f t="shared" si="6"/>
        <v/>
      </c>
      <c r="AD26" s="1" t="str">
        <f t="shared" si="6"/>
        <v/>
      </c>
      <c r="AE26" s="1" t="str">
        <f t="shared" si="6"/>
        <v/>
      </c>
      <c r="AF26" s="1" t="str">
        <f t="shared" si="6"/>
        <v/>
      </c>
      <c r="AG26" s="1" t="str">
        <f t="shared" si="6"/>
        <v/>
      </c>
      <c r="AH26" s="1" t="str">
        <f t="shared" si="6"/>
        <v/>
      </c>
      <c r="AI26" s="1" t="str">
        <f t="shared" si="6"/>
        <v/>
      </c>
      <c r="AJ26" s="1" t="str">
        <f t="shared" si="6"/>
        <v/>
      </c>
      <c r="AK26" s="1" t="str">
        <f t="shared" si="6"/>
        <v/>
      </c>
      <c r="AM26" s="50">
        <f t="shared" ca="1" si="0"/>
        <v>0.84607919594370362</v>
      </c>
      <c r="AN26" s="50">
        <f t="shared" ca="1" si="1"/>
        <v>11</v>
      </c>
      <c r="AO26" s="50">
        <v>4</v>
      </c>
      <c r="AP26" s="50">
        <f t="shared" si="3"/>
        <v>8</v>
      </c>
      <c r="AQ26" s="50">
        <f t="shared" si="2"/>
        <v>32</v>
      </c>
    </row>
    <row r="27" spans="1:43" ht="35.15" customHeight="1" x14ac:dyDescent="0.25">
      <c r="A27" s="1" t="str">
        <f>IF(A4="","",A4)</f>
        <v>(1)</v>
      </c>
      <c r="C27" s="1" t="str">
        <f>IF(C4="","",C4)</f>
        <v/>
      </c>
      <c r="D27" s="146">
        <f ca="1">IF(D4="","",D4)</f>
        <v>450</v>
      </c>
      <c r="E27" s="146"/>
      <c r="F27" s="146"/>
      <c r="G27" s="1" t="str">
        <f>IF(G4="","",G4)</f>
        <v>÷</v>
      </c>
      <c r="I27" s="1">
        <f ca="1">IF(I4="","",I4)</f>
        <v>5</v>
      </c>
      <c r="J27" s="146" t="s">
        <v>15</v>
      </c>
      <c r="K27" s="146"/>
      <c r="L27" s="168">
        <f ca="1">D27/I27</f>
        <v>90</v>
      </c>
      <c r="M27" s="168"/>
      <c r="N27" s="168"/>
      <c r="Q27" s="1" t="str">
        <f t="shared" si="4"/>
        <v/>
      </c>
      <c r="R27" s="1" t="str">
        <f t="shared" ref="R27:AK27" si="7">IF(R4="","",R4)</f>
        <v/>
      </c>
      <c r="S27" s="1" t="str">
        <f t="shared" si="7"/>
        <v/>
      </c>
      <c r="T27" s="1" t="str">
        <f t="shared" si="7"/>
        <v/>
      </c>
      <c r="U27" s="1" t="str">
        <f t="shared" si="7"/>
        <v/>
      </c>
      <c r="V27" s="1" t="str">
        <f t="shared" si="7"/>
        <v/>
      </c>
      <c r="W27" s="1" t="str">
        <f t="shared" si="7"/>
        <v/>
      </c>
      <c r="X27" s="1" t="str">
        <f t="shared" si="7"/>
        <v/>
      </c>
      <c r="Y27" s="1" t="str">
        <f t="shared" si="7"/>
        <v/>
      </c>
      <c r="Z27" s="1" t="str">
        <f t="shared" si="7"/>
        <v/>
      </c>
      <c r="AA27" s="1" t="str">
        <f t="shared" si="7"/>
        <v/>
      </c>
      <c r="AB27" s="1" t="str">
        <f t="shared" si="7"/>
        <v/>
      </c>
      <c r="AC27" s="1" t="str">
        <f t="shared" si="7"/>
        <v/>
      </c>
      <c r="AD27" s="1" t="str">
        <f t="shared" si="7"/>
        <v/>
      </c>
      <c r="AE27" s="1" t="str">
        <f t="shared" si="7"/>
        <v/>
      </c>
      <c r="AF27" s="1" t="str">
        <f t="shared" si="7"/>
        <v/>
      </c>
      <c r="AG27" s="1" t="str">
        <f t="shared" si="7"/>
        <v/>
      </c>
      <c r="AH27" s="1" t="str">
        <f t="shared" si="7"/>
        <v/>
      </c>
      <c r="AI27" s="1" t="str">
        <f t="shared" si="7"/>
        <v/>
      </c>
      <c r="AJ27" s="1" t="str">
        <f t="shared" si="7"/>
        <v/>
      </c>
      <c r="AK27" s="1" t="str">
        <f t="shared" si="7"/>
        <v/>
      </c>
      <c r="AM27" s="50">
        <f t="shared" ca="1" si="0"/>
        <v>0.78522592697575355</v>
      </c>
      <c r="AN27" s="50">
        <f t="shared" ca="1" si="1"/>
        <v>15</v>
      </c>
      <c r="AO27" s="50">
        <v>4</v>
      </c>
      <c r="AP27" s="50">
        <f t="shared" si="3"/>
        <v>9</v>
      </c>
      <c r="AQ27" s="50">
        <f t="shared" si="2"/>
        <v>36</v>
      </c>
    </row>
    <row r="28" spans="1:43" ht="35.15" customHeight="1" x14ac:dyDescent="0.25">
      <c r="A28" s="50">
        <f t="shared" ref="A28:AJ28" si="8">IF(A5="","",A5)</f>
        <v>1</v>
      </c>
      <c r="B28" s="1" t="str">
        <f t="shared" si="8"/>
        <v/>
      </c>
      <c r="C28" s="1" t="str">
        <f t="shared" si="8"/>
        <v/>
      </c>
      <c r="D28" s="1" t="str">
        <f t="shared" si="8"/>
        <v/>
      </c>
      <c r="E28" s="1" t="str">
        <f t="shared" si="8"/>
        <v/>
      </c>
      <c r="F28" s="1" t="str">
        <f t="shared" si="8"/>
        <v/>
      </c>
      <c r="G28" s="1" t="str">
        <f t="shared" si="8"/>
        <v/>
      </c>
      <c r="H28" s="1" t="str">
        <f t="shared" si="8"/>
        <v/>
      </c>
      <c r="I28" s="1" t="str">
        <f t="shared" si="8"/>
        <v/>
      </c>
      <c r="J28" s="1" t="str">
        <f t="shared" si="8"/>
        <v/>
      </c>
      <c r="K28" s="1" t="str">
        <f t="shared" si="8"/>
        <v/>
      </c>
      <c r="L28" s="1" t="str">
        <f t="shared" si="8"/>
        <v/>
      </c>
      <c r="M28" s="1" t="str">
        <f t="shared" si="8"/>
        <v/>
      </c>
      <c r="N28" s="1" t="str">
        <f t="shared" si="8"/>
        <v/>
      </c>
      <c r="O28" s="1" t="str">
        <f t="shared" si="8"/>
        <v/>
      </c>
      <c r="P28" s="1" t="str">
        <f t="shared" si="8"/>
        <v/>
      </c>
      <c r="Q28" s="1" t="str">
        <f t="shared" si="8"/>
        <v/>
      </c>
      <c r="R28" s="1" t="str">
        <f t="shared" si="8"/>
        <v/>
      </c>
      <c r="S28" s="1" t="str">
        <f t="shared" si="8"/>
        <v/>
      </c>
      <c r="T28" s="1" t="str">
        <f t="shared" si="8"/>
        <v/>
      </c>
      <c r="U28" s="1" t="str">
        <f t="shared" si="8"/>
        <v/>
      </c>
      <c r="V28" s="1" t="str">
        <f t="shared" si="8"/>
        <v/>
      </c>
      <c r="W28" s="1" t="str">
        <f t="shared" si="8"/>
        <v/>
      </c>
      <c r="X28" s="1" t="str">
        <f t="shared" si="8"/>
        <v/>
      </c>
      <c r="Y28" s="1" t="str">
        <f t="shared" si="8"/>
        <v/>
      </c>
      <c r="Z28" s="1" t="str">
        <f t="shared" si="8"/>
        <v/>
      </c>
      <c r="AA28" s="1" t="str">
        <f t="shared" si="8"/>
        <v/>
      </c>
      <c r="AB28" s="1" t="str">
        <f t="shared" si="8"/>
        <v/>
      </c>
      <c r="AC28" s="1" t="str">
        <f t="shared" si="8"/>
        <v/>
      </c>
      <c r="AD28" s="1" t="str">
        <f t="shared" si="8"/>
        <v/>
      </c>
      <c r="AE28" s="1" t="str">
        <f t="shared" si="8"/>
        <v/>
      </c>
      <c r="AF28" s="1" t="str">
        <f t="shared" si="8"/>
        <v/>
      </c>
      <c r="AG28" s="1" t="str">
        <f t="shared" si="8"/>
        <v/>
      </c>
      <c r="AH28" s="1" t="str">
        <f t="shared" si="8"/>
        <v/>
      </c>
      <c r="AI28" s="1" t="str">
        <f t="shared" si="8"/>
        <v/>
      </c>
      <c r="AJ28" s="1" t="str">
        <f t="shared" si="8"/>
        <v/>
      </c>
      <c r="AK28" s="1" t="str">
        <f t="shared" ref="AJ28:AK45" si="9">IF(AK5="","",AK5)</f>
        <v/>
      </c>
      <c r="AM28" s="50">
        <f t="shared" ca="1" si="0"/>
        <v>0.53123416621160824</v>
      </c>
      <c r="AN28" s="50">
        <f t="shared" ca="1" si="1"/>
        <v>32</v>
      </c>
      <c r="AO28" s="50">
        <v>5</v>
      </c>
      <c r="AP28" s="50">
        <v>2</v>
      </c>
      <c r="AQ28" s="50">
        <f t="shared" si="2"/>
        <v>10</v>
      </c>
    </row>
    <row r="29" spans="1:43" ht="35.15" customHeight="1" x14ac:dyDescent="0.25">
      <c r="A29" s="1" t="str">
        <f>IF(A6="","",A6)</f>
        <v>(2)</v>
      </c>
      <c r="C29" s="1" t="str">
        <f>IF(C6="","",C6)</f>
        <v/>
      </c>
      <c r="D29" s="146">
        <f ca="1">IF(D6="","",D6)</f>
        <v>150</v>
      </c>
      <c r="E29" s="146"/>
      <c r="F29" s="146"/>
      <c r="G29" s="1" t="str">
        <f>IF(G6="","",G6)</f>
        <v>÷</v>
      </c>
      <c r="I29" s="1">
        <f ca="1">IF(I6="","",I6)</f>
        <v>5</v>
      </c>
      <c r="J29" s="146" t="s">
        <v>15</v>
      </c>
      <c r="K29" s="146"/>
      <c r="L29" s="168">
        <f ca="1">D29/I29</f>
        <v>30</v>
      </c>
      <c r="M29" s="168"/>
      <c r="N29" s="168"/>
      <c r="Q29" s="1" t="str">
        <f t="shared" si="4"/>
        <v/>
      </c>
      <c r="R29" s="1" t="str">
        <f t="shared" ref="R29:S45" si="10">IF(R6="","",R6)</f>
        <v/>
      </c>
      <c r="S29" s="1" t="str">
        <f t="shared" si="10"/>
        <v/>
      </c>
      <c r="W29" s="10"/>
      <c r="X29" s="12"/>
      <c r="Y29" s="12"/>
      <c r="AE29" s="10"/>
      <c r="AF29" s="10"/>
      <c r="AH29" s="7"/>
      <c r="AI29" s="11"/>
      <c r="AJ29" s="1" t="str">
        <f t="shared" si="9"/>
        <v/>
      </c>
      <c r="AK29" s="1" t="str">
        <f t="shared" si="9"/>
        <v/>
      </c>
      <c r="AM29" s="50">
        <f t="shared" ca="1" si="0"/>
        <v>0.9896200060534811</v>
      </c>
      <c r="AN29" s="50">
        <f t="shared" ca="1" si="1"/>
        <v>2</v>
      </c>
      <c r="AO29" s="50">
        <v>5</v>
      </c>
      <c r="AP29" s="50">
        <f t="shared" si="3"/>
        <v>3</v>
      </c>
      <c r="AQ29" s="50">
        <f t="shared" si="2"/>
        <v>15</v>
      </c>
    </row>
    <row r="30" spans="1:43" ht="35.15" customHeight="1" x14ac:dyDescent="0.25">
      <c r="A30" s="50">
        <f t="shared" ref="A30:U30" si="11">IF(A7="","",A7)</f>
        <v>2</v>
      </c>
      <c r="B30" s="1" t="str">
        <f t="shared" si="11"/>
        <v/>
      </c>
      <c r="C30" s="1" t="str">
        <f t="shared" si="11"/>
        <v/>
      </c>
      <c r="D30" s="1" t="str">
        <f t="shared" si="11"/>
        <v/>
      </c>
      <c r="E30" s="1" t="str">
        <f t="shared" si="11"/>
        <v/>
      </c>
      <c r="F30" s="1" t="str">
        <f t="shared" si="11"/>
        <v/>
      </c>
      <c r="G30" s="1" t="str">
        <f t="shared" si="11"/>
        <v/>
      </c>
      <c r="H30" s="1" t="str">
        <f t="shared" si="11"/>
        <v/>
      </c>
      <c r="I30" s="1" t="str">
        <f t="shared" si="11"/>
        <v/>
      </c>
      <c r="J30" s="1" t="str">
        <f t="shared" si="11"/>
        <v/>
      </c>
      <c r="K30" s="1" t="str">
        <f t="shared" si="11"/>
        <v/>
      </c>
      <c r="L30" s="1" t="str">
        <f t="shared" si="11"/>
        <v/>
      </c>
      <c r="M30" s="1" t="str">
        <f t="shared" si="11"/>
        <v/>
      </c>
      <c r="N30" s="1" t="str">
        <f t="shared" si="11"/>
        <v/>
      </c>
      <c r="O30" s="1" t="str">
        <f t="shared" si="11"/>
        <v/>
      </c>
      <c r="P30" s="1" t="str">
        <f t="shared" si="11"/>
        <v/>
      </c>
      <c r="Q30" s="1" t="str">
        <f t="shared" si="11"/>
        <v/>
      </c>
      <c r="R30" s="1" t="str">
        <f t="shared" si="11"/>
        <v/>
      </c>
      <c r="S30" s="1" t="str">
        <f t="shared" si="11"/>
        <v/>
      </c>
      <c r="T30" s="1" t="str">
        <f t="shared" si="11"/>
        <v/>
      </c>
      <c r="U30" s="1" t="str">
        <f t="shared" si="11"/>
        <v/>
      </c>
      <c r="AJ30" s="1" t="str">
        <f t="shared" si="9"/>
        <v/>
      </c>
      <c r="AK30" s="1" t="str">
        <f t="shared" si="9"/>
        <v/>
      </c>
      <c r="AM30" s="50">
        <f t="shared" ca="1" si="0"/>
        <v>0.45664557099505032</v>
      </c>
      <c r="AN30" s="50">
        <f t="shared" ca="1" si="1"/>
        <v>41</v>
      </c>
      <c r="AO30" s="50">
        <v>5</v>
      </c>
      <c r="AP30" s="50">
        <f t="shared" si="3"/>
        <v>4</v>
      </c>
      <c r="AQ30" s="50">
        <f t="shared" si="2"/>
        <v>20</v>
      </c>
    </row>
    <row r="31" spans="1:43" ht="35.15" customHeight="1" x14ac:dyDescent="0.25">
      <c r="A31" s="1" t="str">
        <f>IF(A8="","",A8)</f>
        <v>(3)</v>
      </c>
      <c r="C31" s="1" t="str">
        <f>IF(C8="","",C8)</f>
        <v/>
      </c>
      <c r="D31" s="146">
        <f ca="1">IF(D8="","",D8)</f>
        <v>80</v>
      </c>
      <c r="E31" s="146"/>
      <c r="F31" s="146"/>
      <c r="G31" s="1" t="str">
        <f>IF(G8="","",G8)</f>
        <v>÷</v>
      </c>
      <c r="I31" s="1">
        <f ca="1">IF(I8="","",I8)</f>
        <v>2</v>
      </c>
      <c r="J31" s="146" t="s">
        <v>15</v>
      </c>
      <c r="K31" s="146"/>
      <c r="L31" s="168">
        <f ca="1">D31/I31</f>
        <v>40</v>
      </c>
      <c r="M31" s="168"/>
      <c r="N31" s="168"/>
      <c r="Q31" s="1" t="str">
        <f t="shared" si="4"/>
        <v/>
      </c>
      <c r="R31" s="1" t="str">
        <f t="shared" si="10"/>
        <v/>
      </c>
      <c r="S31" s="1" t="str">
        <f t="shared" si="10"/>
        <v/>
      </c>
      <c r="W31" s="10"/>
      <c r="X31" s="12"/>
      <c r="Y31" s="12"/>
      <c r="AE31" s="10"/>
      <c r="AF31" s="10"/>
      <c r="AH31" s="7"/>
      <c r="AI31" s="11"/>
      <c r="AJ31" s="1" t="str">
        <f t="shared" si="9"/>
        <v/>
      </c>
      <c r="AK31" s="1" t="str">
        <f t="shared" si="9"/>
        <v/>
      </c>
      <c r="AM31" s="50">
        <f t="shared" ca="1" si="0"/>
        <v>0.51263119590052231</v>
      </c>
      <c r="AN31" s="50">
        <f t="shared" ca="1" si="1"/>
        <v>34</v>
      </c>
      <c r="AO31" s="50">
        <v>5</v>
      </c>
      <c r="AP31" s="50">
        <f t="shared" si="3"/>
        <v>5</v>
      </c>
      <c r="AQ31" s="50">
        <f t="shared" si="2"/>
        <v>25</v>
      </c>
    </row>
    <row r="32" spans="1:43" ht="35.15" customHeight="1" x14ac:dyDescent="0.25">
      <c r="A32" s="50">
        <f t="shared" ref="A32:N32" si="12">IF(A9="","",A9)</f>
        <v>3</v>
      </c>
      <c r="B32" s="1" t="str">
        <f t="shared" si="12"/>
        <v/>
      </c>
      <c r="C32" s="1" t="str">
        <f t="shared" si="12"/>
        <v/>
      </c>
      <c r="D32" s="1" t="str">
        <f t="shared" si="12"/>
        <v/>
      </c>
      <c r="E32" s="1" t="str">
        <f t="shared" si="12"/>
        <v/>
      </c>
      <c r="F32" s="1" t="str">
        <f t="shared" si="12"/>
        <v/>
      </c>
      <c r="G32" s="1" t="str">
        <f t="shared" si="12"/>
        <v/>
      </c>
      <c r="H32" s="1" t="str">
        <f t="shared" si="12"/>
        <v/>
      </c>
      <c r="I32" s="1" t="str">
        <f t="shared" si="12"/>
        <v/>
      </c>
      <c r="J32" s="1" t="str">
        <f t="shared" si="12"/>
        <v/>
      </c>
      <c r="K32" s="1" t="str">
        <f t="shared" si="12"/>
        <v/>
      </c>
      <c r="L32" s="1" t="str">
        <f t="shared" si="12"/>
        <v/>
      </c>
      <c r="M32" s="1" t="str">
        <f t="shared" si="12"/>
        <v/>
      </c>
      <c r="N32" s="1" t="str">
        <f t="shared" si="12"/>
        <v/>
      </c>
      <c r="Q32" s="1" t="str">
        <f t="shared" si="4"/>
        <v/>
      </c>
      <c r="R32" s="1" t="str">
        <f t="shared" si="10"/>
        <v/>
      </c>
      <c r="S32" s="1" t="str">
        <f t="shared" si="10"/>
        <v/>
      </c>
      <c r="AJ32" s="1" t="str">
        <f t="shared" si="9"/>
        <v/>
      </c>
      <c r="AK32" s="1" t="str">
        <f t="shared" si="9"/>
        <v/>
      </c>
      <c r="AM32" s="50">
        <f t="shared" ca="1" si="0"/>
        <v>0.21854522096938289</v>
      </c>
      <c r="AN32" s="50">
        <f t="shared" ca="1" si="1"/>
        <v>54</v>
      </c>
      <c r="AO32" s="50">
        <v>5</v>
      </c>
      <c r="AP32" s="50">
        <f t="shared" si="3"/>
        <v>6</v>
      </c>
      <c r="AQ32" s="50">
        <f t="shared" si="2"/>
        <v>30</v>
      </c>
    </row>
    <row r="33" spans="1:43" ht="35.15" customHeight="1" x14ac:dyDescent="0.25">
      <c r="A33" s="1" t="str">
        <f>IF(A10="","",A10)</f>
        <v>(4)</v>
      </c>
      <c r="C33" s="1" t="str">
        <f>IF(C10="","",C10)</f>
        <v/>
      </c>
      <c r="D33" s="146">
        <f ca="1">IF(D10="","",D10)</f>
        <v>280</v>
      </c>
      <c r="E33" s="146"/>
      <c r="F33" s="146"/>
      <c r="G33" s="1" t="str">
        <f>IF(G10="","",G10)</f>
        <v>÷</v>
      </c>
      <c r="I33" s="1">
        <f ca="1">IF(I10="","",I10)</f>
        <v>4</v>
      </c>
      <c r="J33" s="146" t="s">
        <v>15</v>
      </c>
      <c r="K33" s="146"/>
      <c r="L33" s="168">
        <f ca="1">D33/I33</f>
        <v>70</v>
      </c>
      <c r="M33" s="168"/>
      <c r="N33" s="168"/>
      <c r="Q33" s="1" t="str">
        <f t="shared" si="4"/>
        <v/>
      </c>
      <c r="R33" s="1" t="str">
        <f t="shared" si="10"/>
        <v/>
      </c>
      <c r="S33" s="1" t="str">
        <f t="shared" si="10"/>
        <v/>
      </c>
      <c r="W33" s="10"/>
      <c r="X33" s="12"/>
      <c r="Y33" s="12"/>
      <c r="AE33" s="10"/>
      <c r="AF33" s="10"/>
      <c r="AH33" s="7"/>
      <c r="AI33" s="11"/>
      <c r="AJ33" s="1" t="str">
        <f t="shared" si="9"/>
        <v/>
      </c>
      <c r="AK33" s="1" t="str">
        <f t="shared" si="9"/>
        <v/>
      </c>
      <c r="AM33" s="50">
        <f t="shared" ca="1" si="0"/>
        <v>0.36668952170632485</v>
      </c>
      <c r="AN33" s="50">
        <f t="shared" ca="1" si="1"/>
        <v>48</v>
      </c>
      <c r="AO33" s="50">
        <v>5</v>
      </c>
      <c r="AP33" s="50">
        <f t="shared" si="3"/>
        <v>7</v>
      </c>
      <c r="AQ33" s="50">
        <f t="shared" si="2"/>
        <v>35</v>
      </c>
    </row>
    <row r="34" spans="1:43" ht="35.15" customHeight="1" x14ac:dyDescent="0.25">
      <c r="A34" s="50">
        <f t="shared" ref="A34:N34" si="13">IF(A11="","",A11)</f>
        <v>4</v>
      </c>
      <c r="B34" s="1" t="str">
        <f t="shared" si="13"/>
        <v/>
      </c>
      <c r="C34" s="1" t="str">
        <f t="shared" si="13"/>
        <v/>
      </c>
      <c r="D34" s="1" t="str">
        <f t="shared" si="13"/>
        <v/>
      </c>
      <c r="E34" s="1" t="str">
        <f t="shared" si="13"/>
        <v/>
      </c>
      <c r="F34" s="1" t="str">
        <f t="shared" si="13"/>
        <v/>
      </c>
      <c r="G34" s="1" t="str">
        <f t="shared" si="13"/>
        <v/>
      </c>
      <c r="H34" s="1" t="str">
        <f t="shared" si="13"/>
        <v/>
      </c>
      <c r="I34" s="1" t="str">
        <f t="shared" si="13"/>
        <v/>
      </c>
      <c r="J34" s="1" t="str">
        <f t="shared" si="13"/>
        <v/>
      </c>
      <c r="K34" s="1" t="str">
        <f t="shared" si="13"/>
        <v/>
      </c>
      <c r="L34" s="1" t="str">
        <f t="shared" si="13"/>
        <v/>
      </c>
      <c r="M34" s="1" t="str">
        <f t="shared" si="13"/>
        <v/>
      </c>
      <c r="N34" s="1" t="str">
        <f t="shared" si="13"/>
        <v/>
      </c>
      <c r="Q34" s="1" t="str">
        <f t="shared" si="4"/>
        <v/>
      </c>
      <c r="R34" s="1" t="str">
        <f t="shared" si="10"/>
        <v/>
      </c>
      <c r="S34" s="1" t="str">
        <f t="shared" si="10"/>
        <v/>
      </c>
      <c r="AJ34" s="1" t="str">
        <f t="shared" si="9"/>
        <v/>
      </c>
      <c r="AK34" s="1" t="str">
        <f t="shared" si="9"/>
        <v/>
      </c>
      <c r="AM34" s="50">
        <f t="shared" ca="1" si="0"/>
        <v>0.78663644196746718</v>
      </c>
      <c r="AN34" s="50">
        <f t="shared" ca="1" si="1"/>
        <v>14</v>
      </c>
      <c r="AO34" s="50">
        <v>5</v>
      </c>
      <c r="AP34" s="50">
        <f t="shared" si="3"/>
        <v>8</v>
      </c>
      <c r="AQ34" s="50">
        <f t="shared" si="2"/>
        <v>40</v>
      </c>
    </row>
    <row r="35" spans="1:43" ht="35.15" customHeight="1" x14ac:dyDescent="0.25">
      <c r="A35" s="1" t="str">
        <f>IF(A12="","",A12)</f>
        <v>(5)</v>
      </c>
      <c r="C35" s="1" t="str">
        <f>IF(C12="","",C12)</f>
        <v/>
      </c>
      <c r="D35" s="146">
        <f ca="1">IF(D12="","",D12)</f>
        <v>240</v>
      </c>
      <c r="E35" s="146"/>
      <c r="F35" s="146"/>
      <c r="G35" s="1" t="str">
        <f>IF(G12="","",G12)</f>
        <v>÷</v>
      </c>
      <c r="I35" s="1">
        <f ca="1">IF(I12="","",I12)</f>
        <v>4</v>
      </c>
      <c r="J35" s="146" t="s">
        <v>15</v>
      </c>
      <c r="K35" s="146"/>
      <c r="L35" s="168">
        <f ca="1">D35/I35</f>
        <v>60</v>
      </c>
      <c r="M35" s="168"/>
      <c r="N35" s="168"/>
      <c r="Q35" s="1" t="str">
        <f t="shared" si="4"/>
        <v/>
      </c>
      <c r="R35" s="1" t="str">
        <f t="shared" si="10"/>
        <v/>
      </c>
      <c r="S35" s="1" t="str">
        <f t="shared" si="10"/>
        <v/>
      </c>
      <c r="W35" s="10"/>
      <c r="X35" s="12"/>
      <c r="Y35" s="12"/>
      <c r="AE35" s="10"/>
      <c r="AF35" s="10"/>
      <c r="AH35" s="7"/>
      <c r="AI35" s="11"/>
      <c r="AJ35" s="1" t="str">
        <f t="shared" si="9"/>
        <v/>
      </c>
      <c r="AK35" s="1" t="str">
        <f t="shared" si="9"/>
        <v/>
      </c>
      <c r="AM35" s="50">
        <f t="shared" ca="1" si="0"/>
        <v>0.99862530714570052</v>
      </c>
      <c r="AN35" s="50">
        <f t="shared" ca="1" si="1"/>
        <v>1</v>
      </c>
      <c r="AO35" s="50">
        <v>5</v>
      </c>
      <c r="AP35" s="50">
        <f t="shared" si="3"/>
        <v>9</v>
      </c>
      <c r="AQ35" s="50">
        <f t="shared" si="2"/>
        <v>45</v>
      </c>
    </row>
    <row r="36" spans="1:43" ht="35.15" customHeight="1" x14ac:dyDescent="0.25">
      <c r="A36" s="50">
        <f t="shared" ref="A36:N36" si="14">IF(A13="","",A13)</f>
        <v>5</v>
      </c>
      <c r="B36" s="1" t="str">
        <f t="shared" si="14"/>
        <v/>
      </c>
      <c r="C36" s="1" t="str">
        <f t="shared" si="14"/>
        <v/>
      </c>
      <c r="D36" s="1" t="str">
        <f t="shared" si="14"/>
        <v/>
      </c>
      <c r="E36" s="1" t="str">
        <f t="shared" si="14"/>
        <v/>
      </c>
      <c r="F36" s="1" t="str">
        <f t="shared" si="14"/>
        <v/>
      </c>
      <c r="G36" s="1" t="str">
        <f t="shared" si="14"/>
        <v/>
      </c>
      <c r="H36" s="1" t="str">
        <f t="shared" si="14"/>
        <v/>
      </c>
      <c r="I36" s="1" t="str">
        <f t="shared" si="14"/>
        <v/>
      </c>
      <c r="J36" s="1" t="str">
        <f t="shared" si="14"/>
        <v/>
      </c>
      <c r="K36" s="1" t="str">
        <f t="shared" si="14"/>
        <v/>
      </c>
      <c r="L36" s="1" t="str">
        <f t="shared" si="14"/>
        <v/>
      </c>
      <c r="M36" s="1" t="str">
        <f t="shared" si="14"/>
        <v/>
      </c>
      <c r="N36" s="1" t="str">
        <f t="shared" si="14"/>
        <v/>
      </c>
      <c r="Q36" s="1" t="str">
        <f t="shared" si="4"/>
        <v/>
      </c>
      <c r="R36" s="1" t="str">
        <f t="shared" si="10"/>
        <v/>
      </c>
      <c r="S36" s="1" t="str">
        <f t="shared" si="10"/>
        <v/>
      </c>
      <c r="AJ36" s="1" t="str">
        <f t="shared" si="9"/>
        <v/>
      </c>
      <c r="AK36" s="1" t="str">
        <f t="shared" si="9"/>
        <v/>
      </c>
      <c r="AM36" s="50">
        <f t="shared" ca="1" si="0"/>
        <v>0.47119549314240705</v>
      </c>
      <c r="AN36" s="50">
        <f t="shared" ca="1" si="1"/>
        <v>38</v>
      </c>
      <c r="AO36" s="50">
        <v>6</v>
      </c>
      <c r="AP36" s="50">
        <v>2</v>
      </c>
      <c r="AQ36" s="50">
        <f t="shared" si="2"/>
        <v>12</v>
      </c>
    </row>
    <row r="37" spans="1:43" ht="35.15" customHeight="1" x14ac:dyDescent="0.25">
      <c r="A37" s="1" t="str">
        <f>IF(A14="","",A14)</f>
        <v>(6)</v>
      </c>
      <c r="C37" s="1" t="str">
        <f>IF(C14="","",C14)</f>
        <v/>
      </c>
      <c r="D37" s="146">
        <f ca="1">IF(D14="","",D14)</f>
        <v>490</v>
      </c>
      <c r="E37" s="146"/>
      <c r="F37" s="146"/>
      <c r="G37" s="1" t="str">
        <f>IF(G14="","",G14)</f>
        <v>÷</v>
      </c>
      <c r="I37" s="1">
        <f ca="1">IF(I14="","",I14)</f>
        <v>7</v>
      </c>
      <c r="J37" s="146" t="s">
        <v>15</v>
      </c>
      <c r="K37" s="146"/>
      <c r="L37" s="168">
        <f ca="1">D37/I37</f>
        <v>70</v>
      </c>
      <c r="M37" s="168"/>
      <c r="N37" s="168"/>
      <c r="Q37" s="1" t="str">
        <f t="shared" si="4"/>
        <v/>
      </c>
      <c r="R37" s="1" t="str">
        <f t="shared" si="10"/>
        <v/>
      </c>
      <c r="S37" s="1" t="str">
        <f t="shared" si="10"/>
        <v/>
      </c>
      <c r="W37" s="10"/>
      <c r="X37" s="12"/>
      <c r="Y37" s="12"/>
      <c r="AE37" s="10"/>
      <c r="AF37" s="10"/>
      <c r="AH37" s="7"/>
      <c r="AI37" s="11"/>
      <c r="AJ37" s="1" t="str">
        <f t="shared" si="9"/>
        <v/>
      </c>
      <c r="AK37" s="1" t="str">
        <f t="shared" si="9"/>
        <v/>
      </c>
      <c r="AM37" s="50">
        <f t="shared" ca="1" si="0"/>
        <v>0.30093842192083864</v>
      </c>
      <c r="AN37" s="50">
        <f t="shared" ca="1" si="1"/>
        <v>52</v>
      </c>
      <c r="AO37" s="50">
        <v>6</v>
      </c>
      <c r="AP37" s="50">
        <f t="shared" si="3"/>
        <v>3</v>
      </c>
      <c r="AQ37" s="50">
        <f t="shared" si="2"/>
        <v>18</v>
      </c>
    </row>
    <row r="38" spans="1:43" ht="35.15" customHeight="1" x14ac:dyDescent="0.25">
      <c r="A38" s="50">
        <f t="shared" ref="A38:N38" si="15">IF(A15="","",A15)</f>
        <v>6</v>
      </c>
      <c r="B38" s="1" t="str">
        <f t="shared" si="15"/>
        <v/>
      </c>
      <c r="C38" s="1" t="str">
        <f t="shared" si="15"/>
        <v/>
      </c>
      <c r="D38" s="1" t="str">
        <f t="shared" si="15"/>
        <v/>
      </c>
      <c r="E38" s="1" t="str">
        <f t="shared" si="15"/>
        <v/>
      </c>
      <c r="F38" s="1" t="str">
        <f t="shared" si="15"/>
        <v/>
      </c>
      <c r="G38" s="1" t="str">
        <f t="shared" si="15"/>
        <v/>
      </c>
      <c r="H38" s="1" t="str">
        <f t="shared" si="15"/>
        <v/>
      </c>
      <c r="I38" s="1" t="str">
        <f t="shared" si="15"/>
        <v/>
      </c>
      <c r="J38" s="1" t="str">
        <f t="shared" si="15"/>
        <v/>
      </c>
      <c r="K38" s="1" t="str">
        <f t="shared" si="15"/>
        <v/>
      </c>
      <c r="L38" s="1" t="str">
        <f t="shared" si="15"/>
        <v/>
      </c>
      <c r="M38" s="1" t="str">
        <f t="shared" si="15"/>
        <v/>
      </c>
      <c r="N38" s="1" t="str">
        <f t="shared" si="15"/>
        <v/>
      </c>
      <c r="Q38" s="1" t="str">
        <f t="shared" si="4"/>
        <v/>
      </c>
      <c r="R38" s="1" t="str">
        <f t="shared" si="10"/>
        <v/>
      </c>
      <c r="S38" s="1" t="str">
        <f t="shared" si="10"/>
        <v/>
      </c>
      <c r="AJ38" s="1" t="str">
        <f t="shared" si="9"/>
        <v/>
      </c>
      <c r="AK38" s="1" t="str">
        <f t="shared" si="9"/>
        <v/>
      </c>
      <c r="AM38" s="50">
        <f t="shared" ca="1" si="0"/>
        <v>0.70032505632192388</v>
      </c>
      <c r="AN38" s="50">
        <f t="shared" ca="1" si="1"/>
        <v>21</v>
      </c>
      <c r="AO38" s="50">
        <v>6</v>
      </c>
      <c r="AP38" s="50">
        <f t="shared" si="3"/>
        <v>4</v>
      </c>
      <c r="AQ38" s="50">
        <f t="shared" si="2"/>
        <v>24</v>
      </c>
    </row>
    <row r="39" spans="1:43" ht="35.15" customHeight="1" x14ac:dyDescent="0.25">
      <c r="A39" s="1" t="str">
        <f>IF(A16="","",A16)</f>
        <v>(7)</v>
      </c>
      <c r="C39" s="1" t="str">
        <f>IF(C16="","",C16)</f>
        <v/>
      </c>
      <c r="D39" s="146">
        <f ca="1">IF(D16="","",D16)</f>
        <v>480</v>
      </c>
      <c r="E39" s="146"/>
      <c r="F39" s="146"/>
      <c r="G39" s="1" t="str">
        <f>IF(G16="","",G16)</f>
        <v>÷</v>
      </c>
      <c r="I39" s="1">
        <f ca="1">IF(I16="","",I16)</f>
        <v>8</v>
      </c>
      <c r="J39" s="146" t="s">
        <v>15</v>
      </c>
      <c r="K39" s="146"/>
      <c r="L39" s="168">
        <f ca="1">D39/I39</f>
        <v>60</v>
      </c>
      <c r="M39" s="168"/>
      <c r="N39" s="168"/>
      <c r="Q39" s="1" t="str">
        <f t="shared" si="4"/>
        <v/>
      </c>
      <c r="R39" s="1" t="str">
        <f t="shared" si="10"/>
        <v/>
      </c>
      <c r="S39" s="1" t="str">
        <f t="shared" si="10"/>
        <v/>
      </c>
      <c r="W39" s="10"/>
      <c r="X39" s="12"/>
      <c r="Y39" s="12"/>
      <c r="AE39" s="10"/>
      <c r="AF39" s="10"/>
      <c r="AH39" s="7"/>
      <c r="AI39" s="11"/>
      <c r="AJ39" s="1" t="str">
        <f t="shared" si="9"/>
        <v/>
      </c>
      <c r="AK39" s="1" t="str">
        <f t="shared" si="9"/>
        <v/>
      </c>
      <c r="AM39" s="50">
        <f t="shared" ca="1" si="0"/>
        <v>0.63041668727431965</v>
      </c>
      <c r="AN39" s="50">
        <f t="shared" ca="1" si="1"/>
        <v>25</v>
      </c>
      <c r="AO39" s="50">
        <v>6</v>
      </c>
      <c r="AP39" s="50">
        <f t="shared" si="3"/>
        <v>5</v>
      </c>
      <c r="AQ39" s="50">
        <f t="shared" si="2"/>
        <v>30</v>
      </c>
    </row>
    <row r="40" spans="1:43" ht="35.15" customHeight="1" x14ac:dyDescent="0.25">
      <c r="A40" s="50">
        <f t="shared" ref="A40:P40" si="16">IF(A17="","",A17)</f>
        <v>7</v>
      </c>
      <c r="B40" s="1" t="str">
        <f t="shared" si="16"/>
        <v/>
      </c>
      <c r="C40" s="1" t="str">
        <f t="shared" si="16"/>
        <v/>
      </c>
      <c r="D40" s="1" t="str">
        <f t="shared" si="16"/>
        <v/>
      </c>
      <c r="E40" s="1" t="str">
        <f t="shared" si="16"/>
        <v/>
      </c>
      <c r="F40" s="1" t="str">
        <f t="shared" si="16"/>
        <v/>
      </c>
      <c r="G40" s="1" t="str">
        <f t="shared" si="16"/>
        <v/>
      </c>
      <c r="H40" s="1" t="str">
        <f t="shared" si="16"/>
        <v/>
      </c>
      <c r="I40" s="1" t="str">
        <f t="shared" si="16"/>
        <v/>
      </c>
      <c r="J40" s="1" t="str">
        <f t="shared" si="16"/>
        <v/>
      </c>
      <c r="K40" s="1" t="str">
        <f t="shared" si="16"/>
        <v/>
      </c>
      <c r="L40" s="1" t="str">
        <f t="shared" si="16"/>
        <v/>
      </c>
      <c r="M40" s="1" t="str">
        <f t="shared" si="16"/>
        <v/>
      </c>
      <c r="N40" s="1" t="str">
        <f t="shared" si="16"/>
        <v/>
      </c>
      <c r="O40" s="1" t="str">
        <f t="shared" si="16"/>
        <v/>
      </c>
      <c r="P40" s="1" t="str">
        <f t="shared" si="16"/>
        <v/>
      </c>
      <c r="Q40" s="1" t="str">
        <f t="shared" si="4"/>
        <v/>
      </c>
      <c r="R40" s="1" t="str">
        <f t="shared" si="10"/>
        <v/>
      </c>
      <c r="S40" s="1" t="str">
        <f t="shared" si="10"/>
        <v/>
      </c>
      <c r="AJ40" s="1" t="str">
        <f t="shared" si="9"/>
        <v/>
      </c>
      <c r="AK40" s="1" t="str">
        <f t="shared" si="9"/>
        <v/>
      </c>
      <c r="AM40" s="50">
        <f t="shared" ca="1" si="0"/>
        <v>0.10596787350303327</v>
      </c>
      <c r="AN40" s="50">
        <f t="shared" ca="1" si="1"/>
        <v>59</v>
      </c>
      <c r="AO40" s="50">
        <v>6</v>
      </c>
      <c r="AP40" s="50">
        <f t="shared" si="3"/>
        <v>6</v>
      </c>
      <c r="AQ40" s="50">
        <f t="shared" si="2"/>
        <v>36</v>
      </c>
    </row>
    <row r="41" spans="1:43" ht="35.15" customHeight="1" x14ac:dyDescent="0.25">
      <c r="A41" s="1" t="str">
        <f>IF(A18="","",A18)</f>
        <v>(8)</v>
      </c>
      <c r="C41" s="1" t="str">
        <f>IF(C18="","",C18)</f>
        <v/>
      </c>
      <c r="D41" s="146">
        <f ca="1">IF(D18="","",D18)</f>
        <v>1500</v>
      </c>
      <c r="E41" s="146"/>
      <c r="F41" s="146"/>
      <c r="G41" s="1" t="str">
        <f>IF(G18="","",G18)</f>
        <v>÷</v>
      </c>
      <c r="I41" s="1">
        <f ca="1">IF(I18="","",I18)</f>
        <v>3</v>
      </c>
      <c r="J41" s="146" t="s">
        <v>15</v>
      </c>
      <c r="K41" s="146"/>
      <c r="L41" s="168">
        <f ca="1">D41/I41</f>
        <v>500</v>
      </c>
      <c r="M41" s="168"/>
      <c r="N41" s="168"/>
      <c r="Q41" s="1" t="str">
        <f t="shared" si="4"/>
        <v/>
      </c>
      <c r="R41" s="1" t="str">
        <f t="shared" si="10"/>
        <v/>
      </c>
      <c r="S41" s="1" t="str">
        <f t="shared" si="10"/>
        <v/>
      </c>
      <c r="W41" s="10"/>
      <c r="X41" s="12"/>
      <c r="Y41" s="12"/>
      <c r="AE41" s="10"/>
      <c r="AF41" s="10"/>
      <c r="AH41" s="7"/>
      <c r="AI41" s="11"/>
      <c r="AJ41" s="1" t="str">
        <f t="shared" si="9"/>
        <v/>
      </c>
      <c r="AK41" s="1" t="str">
        <f t="shared" si="9"/>
        <v/>
      </c>
      <c r="AM41" s="50">
        <f t="shared" ca="1" si="0"/>
        <v>0.55052512066219006</v>
      </c>
      <c r="AN41" s="50">
        <f t="shared" ca="1" si="1"/>
        <v>30</v>
      </c>
      <c r="AO41" s="50">
        <v>6</v>
      </c>
      <c r="AP41" s="50">
        <f t="shared" si="3"/>
        <v>7</v>
      </c>
      <c r="AQ41" s="50">
        <f t="shared" si="2"/>
        <v>42</v>
      </c>
    </row>
    <row r="42" spans="1:43" ht="35.15" customHeight="1" x14ac:dyDescent="0.25">
      <c r="A42" s="50">
        <f t="shared" ref="A42:R42" si="17">IF(A19="","",A19)</f>
        <v>8</v>
      </c>
      <c r="B42" s="1" t="str">
        <f t="shared" si="17"/>
        <v/>
      </c>
      <c r="C42" s="1" t="str">
        <f t="shared" si="17"/>
        <v/>
      </c>
      <c r="D42" s="1" t="str">
        <f t="shared" si="17"/>
        <v/>
      </c>
      <c r="E42" s="1" t="str">
        <f t="shared" si="17"/>
        <v/>
      </c>
      <c r="F42" s="1" t="str">
        <f t="shared" si="17"/>
        <v/>
      </c>
      <c r="G42" s="1" t="str">
        <f t="shared" si="17"/>
        <v/>
      </c>
      <c r="H42" s="1" t="str">
        <f t="shared" si="17"/>
        <v/>
      </c>
      <c r="I42" s="1" t="str">
        <f t="shared" si="17"/>
        <v/>
      </c>
      <c r="J42" s="1" t="str">
        <f t="shared" si="17"/>
        <v/>
      </c>
      <c r="K42" s="1" t="str">
        <f t="shared" si="17"/>
        <v/>
      </c>
      <c r="L42" s="1" t="str">
        <f t="shared" si="17"/>
        <v/>
      </c>
      <c r="M42" s="1" t="str">
        <f t="shared" si="17"/>
        <v/>
      </c>
      <c r="N42" s="1" t="str">
        <f t="shared" si="17"/>
        <v/>
      </c>
      <c r="O42" s="1" t="str">
        <f t="shared" si="17"/>
        <v/>
      </c>
      <c r="P42" s="1" t="str">
        <f t="shared" si="17"/>
        <v/>
      </c>
      <c r="Q42" s="1" t="str">
        <f t="shared" si="17"/>
        <v/>
      </c>
      <c r="R42" s="1" t="str">
        <f t="shared" si="17"/>
        <v/>
      </c>
      <c r="S42" s="1" t="str">
        <f t="shared" si="10"/>
        <v/>
      </c>
      <c r="AJ42" s="1" t="str">
        <f t="shared" si="9"/>
        <v/>
      </c>
      <c r="AK42" s="1" t="str">
        <f t="shared" si="9"/>
        <v/>
      </c>
      <c r="AM42" s="50">
        <f t="shared" ca="1" si="0"/>
        <v>3.6063419940069341E-2</v>
      </c>
      <c r="AN42" s="50">
        <f t="shared" ca="1" si="1"/>
        <v>62</v>
      </c>
      <c r="AO42" s="50">
        <v>6</v>
      </c>
      <c r="AP42" s="50">
        <f t="shared" si="3"/>
        <v>8</v>
      </c>
      <c r="AQ42" s="50">
        <f t="shared" si="2"/>
        <v>48</v>
      </c>
    </row>
    <row r="43" spans="1:43" ht="35.15" customHeight="1" x14ac:dyDescent="0.25">
      <c r="A43" s="1" t="str">
        <f>IF(A20="","",A20)</f>
        <v>(9)</v>
      </c>
      <c r="C43" s="1" t="str">
        <f>IF(C20="","",C20)</f>
        <v/>
      </c>
      <c r="D43" s="146">
        <f ca="1">IF(D20="","",D20)</f>
        <v>2400</v>
      </c>
      <c r="E43" s="146"/>
      <c r="F43" s="146"/>
      <c r="G43" s="1" t="str">
        <f>IF(G20="","",G20)</f>
        <v>÷</v>
      </c>
      <c r="I43" s="1">
        <f ca="1">IF(I20="","",I20)</f>
        <v>8</v>
      </c>
      <c r="J43" s="146" t="s">
        <v>15</v>
      </c>
      <c r="K43" s="146"/>
      <c r="L43" s="168">
        <f ca="1">D43/I43</f>
        <v>300</v>
      </c>
      <c r="M43" s="168"/>
      <c r="N43" s="168"/>
      <c r="Q43" s="1" t="str">
        <f t="shared" si="4"/>
        <v/>
      </c>
      <c r="R43" s="1" t="str">
        <f t="shared" si="10"/>
        <v/>
      </c>
      <c r="S43" s="1" t="str">
        <f t="shared" si="10"/>
        <v/>
      </c>
      <c r="W43" s="10"/>
      <c r="X43" s="12"/>
      <c r="Y43" s="12"/>
      <c r="AE43" s="10"/>
      <c r="AF43" s="10"/>
      <c r="AH43" s="7"/>
      <c r="AI43" s="11"/>
      <c r="AJ43" s="1" t="str">
        <f t="shared" si="9"/>
        <v/>
      </c>
      <c r="AK43" s="1" t="str">
        <f t="shared" si="9"/>
        <v/>
      </c>
      <c r="AM43" s="50">
        <f t="shared" ca="1" si="0"/>
        <v>0.42180360047051546</v>
      </c>
      <c r="AN43" s="50">
        <f t="shared" ca="1" si="1"/>
        <v>43</v>
      </c>
      <c r="AO43" s="50">
        <v>6</v>
      </c>
      <c r="AP43" s="50">
        <f t="shared" si="3"/>
        <v>9</v>
      </c>
      <c r="AQ43" s="50">
        <f t="shared" si="2"/>
        <v>54</v>
      </c>
    </row>
    <row r="44" spans="1:43" ht="35.15" customHeight="1" x14ac:dyDescent="0.25">
      <c r="A44" s="50">
        <f t="shared" ref="A44:O44" si="18">IF(A21="","",A21)</f>
        <v>9</v>
      </c>
      <c r="B44" s="1" t="str">
        <f t="shared" si="18"/>
        <v/>
      </c>
      <c r="C44" s="1" t="str">
        <f t="shared" si="18"/>
        <v/>
      </c>
      <c r="D44" s="1" t="str">
        <f t="shared" si="18"/>
        <v/>
      </c>
      <c r="E44" s="1" t="str">
        <f t="shared" si="18"/>
        <v/>
      </c>
      <c r="F44" s="1" t="str">
        <f t="shared" si="18"/>
        <v/>
      </c>
      <c r="G44" s="1" t="str">
        <f t="shared" si="18"/>
        <v/>
      </c>
      <c r="H44" s="1" t="str">
        <f t="shared" si="18"/>
        <v/>
      </c>
      <c r="I44" s="1" t="str">
        <f t="shared" si="18"/>
        <v/>
      </c>
      <c r="J44" s="1" t="str">
        <f t="shared" si="18"/>
        <v/>
      </c>
      <c r="K44" s="1" t="str">
        <f t="shared" si="18"/>
        <v/>
      </c>
      <c r="L44" s="1" t="str">
        <f t="shared" si="18"/>
        <v/>
      </c>
      <c r="M44" s="1" t="str">
        <f t="shared" si="18"/>
        <v/>
      </c>
      <c r="N44" s="1" t="str">
        <f t="shared" si="18"/>
        <v/>
      </c>
      <c r="O44" s="1" t="str">
        <f t="shared" si="18"/>
        <v/>
      </c>
      <c r="Q44" s="1" t="str">
        <f t="shared" si="4"/>
        <v/>
      </c>
      <c r="R44" s="1" t="str">
        <f t="shared" si="10"/>
        <v/>
      </c>
      <c r="S44" s="1" t="str">
        <f t="shared" si="10"/>
        <v/>
      </c>
      <c r="AJ44" s="1" t="str">
        <f t="shared" si="9"/>
        <v/>
      </c>
      <c r="AK44" s="1" t="str">
        <f t="shared" si="9"/>
        <v/>
      </c>
      <c r="AM44" s="50">
        <f t="shared" ca="1" si="0"/>
        <v>0.76820470210234282</v>
      </c>
      <c r="AN44" s="50">
        <f t="shared" ca="1" si="1"/>
        <v>17</v>
      </c>
      <c r="AO44" s="50">
        <v>7</v>
      </c>
      <c r="AP44" s="50">
        <v>2</v>
      </c>
      <c r="AQ44" s="50">
        <f t="shared" si="2"/>
        <v>14</v>
      </c>
    </row>
    <row r="45" spans="1:43" ht="35.15" customHeight="1" x14ac:dyDescent="0.25">
      <c r="A45" s="1" t="str">
        <f>IF(A22="","",A22)</f>
        <v>(10)</v>
      </c>
      <c r="D45" s="146">
        <f ca="1">IF(D22="","",D22)</f>
        <v>900</v>
      </c>
      <c r="E45" s="146"/>
      <c r="F45" s="146"/>
      <c r="G45" s="1" t="str">
        <f>IF(G22="","",G22)</f>
        <v>÷</v>
      </c>
      <c r="I45" s="1">
        <f ca="1">IF(I22="","",I22)</f>
        <v>3</v>
      </c>
      <c r="J45" s="146" t="s">
        <v>15</v>
      </c>
      <c r="K45" s="146"/>
      <c r="L45" s="168">
        <f ca="1">D45/I45</f>
        <v>300</v>
      </c>
      <c r="M45" s="168"/>
      <c r="N45" s="168"/>
      <c r="Q45" s="1" t="str">
        <f t="shared" si="4"/>
        <v/>
      </c>
      <c r="R45" s="1" t="str">
        <f t="shared" si="10"/>
        <v/>
      </c>
      <c r="S45" s="1" t="str">
        <f t="shared" si="10"/>
        <v/>
      </c>
      <c r="W45" s="10"/>
      <c r="X45" s="12"/>
      <c r="Y45" s="12"/>
      <c r="AE45" s="10"/>
      <c r="AF45" s="10"/>
      <c r="AH45" s="7"/>
      <c r="AI45" s="11"/>
      <c r="AJ45" s="1" t="str">
        <f t="shared" si="9"/>
        <v/>
      </c>
      <c r="AK45" s="1" t="str">
        <f t="shared" si="9"/>
        <v/>
      </c>
      <c r="AM45" s="50">
        <f t="shared" ca="1" si="0"/>
        <v>0.35665444769740828</v>
      </c>
      <c r="AN45" s="50">
        <f t="shared" ca="1" si="1"/>
        <v>49</v>
      </c>
      <c r="AO45" s="50">
        <v>7</v>
      </c>
      <c r="AP45" s="50">
        <f t="shared" si="3"/>
        <v>3</v>
      </c>
      <c r="AQ45" s="50">
        <f t="shared" si="2"/>
        <v>21</v>
      </c>
    </row>
    <row r="46" spans="1:43" ht="35.15" customHeight="1" x14ac:dyDescent="0.25">
      <c r="A46" s="50">
        <f t="shared" ref="A46:P46" si="19">IF(A23="","",A23)</f>
        <v>10</v>
      </c>
      <c r="B46" s="1" t="str">
        <f t="shared" si="19"/>
        <v/>
      </c>
      <c r="C46" s="1" t="str">
        <f t="shared" si="19"/>
        <v/>
      </c>
      <c r="D46" s="1" t="str">
        <f t="shared" si="19"/>
        <v/>
      </c>
      <c r="E46" s="1" t="str">
        <f t="shared" si="19"/>
        <v/>
      </c>
      <c r="F46" s="1" t="str">
        <f t="shared" si="19"/>
        <v/>
      </c>
      <c r="G46" s="1" t="str">
        <f t="shared" si="19"/>
        <v/>
      </c>
      <c r="H46" s="1" t="str">
        <f t="shared" si="19"/>
        <v/>
      </c>
      <c r="I46" s="1" t="str">
        <f t="shared" si="19"/>
        <v/>
      </c>
      <c r="K46" s="1" t="str">
        <f t="shared" si="19"/>
        <v/>
      </c>
      <c r="L46" s="1" t="str">
        <f t="shared" si="19"/>
        <v/>
      </c>
      <c r="M46" s="1" t="str">
        <f t="shared" si="19"/>
        <v/>
      </c>
      <c r="N46" s="1" t="str">
        <f t="shared" si="19"/>
        <v/>
      </c>
      <c r="O46" s="1" t="str">
        <f t="shared" si="19"/>
        <v/>
      </c>
      <c r="P46" s="1" t="str">
        <f t="shared" si="19"/>
        <v/>
      </c>
      <c r="Q46" s="1" t="str">
        <f t="shared" si="4"/>
        <v/>
      </c>
      <c r="R46" s="1" t="str">
        <f t="shared" ref="R46:AK46" si="20">IF(R23="","",R23)</f>
        <v/>
      </c>
      <c r="S46" s="1" t="str">
        <f t="shared" si="20"/>
        <v/>
      </c>
      <c r="T46" s="1" t="str">
        <f t="shared" si="20"/>
        <v/>
      </c>
      <c r="U46" s="1" t="str">
        <f t="shared" si="20"/>
        <v/>
      </c>
      <c r="V46" s="1" t="str">
        <f t="shared" si="20"/>
        <v/>
      </c>
      <c r="W46" s="1" t="str">
        <f t="shared" si="20"/>
        <v/>
      </c>
      <c r="X46" s="1" t="str">
        <f t="shared" si="20"/>
        <v/>
      </c>
      <c r="Y46" s="1" t="str">
        <f t="shared" si="20"/>
        <v/>
      </c>
      <c r="Z46" s="1" t="str">
        <f t="shared" si="20"/>
        <v/>
      </c>
      <c r="AA46" s="1" t="str">
        <f t="shared" si="20"/>
        <v/>
      </c>
      <c r="AB46" s="1" t="str">
        <f t="shared" si="20"/>
        <v/>
      </c>
      <c r="AC46" s="1" t="str">
        <f t="shared" si="20"/>
        <v/>
      </c>
      <c r="AD46" s="1" t="str">
        <f t="shared" si="20"/>
        <v/>
      </c>
      <c r="AE46" s="1" t="str">
        <f t="shared" si="20"/>
        <v/>
      </c>
      <c r="AF46" s="1" t="str">
        <f t="shared" si="20"/>
        <v/>
      </c>
      <c r="AG46" s="1" t="str">
        <f t="shared" si="20"/>
        <v/>
      </c>
      <c r="AH46" s="1" t="str">
        <f t="shared" si="20"/>
        <v/>
      </c>
      <c r="AI46" s="1" t="str">
        <f t="shared" si="20"/>
        <v/>
      </c>
      <c r="AJ46" s="1" t="str">
        <f t="shared" si="20"/>
        <v/>
      </c>
      <c r="AK46" s="1" t="str">
        <f t="shared" si="20"/>
        <v/>
      </c>
      <c r="AM46" s="50">
        <f t="shared" ca="1" si="0"/>
        <v>0.53883086314198814</v>
      </c>
      <c r="AN46" s="50">
        <f t="shared" ca="1" si="1"/>
        <v>31</v>
      </c>
      <c r="AO46" s="50">
        <v>7</v>
      </c>
      <c r="AP46" s="50">
        <f t="shared" si="3"/>
        <v>4</v>
      </c>
      <c r="AQ46" s="50">
        <f t="shared" si="2"/>
        <v>28</v>
      </c>
    </row>
    <row r="47" spans="1:43" ht="25" customHeight="1" x14ac:dyDescent="0.25">
      <c r="AM47" s="50">
        <f t="shared" ca="1" si="0"/>
        <v>0.8062479358644371</v>
      </c>
      <c r="AN47" s="50">
        <f t="shared" ca="1" si="1"/>
        <v>12</v>
      </c>
      <c r="AO47" s="50">
        <v>7</v>
      </c>
      <c r="AP47" s="50">
        <f t="shared" si="3"/>
        <v>5</v>
      </c>
      <c r="AQ47" s="50">
        <f t="shared" si="2"/>
        <v>35</v>
      </c>
    </row>
    <row r="48" spans="1:43" ht="25" customHeight="1" x14ac:dyDescent="0.25">
      <c r="AM48" s="50">
        <f t="shared" ca="1" si="0"/>
        <v>0.39808206201560392</v>
      </c>
      <c r="AN48" s="50">
        <f t="shared" ca="1" si="1"/>
        <v>45</v>
      </c>
      <c r="AO48" s="50">
        <v>7</v>
      </c>
      <c r="AP48" s="50">
        <f t="shared" si="3"/>
        <v>6</v>
      </c>
      <c r="AQ48" s="50">
        <f t="shared" si="2"/>
        <v>42</v>
      </c>
    </row>
    <row r="49" spans="39:43" ht="25" customHeight="1" x14ac:dyDescent="0.25">
      <c r="AM49" s="50">
        <f t="shared" ca="1" si="0"/>
        <v>0.9250225089289934</v>
      </c>
      <c r="AN49" s="50">
        <f t="shared" ca="1" si="1"/>
        <v>6</v>
      </c>
      <c r="AO49" s="50">
        <v>7</v>
      </c>
      <c r="AP49" s="50">
        <f t="shared" si="3"/>
        <v>7</v>
      </c>
      <c r="AQ49" s="50">
        <f t="shared" si="2"/>
        <v>49</v>
      </c>
    </row>
    <row r="50" spans="39:43" ht="25" customHeight="1" x14ac:dyDescent="0.25">
      <c r="AM50" s="50">
        <f t="shared" ca="1" si="0"/>
        <v>0.77529670622868785</v>
      </c>
      <c r="AN50" s="50">
        <f t="shared" ca="1" si="1"/>
        <v>16</v>
      </c>
      <c r="AO50" s="50">
        <v>7</v>
      </c>
      <c r="AP50" s="50">
        <f t="shared" si="3"/>
        <v>8</v>
      </c>
      <c r="AQ50" s="50">
        <f t="shared" si="2"/>
        <v>56</v>
      </c>
    </row>
    <row r="51" spans="39:43" ht="25" customHeight="1" x14ac:dyDescent="0.25">
      <c r="AM51" s="50">
        <f t="shared" ca="1" si="0"/>
        <v>0.17692587100480939</v>
      </c>
      <c r="AN51" s="50">
        <f t="shared" ca="1" si="1"/>
        <v>58</v>
      </c>
      <c r="AO51" s="50">
        <v>7</v>
      </c>
      <c r="AP51" s="50">
        <f t="shared" si="3"/>
        <v>9</v>
      </c>
      <c r="AQ51" s="50">
        <f t="shared" si="2"/>
        <v>63</v>
      </c>
    </row>
    <row r="52" spans="39:43" ht="25" customHeight="1" x14ac:dyDescent="0.25">
      <c r="AM52" s="50">
        <f t="shared" ca="1" si="0"/>
        <v>0.72779377195988182</v>
      </c>
      <c r="AN52" s="50">
        <f t="shared" ca="1" si="1"/>
        <v>19</v>
      </c>
      <c r="AO52" s="50">
        <v>8</v>
      </c>
      <c r="AP52" s="50">
        <v>2</v>
      </c>
      <c r="AQ52" s="50">
        <f t="shared" si="2"/>
        <v>16</v>
      </c>
    </row>
    <row r="53" spans="39:43" ht="25" customHeight="1" x14ac:dyDescent="0.25">
      <c r="AM53" s="50">
        <f t="shared" ca="1" si="0"/>
        <v>0.88965670560282151</v>
      </c>
      <c r="AN53" s="50">
        <f t="shared" ca="1" si="1"/>
        <v>9</v>
      </c>
      <c r="AO53" s="50">
        <v>8</v>
      </c>
      <c r="AP53" s="50">
        <f t="shared" si="3"/>
        <v>3</v>
      </c>
      <c r="AQ53" s="50">
        <f t="shared" si="2"/>
        <v>24</v>
      </c>
    </row>
    <row r="54" spans="39:43" ht="25" customHeight="1" x14ac:dyDescent="0.25">
      <c r="AM54" s="50">
        <f t="shared" ca="1" si="0"/>
        <v>0.30916916451527221</v>
      </c>
      <c r="AN54" s="50">
        <f t="shared" ca="1" si="1"/>
        <v>51</v>
      </c>
      <c r="AO54" s="50">
        <v>8</v>
      </c>
      <c r="AP54" s="50">
        <f t="shared" si="3"/>
        <v>4</v>
      </c>
      <c r="AQ54" s="50">
        <f t="shared" si="2"/>
        <v>32</v>
      </c>
    </row>
    <row r="55" spans="39:43" ht="25" customHeight="1" x14ac:dyDescent="0.25">
      <c r="AM55" s="50">
        <f t="shared" ca="1" si="0"/>
        <v>0.47712261073456641</v>
      </c>
      <c r="AN55" s="50">
        <f t="shared" ca="1" si="1"/>
        <v>37</v>
      </c>
      <c r="AO55" s="50">
        <v>8</v>
      </c>
      <c r="AP55" s="50">
        <f t="shared" si="3"/>
        <v>5</v>
      </c>
      <c r="AQ55" s="50">
        <f t="shared" si="2"/>
        <v>40</v>
      </c>
    </row>
    <row r="56" spans="39:43" ht="25" customHeight="1" x14ac:dyDescent="0.25">
      <c r="AM56" s="50">
        <f t="shared" ca="1" si="0"/>
        <v>0.91823709939169962</v>
      </c>
      <c r="AN56" s="50">
        <f t="shared" ca="1" si="1"/>
        <v>7</v>
      </c>
      <c r="AO56" s="50">
        <v>8</v>
      </c>
      <c r="AP56" s="50">
        <f t="shared" si="3"/>
        <v>6</v>
      </c>
      <c r="AQ56" s="50">
        <f t="shared" si="2"/>
        <v>48</v>
      </c>
    </row>
    <row r="57" spans="39:43" ht="25" customHeight="1" x14ac:dyDescent="0.25">
      <c r="AM57" s="50">
        <f t="shared" ca="1" si="0"/>
        <v>0.63666109822315864</v>
      </c>
      <c r="AN57" s="50">
        <f t="shared" ca="1" si="1"/>
        <v>24</v>
      </c>
      <c r="AO57" s="50">
        <v>8</v>
      </c>
      <c r="AP57" s="50">
        <f t="shared" si="3"/>
        <v>7</v>
      </c>
      <c r="AQ57" s="50">
        <f t="shared" si="2"/>
        <v>56</v>
      </c>
    </row>
    <row r="58" spans="39:43" ht="25" customHeight="1" x14ac:dyDescent="0.25">
      <c r="AM58" s="50">
        <f t="shared" ca="1" si="0"/>
        <v>0.62904536231547659</v>
      </c>
      <c r="AN58" s="50">
        <f t="shared" ca="1" si="1"/>
        <v>26</v>
      </c>
      <c r="AO58" s="50">
        <v>8</v>
      </c>
      <c r="AP58" s="50">
        <f t="shared" si="3"/>
        <v>8</v>
      </c>
      <c r="AQ58" s="50">
        <f t="shared" si="2"/>
        <v>64</v>
      </c>
    </row>
    <row r="59" spans="39:43" ht="25" customHeight="1" x14ac:dyDescent="0.25">
      <c r="AM59" s="50">
        <f t="shared" ca="1" si="0"/>
        <v>0.60334026331122881</v>
      </c>
      <c r="AN59" s="50">
        <f t="shared" ca="1" si="1"/>
        <v>27</v>
      </c>
      <c r="AO59" s="50">
        <v>8</v>
      </c>
      <c r="AP59" s="50">
        <f t="shared" si="3"/>
        <v>9</v>
      </c>
      <c r="AQ59" s="50">
        <f t="shared" si="2"/>
        <v>72</v>
      </c>
    </row>
    <row r="60" spans="39:43" ht="25" customHeight="1" x14ac:dyDescent="0.25">
      <c r="AM60" s="50">
        <f t="shared" ca="1" si="0"/>
        <v>0.64371314669304125</v>
      </c>
      <c r="AN60" s="50">
        <f t="shared" ca="1" si="1"/>
        <v>23</v>
      </c>
      <c r="AO60" s="50">
        <v>9</v>
      </c>
      <c r="AP60" s="50">
        <v>2</v>
      </c>
      <c r="AQ60" s="50">
        <f t="shared" si="2"/>
        <v>18</v>
      </c>
    </row>
    <row r="61" spans="39:43" ht="25" customHeight="1" x14ac:dyDescent="0.25">
      <c r="AM61" s="50">
        <f t="shared" ca="1" si="0"/>
        <v>0.39868045384245987</v>
      </c>
      <c r="AN61" s="50">
        <f t="shared" ca="1" si="1"/>
        <v>44</v>
      </c>
      <c r="AO61" s="50">
        <v>9</v>
      </c>
      <c r="AP61" s="50">
        <f t="shared" si="3"/>
        <v>3</v>
      </c>
      <c r="AQ61" s="50">
        <f t="shared" si="2"/>
        <v>27</v>
      </c>
    </row>
    <row r="62" spans="39:43" ht="25" customHeight="1" x14ac:dyDescent="0.25">
      <c r="AM62" s="50">
        <f t="shared" ca="1" si="0"/>
        <v>0.79323923444386124</v>
      </c>
      <c r="AN62" s="50">
        <f t="shared" ca="1" si="1"/>
        <v>13</v>
      </c>
      <c r="AO62" s="50">
        <v>9</v>
      </c>
      <c r="AP62" s="50">
        <f t="shared" si="3"/>
        <v>4</v>
      </c>
      <c r="AQ62" s="50">
        <f t="shared" si="2"/>
        <v>36</v>
      </c>
    </row>
    <row r="63" spans="39:43" ht="25" customHeight="1" x14ac:dyDescent="0.25">
      <c r="AM63" s="50">
        <f t="shared" ca="1" si="0"/>
        <v>0.37842632018301592</v>
      </c>
      <c r="AN63" s="50">
        <f t="shared" ca="1" si="1"/>
        <v>46</v>
      </c>
      <c r="AO63" s="50">
        <v>9</v>
      </c>
      <c r="AP63" s="50">
        <f t="shared" si="3"/>
        <v>5</v>
      </c>
      <c r="AQ63" s="50">
        <f t="shared" si="2"/>
        <v>45</v>
      </c>
    </row>
    <row r="64" spans="39:43" ht="25" customHeight="1" x14ac:dyDescent="0.25">
      <c r="AM64" s="50">
        <f t="shared" ca="1" si="0"/>
        <v>0.50334676755369512</v>
      </c>
      <c r="AN64" s="50">
        <f t="shared" ca="1" si="1"/>
        <v>35</v>
      </c>
      <c r="AO64" s="50">
        <v>9</v>
      </c>
      <c r="AP64" s="50">
        <f t="shared" si="3"/>
        <v>6</v>
      </c>
      <c r="AQ64" s="50">
        <f t="shared" si="2"/>
        <v>54</v>
      </c>
    </row>
    <row r="65" spans="39:43" ht="25" customHeight="1" x14ac:dyDescent="0.25">
      <c r="AM65" s="50">
        <f t="shared" ca="1" si="0"/>
        <v>0.26321475086006885</v>
      </c>
      <c r="AN65" s="50">
        <f t="shared" ca="1" si="1"/>
        <v>53</v>
      </c>
      <c r="AO65" s="50">
        <v>9</v>
      </c>
      <c r="AP65" s="50">
        <f t="shared" si="3"/>
        <v>7</v>
      </c>
      <c r="AQ65" s="50">
        <f t="shared" si="2"/>
        <v>63</v>
      </c>
    </row>
    <row r="66" spans="39:43" ht="25" customHeight="1" x14ac:dyDescent="0.25">
      <c r="AM66" s="50">
        <f t="shared" ca="1" si="0"/>
        <v>1.5256696362493494E-2</v>
      </c>
      <c r="AN66" s="50">
        <f t="shared" ca="1" si="1"/>
        <v>64</v>
      </c>
      <c r="AO66" s="50">
        <v>9</v>
      </c>
      <c r="AP66" s="50">
        <f t="shared" si="3"/>
        <v>8</v>
      </c>
      <c r="AQ66" s="50">
        <f t="shared" si="2"/>
        <v>72</v>
      </c>
    </row>
    <row r="67" spans="39:43" ht="25" customHeight="1" x14ac:dyDescent="0.25">
      <c r="AM67" s="50">
        <f t="shared" ca="1" si="0"/>
        <v>0.46429051778924102</v>
      </c>
      <c r="AN67" s="50">
        <f t="shared" ca="1" si="1"/>
        <v>40</v>
      </c>
      <c r="AO67" s="50">
        <v>9</v>
      </c>
      <c r="AP67" s="50">
        <f t="shared" si="3"/>
        <v>9</v>
      </c>
      <c r="AQ67" s="50">
        <f t="shared" si="2"/>
        <v>81</v>
      </c>
    </row>
  </sheetData>
  <mergeCells count="42">
    <mergeCell ref="D10:F10"/>
    <mergeCell ref="D20:F20"/>
    <mergeCell ref="AI1:AJ1"/>
    <mergeCell ref="AI24:AJ24"/>
    <mergeCell ref="D4:F4"/>
    <mergeCell ref="D6:F6"/>
    <mergeCell ref="D22:F22"/>
    <mergeCell ref="D12:F12"/>
    <mergeCell ref="D14:F14"/>
    <mergeCell ref="D16:F16"/>
    <mergeCell ref="D18:F18"/>
    <mergeCell ref="D8:F8"/>
    <mergeCell ref="J27:K27"/>
    <mergeCell ref="J29:K29"/>
    <mergeCell ref="D31:F31"/>
    <mergeCell ref="D33:F33"/>
    <mergeCell ref="L39:N39"/>
    <mergeCell ref="L27:N27"/>
    <mergeCell ref="L29:N29"/>
    <mergeCell ref="D27:F27"/>
    <mergeCell ref="D29:F29"/>
    <mergeCell ref="J31:K31"/>
    <mergeCell ref="J33:K33"/>
    <mergeCell ref="J35:K35"/>
    <mergeCell ref="J37:K37"/>
    <mergeCell ref="L31:N31"/>
    <mergeCell ref="L33:N33"/>
    <mergeCell ref="L43:N43"/>
    <mergeCell ref="L45:N45"/>
    <mergeCell ref="D35:F35"/>
    <mergeCell ref="D37:F37"/>
    <mergeCell ref="D39:F39"/>
    <mergeCell ref="D41:F41"/>
    <mergeCell ref="J39:K39"/>
    <mergeCell ref="J41:K41"/>
    <mergeCell ref="J43:K43"/>
    <mergeCell ref="J45:K45"/>
    <mergeCell ref="L35:N35"/>
    <mergeCell ref="L37:N37"/>
    <mergeCell ref="L41:N41"/>
    <mergeCell ref="D43:F43"/>
    <mergeCell ref="D45:F45"/>
  </mergeCells>
  <phoneticPr fontId="3"/>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75"/>
  <sheetViews>
    <sheetView workbookViewId="0"/>
  </sheetViews>
  <sheetFormatPr defaultColWidth="11.0703125" defaultRowHeight="25" customHeight="1" x14ac:dyDescent="0.25"/>
  <cols>
    <col min="1" max="37" width="1.7109375" style="1" customWidth="1"/>
    <col min="38" max="16384" width="11.0703125" style="1"/>
  </cols>
  <sheetData>
    <row r="1" spans="1:36" ht="25" customHeight="1" x14ac:dyDescent="0.25">
      <c r="D1" s="2" t="s">
        <v>110</v>
      </c>
      <c r="AG1" s="3" t="s">
        <v>2</v>
      </c>
      <c r="AH1" s="3"/>
      <c r="AI1" s="147"/>
      <c r="AJ1" s="147"/>
    </row>
    <row r="2" spans="1:36" ht="25" customHeight="1" x14ac:dyDescent="0.25">
      <c r="O2" s="4" t="s">
        <v>0</v>
      </c>
      <c r="P2" s="3"/>
      <c r="Q2" s="3"/>
      <c r="R2" s="3"/>
      <c r="S2" s="3"/>
      <c r="T2" s="3"/>
      <c r="U2" s="3"/>
      <c r="V2" s="3"/>
      <c r="W2" s="3"/>
      <c r="X2" s="3"/>
      <c r="Y2" s="3"/>
      <c r="Z2" s="3"/>
      <c r="AA2" s="3"/>
      <c r="AB2" s="3"/>
      <c r="AC2" s="3"/>
      <c r="AD2" s="3"/>
      <c r="AE2" s="3"/>
      <c r="AF2" s="3"/>
      <c r="AG2" s="13"/>
      <c r="AH2" s="13"/>
      <c r="AI2" s="13"/>
    </row>
    <row r="3" spans="1:36" ht="25" customHeight="1" x14ac:dyDescent="0.25">
      <c r="A3" s="5"/>
      <c r="AC3"/>
    </row>
    <row r="4" spans="1:36" ht="25" customHeight="1" x14ac:dyDescent="0.25">
      <c r="A4" s="5"/>
      <c r="E4" s="3"/>
      <c r="F4" s="3"/>
      <c r="G4" s="3"/>
      <c r="H4" s="37"/>
      <c r="I4" s="37"/>
      <c r="J4" s="9"/>
      <c r="K4" s="10"/>
      <c r="L4" s="10"/>
      <c r="M4" s="10"/>
      <c r="N4" s="10"/>
      <c r="O4" s="10"/>
      <c r="P4" s="10"/>
      <c r="Q4" s="10"/>
      <c r="R4" s="10"/>
      <c r="S4" s="10"/>
      <c r="T4" s="10"/>
      <c r="Y4" s="3"/>
      <c r="Z4" s="3"/>
      <c r="AA4" s="3"/>
      <c r="AB4" s="3"/>
      <c r="AC4" s="3"/>
    </row>
    <row r="5" spans="1:36" ht="20.149999999999999" customHeight="1" x14ac:dyDescent="0.25">
      <c r="A5" s="5" t="s">
        <v>4</v>
      </c>
      <c r="D5" s="1">
        <f ca="1">INT(RAND()*8+2)</f>
        <v>2</v>
      </c>
      <c r="E5" s="35" t="s">
        <v>16</v>
      </c>
      <c r="F5" s="36"/>
      <c r="G5" s="36">
        <f ca="1">INT(J5/10)</f>
        <v>2</v>
      </c>
      <c r="H5" s="5"/>
      <c r="I5" s="9">
        <f ca="1">J5-G5*10</f>
        <v>8</v>
      </c>
      <c r="J5" s="38">
        <f ca="1">D5*K5</f>
        <v>28</v>
      </c>
      <c r="K5" s="8">
        <f ca="1">INT(RAND()*(100-D5*10)/10+10)</f>
        <v>14</v>
      </c>
      <c r="N5" s="10"/>
      <c r="O5" s="10"/>
      <c r="P5" s="10"/>
      <c r="Q5" s="10"/>
      <c r="R5" s="10"/>
      <c r="S5" s="10"/>
      <c r="T5" s="26"/>
      <c r="U5" s="29" t="s">
        <v>5</v>
      </c>
      <c r="V5" s="30"/>
      <c r="W5" s="30"/>
      <c r="X5" s="1">
        <f ca="1">INT(RAND()*8+2)</f>
        <v>9</v>
      </c>
      <c r="Y5" s="35" t="s">
        <v>16</v>
      </c>
      <c r="Z5" s="36"/>
      <c r="AA5" s="36">
        <f ca="1">INT(AD5/10)</f>
        <v>9</v>
      </c>
      <c r="AB5" s="5"/>
      <c r="AC5" s="9">
        <f ca="1">AD5-AA5*10</f>
        <v>0</v>
      </c>
      <c r="AD5" s="38">
        <f ca="1">X5*AE5</f>
        <v>90</v>
      </c>
      <c r="AE5" s="8">
        <f ca="1">INT(RAND()*(100-X5*10)/10+10)</f>
        <v>10</v>
      </c>
      <c r="AF5" s="8"/>
      <c r="AG5" s="8"/>
      <c r="AH5" s="30"/>
      <c r="AI5" s="30"/>
    </row>
    <row r="6" spans="1:36" ht="20.149999999999999" customHeight="1" x14ac:dyDescent="0.25">
      <c r="A6" s="30"/>
      <c r="B6" s="30"/>
      <c r="C6" s="30"/>
      <c r="D6" s="30"/>
      <c r="E6" s="31"/>
      <c r="F6" s="30"/>
      <c r="G6" s="30"/>
      <c r="H6" s="30"/>
      <c r="I6" s="30"/>
      <c r="J6" s="30"/>
      <c r="K6" s="30"/>
      <c r="L6" s="30"/>
      <c r="M6" s="30"/>
      <c r="N6" s="30"/>
      <c r="O6" s="30"/>
      <c r="P6" s="30"/>
      <c r="Q6" s="30"/>
      <c r="R6" s="30"/>
      <c r="S6" s="30"/>
      <c r="T6" s="30"/>
      <c r="U6" s="30"/>
      <c r="V6" s="30"/>
      <c r="W6" s="30"/>
      <c r="X6" s="30"/>
      <c r="Y6" s="31"/>
      <c r="Z6" s="30"/>
      <c r="AA6" s="30"/>
      <c r="AB6" s="30"/>
      <c r="AC6" s="30"/>
      <c r="AD6" s="30"/>
      <c r="AE6" s="30"/>
      <c r="AF6" s="30"/>
      <c r="AG6" s="30"/>
      <c r="AH6" s="30"/>
      <c r="AI6" s="30"/>
    </row>
    <row r="7" spans="1:36" ht="20.149999999999999" customHeight="1" x14ac:dyDescent="0.25">
      <c r="A7" s="29"/>
      <c r="B7" s="30"/>
      <c r="C7" s="30"/>
      <c r="D7" s="30"/>
      <c r="E7" s="31"/>
      <c r="F7" s="27"/>
      <c r="G7" s="27"/>
      <c r="H7" s="28"/>
      <c r="I7" s="31"/>
      <c r="J7" s="31"/>
      <c r="K7" s="26"/>
      <c r="L7" s="26"/>
      <c r="M7" s="26"/>
      <c r="N7" s="26"/>
      <c r="O7" s="26"/>
      <c r="P7" s="26"/>
      <c r="Q7" s="26"/>
      <c r="R7" s="26"/>
      <c r="S7" s="26"/>
      <c r="T7" s="26"/>
      <c r="U7" s="30"/>
      <c r="V7" s="30"/>
      <c r="W7" s="30"/>
      <c r="X7" s="30"/>
      <c r="Y7" s="31"/>
      <c r="Z7" s="30"/>
      <c r="AA7" s="30"/>
      <c r="AB7" s="30"/>
      <c r="AC7" s="30"/>
      <c r="AD7" s="30"/>
      <c r="AE7" s="30"/>
      <c r="AF7" s="30"/>
      <c r="AG7" s="30"/>
      <c r="AH7" s="30"/>
      <c r="AI7" s="30"/>
    </row>
    <row r="8" spans="1:36" ht="20.149999999999999" customHeight="1" x14ac:dyDescent="0.25">
      <c r="A8" s="30"/>
      <c r="B8" s="30"/>
      <c r="C8" s="30"/>
      <c r="D8" s="30"/>
      <c r="E8" s="31"/>
      <c r="F8" s="30"/>
      <c r="G8" s="30"/>
      <c r="H8" s="30"/>
      <c r="I8" s="30"/>
      <c r="J8" s="30"/>
      <c r="K8" s="32"/>
      <c r="L8" s="32"/>
      <c r="M8" s="30"/>
      <c r="N8" s="30"/>
      <c r="O8" s="30"/>
      <c r="P8" s="30"/>
      <c r="Q8" s="30"/>
      <c r="R8" s="30"/>
      <c r="S8" s="30"/>
      <c r="T8" s="30"/>
      <c r="U8" s="30"/>
      <c r="V8" s="30"/>
      <c r="W8" s="30"/>
      <c r="X8" s="30"/>
      <c r="Y8" s="31"/>
      <c r="Z8" s="30"/>
      <c r="AA8" s="30"/>
      <c r="AB8" s="30"/>
      <c r="AC8" s="30"/>
      <c r="AD8" s="30"/>
      <c r="AE8" s="30"/>
      <c r="AF8" s="30"/>
      <c r="AG8" s="30"/>
      <c r="AH8" s="30"/>
      <c r="AI8" s="30"/>
    </row>
    <row r="9" spans="1:36" ht="20.149999999999999" customHeight="1" x14ac:dyDescent="0.25">
      <c r="A9" s="30"/>
      <c r="B9" s="30"/>
      <c r="C9" s="30"/>
      <c r="D9" s="30"/>
      <c r="E9" s="31"/>
      <c r="F9" s="30"/>
      <c r="G9" s="30"/>
      <c r="H9" s="30"/>
      <c r="I9" s="30"/>
      <c r="J9" s="30"/>
      <c r="K9" s="30"/>
      <c r="L9" s="30"/>
      <c r="M9" s="30"/>
      <c r="N9" s="30"/>
      <c r="O9" s="30"/>
      <c r="P9" s="30"/>
      <c r="Q9" s="30"/>
      <c r="R9" s="30"/>
      <c r="S9" s="30"/>
      <c r="T9" s="30"/>
      <c r="U9" s="30"/>
      <c r="V9" s="30"/>
      <c r="W9" s="30"/>
      <c r="X9" s="30"/>
      <c r="Y9" s="31"/>
      <c r="Z9" s="30"/>
      <c r="AA9" s="30"/>
      <c r="AB9" s="30"/>
      <c r="AC9" s="30"/>
      <c r="AD9" s="30"/>
      <c r="AE9" s="30"/>
      <c r="AF9" s="30"/>
      <c r="AG9" s="30"/>
      <c r="AH9" s="30"/>
      <c r="AI9" s="30"/>
    </row>
    <row r="10" spans="1:36" ht="20.149999999999999" customHeight="1" x14ac:dyDescent="0.25">
      <c r="A10" s="30"/>
      <c r="B10" s="30"/>
      <c r="C10" s="30"/>
      <c r="D10" s="30"/>
      <c r="E10" s="31"/>
      <c r="F10" s="30"/>
      <c r="G10" s="30"/>
      <c r="H10" s="30"/>
      <c r="I10" s="30"/>
      <c r="J10" s="30"/>
      <c r="K10" s="30"/>
      <c r="L10" s="30"/>
      <c r="M10" s="30"/>
      <c r="N10" s="30"/>
      <c r="O10" s="30"/>
      <c r="P10" s="30"/>
      <c r="Q10" s="30"/>
      <c r="R10" s="30"/>
      <c r="S10" s="30"/>
      <c r="T10" s="30"/>
      <c r="U10" s="30"/>
      <c r="V10" s="30"/>
      <c r="W10" s="30"/>
      <c r="X10" s="30"/>
      <c r="Y10" s="31"/>
      <c r="Z10" s="30"/>
      <c r="AA10" s="30"/>
      <c r="AB10" s="30"/>
      <c r="AC10" s="30"/>
      <c r="AD10" s="30"/>
      <c r="AE10" s="30"/>
      <c r="AF10" s="30"/>
      <c r="AG10" s="30"/>
      <c r="AH10" s="30"/>
      <c r="AI10" s="30"/>
    </row>
    <row r="11" spans="1:36" ht="20.149999999999999" customHeight="1" x14ac:dyDescent="0.25">
      <c r="A11" s="30"/>
      <c r="B11" s="30"/>
      <c r="C11" s="30"/>
      <c r="D11" s="30"/>
      <c r="E11" s="33"/>
      <c r="F11" s="34"/>
      <c r="G11" s="34"/>
      <c r="H11" s="34"/>
      <c r="I11" s="34"/>
      <c r="J11" s="30"/>
      <c r="K11" s="30"/>
      <c r="L11" s="30"/>
      <c r="M11" s="30"/>
      <c r="N11" s="30"/>
      <c r="O11" s="30"/>
      <c r="P11" s="30"/>
      <c r="Q11" s="30"/>
      <c r="R11" s="30"/>
      <c r="S11" s="30"/>
      <c r="T11" s="30"/>
      <c r="U11" s="30"/>
      <c r="V11" s="30"/>
      <c r="W11" s="30"/>
      <c r="X11" s="30"/>
      <c r="Y11" s="33"/>
      <c r="Z11" s="34"/>
      <c r="AA11" s="34"/>
      <c r="AB11" s="34"/>
      <c r="AC11" s="34"/>
      <c r="AD11" s="30"/>
      <c r="AE11" s="30"/>
      <c r="AF11" s="30"/>
      <c r="AG11" s="30"/>
      <c r="AH11" s="30"/>
      <c r="AI11" s="30"/>
    </row>
    <row r="12" spans="1:36" ht="20.149999999999999" customHeight="1" x14ac:dyDescent="0.25">
      <c r="A12" s="29" t="s">
        <v>7</v>
      </c>
      <c r="B12" s="30"/>
      <c r="C12" s="30"/>
      <c r="D12" s="1">
        <f ca="1">INT(RAND()*8+2)</f>
        <v>2</v>
      </c>
      <c r="E12" s="35" t="s">
        <v>16</v>
      </c>
      <c r="F12" s="36"/>
      <c r="G12" s="36">
        <f ca="1">INT(J12/10)</f>
        <v>2</v>
      </c>
      <c r="H12" s="5"/>
      <c r="I12" s="9">
        <f ca="1">J12-G12*10</f>
        <v>6</v>
      </c>
      <c r="J12" s="38">
        <f ca="1">D12*K12</f>
        <v>26</v>
      </c>
      <c r="K12" s="8">
        <f ca="1">INT(RAND()*(100-D12*10)/10+10)</f>
        <v>13</v>
      </c>
      <c r="L12" s="8"/>
      <c r="M12" s="8"/>
      <c r="N12" s="26"/>
      <c r="O12" s="26"/>
      <c r="P12" s="26"/>
      <c r="Q12" s="26"/>
      <c r="R12" s="26"/>
      <c r="S12" s="26"/>
      <c r="T12" s="26"/>
      <c r="U12" s="29" t="s">
        <v>8</v>
      </c>
      <c r="V12" s="30"/>
      <c r="W12" s="30"/>
      <c r="X12" s="1">
        <f ca="1">INT(RAND()*8+2)</f>
        <v>3</v>
      </c>
      <c r="Y12" s="35" t="s">
        <v>16</v>
      </c>
      <c r="Z12" s="36"/>
      <c r="AA12" s="36">
        <f ca="1">INT(AD12/10)</f>
        <v>4</v>
      </c>
      <c r="AB12" s="5"/>
      <c r="AC12" s="9">
        <f ca="1">AD12-AA12*10</f>
        <v>5</v>
      </c>
      <c r="AD12" s="38">
        <f ca="1">X12*AE12</f>
        <v>45</v>
      </c>
      <c r="AE12" s="8">
        <f ca="1">INT(RAND()*(100-X12*10)/10+10)</f>
        <v>15</v>
      </c>
      <c r="AF12" s="8"/>
      <c r="AG12" s="8"/>
      <c r="AH12" s="30"/>
      <c r="AI12" s="30"/>
    </row>
    <row r="13" spans="1:36" ht="20.149999999999999" customHeight="1" x14ac:dyDescent="0.25">
      <c r="A13" s="30"/>
      <c r="B13" s="30"/>
      <c r="C13" s="30"/>
      <c r="D13" s="30"/>
      <c r="E13" s="31"/>
      <c r="F13" s="30"/>
      <c r="G13" s="30"/>
      <c r="H13" s="30"/>
      <c r="I13" s="30"/>
      <c r="J13" s="30"/>
      <c r="K13" s="30"/>
      <c r="L13" s="30"/>
      <c r="M13" s="30"/>
      <c r="N13" s="30"/>
      <c r="O13" s="30"/>
      <c r="P13" s="30"/>
      <c r="Q13" s="30"/>
      <c r="R13" s="30"/>
      <c r="S13" s="30"/>
      <c r="T13" s="30"/>
      <c r="U13" s="30"/>
      <c r="V13" s="30"/>
      <c r="W13" s="30"/>
      <c r="X13" s="30"/>
      <c r="Y13" s="31"/>
      <c r="Z13" s="30"/>
      <c r="AA13" s="30"/>
      <c r="AB13" s="30"/>
      <c r="AC13" s="30"/>
      <c r="AD13" s="30"/>
      <c r="AE13" s="30"/>
      <c r="AF13" s="30"/>
      <c r="AG13" s="30"/>
      <c r="AH13" s="30"/>
      <c r="AI13" s="30"/>
    </row>
    <row r="14" spans="1:36" ht="20.149999999999999" customHeight="1" x14ac:dyDescent="0.25">
      <c r="A14" s="30"/>
      <c r="B14" s="30"/>
      <c r="C14" s="30"/>
      <c r="D14" s="30"/>
      <c r="E14" s="31"/>
      <c r="F14" s="30"/>
      <c r="G14" s="30"/>
      <c r="H14" s="30"/>
      <c r="I14" s="30"/>
      <c r="J14" s="30"/>
      <c r="K14" s="30"/>
      <c r="L14" s="30"/>
      <c r="M14" s="30"/>
      <c r="N14" s="30"/>
      <c r="O14" s="30"/>
      <c r="P14" s="30"/>
      <c r="Q14" s="30"/>
      <c r="R14" s="30"/>
      <c r="S14" s="30"/>
      <c r="T14" s="30"/>
      <c r="U14" s="30"/>
      <c r="V14" s="30"/>
      <c r="W14" s="30"/>
      <c r="X14" s="30"/>
      <c r="Y14" s="31"/>
      <c r="Z14" s="30"/>
      <c r="AA14" s="30"/>
      <c r="AB14" s="30"/>
      <c r="AC14" s="30"/>
      <c r="AD14" s="30"/>
      <c r="AE14" s="30"/>
      <c r="AF14" s="30"/>
      <c r="AG14" s="30"/>
      <c r="AH14" s="30"/>
      <c r="AI14" s="30"/>
    </row>
    <row r="15" spans="1:36" ht="20.149999999999999" customHeight="1" x14ac:dyDescent="0.25">
      <c r="A15" s="30"/>
      <c r="B15" s="30"/>
      <c r="C15" s="30"/>
      <c r="D15" s="30"/>
      <c r="E15" s="31"/>
      <c r="F15" s="30"/>
      <c r="G15" s="30"/>
      <c r="H15" s="30"/>
      <c r="I15" s="30"/>
      <c r="J15" s="30"/>
      <c r="K15" s="30"/>
      <c r="L15" s="30"/>
      <c r="M15" s="30"/>
      <c r="N15" s="30"/>
      <c r="O15" s="30"/>
      <c r="P15" s="30"/>
      <c r="Q15" s="30"/>
      <c r="R15" s="30"/>
      <c r="S15" s="30"/>
      <c r="T15" s="30"/>
      <c r="U15" s="30"/>
      <c r="V15" s="30"/>
      <c r="W15" s="30"/>
      <c r="X15" s="30"/>
      <c r="Y15" s="31"/>
      <c r="Z15" s="30"/>
      <c r="AA15" s="30"/>
      <c r="AB15" s="30"/>
      <c r="AC15" s="30"/>
      <c r="AD15" s="30"/>
      <c r="AE15" s="30"/>
      <c r="AF15" s="30"/>
      <c r="AG15" s="30"/>
      <c r="AH15" s="30"/>
      <c r="AI15" s="30"/>
    </row>
    <row r="16" spans="1:36" ht="20.149999999999999" customHeight="1" x14ac:dyDescent="0.25">
      <c r="A16" s="30"/>
      <c r="B16" s="30"/>
      <c r="C16" s="30"/>
      <c r="D16" s="30"/>
      <c r="E16" s="31"/>
      <c r="F16" s="30"/>
      <c r="G16" s="30"/>
      <c r="H16" s="30"/>
      <c r="I16" s="30"/>
      <c r="J16" s="30"/>
      <c r="K16" s="30"/>
      <c r="L16" s="30"/>
      <c r="M16" s="30"/>
      <c r="N16" s="30"/>
      <c r="O16" s="30"/>
      <c r="P16" s="30"/>
      <c r="Q16" s="30"/>
      <c r="R16" s="30"/>
      <c r="S16" s="30"/>
      <c r="T16" s="30"/>
      <c r="U16" s="30"/>
      <c r="V16" s="30"/>
      <c r="W16" s="30"/>
      <c r="X16" s="30"/>
      <c r="Y16" s="31"/>
      <c r="Z16" s="30"/>
      <c r="AA16" s="30"/>
      <c r="AB16" s="30"/>
      <c r="AC16" s="30"/>
      <c r="AD16" s="30"/>
      <c r="AE16" s="30"/>
      <c r="AF16" s="30"/>
      <c r="AG16" s="30"/>
      <c r="AH16" s="30"/>
      <c r="AI16" s="30"/>
    </row>
    <row r="17" spans="1:35" ht="20.149999999999999" customHeight="1" x14ac:dyDescent="0.25">
      <c r="A17" s="30"/>
      <c r="B17" s="30"/>
      <c r="C17" s="30"/>
      <c r="D17" s="30"/>
      <c r="E17" s="31"/>
      <c r="F17" s="30"/>
      <c r="G17" s="30"/>
      <c r="H17" s="30"/>
      <c r="I17" s="30"/>
      <c r="J17" s="30"/>
      <c r="K17" s="30"/>
      <c r="L17" s="30"/>
      <c r="M17" s="30"/>
      <c r="N17" s="30"/>
      <c r="O17" s="30"/>
      <c r="P17" s="30"/>
      <c r="Q17" s="30"/>
      <c r="R17" s="30"/>
      <c r="S17" s="30"/>
      <c r="T17" s="30"/>
      <c r="U17" s="30"/>
      <c r="V17" s="30"/>
      <c r="W17" s="30"/>
      <c r="X17" s="30"/>
      <c r="Y17" s="31"/>
      <c r="Z17" s="30"/>
      <c r="AA17" s="30"/>
      <c r="AB17" s="30"/>
      <c r="AC17" s="30"/>
      <c r="AD17" s="30"/>
      <c r="AE17" s="30"/>
      <c r="AF17" s="30"/>
      <c r="AG17" s="30"/>
      <c r="AH17" s="30"/>
      <c r="AI17" s="30"/>
    </row>
    <row r="18" spans="1:35" ht="20.149999999999999" customHeight="1" x14ac:dyDescent="0.25">
      <c r="A18" s="30"/>
      <c r="B18" s="30"/>
      <c r="C18" s="30"/>
      <c r="D18" s="30"/>
      <c r="E18" s="33"/>
      <c r="F18" s="34"/>
      <c r="G18" s="34"/>
      <c r="H18" s="34"/>
      <c r="I18" s="34"/>
      <c r="J18" s="30"/>
      <c r="K18" s="30"/>
      <c r="L18" s="30"/>
      <c r="M18" s="30"/>
      <c r="N18" s="30"/>
      <c r="O18" s="30"/>
      <c r="P18" s="30"/>
      <c r="Q18" s="30"/>
      <c r="R18" s="30"/>
      <c r="S18" s="30"/>
      <c r="T18" s="30"/>
      <c r="U18" s="30"/>
      <c r="V18" s="30"/>
      <c r="W18" s="30"/>
      <c r="X18" s="30"/>
      <c r="Y18" s="33"/>
      <c r="Z18" s="34"/>
      <c r="AA18" s="34"/>
      <c r="AB18" s="34"/>
      <c r="AC18" s="34"/>
      <c r="AD18" s="30"/>
      <c r="AE18" s="30"/>
      <c r="AF18" s="30"/>
      <c r="AG18" s="30"/>
      <c r="AH18" s="30"/>
      <c r="AI18" s="30"/>
    </row>
    <row r="19" spans="1:35" ht="20.149999999999999" customHeight="1" x14ac:dyDescent="0.25">
      <c r="A19" s="29" t="s">
        <v>9</v>
      </c>
      <c r="B19" s="30"/>
      <c r="C19" s="30"/>
      <c r="D19" s="1">
        <f ca="1">INT(RAND()*8+2)</f>
        <v>2</v>
      </c>
      <c r="E19" s="35" t="s">
        <v>16</v>
      </c>
      <c r="F19" s="36"/>
      <c r="G19" s="36">
        <f ca="1">INT(J19/10)</f>
        <v>3</v>
      </c>
      <c r="H19" s="5"/>
      <c r="I19" s="9">
        <f ca="1">J19-G19*10</f>
        <v>0</v>
      </c>
      <c r="J19" s="38">
        <f ca="1">D19*K19</f>
        <v>30</v>
      </c>
      <c r="K19" s="8">
        <f ca="1">INT(RAND()*(100-D19*10)/10+10)</f>
        <v>15</v>
      </c>
      <c r="L19" s="8"/>
      <c r="M19" s="8"/>
      <c r="N19" s="26"/>
      <c r="O19" s="26"/>
      <c r="P19" s="26"/>
      <c r="Q19" s="26"/>
      <c r="R19" s="26"/>
      <c r="S19" s="26"/>
      <c r="T19" s="26"/>
      <c r="U19" s="29" t="s">
        <v>10</v>
      </c>
      <c r="V19" s="30"/>
      <c r="W19" s="30"/>
      <c r="X19" s="1">
        <f ca="1">INT(RAND()*8+2)</f>
        <v>8</v>
      </c>
      <c r="Y19" s="35" t="s">
        <v>16</v>
      </c>
      <c r="Z19" s="36"/>
      <c r="AA19" s="36">
        <f ca="1">INT(AD19/10)</f>
        <v>8</v>
      </c>
      <c r="AB19" s="5"/>
      <c r="AC19" s="9">
        <f ca="1">AD19-AA19*10</f>
        <v>0</v>
      </c>
      <c r="AD19" s="38">
        <f ca="1">X19*AE19</f>
        <v>80</v>
      </c>
      <c r="AE19" s="8">
        <f ca="1">INT(RAND()*(100-X19*10)/10+10)</f>
        <v>10</v>
      </c>
      <c r="AF19" s="8"/>
      <c r="AG19" s="8"/>
      <c r="AH19" s="30"/>
      <c r="AI19" s="30"/>
    </row>
    <row r="20" spans="1:35" ht="20.149999999999999" customHeight="1" x14ac:dyDescent="0.25">
      <c r="A20" s="30"/>
      <c r="B20" s="30"/>
      <c r="C20" s="30"/>
      <c r="D20" s="30"/>
      <c r="E20" s="31"/>
      <c r="F20" s="30"/>
      <c r="G20" s="30"/>
      <c r="H20" s="30"/>
      <c r="I20" s="30"/>
      <c r="J20" s="30"/>
      <c r="K20" s="30"/>
      <c r="L20" s="30"/>
      <c r="M20" s="30"/>
      <c r="N20" s="30"/>
      <c r="O20" s="30"/>
      <c r="P20" s="30"/>
      <c r="Q20" s="30"/>
      <c r="R20" s="30"/>
      <c r="S20" s="30"/>
      <c r="T20" s="30"/>
      <c r="U20" s="30"/>
      <c r="V20" s="30"/>
      <c r="W20" s="30"/>
      <c r="X20" s="30"/>
      <c r="Y20" s="31"/>
      <c r="Z20" s="30"/>
      <c r="AA20" s="30"/>
      <c r="AB20" s="30"/>
      <c r="AC20" s="30"/>
      <c r="AD20" s="30"/>
      <c r="AE20" s="30"/>
      <c r="AF20" s="30"/>
      <c r="AG20" s="30"/>
      <c r="AH20" s="30"/>
      <c r="AI20" s="30"/>
    </row>
    <row r="21" spans="1:35" ht="20.149999999999999" customHeight="1" x14ac:dyDescent="0.25">
      <c r="A21" s="30"/>
      <c r="B21" s="30"/>
      <c r="C21" s="30"/>
      <c r="D21" s="30"/>
      <c r="E21" s="31"/>
      <c r="F21" s="30"/>
      <c r="G21" s="30"/>
      <c r="H21" s="30"/>
      <c r="I21" s="30"/>
      <c r="J21" s="30"/>
      <c r="K21" s="30"/>
      <c r="L21" s="30"/>
      <c r="M21" s="30"/>
      <c r="N21" s="30"/>
      <c r="O21" s="30"/>
      <c r="P21" s="30"/>
      <c r="Q21" s="30"/>
      <c r="R21" s="30"/>
      <c r="S21" s="30"/>
      <c r="T21" s="30"/>
      <c r="U21" s="30"/>
      <c r="V21" s="30"/>
      <c r="W21" s="30"/>
      <c r="X21" s="30"/>
      <c r="Y21" s="31"/>
      <c r="Z21" s="30"/>
      <c r="AA21" s="30"/>
      <c r="AB21" s="30"/>
      <c r="AC21" s="30"/>
      <c r="AD21" s="30"/>
      <c r="AE21" s="30"/>
      <c r="AF21" s="30"/>
      <c r="AG21" s="30"/>
      <c r="AH21" s="30"/>
      <c r="AI21" s="30"/>
    </row>
    <row r="22" spans="1:35" ht="20.149999999999999" customHeight="1" x14ac:dyDescent="0.25">
      <c r="A22" s="30"/>
      <c r="B22" s="30"/>
      <c r="C22" s="30"/>
      <c r="D22" s="30"/>
      <c r="E22" s="31"/>
      <c r="F22" s="30"/>
      <c r="G22" s="30"/>
      <c r="H22" s="30"/>
      <c r="I22" s="30"/>
      <c r="J22" s="30"/>
      <c r="K22" s="30"/>
      <c r="L22" s="30"/>
      <c r="M22" s="30"/>
      <c r="N22" s="30"/>
      <c r="O22" s="30"/>
      <c r="P22" s="30"/>
      <c r="Q22" s="30"/>
      <c r="R22" s="30"/>
      <c r="S22" s="30"/>
      <c r="T22" s="30"/>
      <c r="U22" s="30"/>
      <c r="V22" s="30"/>
      <c r="W22" s="30"/>
      <c r="X22" s="30"/>
      <c r="Y22" s="31"/>
      <c r="Z22" s="30"/>
      <c r="AA22" s="30"/>
      <c r="AB22" s="30"/>
      <c r="AC22" s="30"/>
      <c r="AD22" s="30"/>
      <c r="AE22" s="30"/>
      <c r="AF22" s="30"/>
      <c r="AG22" s="30"/>
      <c r="AH22" s="30"/>
      <c r="AI22" s="30"/>
    </row>
    <row r="23" spans="1:35" ht="20.149999999999999" customHeight="1" x14ac:dyDescent="0.25">
      <c r="A23" s="30"/>
      <c r="B23" s="30"/>
      <c r="C23" s="30"/>
      <c r="D23" s="30"/>
      <c r="E23" s="31"/>
      <c r="F23" s="30"/>
      <c r="G23" s="30"/>
      <c r="H23" s="30"/>
      <c r="I23" s="30"/>
      <c r="J23" s="30"/>
      <c r="K23" s="30"/>
      <c r="L23" s="30"/>
      <c r="M23" s="30"/>
      <c r="N23" s="30"/>
      <c r="O23" s="30"/>
      <c r="P23" s="30"/>
      <c r="Q23" s="30"/>
      <c r="R23" s="30"/>
      <c r="S23" s="30"/>
      <c r="T23" s="30"/>
      <c r="U23" s="30"/>
      <c r="V23" s="30"/>
      <c r="W23" s="30"/>
      <c r="X23" s="30"/>
      <c r="Y23" s="31"/>
      <c r="Z23" s="30"/>
      <c r="AA23" s="30"/>
      <c r="AB23" s="30"/>
      <c r="AC23" s="30"/>
      <c r="AD23" s="30"/>
      <c r="AE23" s="30"/>
      <c r="AF23" s="30"/>
      <c r="AG23" s="30"/>
      <c r="AH23" s="30"/>
      <c r="AI23" s="30"/>
    </row>
    <row r="24" spans="1:35" ht="20.149999999999999" customHeight="1" x14ac:dyDescent="0.25">
      <c r="A24" s="30"/>
      <c r="B24" s="30"/>
      <c r="C24" s="30"/>
      <c r="D24" s="30"/>
      <c r="E24" s="31"/>
      <c r="F24" s="30"/>
      <c r="G24" s="30"/>
      <c r="H24" s="30"/>
      <c r="I24" s="30"/>
      <c r="J24" s="30"/>
      <c r="K24" s="30"/>
      <c r="L24" s="30"/>
      <c r="M24" s="30"/>
      <c r="N24" s="30"/>
      <c r="O24" s="30"/>
      <c r="P24" s="30"/>
      <c r="Q24" s="30"/>
      <c r="R24" s="30"/>
      <c r="S24" s="30"/>
      <c r="T24" s="30"/>
      <c r="U24" s="30"/>
      <c r="V24" s="30"/>
      <c r="W24" s="30"/>
      <c r="X24" s="30"/>
      <c r="Y24" s="31"/>
      <c r="Z24" s="30"/>
      <c r="AA24" s="30"/>
      <c r="AB24" s="30"/>
      <c r="AC24" s="30"/>
      <c r="AD24" s="30"/>
      <c r="AE24" s="30"/>
      <c r="AF24" s="30"/>
      <c r="AG24" s="30"/>
      <c r="AH24" s="30"/>
      <c r="AI24" s="30"/>
    </row>
    <row r="25" spans="1:35" ht="20.149999999999999" customHeight="1" x14ac:dyDescent="0.25">
      <c r="A25" s="30"/>
      <c r="B25" s="30"/>
      <c r="C25" s="30"/>
      <c r="D25" s="30"/>
      <c r="E25" s="33"/>
      <c r="F25" s="34"/>
      <c r="G25" s="34"/>
      <c r="H25" s="34"/>
      <c r="I25" s="34"/>
      <c r="J25" s="30"/>
      <c r="K25" s="30"/>
      <c r="L25" s="30"/>
      <c r="M25" s="30"/>
      <c r="N25" s="30"/>
      <c r="O25" s="30"/>
      <c r="P25" s="30"/>
      <c r="Q25" s="30"/>
      <c r="R25" s="30"/>
      <c r="S25" s="30"/>
      <c r="T25" s="30"/>
      <c r="U25" s="30"/>
      <c r="V25" s="30"/>
      <c r="W25" s="30"/>
      <c r="X25" s="30"/>
      <c r="Y25" s="33"/>
      <c r="Z25" s="34"/>
      <c r="AA25" s="34"/>
      <c r="AB25" s="34"/>
      <c r="AC25" s="34"/>
      <c r="AD25" s="30"/>
      <c r="AE25" s="30"/>
      <c r="AF25" s="30"/>
      <c r="AG25" s="30"/>
      <c r="AH25" s="30"/>
      <c r="AI25" s="30"/>
    </row>
    <row r="26" spans="1:35" ht="20.149999999999999" customHeight="1" x14ac:dyDescent="0.25">
      <c r="A26" s="29" t="s">
        <v>11</v>
      </c>
      <c r="B26" s="30"/>
      <c r="C26" s="30"/>
      <c r="D26" s="1">
        <f ca="1">INT(RAND()*8+2)</f>
        <v>8</v>
      </c>
      <c r="E26" s="35" t="s">
        <v>16</v>
      </c>
      <c r="F26" s="36"/>
      <c r="G26" s="36">
        <f ca="1">INT(J26/10)</f>
        <v>8</v>
      </c>
      <c r="H26" s="5"/>
      <c r="I26" s="9">
        <f ca="1">J26-G26*10</f>
        <v>8</v>
      </c>
      <c r="J26" s="38">
        <f ca="1">D26*K26</f>
        <v>88</v>
      </c>
      <c r="K26" s="8">
        <f ca="1">INT(RAND()*(100-D26*10)/10+10)</f>
        <v>11</v>
      </c>
      <c r="L26" s="8"/>
      <c r="M26" s="8"/>
      <c r="N26" s="26"/>
      <c r="O26" s="26"/>
      <c r="P26" s="26"/>
      <c r="Q26" s="26"/>
      <c r="R26" s="26"/>
      <c r="S26" s="26"/>
      <c r="T26" s="26"/>
      <c r="U26" s="29" t="s">
        <v>12</v>
      </c>
      <c r="V26" s="30"/>
      <c r="W26" s="30"/>
      <c r="X26" s="1">
        <f ca="1">INT(RAND()*8+2)</f>
        <v>4</v>
      </c>
      <c r="Y26" s="35" t="s">
        <v>16</v>
      </c>
      <c r="Z26" s="36"/>
      <c r="AA26" s="36">
        <f ca="1">INT(AD26/10)</f>
        <v>5</v>
      </c>
      <c r="AB26" s="5"/>
      <c r="AC26" s="9">
        <f ca="1">AD26-AA26*10</f>
        <v>6</v>
      </c>
      <c r="AD26" s="38">
        <f ca="1">X26*AE26</f>
        <v>56</v>
      </c>
      <c r="AE26" s="8">
        <f ca="1">INT(RAND()*(100-X26*10)/10+10)</f>
        <v>14</v>
      </c>
      <c r="AF26" s="8"/>
      <c r="AG26" s="8"/>
      <c r="AH26" s="30"/>
      <c r="AI26" s="30"/>
    </row>
    <row r="27" spans="1:35" ht="20.149999999999999" customHeight="1" x14ac:dyDescent="0.25">
      <c r="A27" s="30"/>
      <c r="B27" s="30"/>
      <c r="C27" s="30"/>
      <c r="D27" s="30"/>
      <c r="E27" s="31"/>
      <c r="F27" s="30"/>
      <c r="G27" s="30"/>
      <c r="H27" s="30"/>
      <c r="I27" s="30"/>
      <c r="J27" s="30"/>
      <c r="K27" s="30"/>
      <c r="L27" s="30"/>
      <c r="M27" s="30"/>
      <c r="N27" s="30"/>
      <c r="O27" s="30"/>
      <c r="P27" s="30"/>
      <c r="Q27" s="30"/>
      <c r="R27" s="30"/>
      <c r="S27" s="30"/>
      <c r="T27" s="30"/>
      <c r="U27" s="30"/>
      <c r="V27" s="30"/>
      <c r="W27" s="30"/>
      <c r="X27" s="30"/>
      <c r="Y27" s="31"/>
      <c r="Z27" s="30"/>
      <c r="AA27" s="30"/>
      <c r="AB27" s="30"/>
      <c r="AC27" s="30"/>
      <c r="AD27" s="30"/>
      <c r="AE27" s="30"/>
      <c r="AF27" s="30"/>
      <c r="AG27" s="30"/>
      <c r="AH27" s="30"/>
      <c r="AI27" s="30"/>
    </row>
    <row r="28" spans="1:35" ht="20.149999999999999" customHeight="1" x14ac:dyDescent="0.25">
      <c r="A28" s="30"/>
      <c r="B28" s="30"/>
      <c r="C28" s="30"/>
      <c r="D28" s="30"/>
      <c r="E28" s="31"/>
      <c r="F28" s="30"/>
      <c r="G28" s="30"/>
      <c r="H28" s="30"/>
      <c r="I28" s="30"/>
      <c r="J28" s="30"/>
      <c r="K28" s="30"/>
      <c r="L28" s="30"/>
      <c r="M28" s="30"/>
      <c r="N28" s="30"/>
      <c r="O28" s="30"/>
      <c r="P28" s="30"/>
      <c r="Q28" s="30"/>
      <c r="R28" s="30"/>
      <c r="S28" s="30"/>
      <c r="T28" s="30"/>
      <c r="U28" s="30"/>
      <c r="V28" s="30"/>
      <c r="W28" s="30"/>
      <c r="X28" s="30"/>
      <c r="Y28" s="31"/>
      <c r="Z28" s="30"/>
      <c r="AA28" s="30"/>
      <c r="AB28" s="30"/>
      <c r="AC28" s="30"/>
      <c r="AD28" s="30"/>
      <c r="AE28" s="30"/>
      <c r="AF28" s="30"/>
      <c r="AG28" s="30"/>
      <c r="AH28" s="30"/>
      <c r="AI28" s="30"/>
    </row>
    <row r="29" spans="1:35" ht="20.149999999999999" customHeight="1" x14ac:dyDescent="0.25">
      <c r="A29" s="30"/>
      <c r="B29" s="30"/>
      <c r="C29" s="30"/>
      <c r="D29" s="30"/>
      <c r="E29" s="31"/>
      <c r="F29" s="30"/>
      <c r="G29" s="30"/>
      <c r="H29" s="30"/>
      <c r="I29" s="30"/>
      <c r="J29" s="30"/>
      <c r="K29" s="30"/>
      <c r="L29" s="30"/>
      <c r="M29" s="30"/>
      <c r="N29" s="30"/>
      <c r="O29" s="30"/>
      <c r="P29" s="30"/>
      <c r="Q29" s="30"/>
      <c r="R29" s="30"/>
      <c r="S29" s="30"/>
      <c r="T29" s="30"/>
      <c r="U29" s="30"/>
      <c r="V29" s="30"/>
      <c r="W29" s="30"/>
      <c r="X29" s="30"/>
      <c r="Y29" s="31"/>
      <c r="Z29" s="30"/>
      <c r="AA29" s="30"/>
      <c r="AB29" s="30"/>
      <c r="AC29" s="30"/>
      <c r="AD29" s="30"/>
      <c r="AE29" s="30"/>
      <c r="AF29" s="30"/>
      <c r="AG29" s="30"/>
      <c r="AH29" s="30"/>
      <c r="AI29" s="30"/>
    </row>
    <row r="30" spans="1:35" ht="20.149999999999999" customHeight="1" x14ac:dyDescent="0.25">
      <c r="A30" s="30"/>
      <c r="B30" s="30"/>
      <c r="C30" s="30"/>
      <c r="D30" s="30"/>
      <c r="E30" s="31"/>
      <c r="F30" s="30"/>
      <c r="G30" s="30"/>
      <c r="H30" s="30"/>
      <c r="I30" s="30"/>
      <c r="J30" s="30"/>
      <c r="K30" s="30"/>
      <c r="L30" s="30"/>
      <c r="M30" s="30"/>
      <c r="N30" s="30"/>
      <c r="O30" s="30"/>
      <c r="P30" s="30"/>
      <c r="Q30" s="30"/>
      <c r="R30" s="30"/>
      <c r="S30" s="30"/>
      <c r="T30" s="30"/>
      <c r="U30" s="30"/>
      <c r="V30" s="30"/>
      <c r="W30" s="30"/>
      <c r="X30" s="30"/>
      <c r="Y30" s="31"/>
      <c r="Z30" s="30"/>
      <c r="AA30" s="30"/>
      <c r="AB30" s="30"/>
      <c r="AC30" s="30"/>
      <c r="AD30" s="30"/>
      <c r="AE30" s="30"/>
      <c r="AF30" s="30"/>
      <c r="AG30" s="30"/>
      <c r="AH30" s="30"/>
      <c r="AI30" s="30"/>
    </row>
    <row r="31" spans="1:35" ht="20.149999999999999" customHeight="1" x14ac:dyDescent="0.25">
      <c r="A31" s="30"/>
      <c r="B31" s="30"/>
      <c r="C31" s="30"/>
      <c r="D31" s="30"/>
      <c r="E31" s="31"/>
      <c r="F31" s="30"/>
      <c r="G31" s="30"/>
      <c r="H31" s="30"/>
      <c r="I31" s="30"/>
      <c r="J31" s="30"/>
      <c r="K31" s="30"/>
      <c r="L31" s="30"/>
      <c r="M31" s="30"/>
      <c r="N31" s="30"/>
      <c r="O31" s="30"/>
      <c r="P31" s="30"/>
      <c r="Q31" s="30"/>
      <c r="R31" s="30"/>
      <c r="S31" s="30"/>
      <c r="T31" s="30"/>
      <c r="U31" s="30"/>
      <c r="V31" s="30"/>
      <c r="W31" s="30"/>
      <c r="X31" s="30"/>
      <c r="Y31" s="31"/>
      <c r="Z31" s="30"/>
      <c r="AA31" s="30"/>
      <c r="AB31" s="30"/>
      <c r="AC31" s="30"/>
      <c r="AD31" s="30"/>
      <c r="AE31" s="30"/>
      <c r="AF31" s="30"/>
      <c r="AG31" s="30"/>
      <c r="AH31" s="30"/>
      <c r="AI31" s="30"/>
    </row>
    <row r="32" spans="1:35" ht="20.149999999999999" customHeight="1" x14ac:dyDescent="0.25">
      <c r="A32" s="30"/>
      <c r="B32" s="30"/>
      <c r="C32" s="30"/>
      <c r="D32" s="30"/>
      <c r="E32" s="33"/>
      <c r="F32" s="34"/>
      <c r="G32" s="34"/>
      <c r="H32" s="34"/>
      <c r="I32" s="34"/>
      <c r="J32" s="30"/>
      <c r="K32" s="30"/>
      <c r="L32" s="30"/>
      <c r="M32" s="30"/>
      <c r="N32" s="30"/>
      <c r="O32" s="30"/>
      <c r="P32" s="30"/>
      <c r="Q32" s="30"/>
      <c r="R32" s="30"/>
      <c r="S32" s="30"/>
      <c r="T32" s="30"/>
      <c r="U32" s="30"/>
      <c r="V32" s="30"/>
      <c r="W32" s="30"/>
      <c r="X32" s="30"/>
      <c r="Y32" s="33"/>
      <c r="Z32" s="34"/>
      <c r="AA32" s="34"/>
      <c r="AB32" s="34"/>
      <c r="AC32" s="34"/>
      <c r="AD32" s="30"/>
      <c r="AE32" s="30"/>
      <c r="AF32" s="30"/>
      <c r="AG32" s="30"/>
      <c r="AH32" s="30"/>
      <c r="AI32" s="30"/>
    </row>
    <row r="33" spans="1:37" ht="20.149999999999999" customHeight="1" x14ac:dyDescent="0.25">
      <c r="A33" s="29" t="s">
        <v>13</v>
      </c>
      <c r="B33" s="30"/>
      <c r="C33" s="30"/>
      <c r="D33" s="1">
        <f ca="1">INT(RAND()*8+2)</f>
        <v>4</v>
      </c>
      <c r="E33" s="35" t="s">
        <v>16</v>
      </c>
      <c r="F33" s="36"/>
      <c r="G33" s="36">
        <f ca="1">INT(J33/10)</f>
        <v>5</v>
      </c>
      <c r="H33" s="5"/>
      <c r="I33" s="9">
        <f ca="1">J33-G33*10</f>
        <v>6</v>
      </c>
      <c r="J33" s="38">
        <f ca="1">D33*K33</f>
        <v>56</v>
      </c>
      <c r="K33" s="8">
        <f ca="1">INT(RAND()*(100-D33*10)/10+10)</f>
        <v>14</v>
      </c>
      <c r="L33" s="8"/>
      <c r="M33" s="8"/>
      <c r="N33" s="26"/>
      <c r="O33" s="26"/>
      <c r="P33" s="26"/>
      <c r="Q33" s="26"/>
      <c r="R33" s="26"/>
      <c r="S33" s="26"/>
      <c r="T33" s="26"/>
      <c r="U33" s="169" t="s">
        <v>14</v>
      </c>
      <c r="V33" s="169"/>
      <c r="W33" s="30"/>
      <c r="X33" s="1">
        <f ca="1">INT(RAND()*8+2)</f>
        <v>7</v>
      </c>
      <c r="Y33" s="35" t="s">
        <v>16</v>
      </c>
      <c r="Z33" s="36"/>
      <c r="AA33" s="36">
        <f ca="1">INT(AD33/10)</f>
        <v>7</v>
      </c>
      <c r="AB33" s="5"/>
      <c r="AC33" s="9">
        <f ca="1">AD33-AA33*10</f>
        <v>0</v>
      </c>
      <c r="AD33" s="38">
        <f ca="1">X33*AE33</f>
        <v>70</v>
      </c>
      <c r="AE33" s="8">
        <f ca="1">INT(RAND()*(100-X33*10)/10+10)</f>
        <v>10</v>
      </c>
      <c r="AF33" s="8"/>
      <c r="AG33" s="8"/>
      <c r="AH33" s="30"/>
      <c r="AI33" s="30"/>
    </row>
    <row r="34" spans="1:37" ht="20.149999999999999" customHeight="1" x14ac:dyDescent="0.25">
      <c r="A34" s="30"/>
      <c r="B34" s="30"/>
      <c r="C34" s="30"/>
      <c r="D34" s="30"/>
      <c r="E34" s="31"/>
      <c r="F34" s="30"/>
      <c r="G34" s="30"/>
      <c r="H34" s="30"/>
      <c r="I34" s="30"/>
      <c r="J34" s="30"/>
      <c r="K34" s="30"/>
      <c r="L34" s="30"/>
      <c r="M34" s="30"/>
      <c r="N34" s="30"/>
      <c r="O34" s="30"/>
      <c r="P34" s="30"/>
      <c r="Q34" s="30"/>
      <c r="R34" s="30"/>
      <c r="S34" s="30"/>
      <c r="T34" s="30"/>
      <c r="U34" s="30"/>
      <c r="V34" s="30"/>
      <c r="W34" s="30"/>
      <c r="X34" s="30"/>
      <c r="Y34" s="31"/>
      <c r="Z34" s="30"/>
      <c r="AA34" s="30"/>
      <c r="AB34" s="30"/>
      <c r="AC34" s="30"/>
      <c r="AD34" s="30"/>
      <c r="AE34" s="30"/>
      <c r="AF34" s="30"/>
      <c r="AG34" s="30"/>
      <c r="AH34" s="30"/>
      <c r="AI34" s="30"/>
    </row>
    <row r="35" spans="1:37" ht="20.149999999999999" customHeight="1" x14ac:dyDescent="0.25">
      <c r="A35" s="30"/>
      <c r="B35" s="30"/>
      <c r="C35" s="30"/>
      <c r="D35" s="30"/>
      <c r="E35" s="31"/>
      <c r="F35" s="30"/>
      <c r="G35" s="30"/>
      <c r="H35" s="30"/>
      <c r="I35" s="30"/>
      <c r="J35" s="30"/>
      <c r="K35" s="30"/>
      <c r="L35" s="30"/>
      <c r="M35" s="30"/>
      <c r="N35" s="30"/>
      <c r="O35" s="30"/>
      <c r="P35" s="30"/>
      <c r="Q35" s="30"/>
      <c r="R35" s="30"/>
      <c r="S35" s="30"/>
      <c r="T35" s="30"/>
      <c r="U35" s="30"/>
      <c r="V35" s="30"/>
      <c r="W35" s="30"/>
      <c r="X35" s="30"/>
      <c r="Y35" s="31"/>
      <c r="Z35" s="30"/>
      <c r="AA35" s="30"/>
      <c r="AB35" s="30"/>
      <c r="AC35" s="30"/>
      <c r="AD35" s="30"/>
      <c r="AE35" s="30"/>
      <c r="AF35" s="30"/>
      <c r="AG35" s="30"/>
      <c r="AH35" s="30"/>
      <c r="AI35" s="30"/>
    </row>
    <row r="36" spans="1:37" ht="20.149999999999999" customHeight="1" x14ac:dyDescent="0.25">
      <c r="A36" s="30"/>
      <c r="B36" s="30"/>
      <c r="C36" s="30"/>
      <c r="D36" s="30"/>
      <c r="E36" s="31"/>
      <c r="F36" s="30"/>
      <c r="G36" s="30"/>
      <c r="H36" s="30"/>
      <c r="I36" s="30"/>
      <c r="J36" s="30"/>
      <c r="K36" s="30"/>
      <c r="L36" s="30"/>
      <c r="M36" s="30"/>
      <c r="N36" s="30"/>
      <c r="O36" s="30"/>
      <c r="P36" s="30"/>
      <c r="Q36" s="30"/>
      <c r="R36" s="30"/>
      <c r="S36" s="30"/>
      <c r="T36" s="30"/>
      <c r="U36" s="30"/>
      <c r="V36" s="30"/>
      <c r="W36" s="30"/>
      <c r="X36" s="30"/>
      <c r="Y36" s="31"/>
      <c r="Z36" s="30"/>
      <c r="AA36" s="30"/>
      <c r="AB36" s="30"/>
      <c r="AC36" s="30"/>
      <c r="AD36" s="30"/>
      <c r="AE36" s="30"/>
      <c r="AF36" s="30"/>
      <c r="AG36" s="30"/>
      <c r="AH36" s="30"/>
      <c r="AI36" s="30"/>
    </row>
    <row r="37" spans="1:37" ht="20.149999999999999" customHeight="1" x14ac:dyDescent="0.25">
      <c r="A37" s="30"/>
      <c r="B37" s="30"/>
      <c r="C37" s="30"/>
      <c r="D37" s="30"/>
      <c r="E37" s="31"/>
      <c r="F37" s="30"/>
      <c r="G37" s="30"/>
      <c r="H37" s="30"/>
      <c r="I37" s="30"/>
      <c r="J37" s="30"/>
      <c r="K37" s="30"/>
      <c r="L37" s="30"/>
      <c r="M37" s="30"/>
      <c r="N37" s="30"/>
      <c r="O37" s="30"/>
      <c r="P37" s="30"/>
      <c r="Q37" s="30"/>
      <c r="R37" s="30"/>
      <c r="S37" s="30"/>
      <c r="T37" s="30"/>
      <c r="U37" s="30"/>
      <c r="V37" s="30"/>
      <c r="W37" s="30"/>
      <c r="X37" s="30"/>
      <c r="Y37" s="31"/>
      <c r="Z37" s="30"/>
      <c r="AA37" s="30"/>
      <c r="AB37" s="30"/>
      <c r="AC37" s="30"/>
      <c r="AD37" s="30"/>
      <c r="AE37" s="30"/>
      <c r="AF37" s="30"/>
      <c r="AG37" s="30"/>
      <c r="AH37" s="30"/>
      <c r="AI37" s="30"/>
    </row>
    <row r="38" spans="1:37" ht="20.149999999999999" customHeight="1" x14ac:dyDescent="0.25">
      <c r="A38" s="30"/>
      <c r="B38" s="30"/>
      <c r="C38" s="30"/>
      <c r="D38" s="30"/>
      <c r="E38" s="31"/>
      <c r="F38" s="30"/>
      <c r="G38" s="30"/>
      <c r="H38" s="30"/>
      <c r="I38" s="30"/>
      <c r="J38" s="30"/>
      <c r="K38" s="30"/>
      <c r="L38" s="30"/>
      <c r="M38" s="30"/>
      <c r="N38" s="30"/>
      <c r="O38" s="30"/>
      <c r="P38" s="30"/>
      <c r="Q38" s="30"/>
      <c r="R38" s="30"/>
      <c r="S38" s="30"/>
      <c r="T38" s="30"/>
      <c r="U38" s="30"/>
      <c r="V38" s="30"/>
      <c r="W38" s="30"/>
      <c r="X38" s="30"/>
      <c r="Y38" s="31"/>
      <c r="Z38" s="30"/>
      <c r="AA38" s="30"/>
      <c r="AB38" s="30"/>
      <c r="AC38" s="30"/>
      <c r="AD38" s="30"/>
      <c r="AE38" s="30"/>
      <c r="AF38" s="30"/>
      <c r="AG38" s="30"/>
      <c r="AH38" s="30"/>
      <c r="AI38" s="30"/>
    </row>
    <row r="39" spans="1:37" ht="25" customHeight="1" x14ac:dyDescent="0.25">
      <c r="D39" s="2" t="str">
        <f>IF(D1="","",D1)</f>
        <v>わり算の筆算</v>
      </c>
      <c r="AG39" s="3" t="str">
        <f>IF(AG1="","",AG1)</f>
        <v>№</v>
      </c>
      <c r="AH39" s="3"/>
      <c r="AI39" s="147" t="str">
        <f>IF(AI1="","",AI1)</f>
        <v/>
      </c>
      <c r="AJ39" s="147"/>
    </row>
    <row r="40" spans="1:37" ht="25" customHeight="1" x14ac:dyDescent="0.25">
      <c r="E40" s="6" t="s">
        <v>1</v>
      </c>
      <c r="O40" s="4" t="str">
        <f>IF(O2="","",O2)</f>
        <v>名前</v>
      </c>
      <c r="P40" s="3"/>
      <c r="Q40" s="3"/>
      <c r="R40" s="3"/>
      <c r="S40" s="3" t="str">
        <f>IF(S2="","",S2)</f>
        <v/>
      </c>
      <c r="T40" s="3"/>
      <c r="U40" s="3"/>
      <c r="V40" s="3"/>
      <c r="W40" s="3"/>
      <c r="X40" s="3"/>
      <c r="Y40" s="3"/>
      <c r="Z40" s="3"/>
      <c r="AA40" s="3"/>
      <c r="AB40" s="3"/>
      <c r="AC40" s="3"/>
      <c r="AD40" s="3"/>
      <c r="AE40" s="3"/>
      <c r="AF40" s="3"/>
      <c r="AG40" s="13"/>
      <c r="AH40" s="13"/>
      <c r="AI40" s="13"/>
    </row>
    <row r="41" spans="1:37" ht="19" customHeight="1" x14ac:dyDescent="0.25">
      <c r="A41" s="1" t="str">
        <f t="shared" ref="A41:AK41" si="0">IF(A3="","",A3)</f>
        <v/>
      </c>
      <c r="B41" s="1" t="str">
        <f t="shared" si="0"/>
        <v/>
      </c>
      <c r="C41" s="1" t="str">
        <f t="shared" si="0"/>
        <v/>
      </c>
      <c r="D41" s="1" t="str">
        <f t="shared" si="0"/>
        <v/>
      </c>
      <c r="E41" s="1" t="str">
        <f t="shared" si="0"/>
        <v/>
      </c>
      <c r="F41" s="1" t="str">
        <f t="shared" si="0"/>
        <v/>
      </c>
      <c r="G41" s="1" t="str">
        <f t="shared" si="0"/>
        <v/>
      </c>
      <c r="H41" s="1" t="str">
        <f t="shared" si="0"/>
        <v/>
      </c>
      <c r="I41" s="1" t="str">
        <f t="shared" si="0"/>
        <v/>
      </c>
      <c r="J41" s="1" t="str">
        <f t="shared" si="0"/>
        <v/>
      </c>
      <c r="K41" s="1" t="str">
        <f t="shared" si="0"/>
        <v/>
      </c>
      <c r="L41" s="1" t="str">
        <f t="shared" si="0"/>
        <v/>
      </c>
      <c r="M41" s="1" t="str">
        <f t="shared" si="0"/>
        <v/>
      </c>
      <c r="N41" s="1" t="str">
        <f t="shared" si="0"/>
        <v/>
      </c>
      <c r="O41" s="1" t="str">
        <f t="shared" si="0"/>
        <v/>
      </c>
      <c r="P41" s="1" t="str">
        <f t="shared" si="0"/>
        <v/>
      </c>
      <c r="Q41" s="1" t="str">
        <f t="shared" si="0"/>
        <v/>
      </c>
      <c r="R41" s="1" t="str">
        <f t="shared" si="0"/>
        <v/>
      </c>
      <c r="S41" s="1" t="str">
        <f t="shared" si="0"/>
        <v/>
      </c>
      <c r="T41" s="1" t="str">
        <f t="shared" si="0"/>
        <v/>
      </c>
      <c r="U41" s="1" t="str">
        <f t="shared" si="0"/>
        <v/>
      </c>
      <c r="V41" s="1" t="str">
        <f t="shared" si="0"/>
        <v/>
      </c>
      <c r="W41" s="1" t="str">
        <f t="shared" si="0"/>
        <v/>
      </c>
      <c r="X41" s="1" t="str">
        <f t="shared" si="0"/>
        <v/>
      </c>
      <c r="Y41" s="1" t="str">
        <f t="shared" si="0"/>
        <v/>
      </c>
      <c r="Z41" s="1" t="str">
        <f t="shared" si="0"/>
        <v/>
      </c>
      <c r="AA41" s="1" t="str">
        <f t="shared" si="0"/>
        <v/>
      </c>
      <c r="AB41" s="1" t="str">
        <f t="shared" si="0"/>
        <v/>
      </c>
      <c r="AC41" s="1" t="str">
        <f t="shared" si="0"/>
        <v/>
      </c>
      <c r="AD41" s="1" t="str">
        <f t="shared" si="0"/>
        <v/>
      </c>
      <c r="AE41" s="1" t="str">
        <f t="shared" si="0"/>
        <v/>
      </c>
      <c r="AF41" s="1" t="str">
        <f t="shared" si="0"/>
        <v/>
      </c>
      <c r="AG41" s="1" t="str">
        <f t="shared" si="0"/>
        <v/>
      </c>
      <c r="AH41" s="1" t="str">
        <f t="shared" si="0"/>
        <v/>
      </c>
      <c r="AI41" s="1" t="str">
        <f t="shared" si="0"/>
        <v/>
      </c>
      <c r="AJ41" s="1" t="str">
        <f t="shared" si="0"/>
        <v/>
      </c>
      <c r="AK41" s="1" t="str">
        <f t="shared" si="0"/>
        <v/>
      </c>
    </row>
    <row r="42" spans="1:37" ht="20.149999999999999" customHeight="1" x14ac:dyDescent="0.25">
      <c r="A42" s="1" t="str">
        <f t="shared" ref="A42:AK42" si="1">IF(A4="","",A4)</f>
        <v/>
      </c>
      <c r="B42" s="1" t="str">
        <f t="shared" si="1"/>
        <v/>
      </c>
      <c r="C42" s="1" t="str">
        <f t="shared" si="1"/>
        <v/>
      </c>
      <c r="D42" s="1" t="str">
        <f t="shared" si="1"/>
        <v/>
      </c>
      <c r="E42" s="3" t="str">
        <f t="shared" si="1"/>
        <v/>
      </c>
      <c r="F42" s="3" t="str">
        <f t="shared" si="1"/>
        <v/>
      </c>
      <c r="G42" s="14">
        <f ca="1">INT(K43/10)</f>
        <v>1</v>
      </c>
      <c r="H42" s="14" t="str">
        <f t="shared" si="1"/>
        <v/>
      </c>
      <c r="I42" s="14">
        <f ca="1">K43-INT(K43/10)*10</f>
        <v>4</v>
      </c>
      <c r="J42" s="1" t="str">
        <f t="shared" si="1"/>
        <v/>
      </c>
      <c r="K42" s="1" t="str">
        <f t="shared" si="1"/>
        <v/>
      </c>
      <c r="L42" s="1" t="str">
        <f t="shared" si="1"/>
        <v/>
      </c>
      <c r="M42" s="1" t="str">
        <f t="shared" si="1"/>
        <v/>
      </c>
      <c r="N42" s="1" t="str">
        <f t="shared" si="1"/>
        <v/>
      </c>
      <c r="O42" s="1" t="str">
        <f t="shared" si="1"/>
        <v/>
      </c>
      <c r="P42" s="1" t="str">
        <f t="shared" si="1"/>
        <v/>
      </c>
      <c r="Q42" s="1" t="str">
        <f t="shared" si="1"/>
        <v/>
      </c>
      <c r="R42" s="1" t="str">
        <f t="shared" si="1"/>
        <v/>
      </c>
      <c r="S42" s="1" t="str">
        <f t="shared" si="1"/>
        <v/>
      </c>
      <c r="T42" s="1" t="str">
        <f t="shared" si="1"/>
        <v/>
      </c>
      <c r="U42" s="1" t="str">
        <f t="shared" si="1"/>
        <v/>
      </c>
      <c r="V42" s="1" t="str">
        <f t="shared" si="1"/>
        <v/>
      </c>
      <c r="W42" s="1" t="str">
        <f t="shared" si="1"/>
        <v/>
      </c>
      <c r="X42" s="1" t="str">
        <f>IF(X4="","",X4)</f>
        <v/>
      </c>
      <c r="Y42" s="3" t="str">
        <f>IF(Y4="","",Y4)</f>
        <v/>
      </c>
      <c r="Z42" s="3" t="str">
        <f>IF(Z4="","",Z4)</f>
        <v/>
      </c>
      <c r="AA42" s="14">
        <f ca="1">INT(AE43/10)</f>
        <v>1</v>
      </c>
      <c r="AB42" s="14" t="str">
        <f>IF(AB4="","",AB4)</f>
        <v/>
      </c>
      <c r="AC42" s="14">
        <f ca="1">AE43-INT(AE43/10)*10</f>
        <v>0</v>
      </c>
      <c r="AD42" s="1" t="str">
        <f>IF(AD4="","",AD4)</f>
        <v/>
      </c>
      <c r="AE42" s="1" t="str">
        <f>IF(AE4="","",AE4)</f>
        <v/>
      </c>
      <c r="AF42" s="1" t="str">
        <f t="shared" si="1"/>
        <v/>
      </c>
      <c r="AG42" s="1" t="str">
        <f t="shared" si="1"/>
        <v/>
      </c>
      <c r="AH42" s="1" t="str">
        <f t="shared" si="1"/>
        <v/>
      </c>
      <c r="AI42" s="1" t="str">
        <f t="shared" si="1"/>
        <v/>
      </c>
      <c r="AJ42" s="1" t="str">
        <f t="shared" si="1"/>
        <v/>
      </c>
      <c r="AK42" s="1" t="str">
        <f t="shared" si="1"/>
        <v/>
      </c>
    </row>
    <row r="43" spans="1:37" ht="20.149999999999999" customHeight="1" x14ac:dyDescent="0.25">
      <c r="A43" s="1" t="str">
        <f t="shared" ref="A43:AK43" si="2">IF(A5="","",A5)</f>
        <v>(1)</v>
      </c>
      <c r="C43" s="1" t="str">
        <f t="shared" si="2"/>
        <v/>
      </c>
      <c r="D43" s="1">
        <f t="shared" ca="1" si="2"/>
        <v>2</v>
      </c>
      <c r="E43" s="1" t="str">
        <f t="shared" si="2"/>
        <v>)</v>
      </c>
      <c r="F43" s="1" t="str">
        <f t="shared" si="2"/>
        <v/>
      </c>
      <c r="G43" s="1">
        <f t="shared" ca="1" si="2"/>
        <v>2</v>
      </c>
      <c r="H43" s="1" t="str">
        <f t="shared" si="2"/>
        <v/>
      </c>
      <c r="I43" s="1">
        <f t="shared" ca="1" si="2"/>
        <v>8</v>
      </c>
      <c r="J43" s="8">
        <f ca="1">G43*10+I43</f>
        <v>28</v>
      </c>
      <c r="K43" s="8">
        <f ca="1">J43/D43</f>
        <v>14</v>
      </c>
      <c r="L43" s="1" t="str">
        <f t="shared" si="2"/>
        <v/>
      </c>
      <c r="M43" s="1" t="str">
        <f t="shared" si="2"/>
        <v/>
      </c>
      <c r="N43" s="1" t="str">
        <f t="shared" si="2"/>
        <v/>
      </c>
      <c r="O43" s="1" t="str">
        <f t="shared" si="2"/>
        <v/>
      </c>
      <c r="P43" s="1" t="str">
        <f t="shared" si="2"/>
        <v/>
      </c>
      <c r="Q43" s="1" t="str">
        <f t="shared" si="2"/>
        <v/>
      </c>
      <c r="R43" s="1" t="str">
        <f t="shared" si="2"/>
        <v/>
      </c>
      <c r="S43" s="1" t="str">
        <f t="shared" si="2"/>
        <v/>
      </c>
      <c r="T43" s="1" t="str">
        <f t="shared" si="2"/>
        <v/>
      </c>
      <c r="U43" s="1" t="str">
        <f t="shared" si="2"/>
        <v>(2)</v>
      </c>
      <c r="W43" s="1" t="str">
        <f t="shared" si="2"/>
        <v/>
      </c>
      <c r="X43" s="1">
        <f t="shared" ref="X43:AC43" ca="1" si="3">IF(X5="","",X5)</f>
        <v>9</v>
      </c>
      <c r="Y43" s="1" t="str">
        <f t="shared" si="3"/>
        <v>)</v>
      </c>
      <c r="Z43" s="1" t="str">
        <f t="shared" si="3"/>
        <v/>
      </c>
      <c r="AA43" s="1">
        <f t="shared" ca="1" si="3"/>
        <v>9</v>
      </c>
      <c r="AB43" s="1" t="str">
        <f t="shared" si="3"/>
        <v/>
      </c>
      <c r="AC43" s="1">
        <f t="shared" ca="1" si="3"/>
        <v>0</v>
      </c>
      <c r="AD43" s="8">
        <f ca="1">AA43*10+AC43</f>
        <v>90</v>
      </c>
      <c r="AE43" s="8">
        <f ca="1">AD43/X43</f>
        <v>10</v>
      </c>
      <c r="AF43" s="1" t="str">
        <f t="shared" si="2"/>
        <v/>
      </c>
      <c r="AG43" s="1" t="str">
        <f t="shared" si="2"/>
        <v/>
      </c>
      <c r="AH43" s="1" t="str">
        <f t="shared" si="2"/>
        <v/>
      </c>
      <c r="AI43" s="1" t="str">
        <f t="shared" si="2"/>
        <v/>
      </c>
      <c r="AJ43" s="1" t="str">
        <f t="shared" si="2"/>
        <v/>
      </c>
      <c r="AK43" s="1" t="str">
        <f t="shared" si="2"/>
        <v/>
      </c>
    </row>
    <row r="44" spans="1:37" ht="20.149999999999999" customHeight="1" x14ac:dyDescent="0.25">
      <c r="A44" s="1" t="str">
        <f t="shared" ref="A44:AK44" si="4">IF(A6="","",A6)</f>
        <v/>
      </c>
      <c r="C44" s="1" t="str">
        <f t="shared" si="4"/>
        <v/>
      </c>
      <c r="D44" s="1" t="str">
        <f t="shared" si="4"/>
        <v/>
      </c>
      <c r="E44" s="1" t="str">
        <f t="shared" si="4"/>
        <v/>
      </c>
      <c r="F44" s="1" t="str">
        <f t="shared" si="4"/>
        <v/>
      </c>
      <c r="G44" s="39">
        <f ca="1">D43*G42</f>
        <v>2</v>
      </c>
      <c r="H44" s="39" t="str">
        <f t="shared" si="4"/>
        <v/>
      </c>
      <c r="I44" s="39" t="str">
        <f t="shared" si="4"/>
        <v/>
      </c>
      <c r="J44" s="8"/>
      <c r="K44" s="8"/>
      <c r="L44" s="1" t="str">
        <f t="shared" si="4"/>
        <v/>
      </c>
      <c r="M44" s="1" t="str">
        <f t="shared" si="4"/>
        <v/>
      </c>
      <c r="N44" s="1" t="str">
        <f t="shared" si="4"/>
        <v/>
      </c>
      <c r="O44" s="1" t="str">
        <f t="shared" si="4"/>
        <v/>
      </c>
      <c r="P44" s="1" t="str">
        <f t="shared" si="4"/>
        <v/>
      </c>
      <c r="Q44" s="1" t="str">
        <f t="shared" si="4"/>
        <v/>
      </c>
      <c r="R44" s="1" t="str">
        <f t="shared" si="4"/>
        <v/>
      </c>
      <c r="S44" s="1" t="str">
        <f t="shared" si="4"/>
        <v/>
      </c>
      <c r="T44" s="1" t="str">
        <f t="shared" si="4"/>
        <v/>
      </c>
      <c r="U44" s="1" t="str">
        <f t="shared" si="4"/>
        <v/>
      </c>
      <c r="W44" s="1" t="str">
        <f t="shared" si="4"/>
        <v/>
      </c>
      <c r="X44" s="1" t="str">
        <f t="shared" ref="X44:Z47" si="5">IF(X6="","",X6)</f>
        <v/>
      </c>
      <c r="Y44" s="1" t="str">
        <f t="shared" si="5"/>
        <v/>
      </c>
      <c r="Z44" s="1" t="str">
        <f t="shared" si="5"/>
        <v/>
      </c>
      <c r="AA44" s="39">
        <f ca="1">X43*AA42</f>
        <v>9</v>
      </c>
      <c r="AB44" s="39" t="str">
        <f>IF(AB6="","",AB6)</f>
        <v/>
      </c>
      <c r="AC44" s="39" t="str">
        <f>IF(AC6="","",AC6)</f>
        <v/>
      </c>
      <c r="AD44" s="8"/>
      <c r="AE44" s="8"/>
      <c r="AF44" s="1" t="str">
        <f t="shared" si="4"/>
        <v/>
      </c>
      <c r="AG44" s="1" t="str">
        <f t="shared" si="4"/>
        <v/>
      </c>
      <c r="AH44" s="1" t="str">
        <f t="shared" si="4"/>
        <v/>
      </c>
      <c r="AI44" s="1" t="str">
        <f t="shared" si="4"/>
        <v/>
      </c>
      <c r="AJ44" s="1" t="str">
        <f t="shared" si="4"/>
        <v/>
      </c>
      <c r="AK44" s="1" t="str">
        <f t="shared" si="4"/>
        <v/>
      </c>
    </row>
    <row r="45" spans="1:37" ht="20.149999999999999" customHeight="1" x14ac:dyDescent="0.25">
      <c r="A45" s="1" t="str">
        <f t="shared" ref="A45:AK45" si="6">IF(A7="","",A7)</f>
        <v/>
      </c>
      <c r="C45" s="1" t="str">
        <f t="shared" si="6"/>
        <v/>
      </c>
      <c r="D45" s="1" t="str">
        <f t="shared" si="6"/>
        <v/>
      </c>
      <c r="E45" s="1" t="str">
        <f t="shared" si="6"/>
        <v/>
      </c>
      <c r="F45" s="1" t="str">
        <f t="shared" si="6"/>
        <v/>
      </c>
      <c r="G45" s="7" t="str">
        <f ca="1">IF(G43-G44=0,"",G43-G44)</f>
        <v/>
      </c>
      <c r="H45" s="7" t="str">
        <f t="shared" si="6"/>
        <v/>
      </c>
      <c r="I45" s="7">
        <f ca="1">I43</f>
        <v>8</v>
      </c>
      <c r="J45" s="8">
        <f ca="1">IF(G45="",I45,G45*10+I45)</f>
        <v>8</v>
      </c>
      <c r="K45" s="8"/>
      <c r="L45" s="1" t="str">
        <f t="shared" si="6"/>
        <v/>
      </c>
      <c r="M45" s="1" t="str">
        <f t="shared" si="6"/>
        <v/>
      </c>
      <c r="N45" s="1" t="str">
        <f t="shared" si="6"/>
        <v/>
      </c>
      <c r="O45" s="1" t="str">
        <f t="shared" si="6"/>
        <v/>
      </c>
      <c r="P45" s="1" t="str">
        <f t="shared" si="6"/>
        <v/>
      </c>
      <c r="Q45" s="1" t="str">
        <f t="shared" si="6"/>
        <v/>
      </c>
      <c r="R45" s="1" t="str">
        <f t="shared" si="6"/>
        <v/>
      </c>
      <c r="S45" s="1" t="str">
        <f t="shared" si="6"/>
        <v/>
      </c>
      <c r="T45" s="1" t="str">
        <f t="shared" si="6"/>
        <v/>
      </c>
      <c r="U45" s="1" t="str">
        <f t="shared" si="6"/>
        <v/>
      </c>
      <c r="W45" s="1" t="str">
        <f t="shared" si="6"/>
        <v/>
      </c>
      <c r="X45" s="1" t="str">
        <f t="shared" si="5"/>
        <v/>
      </c>
      <c r="Y45" s="1" t="str">
        <f t="shared" si="5"/>
        <v/>
      </c>
      <c r="Z45" s="1" t="str">
        <f t="shared" si="5"/>
        <v/>
      </c>
      <c r="AA45" s="7" t="str">
        <f ca="1">IF(AA43-AA44=0,"",AA43-AA44)</f>
        <v/>
      </c>
      <c r="AB45" s="7" t="str">
        <f>IF(AB7="","",AB7)</f>
        <v/>
      </c>
      <c r="AC45" s="7">
        <f ca="1">AC43</f>
        <v>0</v>
      </c>
      <c r="AD45" s="8">
        <f ca="1">IF(AA45="",AC45,AA45*10+AC45)</f>
        <v>0</v>
      </c>
      <c r="AE45" s="8"/>
      <c r="AF45" s="1" t="str">
        <f t="shared" si="6"/>
        <v/>
      </c>
      <c r="AG45" s="1" t="str">
        <f t="shared" si="6"/>
        <v/>
      </c>
      <c r="AH45" s="1" t="str">
        <f t="shared" si="6"/>
        <v/>
      </c>
      <c r="AI45" s="1" t="str">
        <f t="shared" si="6"/>
        <v/>
      </c>
      <c r="AJ45" s="1" t="str">
        <f t="shared" si="6"/>
        <v/>
      </c>
      <c r="AK45" s="1" t="str">
        <f t="shared" si="6"/>
        <v/>
      </c>
    </row>
    <row r="46" spans="1:37" ht="20.149999999999999" customHeight="1" x14ac:dyDescent="0.25">
      <c r="A46" s="1" t="str">
        <f t="shared" ref="A46:AK46" si="7">IF(A8="","",A8)</f>
        <v/>
      </c>
      <c r="C46" s="1" t="str">
        <f t="shared" si="7"/>
        <v/>
      </c>
      <c r="D46" s="1" t="str">
        <f t="shared" si="7"/>
        <v/>
      </c>
      <c r="E46" s="1" t="str">
        <f t="shared" si="7"/>
        <v/>
      </c>
      <c r="F46" s="1" t="str">
        <f t="shared" si="7"/>
        <v/>
      </c>
      <c r="G46" s="39" t="str">
        <f ca="1">IF(INT(J46/10)=0,"",INT(J46/10))</f>
        <v/>
      </c>
      <c r="H46" s="39" t="str">
        <f t="shared" si="7"/>
        <v/>
      </c>
      <c r="I46" s="39">
        <f ca="1">IF(J45=0,"",J46-INT(J46/10)*10)</f>
        <v>8</v>
      </c>
      <c r="J46" s="8">
        <f ca="1">D43*I42</f>
        <v>8</v>
      </c>
      <c r="K46" s="8"/>
      <c r="L46" s="1" t="str">
        <f t="shared" si="7"/>
        <v/>
      </c>
      <c r="M46" s="1" t="str">
        <f t="shared" si="7"/>
        <v/>
      </c>
      <c r="N46" s="1" t="str">
        <f t="shared" si="7"/>
        <v/>
      </c>
      <c r="O46" s="1" t="str">
        <f t="shared" si="7"/>
        <v/>
      </c>
      <c r="P46" s="1" t="str">
        <f t="shared" si="7"/>
        <v/>
      </c>
      <c r="Q46" s="1" t="str">
        <f t="shared" si="7"/>
        <v/>
      </c>
      <c r="R46" s="1" t="str">
        <f t="shared" si="7"/>
        <v/>
      </c>
      <c r="S46" s="1" t="str">
        <f t="shared" si="7"/>
        <v/>
      </c>
      <c r="T46" s="1" t="str">
        <f t="shared" si="7"/>
        <v/>
      </c>
      <c r="U46" s="1" t="str">
        <f t="shared" si="7"/>
        <v/>
      </c>
      <c r="W46" s="1" t="str">
        <f t="shared" si="7"/>
        <v/>
      </c>
      <c r="X46" s="1" t="str">
        <f t="shared" si="5"/>
        <v/>
      </c>
      <c r="Y46" s="1" t="str">
        <f t="shared" si="5"/>
        <v/>
      </c>
      <c r="Z46" s="1" t="str">
        <f t="shared" si="5"/>
        <v/>
      </c>
      <c r="AA46" s="39" t="str">
        <f ca="1">IF(INT(AD46/10)=0,"",INT(AD46/10))</f>
        <v/>
      </c>
      <c r="AB46" s="39" t="str">
        <f>IF(AB8="","",AB8)</f>
        <v/>
      </c>
      <c r="AC46" s="39" t="str">
        <f ca="1">IF(AD45=0,"",AD46-INT(AD46/10)*10)</f>
        <v/>
      </c>
      <c r="AD46" s="8">
        <f ca="1">X43*AC42</f>
        <v>0</v>
      </c>
      <c r="AE46" s="8"/>
      <c r="AF46" s="1" t="str">
        <f t="shared" si="7"/>
        <v/>
      </c>
      <c r="AG46" s="1" t="str">
        <f t="shared" si="7"/>
        <v/>
      </c>
      <c r="AH46" s="1" t="str">
        <f t="shared" si="7"/>
        <v/>
      </c>
      <c r="AI46" s="1" t="str">
        <f t="shared" si="7"/>
        <v/>
      </c>
      <c r="AJ46" s="1" t="str">
        <f t="shared" si="7"/>
        <v/>
      </c>
      <c r="AK46" s="1" t="str">
        <f t="shared" si="7"/>
        <v/>
      </c>
    </row>
    <row r="47" spans="1:37" ht="20.149999999999999" customHeight="1" x14ac:dyDescent="0.25">
      <c r="A47" s="1" t="str">
        <f t="shared" ref="A47:AK47" si="8">IF(A9="","",A9)</f>
        <v/>
      </c>
      <c r="C47" s="1" t="str">
        <f t="shared" si="8"/>
        <v/>
      </c>
      <c r="D47" s="1" t="str">
        <f t="shared" si="8"/>
        <v/>
      </c>
      <c r="E47" s="1" t="str">
        <f t="shared" si="8"/>
        <v/>
      </c>
      <c r="F47" s="1" t="str">
        <f t="shared" si="8"/>
        <v/>
      </c>
      <c r="G47" s="7"/>
      <c r="H47" s="7" t="str">
        <f t="shared" si="8"/>
        <v/>
      </c>
      <c r="I47" s="7">
        <f ca="1">IF(J45=0,"",I45-I46)</f>
        <v>0</v>
      </c>
      <c r="L47" s="1" t="str">
        <f t="shared" si="8"/>
        <v/>
      </c>
      <c r="M47" s="1" t="str">
        <f t="shared" si="8"/>
        <v/>
      </c>
      <c r="N47" s="1" t="str">
        <f t="shared" si="8"/>
        <v/>
      </c>
      <c r="O47" s="1" t="str">
        <f t="shared" si="8"/>
        <v/>
      </c>
      <c r="P47" s="1" t="str">
        <f t="shared" si="8"/>
        <v/>
      </c>
      <c r="Q47" s="1" t="str">
        <f t="shared" si="8"/>
        <v/>
      </c>
      <c r="R47" s="1" t="str">
        <f t="shared" si="8"/>
        <v/>
      </c>
      <c r="S47" s="1" t="str">
        <f t="shared" si="8"/>
        <v/>
      </c>
      <c r="T47" s="1" t="str">
        <f t="shared" si="8"/>
        <v/>
      </c>
      <c r="U47" s="1" t="str">
        <f t="shared" si="8"/>
        <v/>
      </c>
      <c r="W47" s="1" t="str">
        <f t="shared" si="8"/>
        <v/>
      </c>
      <c r="X47" s="1" t="str">
        <f t="shared" si="5"/>
        <v/>
      </c>
      <c r="Y47" s="1" t="str">
        <f t="shared" si="5"/>
        <v/>
      </c>
      <c r="Z47" s="1" t="str">
        <f t="shared" si="5"/>
        <v/>
      </c>
      <c r="AA47" s="7"/>
      <c r="AB47" s="7" t="str">
        <f>IF(AB9="","",AB9)</f>
        <v/>
      </c>
      <c r="AC47" s="7" t="str">
        <f ca="1">IF(AD45=0,"",AC45-AC46)</f>
        <v/>
      </c>
      <c r="AF47" s="1" t="str">
        <f t="shared" si="8"/>
        <v/>
      </c>
      <c r="AG47" s="1" t="str">
        <f t="shared" si="8"/>
        <v/>
      </c>
      <c r="AH47" s="1" t="str">
        <f t="shared" si="8"/>
        <v/>
      </c>
      <c r="AI47" s="1" t="str">
        <f t="shared" si="8"/>
        <v/>
      </c>
      <c r="AJ47" s="1" t="str">
        <f t="shared" si="8"/>
        <v/>
      </c>
      <c r="AK47" s="1" t="str">
        <f t="shared" si="8"/>
        <v/>
      </c>
    </row>
    <row r="48" spans="1:37" ht="20.149999999999999" customHeight="1" x14ac:dyDescent="0.25">
      <c r="A48" s="1" t="str">
        <f t="shared" ref="A48:AK48" si="9">IF(A10="","",A10)</f>
        <v/>
      </c>
      <c r="C48" s="1" t="str">
        <f t="shared" si="9"/>
        <v/>
      </c>
      <c r="D48" s="1" t="str">
        <f t="shared" si="9"/>
        <v/>
      </c>
      <c r="E48" s="1" t="str">
        <f t="shared" si="9"/>
        <v/>
      </c>
      <c r="F48" s="1" t="str">
        <f t="shared" si="9"/>
        <v/>
      </c>
      <c r="G48" s="1" t="str">
        <f t="shared" si="9"/>
        <v/>
      </c>
      <c r="H48" s="1" t="str">
        <f t="shared" si="9"/>
        <v/>
      </c>
      <c r="I48" s="1" t="str">
        <f t="shared" si="9"/>
        <v/>
      </c>
      <c r="L48" s="1" t="str">
        <f t="shared" si="9"/>
        <v/>
      </c>
      <c r="M48" s="1" t="str">
        <f t="shared" si="9"/>
        <v/>
      </c>
      <c r="N48" s="1" t="str">
        <f t="shared" si="9"/>
        <v/>
      </c>
      <c r="O48" s="1" t="str">
        <f t="shared" si="9"/>
        <v/>
      </c>
      <c r="P48" s="1" t="str">
        <f t="shared" si="9"/>
        <v/>
      </c>
      <c r="Q48" s="1" t="str">
        <f t="shared" si="9"/>
        <v/>
      </c>
      <c r="R48" s="1" t="str">
        <f t="shared" si="9"/>
        <v/>
      </c>
      <c r="S48" s="1" t="str">
        <f t="shared" si="9"/>
        <v/>
      </c>
      <c r="T48" s="1" t="str">
        <f t="shared" si="9"/>
        <v/>
      </c>
      <c r="U48" s="1" t="str">
        <f t="shared" si="9"/>
        <v/>
      </c>
      <c r="W48" s="1" t="str">
        <f t="shared" si="9"/>
        <v/>
      </c>
      <c r="X48" s="1" t="str">
        <f t="shared" si="9"/>
        <v/>
      </c>
      <c r="Y48" s="1" t="str">
        <f t="shared" si="9"/>
        <v/>
      </c>
      <c r="Z48" s="1" t="str">
        <f t="shared" si="9"/>
        <v/>
      </c>
      <c r="AA48" s="1" t="str">
        <f t="shared" si="9"/>
        <v/>
      </c>
      <c r="AB48" s="1" t="str">
        <f t="shared" si="9"/>
        <v/>
      </c>
      <c r="AC48" s="1" t="str">
        <f t="shared" si="9"/>
        <v/>
      </c>
      <c r="AF48" s="1" t="str">
        <f t="shared" si="9"/>
        <v/>
      </c>
      <c r="AG48" s="1" t="str">
        <f t="shared" si="9"/>
        <v/>
      </c>
      <c r="AH48" s="1" t="str">
        <f t="shared" si="9"/>
        <v/>
      </c>
      <c r="AI48" s="1" t="str">
        <f t="shared" si="9"/>
        <v/>
      </c>
      <c r="AJ48" s="1" t="str">
        <f t="shared" si="9"/>
        <v/>
      </c>
      <c r="AK48" s="1" t="str">
        <f t="shared" si="9"/>
        <v/>
      </c>
    </row>
    <row r="49" spans="1:37" ht="20.149999999999999" customHeight="1" x14ac:dyDescent="0.25">
      <c r="A49" s="1" t="str">
        <f t="shared" ref="A49:AK49" si="10">IF(A11="","",A11)</f>
        <v/>
      </c>
      <c r="C49" s="1" t="str">
        <f t="shared" si="10"/>
        <v/>
      </c>
      <c r="D49" s="1" t="str">
        <f t="shared" si="10"/>
        <v/>
      </c>
      <c r="E49" s="3" t="str">
        <f t="shared" si="10"/>
        <v/>
      </c>
      <c r="F49" s="3" t="str">
        <f t="shared" si="10"/>
        <v/>
      </c>
      <c r="G49" s="14">
        <f ca="1">INT(K50/10)</f>
        <v>1</v>
      </c>
      <c r="H49" s="14" t="str">
        <f>IF(H11="","",H11)</f>
        <v/>
      </c>
      <c r="I49" s="14">
        <f ca="1">K50-INT(K50/10)*10</f>
        <v>3</v>
      </c>
      <c r="J49" s="1" t="str">
        <f>IF(J11="","",J11)</f>
        <v/>
      </c>
      <c r="K49" s="1" t="str">
        <f>IF(K11="","",K11)</f>
        <v/>
      </c>
      <c r="L49" s="1" t="str">
        <f t="shared" si="10"/>
        <v/>
      </c>
      <c r="M49" s="1" t="str">
        <f t="shared" si="10"/>
        <v/>
      </c>
      <c r="N49" s="1" t="str">
        <f t="shared" si="10"/>
        <v/>
      </c>
      <c r="O49" s="1" t="str">
        <f t="shared" si="10"/>
        <v/>
      </c>
      <c r="P49" s="1" t="str">
        <f t="shared" si="10"/>
        <v/>
      </c>
      <c r="Q49" s="1" t="str">
        <f t="shared" si="10"/>
        <v/>
      </c>
      <c r="R49" s="1" t="str">
        <f t="shared" si="10"/>
        <v/>
      </c>
      <c r="S49" s="1" t="str">
        <f t="shared" si="10"/>
        <v/>
      </c>
      <c r="T49" s="1" t="str">
        <f t="shared" si="10"/>
        <v/>
      </c>
      <c r="U49" s="1" t="str">
        <f t="shared" si="10"/>
        <v/>
      </c>
      <c r="W49" s="1" t="str">
        <f t="shared" si="10"/>
        <v/>
      </c>
      <c r="X49" s="1" t="str">
        <f t="shared" si="10"/>
        <v/>
      </c>
      <c r="Y49" s="3" t="str">
        <f t="shared" si="10"/>
        <v/>
      </c>
      <c r="Z49" s="3" t="str">
        <f t="shared" si="10"/>
        <v/>
      </c>
      <c r="AA49" s="14">
        <f ca="1">INT(AE50/10)</f>
        <v>1</v>
      </c>
      <c r="AB49" s="14" t="str">
        <f>IF(AB11="","",AB11)</f>
        <v/>
      </c>
      <c r="AC49" s="14">
        <f ca="1">AE50-INT(AE50/10)*10</f>
        <v>5</v>
      </c>
      <c r="AD49" s="1" t="str">
        <f>IF(AD11="","",AD11)</f>
        <v/>
      </c>
      <c r="AE49" s="1" t="str">
        <f>IF(AE11="","",AE11)</f>
        <v/>
      </c>
      <c r="AF49" s="1" t="str">
        <f t="shared" si="10"/>
        <v/>
      </c>
      <c r="AG49" s="1" t="str">
        <f t="shared" si="10"/>
        <v/>
      </c>
      <c r="AH49" s="1" t="str">
        <f t="shared" si="10"/>
        <v/>
      </c>
      <c r="AI49" s="1" t="str">
        <f t="shared" si="10"/>
        <v/>
      </c>
      <c r="AJ49" s="1" t="str">
        <f t="shared" si="10"/>
        <v/>
      </c>
      <c r="AK49" s="1" t="str">
        <f t="shared" si="10"/>
        <v/>
      </c>
    </row>
    <row r="50" spans="1:37" ht="20.149999999999999" customHeight="1" x14ac:dyDescent="0.25">
      <c r="A50" s="1" t="str">
        <f t="shared" ref="A50:AK50" si="11">IF(A12="","",A12)</f>
        <v>(3)</v>
      </c>
      <c r="C50" s="1" t="str">
        <f t="shared" si="11"/>
        <v/>
      </c>
      <c r="D50" s="1">
        <f t="shared" ca="1" si="11"/>
        <v>2</v>
      </c>
      <c r="E50" s="1" t="str">
        <f t="shared" si="11"/>
        <v>)</v>
      </c>
      <c r="F50" s="1" t="str">
        <f t="shared" si="11"/>
        <v/>
      </c>
      <c r="G50" s="1">
        <f t="shared" ca="1" si="11"/>
        <v>2</v>
      </c>
      <c r="H50" s="1" t="str">
        <f t="shared" si="11"/>
        <v/>
      </c>
      <c r="I50" s="1">
        <f t="shared" ca="1" si="11"/>
        <v>6</v>
      </c>
      <c r="J50" s="8">
        <f ca="1">G50*10+I50</f>
        <v>26</v>
      </c>
      <c r="K50" s="8">
        <f ca="1">J50/D50</f>
        <v>13</v>
      </c>
      <c r="L50" s="1" t="str">
        <f t="shared" si="11"/>
        <v/>
      </c>
      <c r="M50" s="1" t="str">
        <f t="shared" si="11"/>
        <v/>
      </c>
      <c r="N50" s="1" t="str">
        <f t="shared" si="11"/>
        <v/>
      </c>
      <c r="O50" s="1" t="str">
        <f t="shared" si="11"/>
        <v/>
      </c>
      <c r="P50" s="1" t="str">
        <f t="shared" si="11"/>
        <v/>
      </c>
      <c r="Q50" s="1" t="str">
        <f t="shared" si="11"/>
        <v/>
      </c>
      <c r="R50" s="1" t="str">
        <f t="shared" si="11"/>
        <v/>
      </c>
      <c r="S50" s="1" t="str">
        <f t="shared" si="11"/>
        <v/>
      </c>
      <c r="T50" s="1" t="str">
        <f t="shared" si="11"/>
        <v/>
      </c>
      <c r="U50" s="1" t="str">
        <f t="shared" si="11"/>
        <v>(4)</v>
      </c>
      <c r="W50" s="1" t="str">
        <f t="shared" si="11"/>
        <v/>
      </c>
      <c r="X50" s="1">
        <f t="shared" ca="1" si="11"/>
        <v>3</v>
      </c>
      <c r="Y50" s="1" t="str">
        <f t="shared" si="11"/>
        <v>)</v>
      </c>
      <c r="Z50" s="1" t="str">
        <f t="shared" si="11"/>
        <v/>
      </c>
      <c r="AA50" s="1">
        <f t="shared" ca="1" si="11"/>
        <v>4</v>
      </c>
      <c r="AB50" s="1" t="str">
        <f t="shared" si="11"/>
        <v/>
      </c>
      <c r="AC50" s="1">
        <f t="shared" ca="1" si="11"/>
        <v>5</v>
      </c>
      <c r="AD50" s="8">
        <f ca="1">AA50*10+AC50</f>
        <v>45</v>
      </c>
      <c r="AE50" s="8">
        <f ca="1">AD50/X50</f>
        <v>15</v>
      </c>
      <c r="AF50" s="1" t="str">
        <f t="shared" si="11"/>
        <v/>
      </c>
      <c r="AG50" s="1" t="str">
        <f t="shared" si="11"/>
        <v/>
      </c>
      <c r="AH50" s="1" t="str">
        <f t="shared" si="11"/>
        <v/>
      </c>
      <c r="AI50" s="1" t="str">
        <f t="shared" si="11"/>
        <v/>
      </c>
      <c r="AJ50" s="1" t="str">
        <f t="shared" si="11"/>
        <v/>
      </c>
      <c r="AK50" s="1" t="str">
        <f t="shared" si="11"/>
        <v/>
      </c>
    </row>
    <row r="51" spans="1:37" ht="20.149999999999999" customHeight="1" x14ac:dyDescent="0.25">
      <c r="A51" s="1" t="str">
        <f t="shared" ref="A51:AK51" si="12">IF(A13="","",A13)</f>
        <v/>
      </c>
      <c r="C51" s="1" t="str">
        <f t="shared" si="12"/>
        <v/>
      </c>
      <c r="D51" s="1" t="str">
        <f t="shared" si="12"/>
        <v/>
      </c>
      <c r="E51" s="1" t="str">
        <f t="shared" si="12"/>
        <v/>
      </c>
      <c r="F51" s="1" t="str">
        <f t="shared" si="12"/>
        <v/>
      </c>
      <c r="G51" s="39">
        <f ca="1">D50*G49</f>
        <v>2</v>
      </c>
      <c r="H51" s="39" t="str">
        <f>IF(H13="","",H13)</f>
        <v/>
      </c>
      <c r="I51" s="39" t="str">
        <f>IF(I13="","",I13)</f>
        <v/>
      </c>
      <c r="J51" s="8"/>
      <c r="K51" s="8"/>
      <c r="L51" s="1" t="str">
        <f t="shared" si="12"/>
        <v/>
      </c>
      <c r="M51" s="1" t="str">
        <f t="shared" si="12"/>
        <v/>
      </c>
      <c r="N51" s="1" t="str">
        <f t="shared" si="12"/>
        <v/>
      </c>
      <c r="O51" s="1" t="str">
        <f t="shared" si="12"/>
        <v/>
      </c>
      <c r="P51" s="1" t="str">
        <f t="shared" si="12"/>
        <v/>
      </c>
      <c r="Q51" s="1" t="str">
        <f t="shared" si="12"/>
        <v/>
      </c>
      <c r="R51" s="1" t="str">
        <f t="shared" si="12"/>
        <v/>
      </c>
      <c r="S51" s="1" t="str">
        <f t="shared" si="12"/>
        <v/>
      </c>
      <c r="T51" s="1" t="str">
        <f t="shared" si="12"/>
        <v/>
      </c>
      <c r="U51" s="1" t="str">
        <f t="shared" si="12"/>
        <v/>
      </c>
      <c r="W51" s="1" t="str">
        <f t="shared" si="12"/>
        <v/>
      </c>
      <c r="X51" s="1" t="str">
        <f t="shared" si="12"/>
        <v/>
      </c>
      <c r="Y51" s="1" t="str">
        <f t="shared" si="12"/>
        <v/>
      </c>
      <c r="Z51" s="1" t="str">
        <f t="shared" si="12"/>
        <v/>
      </c>
      <c r="AA51" s="39">
        <f ca="1">X50*AA49</f>
        <v>3</v>
      </c>
      <c r="AB51" s="39" t="str">
        <f>IF(AB13="","",AB13)</f>
        <v/>
      </c>
      <c r="AC51" s="39" t="str">
        <f>IF(AC13="","",AC13)</f>
        <v/>
      </c>
      <c r="AD51" s="8"/>
      <c r="AE51" s="8"/>
      <c r="AF51" s="1" t="str">
        <f t="shared" si="12"/>
        <v/>
      </c>
      <c r="AG51" s="1" t="str">
        <f t="shared" si="12"/>
        <v/>
      </c>
      <c r="AH51" s="1" t="str">
        <f t="shared" si="12"/>
        <v/>
      </c>
      <c r="AI51" s="1" t="str">
        <f t="shared" si="12"/>
        <v/>
      </c>
      <c r="AJ51" s="1" t="str">
        <f t="shared" si="12"/>
        <v/>
      </c>
      <c r="AK51" s="1" t="str">
        <f t="shared" si="12"/>
        <v/>
      </c>
    </row>
    <row r="52" spans="1:37" ht="20.149999999999999" customHeight="1" x14ac:dyDescent="0.25">
      <c r="A52" s="1" t="str">
        <f t="shared" ref="A52:AK52" si="13">IF(A14="","",A14)</f>
        <v/>
      </c>
      <c r="C52" s="1" t="str">
        <f t="shared" si="13"/>
        <v/>
      </c>
      <c r="D52" s="1" t="str">
        <f t="shared" si="13"/>
        <v/>
      </c>
      <c r="E52" s="1" t="str">
        <f t="shared" si="13"/>
        <v/>
      </c>
      <c r="F52" s="1" t="str">
        <f t="shared" si="13"/>
        <v/>
      </c>
      <c r="G52" s="7" t="str">
        <f ca="1">IF(G50-G51=0,"",G50-G51)</f>
        <v/>
      </c>
      <c r="H52" s="7" t="str">
        <f>IF(H14="","",H14)</f>
        <v/>
      </c>
      <c r="I52" s="7">
        <f ca="1">I50</f>
        <v>6</v>
      </c>
      <c r="J52" s="8">
        <f ca="1">IF(G52="",I52,G52*10+I52)</f>
        <v>6</v>
      </c>
      <c r="K52" s="8"/>
      <c r="L52" s="1" t="str">
        <f t="shared" si="13"/>
        <v/>
      </c>
      <c r="M52" s="1" t="str">
        <f t="shared" si="13"/>
        <v/>
      </c>
      <c r="N52" s="1" t="str">
        <f t="shared" si="13"/>
        <v/>
      </c>
      <c r="O52" s="1" t="str">
        <f t="shared" si="13"/>
        <v/>
      </c>
      <c r="P52" s="1" t="str">
        <f t="shared" si="13"/>
        <v/>
      </c>
      <c r="Q52" s="1" t="str">
        <f t="shared" si="13"/>
        <v/>
      </c>
      <c r="R52" s="1" t="str">
        <f t="shared" si="13"/>
        <v/>
      </c>
      <c r="S52" s="1" t="str">
        <f t="shared" si="13"/>
        <v/>
      </c>
      <c r="T52" s="1" t="str">
        <f t="shared" si="13"/>
        <v/>
      </c>
      <c r="U52" s="1" t="str">
        <f t="shared" si="13"/>
        <v/>
      </c>
      <c r="W52" s="1" t="str">
        <f t="shared" si="13"/>
        <v/>
      </c>
      <c r="X52" s="1" t="str">
        <f t="shared" si="13"/>
        <v/>
      </c>
      <c r="Y52" s="1" t="str">
        <f t="shared" si="13"/>
        <v/>
      </c>
      <c r="Z52" s="1" t="str">
        <f t="shared" si="13"/>
        <v/>
      </c>
      <c r="AA52" s="7">
        <f ca="1">IF(AA50-AA51=0,"",AA50-AA51)</f>
        <v>1</v>
      </c>
      <c r="AB52" s="7" t="str">
        <f>IF(AB14="","",AB14)</f>
        <v/>
      </c>
      <c r="AC52" s="7">
        <f ca="1">AC50</f>
        <v>5</v>
      </c>
      <c r="AD52" s="8">
        <f ca="1">IF(AA52="",AC52,AA52*10+AC52)</f>
        <v>15</v>
      </c>
      <c r="AE52" s="8"/>
      <c r="AF52" s="1" t="str">
        <f t="shared" si="13"/>
        <v/>
      </c>
      <c r="AG52" s="1" t="str">
        <f t="shared" si="13"/>
        <v/>
      </c>
      <c r="AH52" s="1" t="str">
        <f t="shared" si="13"/>
        <v/>
      </c>
      <c r="AI52" s="1" t="str">
        <f t="shared" si="13"/>
        <v/>
      </c>
      <c r="AJ52" s="1" t="str">
        <f t="shared" si="13"/>
        <v/>
      </c>
      <c r="AK52" s="1" t="str">
        <f t="shared" si="13"/>
        <v/>
      </c>
    </row>
    <row r="53" spans="1:37" ht="20.149999999999999" customHeight="1" x14ac:dyDescent="0.25">
      <c r="A53" s="1" t="str">
        <f t="shared" ref="A53:AK53" si="14">IF(A15="","",A15)</f>
        <v/>
      </c>
      <c r="C53" s="1" t="str">
        <f t="shared" si="14"/>
        <v/>
      </c>
      <c r="D53" s="1" t="str">
        <f t="shared" si="14"/>
        <v/>
      </c>
      <c r="E53" s="1" t="str">
        <f t="shared" si="14"/>
        <v/>
      </c>
      <c r="F53" s="1" t="str">
        <f t="shared" si="14"/>
        <v/>
      </c>
      <c r="G53" s="39" t="str">
        <f ca="1">IF(INT(J53/10)=0,"",INT(J53/10))</f>
        <v/>
      </c>
      <c r="H53" s="39" t="str">
        <f>IF(H15="","",H15)</f>
        <v/>
      </c>
      <c r="I53" s="39">
        <f ca="1">IF(J52=0,"",J53-INT(J53/10)*10)</f>
        <v>6</v>
      </c>
      <c r="J53" s="8">
        <f ca="1">D50*I49</f>
        <v>6</v>
      </c>
      <c r="K53" s="8"/>
      <c r="L53" s="1" t="str">
        <f t="shared" si="14"/>
        <v/>
      </c>
      <c r="M53" s="1" t="str">
        <f t="shared" si="14"/>
        <v/>
      </c>
      <c r="N53" s="1" t="str">
        <f t="shared" si="14"/>
        <v/>
      </c>
      <c r="O53" s="1" t="str">
        <f t="shared" si="14"/>
        <v/>
      </c>
      <c r="P53" s="1" t="str">
        <f t="shared" si="14"/>
        <v/>
      </c>
      <c r="Q53" s="1" t="str">
        <f t="shared" si="14"/>
        <v/>
      </c>
      <c r="R53" s="1" t="str">
        <f t="shared" si="14"/>
        <v/>
      </c>
      <c r="S53" s="1" t="str">
        <f t="shared" si="14"/>
        <v/>
      </c>
      <c r="T53" s="1" t="str">
        <f t="shared" si="14"/>
        <v/>
      </c>
      <c r="U53" s="1" t="str">
        <f t="shared" si="14"/>
        <v/>
      </c>
      <c r="W53" s="1" t="str">
        <f t="shared" si="14"/>
        <v/>
      </c>
      <c r="X53" s="1" t="str">
        <f t="shared" si="14"/>
        <v/>
      </c>
      <c r="Y53" s="1" t="str">
        <f t="shared" si="14"/>
        <v/>
      </c>
      <c r="Z53" s="1" t="str">
        <f t="shared" si="14"/>
        <v/>
      </c>
      <c r="AA53" s="39">
        <f ca="1">IF(INT(AD53/10)=0,"",INT(AD53/10))</f>
        <v>1</v>
      </c>
      <c r="AB53" s="39" t="str">
        <f>IF(AB15="","",AB15)</f>
        <v/>
      </c>
      <c r="AC53" s="39">
        <f ca="1">IF(AD52=0,"",AD53-INT(AD53/10)*10)</f>
        <v>5</v>
      </c>
      <c r="AD53" s="8">
        <f ca="1">X50*AC49</f>
        <v>15</v>
      </c>
      <c r="AE53" s="8"/>
      <c r="AF53" s="1" t="str">
        <f t="shared" si="14"/>
        <v/>
      </c>
      <c r="AG53" s="1" t="str">
        <f t="shared" si="14"/>
        <v/>
      </c>
      <c r="AH53" s="1" t="str">
        <f t="shared" si="14"/>
        <v/>
      </c>
      <c r="AI53" s="1" t="str">
        <f t="shared" si="14"/>
        <v/>
      </c>
      <c r="AJ53" s="1" t="str">
        <f t="shared" si="14"/>
        <v/>
      </c>
      <c r="AK53" s="1" t="str">
        <f t="shared" si="14"/>
        <v/>
      </c>
    </row>
    <row r="54" spans="1:37" ht="20.149999999999999" customHeight="1" x14ac:dyDescent="0.25">
      <c r="A54" s="1" t="str">
        <f t="shared" ref="A54:AK54" si="15">IF(A16="","",A16)</f>
        <v/>
      </c>
      <c r="C54" s="1" t="str">
        <f t="shared" si="15"/>
        <v/>
      </c>
      <c r="D54" s="1" t="str">
        <f t="shared" si="15"/>
        <v/>
      </c>
      <c r="E54" s="1" t="str">
        <f t="shared" si="15"/>
        <v/>
      </c>
      <c r="F54" s="1" t="str">
        <f t="shared" si="15"/>
        <v/>
      </c>
      <c r="G54" s="7"/>
      <c r="H54" s="7" t="str">
        <f>IF(H16="","",H16)</f>
        <v/>
      </c>
      <c r="I54" s="7">
        <f ca="1">IF(J52=0,"",I52-I53)</f>
        <v>0</v>
      </c>
      <c r="L54" s="1" t="str">
        <f t="shared" si="15"/>
        <v/>
      </c>
      <c r="M54" s="1" t="str">
        <f t="shared" si="15"/>
        <v/>
      </c>
      <c r="N54" s="1" t="str">
        <f t="shared" si="15"/>
        <v/>
      </c>
      <c r="O54" s="1" t="str">
        <f t="shared" si="15"/>
        <v/>
      </c>
      <c r="P54" s="1" t="str">
        <f t="shared" si="15"/>
        <v/>
      </c>
      <c r="Q54" s="1" t="str">
        <f t="shared" si="15"/>
        <v/>
      </c>
      <c r="R54" s="1" t="str">
        <f t="shared" si="15"/>
        <v/>
      </c>
      <c r="S54" s="1" t="str">
        <f t="shared" si="15"/>
        <v/>
      </c>
      <c r="T54" s="1" t="str">
        <f t="shared" si="15"/>
        <v/>
      </c>
      <c r="U54" s="1" t="str">
        <f t="shared" si="15"/>
        <v/>
      </c>
      <c r="W54" s="1" t="str">
        <f t="shared" si="15"/>
        <v/>
      </c>
      <c r="X54" s="1" t="str">
        <f t="shared" si="15"/>
        <v/>
      </c>
      <c r="Y54" s="1" t="str">
        <f t="shared" si="15"/>
        <v/>
      </c>
      <c r="Z54" s="1" t="str">
        <f t="shared" si="15"/>
        <v/>
      </c>
      <c r="AA54" s="7"/>
      <c r="AB54" s="7" t="str">
        <f>IF(AB16="","",AB16)</f>
        <v/>
      </c>
      <c r="AC54" s="7">
        <f ca="1">IF(AD52=0,"",AC52-AC53)</f>
        <v>0</v>
      </c>
      <c r="AF54" s="1" t="str">
        <f t="shared" si="15"/>
        <v/>
      </c>
      <c r="AG54" s="1" t="str">
        <f t="shared" si="15"/>
        <v/>
      </c>
      <c r="AH54" s="1" t="str">
        <f t="shared" si="15"/>
        <v/>
      </c>
      <c r="AI54" s="1" t="str">
        <f t="shared" si="15"/>
        <v/>
      </c>
      <c r="AJ54" s="1" t="str">
        <f t="shared" si="15"/>
        <v/>
      </c>
      <c r="AK54" s="1" t="str">
        <f t="shared" si="15"/>
        <v/>
      </c>
    </row>
    <row r="55" spans="1:37" ht="20.149999999999999" customHeight="1" x14ac:dyDescent="0.25">
      <c r="A55" s="1" t="str">
        <f t="shared" ref="A55:AK55" si="16">IF(A17="","",A17)</f>
        <v/>
      </c>
      <c r="C55" s="1" t="str">
        <f t="shared" si="16"/>
        <v/>
      </c>
      <c r="D55" s="1" t="str">
        <f t="shared" si="16"/>
        <v/>
      </c>
      <c r="E55" s="1" t="str">
        <f t="shared" si="16"/>
        <v/>
      </c>
      <c r="F55" s="1" t="str">
        <f t="shared" si="16"/>
        <v/>
      </c>
      <c r="G55" s="1" t="str">
        <f t="shared" si="16"/>
        <v/>
      </c>
      <c r="H55" s="1" t="str">
        <f t="shared" si="16"/>
        <v/>
      </c>
      <c r="I55" s="1" t="str">
        <f t="shared" si="16"/>
        <v/>
      </c>
      <c r="L55" s="1" t="str">
        <f t="shared" si="16"/>
        <v/>
      </c>
      <c r="M55" s="1" t="str">
        <f t="shared" si="16"/>
        <v/>
      </c>
      <c r="N55" s="1" t="str">
        <f t="shared" si="16"/>
        <v/>
      </c>
      <c r="O55" s="1" t="str">
        <f t="shared" si="16"/>
        <v/>
      </c>
      <c r="P55" s="1" t="str">
        <f t="shared" si="16"/>
        <v/>
      </c>
      <c r="Q55" s="1" t="str">
        <f t="shared" si="16"/>
        <v/>
      </c>
      <c r="R55" s="1" t="str">
        <f t="shared" si="16"/>
        <v/>
      </c>
      <c r="S55" s="1" t="str">
        <f t="shared" si="16"/>
        <v/>
      </c>
      <c r="T55" s="1" t="str">
        <f t="shared" si="16"/>
        <v/>
      </c>
      <c r="U55" s="1" t="str">
        <f t="shared" si="16"/>
        <v/>
      </c>
      <c r="W55" s="1" t="str">
        <f t="shared" si="16"/>
        <v/>
      </c>
      <c r="X55" s="1" t="str">
        <f t="shared" si="16"/>
        <v/>
      </c>
      <c r="Y55" s="1" t="str">
        <f t="shared" si="16"/>
        <v/>
      </c>
      <c r="Z55" s="1" t="str">
        <f t="shared" si="16"/>
        <v/>
      </c>
      <c r="AA55" s="1" t="str">
        <f t="shared" si="16"/>
        <v/>
      </c>
      <c r="AB55" s="1" t="str">
        <f t="shared" si="16"/>
        <v/>
      </c>
      <c r="AC55" s="1" t="str">
        <f t="shared" si="16"/>
        <v/>
      </c>
      <c r="AF55" s="1" t="str">
        <f t="shared" si="16"/>
        <v/>
      </c>
      <c r="AG55" s="1" t="str">
        <f t="shared" si="16"/>
        <v/>
      </c>
      <c r="AH55" s="1" t="str">
        <f t="shared" si="16"/>
        <v/>
      </c>
      <c r="AI55" s="1" t="str">
        <f t="shared" si="16"/>
        <v/>
      </c>
      <c r="AJ55" s="1" t="str">
        <f t="shared" si="16"/>
        <v/>
      </c>
      <c r="AK55" s="1" t="str">
        <f t="shared" si="16"/>
        <v/>
      </c>
    </row>
    <row r="56" spans="1:37" ht="20.149999999999999" customHeight="1" x14ac:dyDescent="0.25">
      <c r="A56" s="1" t="str">
        <f t="shared" ref="A56:AK56" si="17">IF(A18="","",A18)</f>
        <v/>
      </c>
      <c r="C56" s="1" t="str">
        <f t="shared" si="17"/>
        <v/>
      </c>
      <c r="D56" s="1" t="str">
        <f t="shared" si="17"/>
        <v/>
      </c>
      <c r="E56" s="3" t="str">
        <f t="shared" si="17"/>
        <v/>
      </c>
      <c r="F56" s="3" t="str">
        <f t="shared" si="17"/>
        <v/>
      </c>
      <c r="G56" s="14">
        <f ca="1">INT(K57/10)</f>
        <v>1</v>
      </c>
      <c r="H56" s="14" t="str">
        <f>IF(H18="","",H18)</f>
        <v/>
      </c>
      <c r="I56" s="14">
        <f ca="1">K57-INT(K57/10)*10</f>
        <v>5</v>
      </c>
      <c r="J56" s="1" t="str">
        <f>IF(J18="","",J18)</f>
        <v/>
      </c>
      <c r="K56" s="1" t="str">
        <f>IF(K18="","",K18)</f>
        <v/>
      </c>
      <c r="L56" s="1" t="str">
        <f t="shared" si="17"/>
        <v/>
      </c>
      <c r="M56" s="1" t="str">
        <f t="shared" si="17"/>
        <v/>
      </c>
      <c r="N56" s="1" t="str">
        <f t="shared" si="17"/>
        <v/>
      </c>
      <c r="O56" s="1" t="str">
        <f t="shared" si="17"/>
        <v/>
      </c>
      <c r="P56" s="1" t="str">
        <f t="shared" si="17"/>
        <v/>
      </c>
      <c r="Q56" s="1" t="str">
        <f t="shared" si="17"/>
        <v/>
      </c>
      <c r="R56" s="1" t="str">
        <f t="shared" si="17"/>
        <v/>
      </c>
      <c r="S56" s="1" t="str">
        <f t="shared" si="17"/>
        <v/>
      </c>
      <c r="T56" s="1" t="str">
        <f t="shared" si="17"/>
        <v/>
      </c>
      <c r="U56" s="1" t="str">
        <f t="shared" si="17"/>
        <v/>
      </c>
      <c r="W56" s="1" t="str">
        <f t="shared" si="17"/>
        <v/>
      </c>
      <c r="X56" s="1" t="str">
        <f t="shared" si="17"/>
        <v/>
      </c>
      <c r="Y56" s="3" t="str">
        <f t="shared" si="17"/>
        <v/>
      </c>
      <c r="Z56" s="3" t="str">
        <f t="shared" si="17"/>
        <v/>
      </c>
      <c r="AA56" s="14">
        <f ca="1">INT(AE57/10)</f>
        <v>1</v>
      </c>
      <c r="AB56" s="14" t="str">
        <f>IF(AB18="","",AB18)</f>
        <v/>
      </c>
      <c r="AC56" s="14">
        <f ca="1">AE57-INT(AE57/10)*10</f>
        <v>0</v>
      </c>
      <c r="AD56" s="1" t="str">
        <f>IF(AD18="","",AD18)</f>
        <v/>
      </c>
      <c r="AE56" s="1" t="str">
        <f>IF(AE18="","",AE18)</f>
        <v/>
      </c>
      <c r="AF56" s="1" t="str">
        <f t="shared" si="17"/>
        <v/>
      </c>
      <c r="AG56" s="1" t="str">
        <f t="shared" si="17"/>
        <v/>
      </c>
      <c r="AH56" s="1" t="str">
        <f t="shared" si="17"/>
        <v/>
      </c>
      <c r="AI56" s="1" t="str">
        <f t="shared" si="17"/>
        <v/>
      </c>
      <c r="AJ56" s="1" t="str">
        <f t="shared" si="17"/>
        <v/>
      </c>
      <c r="AK56" s="1" t="str">
        <f t="shared" si="17"/>
        <v/>
      </c>
    </row>
    <row r="57" spans="1:37" ht="20.149999999999999" customHeight="1" x14ac:dyDescent="0.25">
      <c r="A57" s="1" t="str">
        <f t="shared" ref="A57:AK57" si="18">IF(A19="","",A19)</f>
        <v>(5)</v>
      </c>
      <c r="C57" s="1" t="str">
        <f t="shared" si="18"/>
        <v/>
      </c>
      <c r="D57" s="1">
        <f t="shared" ca="1" si="18"/>
        <v>2</v>
      </c>
      <c r="E57" s="1" t="str">
        <f t="shared" si="18"/>
        <v>)</v>
      </c>
      <c r="F57" s="1" t="str">
        <f t="shared" si="18"/>
        <v/>
      </c>
      <c r="G57" s="1">
        <f t="shared" ca="1" si="18"/>
        <v>3</v>
      </c>
      <c r="H57" s="1" t="str">
        <f t="shared" si="18"/>
        <v/>
      </c>
      <c r="I57" s="1">
        <f t="shared" ca="1" si="18"/>
        <v>0</v>
      </c>
      <c r="J57" s="8">
        <f ca="1">G57*10+I57</f>
        <v>30</v>
      </c>
      <c r="K57" s="8">
        <f ca="1">J57/D57</f>
        <v>15</v>
      </c>
      <c r="L57" s="1" t="str">
        <f t="shared" si="18"/>
        <v/>
      </c>
      <c r="M57" s="1" t="str">
        <f t="shared" si="18"/>
        <v/>
      </c>
      <c r="N57" s="1" t="str">
        <f t="shared" si="18"/>
        <v/>
      </c>
      <c r="O57" s="1" t="str">
        <f t="shared" si="18"/>
        <v/>
      </c>
      <c r="P57" s="1" t="str">
        <f t="shared" si="18"/>
        <v/>
      </c>
      <c r="Q57" s="1" t="str">
        <f t="shared" si="18"/>
        <v/>
      </c>
      <c r="R57" s="1" t="str">
        <f t="shared" si="18"/>
        <v/>
      </c>
      <c r="S57" s="1" t="str">
        <f t="shared" si="18"/>
        <v/>
      </c>
      <c r="T57" s="1" t="str">
        <f t="shared" si="18"/>
        <v/>
      </c>
      <c r="U57" s="1" t="str">
        <f t="shared" si="18"/>
        <v>(6)</v>
      </c>
      <c r="W57" s="1" t="str">
        <f t="shared" si="18"/>
        <v/>
      </c>
      <c r="X57" s="1">
        <f t="shared" ca="1" si="18"/>
        <v>8</v>
      </c>
      <c r="Y57" s="1" t="str">
        <f t="shared" si="18"/>
        <v>)</v>
      </c>
      <c r="Z57" s="1" t="str">
        <f t="shared" si="18"/>
        <v/>
      </c>
      <c r="AA57" s="1">
        <f t="shared" ca="1" si="18"/>
        <v>8</v>
      </c>
      <c r="AB57" s="1" t="str">
        <f t="shared" si="18"/>
        <v/>
      </c>
      <c r="AC57" s="1">
        <f t="shared" ca="1" si="18"/>
        <v>0</v>
      </c>
      <c r="AD57" s="8">
        <f ca="1">AA57*10+AC57</f>
        <v>80</v>
      </c>
      <c r="AE57" s="8">
        <f ca="1">AD57/X57</f>
        <v>10</v>
      </c>
      <c r="AF57" s="1" t="str">
        <f t="shared" si="18"/>
        <v/>
      </c>
      <c r="AG57" s="1" t="str">
        <f t="shared" si="18"/>
        <v/>
      </c>
      <c r="AH57" s="1" t="str">
        <f t="shared" si="18"/>
        <v/>
      </c>
      <c r="AI57" s="1" t="str">
        <f t="shared" si="18"/>
        <v/>
      </c>
      <c r="AJ57" s="1" t="str">
        <f t="shared" si="18"/>
        <v/>
      </c>
      <c r="AK57" s="1" t="str">
        <f t="shared" si="18"/>
        <v/>
      </c>
    </row>
    <row r="58" spans="1:37" ht="20.149999999999999" customHeight="1" x14ac:dyDescent="0.25">
      <c r="A58" s="1" t="str">
        <f t="shared" ref="A58:AK58" si="19">IF(A20="","",A20)</f>
        <v/>
      </c>
      <c r="C58" s="1" t="str">
        <f t="shared" si="19"/>
        <v/>
      </c>
      <c r="D58" s="1" t="str">
        <f t="shared" si="19"/>
        <v/>
      </c>
      <c r="E58" s="1" t="str">
        <f t="shared" si="19"/>
        <v/>
      </c>
      <c r="F58" s="1" t="str">
        <f t="shared" si="19"/>
        <v/>
      </c>
      <c r="G58" s="39">
        <f ca="1">D57*G56</f>
        <v>2</v>
      </c>
      <c r="H58" s="39" t="str">
        <f>IF(H20="","",H20)</f>
        <v/>
      </c>
      <c r="I58" s="39" t="str">
        <f>IF(I20="","",I20)</f>
        <v/>
      </c>
      <c r="J58" s="8"/>
      <c r="K58" s="8"/>
      <c r="L58" s="1" t="str">
        <f t="shared" si="19"/>
        <v/>
      </c>
      <c r="M58" s="1" t="str">
        <f t="shared" si="19"/>
        <v/>
      </c>
      <c r="N58" s="1" t="str">
        <f t="shared" si="19"/>
        <v/>
      </c>
      <c r="O58" s="1" t="str">
        <f t="shared" si="19"/>
        <v/>
      </c>
      <c r="P58" s="1" t="str">
        <f t="shared" si="19"/>
        <v/>
      </c>
      <c r="Q58" s="1" t="str">
        <f t="shared" si="19"/>
        <v/>
      </c>
      <c r="R58" s="1" t="str">
        <f t="shared" si="19"/>
        <v/>
      </c>
      <c r="S58" s="1" t="str">
        <f t="shared" si="19"/>
        <v/>
      </c>
      <c r="T58" s="1" t="str">
        <f t="shared" si="19"/>
        <v/>
      </c>
      <c r="U58" s="1" t="str">
        <f t="shared" si="19"/>
        <v/>
      </c>
      <c r="W58" s="1" t="str">
        <f t="shared" si="19"/>
        <v/>
      </c>
      <c r="X58" s="1" t="str">
        <f t="shared" si="19"/>
        <v/>
      </c>
      <c r="Y58" s="1" t="str">
        <f t="shared" si="19"/>
        <v/>
      </c>
      <c r="Z58" s="1" t="str">
        <f t="shared" si="19"/>
        <v/>
      </c>
      <c r="AA58" s="39">
        <f ca="1">X57*AA56</f>
        <v>8</v>
      </c>
      <c r="AB58" s="39" t="str">
        <f>IF(AB20="","",AB20)</f>
        <v/>
      </c>
      <c r="AC58" s="39" t="str">
        <f>IF(AC20="","",AC20)</f>
        <v/>
      </c>
      <c r="AD58" s="8"/>
      <c r="AE58" s="8"/>
      <c r="AF58" s="1" t="str">
        <f t="shared" si="19"/>
        <v/>
      </c>
      <c r="AG58" s="1" t="str">
        <f t="shared" si="19"/>
        <v/>
      </c>
      <c r="AH58" s="1" t="str">
        <f t="shared" si="19"/>
        <v/>
      </c>
      <c r="AI58" s="1" t="str">
        <f t="shared" si="19"/>
        <v/>
      </c>
      <c r="AJ58" s="1" t="str">
        <f t="shared" si="19"/>
        <v/>
      </c>
      <c r="AK58" s="1" t="str">
        <f t="shared" si="19"/>
        <v/>
      </c>
    </row>
    <row r="59" spans="1:37" ht="20.149999999999999" customHeight="1" x14ac:dyDescent="0.25">
      <c r="A59" s="1" t="str">
        <f t="shared" ref="A59:AK59" si="20">IF(A21="","",A21)</f>
        <v/>
      </c>
      <c r="C59" s="1" t="str">
        <f t="shared" si="20"/>
        <v/>
      </c>
      <c r="D59" s="1" t="str">
        <f t="shared" si="20"/>
        <v/>
      </c>
      <c r="E59" s="1" t="str">
        <f t="shared" si="20"/>
        <v/>
      </c>
      <c r="F59" s="1" t="str">
        <f t="shared" si="20"/>
        <v/>
      </c>
      <c r="G59" s="7">
        <f ca="1">IF(G57-G58=0,"",G57-G58)</f>
        <v>1</v>
      </c>
      <c r="H59" s="7" t="str">
        <f>IF(H21="","",H21)</f>
        <v/>
      </c>
      <c r="I59" s="7">
        <f ca="1">I57</f>
        <v>0</v>
      </c>
      <c r="J59" s="8">
        <f ca="1">IF(G59="",I59,G59*10+I59)</f>
        <v>10</v>
      </c>
      <c r="K59" s="8"/>
      <c r="L59" s="1" t="str">
        <f t="shared" si="20"/>
        <v/>
      </c>
      <c r="M59" s="1" t="str">
        <f t="shared" si="20"/>
        <v/>
      </c>
      <c r="N59" s="1" t="str">
        <f t="shared" si="20"/>
        <v/>
      </c>
      <c r="O59" s="1" t="str">
        <f t="shared" si="20"/>
        <v/>
      </c>
      <c r="P59" s="1" t="str">
        <f t="shared" si="20"/>
        <v/>
      </c>
      <c r="Q59" s="1" t="str">
        <f t="shared" si="20"/>
        <v/>
      </c>
      <c r="R59" s="1" t="str">
        <f t="shared" si="20"/>
        <v/>
      </c>
      <c r="S59" s="1" t="str">
        <f t="shared" si="20"/>
        <v/>
      </c>
      <c r="T59" s="1" t="str">
        <f t="shared" si="20"/>
        <v/>
      </c>
      <c r="U59" s="1" t="str">
        <f t="shared" si="20"/>
        <v/>
      </c>
      <c r="W59" s="1" t="str">
        <f t="shared" si="20"/>
        <v/>
      </c>
      <c r="X59" s="1" t="str">
        <f t="shared" si="20"/>
        <v/>
      </c>
      <c r="Y59" s="1" t="str">
        <f t="shared" si="20"/>
        <v/>
      </c>
      <c r="Z59" s="1" t="str">
        <f t="shared" si="20"/>
        <v/>
      </c>
      <c r="AA59" s="7" t="str">
        <f ca="1">IF(AA57-AA58=0,"",AA57-AA58)</f>
        <v/>
      </c>
      <c r="AB59" s="7" t="str">
        <f>IF(AB21="","",AB21)</f>
        <v/>
      </c>
      <c r="AC59" s="7">
        <f ca="1">AC57</f>
        <v>0</v>
      </c>
      <c r="AD59" s="8">
        <f ca="1">IF(AA59="",AC59,AA59*10+AC59)</f>
        <v>0</v>
      </c>
      <c r="AE59" s="8"/>
      <c r="AF59" s="1" t="str">
        <f t="shared" si="20"/>
        <v/>
      </c>
      <c r="AG59" s="1" t="str">
        <f t="shared" si="20"/>
        <v/>
      </c>
      <c r="AH59" s="1" t="str">
        <f t="shared" si="20"/>
        <v/>
      </c>
      <c r="AI59" s="1" t="str">
        <f t="shared" si="20"/>
        <v/>
      </c>
      <c r="AJ59" s="1" t="str">
        <f t="shared" si="20"/>
        <v/>
      </c>
      <c r="AK59" s="1" t="str">
        <f t="shared" si="20"/>
        <v/>
      </c>
    </row>
    <row r="60" spans="1:37" ht="20.149999999999999" customHeight="1" x14ac:dyDescent="0.25">
      <c r="A60" s="1" t="str">
        <f t="shared" ref="A60:AK60" si="21">IF(A22="","",A22)</f>
        <v/>
      </c>
      <c r="C60" s="1" t="str">
        <f t="shared" si="21"/>
        <v/>
      </c>
      <c r="D60" s="1" t="str">
        <f t="shared" si="21"/>
        <v/>
      </c>
      <c r="E60" s="1" t="str">
        <f t="shared" si="21"/>
        <v/>
      </c>
      <c r="F60" s="1" t="str">
        <f t="shared" si="21"/>
        <v/>
      </c>
      <c r="G60" s="39">
        <f ca="1">IF(INT(J60/10)=0,"",INT(J60/10))</f>
        <v>1</v>
      </c>
      <c r="H60" s="39" t="str">
        <f>IF(H22="","",H22)</f>
        <v/>
      </c>
      <c r="I60" s="39">
        <f ca="1">IF(J59=0,"",J60-INT(J60/10)*10)</f>
        <v>0</v>
      </c>
      <c r="J60" s="8">
        <f ca="1">D57*I56</f>
        <v>10</v>
      </c>
      <c r="K60" s="8"/>
      <c r="L60" s="1" t="str">
        <f t="shared" si="21"/>
        <v/>
      </c>
      <c r="M60" s="1" t="str">
        <f t="shared" si="21"/>
        <v/>
      </c>
      <c r="N60" s="1" t="str">
        <f t="shared" si="21"/>
        <v/>
      </c>
      <c r="O60" s="1" t="str">
        <f t="shared" si="21"/>
        <v/>
      </c>
      <c r="P60" s="1" t="str">
        <f t="shared" si="21"/>
        <v/>
      </c>
      <c r="Q60" s="1" t="str">
        <f t="shared" si="21"/>
        <v/>
      </c>
      <c r="R60" s="1" t="str">
        <f t="shared" si="21"/>
        <v/>
      </c>
      <c r="S60" s="1" t="str">
        <f t="shared" si="21"/>
        <v/>
      </c>
      <c r="T60" s="1" t="str">
        <f t="shared" si="21"/>
        <v/>
      </c>
      <c r="U60" s="1" t="str">
        <f t="shared" si="21"/>
        <v/>
      </c>
      <c r="W60" s="1" t="str">
        <f t="shared" si="21"/>
        <v/>
      </c>
      <c r="X60" s="1" t="str">
        <f t="shared" si="21"/>
        <v/>
      </c>
      <c r="Y60" s="1" t="str">
        <f t="shared" si="21"/>
        <v/>
      </c>
      <c r="Z60" s="1" t="str">
        <f t="shared" si="21"/>
        <v/>
      </c>
      <c r="AA60" s="39" t="str">
        <f ca="1">IF(INT(AD60/10)=0,"",INT(AD60/10))</f>
        <v/>
      </c>
      <c r="AB60" s="39" t="str">
        <f>IF(AB22="","",AB22)</f>
        <v/>
      </c>
      <c r="AC60" s="39" t="str">
        <f ca="1">IF(AD59=0,"",AD60-INT(AD60/10)*10)</f>
        <v/>
      </c>
      <c r="AD60" s="8">
        <f ca="1">X57*AC56</f>
        <v>0</v>
      </c>
      <c r="AE60" s="8"/>
      <c r="AF60" s="1" t="str">
        <f t="shared" si="21"/>
        <v/>
      </c>
      <c r="AG60" s="1" t="str">
        <f t="shared" si="21"/>
        <v/>
      </c>
      <c r="AH60" s="1" t="str">
        <f t="shared" si="21"/>
        <v/>
      </c>
      <c r="AI60" s="1" t="str">
        <f t="shared" si="21"/>
        <v/>
      </c>
      <c r="AJ60" s="1" t="str">
        <f t="shared" si="21"/>
        <v/>
      </c>
      <c r="AK60" s="1" t="str">
        <f t="shared" si="21"/>
        <v/>
      </c>
    </row>
    <row r="61" spans="1:37" ht="20.149999999999999" customHeight="1" x14ac:dyDescent="0.25">
      <c r="A61" s="1" t="str">
        <f t="shared" ref="A61:AK61" si="22">IF(A23="","",A23)</f>
        <v/>
      </c>
      <c r="C61" s="1" t="str">
        <f t="shared" si="22"/>
        <v/>
      </c>
      <c r="D61" s="1" t="str">
        <f t="shared" si="22"/>
        <v/>
      </c>
      <c r="E61" s="1" t="str">
        <f t="shared" si="22"/>
        <v/>
      </c>
      <c r="F61" s="1" t="str">
        <f t="shared" si="22"/>
        <v/>
      </c>
      <c r="G61" s="7"/>
      <c r="H61" s="7" t="str">
        <f>IF(H23="","",H23)</f>
        <v/>
      </c>
      <c r="I61" s="7">
        <f ca="1">IF(J59=0,"",I59-I60)</f>
        <v>0</v>
      </c>
      <c r="L61" s="1" t="str">
        <f t="shared" si="22"/>
        <v/>
      </c>
      <c r="M61" s="1" t="str">
        <f t="shared" si="22"/>
        <v/>
      </c>
      <c r="N61" s="1" t="str">
        <f t="shared" si="22"/>
        <v/>
      </c>
      <c r="O61" s="1" t="str">
        <f t="shared" si="22"/>
        <v/>
      </c>
      <c r="P61" s="1" t="str">
        <f t="shared" si="22"/>
        <v/>
      </c>
      <c r="Q61" s="1" t="str">
        <f t="shared" si="22"/>
        <v/>
      </c>
      <c r="R61" s="1" t="str">
        <f t="shared" si="22"/>
        <v/>
      </c>
      <c r="S61" s="1" t="str">
        <f t="shared" si="22"/>
        <v/>
      </c>
      <c r="T61" s="1" t="str">
        <f t="shared" si="22"/>
        <v/>
      </c>
      <c r="U61" s="1" t="str">
        <f t="shared" si="22"/>
        <v/>
      </c>
      <c r="W61" s="1" t="str">
        <f t="shared" si="22"/>
        <v/>
      </c>
      <c r="X61" s="1" t="str">
        <f t="shared" si="22"/>
        <v/>
      </c>
      <c r="Y61" s="1" t="str">
        <f t="shared" si="22"/>
        <v/>
      </c>
      <c r="Z61" s="1" t="str">
        <f t="shared" si="22"/>
        <v/>
      </c>
      <c r="AA61" s="7"/>
      <c r="AB61" s="7" t="str">
        <f>IF(AB23="","",AB23)</f>
        <v/>
      </c>
      <c r="AC61" s="7" t="str">
        <f ca="1">IF(AD59=0,"",AC59-AC60)</f>
        <v/>
      </c>
      <c r="AF61" s="1" t="str">
        <f t="shared" si="22"/>
        <v/>
      </c>
      <c r="AG61" s="1" t="str">
        <f t="shared" si="22"/>
        <v/>
      </c>
      <c r="AH61" s="1" t="str">
        <f t="shared" si="22"/>
        <v/>
      </c>
      <c r="AI61" s="1" t="str">
        <f t="shared" si="22"/>
        <v/>
      </c>
      <c r="AJ61" s="1" t="str">
        <f t="shared" si="22"/>
        <v/>
      </c>
      <c r="AK61" s="1" t="str">
        <f t="shared" si="22"/>
        <v/>
      </c>
    </row>
    <row r="62" spans="1:37" ht="20.149999999999999" customHeight="1" x14ac:dyDescent="0.25">
      <c r="A62" s="1" t="str">
        <f t="shared" ref="A62:AK62" si="23">IF(A24="","",A24)</f>
        <v/>
      </c>
      <c r="C62" s="1" t="str">
        <f t="shared" si="23"/>
        <v/>
      </c>
      <c r="D62" s="1" t="str">
        <f t="shared" si="23"/>
        <v/>
      </c>
      <c r="E62" s="1" t="str">
        <f t="shared" si="23"/>
        <v/>
      </c>
      <c r="F62" s="1" t="str">
        <f t="shared" si="23"/>
        <v/>
      </c>
      <c r="G62" s="1" t="str">
        <f t="shared" si="23"/>
        <v/>
      </c>
      <c r="H62" s="1" t="str">
        <f t="shared" si="23"/>
        <v/>
      </c>
      <c r="I62" s="1" t="str">
        <f t="shared" si="23"/>
        <v/>
      </c>
      <c r="L62" s="1" t="str">
        <f t="shared" si="23"/>
        <v/>
      </c>
      <c r="M62" s="1" t="str">
        <f t="shared" si="23"/>
        <v/>
      </c>
      <c r="N62" s="1" t="str">
        <f t="shared" si="23"/>
        <v/>
      </c>
      <c r="O62" s="1" t="str">
        <f t="shared" si="23"/>
        <v/>
      </c>
      <c r="P62" s="1" t="str">
        <f t="shared" si="23"/>
        <v/>
      </c>
      <c r="Q62" s="1" t="str">
        <f t="shared" si="23"/>
        <v/>
      </c>
      <c r="R62" s="1" t="str">
        <f t="shared" si="23"/>
        <v/>
      </c>
      <c r="S62" s="1" t="str">
        <f t="shared" si="23"/>
        <v/>
      </c>
      <c r="T62" s="1" t="str">
        <f t="shared" si="23"/>
        <v/>
      </c>
      <c r="U62" s="1" t="str">
        <f t="shared" si="23"/>
        <v/>
      </c>
      <c r="W62" s="1" t="str">
        <f t="shared" si="23"/>
        <v/>
      </c>
      <c r="X62" s="1" t="str">
        <f t="shared" si="23"/>
        <v/>
      </c>
      <c r="Y62" s="1" t="str">
        <f t="shared" si="23"/>
        <v/>
      </c>
      <c r="Z62" s="1" t="str">
        <f t="shared" si="23"/>
        <v/>
      </c>
      <c r="AA62" s="1" t="str">
        <f t="shared" si="23"/>
        <v/>
      </c>
      <c r="AB62" s="1" t="str">
        <f t="shared" si="23"/>
        <v/>
      </c>
      <c r="AC62" s="1" t="str">
        <f t="shared" si="23"/>
        <v/>
      </c>
      <c r="AF62" s="1" t="str">
        <f t="shared" si="23"/>
        <v/>
      </c>
      <c r="AG62" s="1" t="str">
        <f t="shared" si="23"/>
        <v/>
      </c>
      <c r="AH62" s="1" t="str">
        <f t="shared" si="23"/>
        <v/>
      </c>
      <c r="AI62" s="1" t="str">
        <f t="shared" si="23"/>
        <v/>
      </c>
      <c r="AJ62" s="1" t="str">
        <f t="shared" si="23"/>
        <v/>
      </c>
      <c r="AK62" s="1" t="str">
        <f t="shared" si="23"/>
        <v/>
      </c>
    </row>
    <row r="63" spans="1:37" ht="20.149999999999999" customHeight="1" x14ac:dyDescent="0.25">
      <c r="A63" s="1" t="str">
        <f t="shared" ref="A63:AK63" si="24">IF(A25="","",A25)</f>
        <v/>
      </c>
      <c r="C63" s="1" t="str">
        <f t="shared" si="24"/>
        <v/>
      </c>
      <c r="D63" s="1" t="str">
        <f t="shared" si="24"/>
        <v/>
      </c>
      <c r="E63" s="3" t="str">
        <f t="shared" si="24"/>
        <v/>
      </c>
      <c r="F63" s="3" t="str">
        <f t="shared" si="24"/>
        <v/>
      </c>
      <c r="G63" s="14">
        <f ca="1">INT(K64/10)</f>
        <v>1</v>
      </c>
      <c r="H63" s="14" t="str">
        <f>IF(H25="","",H25)</f>
        <v/>
      </c>
      <c r="I63" s="14">
        <f ca="1">K64-INT(K64/10)*10</f>
        <v>1</v>
      </c>
      <c r="J63" s="1" t="str">
        <f>IF(J25="","",J25)</f>
        <v/>
      </c>
      <c r="K63" s="1" t="str">
        <f>IF(K25="","",K25)</f>
        <v/>
      </c>
      <c r="L63" s="1" t="str">
        <f t="shared" si="24"/>
        <v/>
      </c>
      <c r="M63" s="1" t="str">
        <f t="shared" si="24"/>
        <v/>
      </c>
      <c r="N63" s="1" t="str">
        <f t="shared" si="24"/>
        <v/>
      </c>
      <c r="O63" s="1" t="str">
        <f t="shared" si="24"/>
        <v/>
      </c>
      <c r="P63" s="1" t="str">
        <f t="shared" si="24"/>
        <v/>
      </c>
      <c r="Q63" s="1" t="str">
        <f t="shared" si="24"/>
        <v/>
      </c>
      <c r="R63" s="1" t="str">
        <f t="shared" si="24"/>
        <v/>
      </c>
      <c r="S63" s="1" t="str">
        <f t="shared" si="24"/>
        <v/>
      </c>
      <c r="T63" s="1" t="str">
        <f t="shared" si="24"/>
        <v/>
      </c>
      <c r="U63" s="1" t="str">
        <f t="shared" si="24"/>
        <v/>
      </c>
      <c r="W63" s="1" t="str">
        <f t="shared" si="24"/>
        <v/>
      </c>
      <c r="X63" s="1" t="str">
        <f t="shared" si="24"/>
        <v/>
      </c>
      <c r="Y63" s="3" t="str">
        <f t="shared" si="24"/>
        <v/>
      </c>
      <c r="Z63" s="3" t="str">
        <f t="shared" si="24"/>
        <v/>
      </c>
      <c r="AA63" s="14">
        <f ca="1">INT(AE64/10)</f>
        <v>1</v>
      </c>
      <c r="AB63" s="14" t="str">
        <f>IF(AB25="","",AB25)</f>
        <v/>
      </c>
      <c r="AC63" s="14">
        <f ca="1">AE64-INT(AE64/10)*10</f>
        <v>4</v>
      </c>
      <c r="AD63" s="1" t="str">
        <f>IF(AD25="","",AD25)</f>
        <v/>
      </c>
      <c r="AE63" s="1" t="str">
        <f>IF(AE25="","",AE25)</f>
        <v/>
      </c>
      <c r="AF63" s="1" t="str">
        <f t="shared" si="24"/>
        <v/>
      </c>
      <c r="AG63" s="1" t="str">
        <f t="shared" si="24"/>
        <v/>
      </c>
      <c r="AH63" s="1" t="str">
        <f t="shared" si="24"/>
        <v/>
      </c>
      <c r="AI63" s="1" t="str">
        <f t="shared" si="24"/>
        <v/>
      </c>
      <c r="AJ63" s="1" t="str">
        <f t="shared" si="24"/>
        <v/>
      </c>
      <c r="AK63" s="1" t="str">
        <f t="shared" si="24"/>
        <v/>
      </c>
    </row>
    <row r="64" spans="1:37" ht="20.149999999999999" customHeight="1" x14ac:dyDescent="0.25">
      <c r="A64" s="1" t="str">
        <f t="shared" ref="A64:AK64" si="25">IF(A26="","",A26)</f>
        <v>(7)</v>
      </c>
      <c r="C64" s="1" t="str">
        <f t="shared" si="25"/>
        <v/>
      </c>
      <c r="D64" s="1">
        <f t="shared" ca="1" si="25"/>
        <v>8</v>
      </c>
      <c r="E64" s="1" t="str">
        <f t="shared" si="25"/>
        <v>)</v>
      </c>
      <c r="F64" s="1" t="str">
        <f t="shared" si="25"/>
        <v/>
      </c>
      <c r="G64" s="1">
        <f t="shared" ca="1" si="25"/>
        <v>8</v>
      </c>
      <c r="H64" s="1" t="str">
        <f t="shared" si="25"/>
        <v/>
      </c>
      <c r="I64" s="1">
        <f t="shared" ca="1" si="25"/>
        <v>8</v>
      </c>
      <c r="J64" s="8">
        <f ca="1">G64*10+I64</f>
        <v>88</v>
      </c>
      <c r="K64" s="8">
        <f ca="1">J64/D64</f>
        <v>11</v>
      </c>
      <c r="L64" s="1" t="str">
        <f t="shared" si="25"/>
        <v/>
      </c>
      <c r="M64" s="1" t="str">
        <f t="shared" si="25"/>
        <v/>
      </c>
      <c r="N64" s="1" t="str">
        <f t="shared" si="25"/>
        <v/>
      </c>
      <c r="O64" s="1" t="str">
        <f t="shared" si="25"/>
        <v/>
      </c>
      <c r="P64" s="1" t="str">
        <f t="shared" si="25"/>
        <v/>
      </c>
      <c r="Q64" s="1" t="str">
        <f t="shared" si="25"/>
        <v/>
      </c>
      <c r="R64" s="1" t="str">
        <f t="shared" si="25"/>
        <v/>
      </c>
      <c r="S64" s="1" t="str">
        <f t="shared" si="25"/>
        <v/>
      </c>
      <c r="T64" s="1" t="str">
        <f t="shared" si="25"/>
        <v/>
      </c>
      <c r="U64" s="1" t="str">
        <f t="shared" si="25"/>
        <v>(8)</v>
      </c>
      <c r="W64" s="1" t="str">
        <f t="shared" si="25"/>
        <v/>
      </c>
      <c r="X64" s="1">
        <f t="shared" ca="1" si="25"/>
        <v>4</v>
      </c>
      <c r="Y64" s="1" t="str">
        <f t="shared" si="25"/>
        <v>)</v>
      </c>
      <c r="Z64" s="1" t="str">
        <f t="shared" si="25"/>
        <v/>
      </c>
      <c r="AA64" s="1">
        <f t="shared" ca="1" si="25"/>
        <v>5</v>
      </c>
      <c r="AB64" s="1" t="str">
        <f t="shared" si="25"/>
        <v/>
      </c>
      <c r="AC64" s="1">
        <f t="shared" ca="1" si="25"/>
        <v>6</v>
      </c>
      <c r="AD64" s="8">
        <f ca="1">AA64*10+AC64</f>
        <v>56</v>
      </c>
      <c r="AE64" s="8">
        <f ca="1">AD64/X64</f>
        <v>14</v>
      </c>
      <c r="AF64" s="1" t="str">
        <f t="shared" si="25"/>
        <v/>
      </c>
      <c r="AG64" s="1" t="str">
        <f t="shared" si="25"/>
        <v/>
      </c>
      <c r="AH64" s="1" t="str">
        <f t="shared" si="25"/>
        <v/>
      </c>
      <c r="AI64" s="1" t="str">
        <f t="shared" si="25"/>
        <v/>
      </c>
      <c r="AJ64" s="1" t="str">
        <f t="shared" si="25"/>
        <v/>
      </c>
      <c r="AK64" s="1" t="str">
        <f t="shared" si="25"/>
        <v/>
      </c>
    </row>
    <row r="65" spans="1:37" ht="20.149999999999999" customHeight="1" x14ac:dyDescent="0.25">
      <c r="A65" s="1" t="str">
        <f t="shared" ref="A65:AK65" si="26">IF(A27="","",A27)</f>
        <v/>
      </c>
      <c r="C65" s="1" t="str">
        <f t="shared" si="26"/>
        <v/>
      </c>
      <c r="D65" s="1" t="str">
        <f t="shared" si="26"/>
        <v/>
      </c>
      <c r="E65" s="1" t="str">
        <f t="shared" si="26"/>
        <v/>
      </c>
      <c r="F65" s="1" t="str">
        <f t="shared" si="26"/>
        <v/>
      </c>
      <c r="G65" s="39">
        <f ca="1">D64*G63</f>
        <v>8</v>
      </c>
      <c r="H65" s="39" t="str">
        <f>IF(H27="","",H27)</f>
        <v/>
      </c>
      <c r="I65" s="39" t="str">
        <f>IF(I27="","",I27)</f>
        <v/>
      </c>
      <c r="J65" s="8"/>
      <c r="K65" s="8"/>
      <c r="L65" s="1" t="str">
        <f t="shared" si="26"/>
        <v/>
      </c>
      <c r="M65" s="1" t="str">
        <f t="shared" si="26"/>
        <v/>
      </c>
      <c r="N65" s="1" t="str">
        <f t="shared" si="26"/>
        <v/>
      </c>
      <c r="O65" s="1" t="str">
        <f t="shared" si="26"/>
        <v/>
      </c>
      <c r="P65" s="1" t="str">
        <f t="shared" si="26"/>
        <v/>
      </c>
      <c r="Q65" s="1" t="str">
        <f t="shared" si="26"/>
        <v/>
      </c>
      <c r="R65" s="1" t="str">
        <f t="shared" si="26"/>
        <v/>
      </c>
      <c r="S65" s="1" t="str">
        <f t="shared" si="26"/>
        <v/>
      </c>
      <c r="T65" s="1" t="str">
        <f t="shared" si="26"/>
        <v/>
      </c>
      <c r="U65" s="1" t="str">
        <f t="shared" si="26"/>
        <v/>
      </c>
      <c r="W65" s="1" t="str">
        <f t="shared" si="26"/>
        <v/>
      </c>
      <c r="X65" s="1" t="str">
        <f t="shared" si="26"/>
        <v/>
      </c>
      <c r="Y65" s="1" t="str">
        <f t="shared" si="26"/>
        <v/>
      </c>
      <c r="Z65" s="1" t="str">
        <f t="shared" si="26"/>
        <v/>
      </c>
      <c r="AA65" s="39">
        <f ca="1">X64*AA63</f>
        <v>4</v>
      </c>
      <c r="AB65" s="39" t="str">
        <f>IF(AB27="","",AB27)</f>
        <v/>
      </c>
      <c r="AC65" s="39" t="str">
        <f>IF(AC27="","",AC27)</f>
        <v/>
      </c>
      <c r="AD65" s="8"/>
      <c r="AE65" s="8"/>
      <c r="AF65" s="1" t="str">
        <f t="shared" si="26"/>
        <v/>
      </c>
      <c r="AG65" s="1" t="str">
        <f t="shared" si="26"/>
        <v/>
      </c>
      <c r="AH65" s="1" t="str">
        <f t="shared" si="26"/>
        <v/>
      </c>
      <c r="AI65" s="1" t="str">
        <f t="shared" si="26"/>
        <v/>
      </c>
      <c r="AJ65" s="1" t="str">
        <f t="shared" si="26"/>
        <v/>
      </c>
      <c r="AK65" s="1" t="str">
        <f t="shared" si="26"/>
        <v/>
      </c>
    </row>
    <row r="66" spans="1:37" ht="20.149999999999999" customHeight="1" x14ac:dyDescent="0.25">
      <c r="A66" s="1" t="str">
        <f t="shared" ref="A66:AK66" si="27">IF(A28="","",A28)</f>
        <v/>
      </c>
      <c r="C66" s="1" t="str">
        <f t="shared" si="27"/>
        <v/>
      </c>
      <c r="D66" s="1" t="str">
        <f t="shared" si="27"/>
        <v/>
      </c>
      <c r="E66" s="1" t="str">
        <f t="shared" si="27"/>
        <v/>
      </c>
      <c r="F66" s="1" t="str">
        <f t="shared" si="27"/>
        <v/>
      </c>
      <c r="G66" s="7" t="str">
        <f ca="1">IF(G64-G65=0,"",G64-G65)</f>
        <v/>
      </c>
      <c r="H66" s="7" t="str">
        <f>IF(H28="","",H28)</f>
        <v/>
      </c>
      <c r="I66" s="7">
        <f ca="1">I64</f>
        <v>8</v>
      </c>
      <c r="J66" s="8">
        <f ca="1">IF(G66="",I66,G66*10+I66)</f>
        <v>8</v>
      </c>
      <c r="K66" s="8"/>
      <c r="L66" s="1" t="str">
        <f t="shared" si="27"/>
        <v/>
      </c>
      <c r="M66" s="1" t="str">
        <f t="shared" si="27"/>
        <v/>
      </c>
      <c r="N66" s="1" t="str">
        <f t="shared" si="27"/>
        <v/>
      </c>
      <c r="O66" s="1" t="str">
        <f t="shared" si="27"/>
        <v/>
      </c>
      <c r="P66" s="1" t="str">
        <f t="shared" si="27"/>
        <v/>
      </c>
      <c r="Q66" s="1" t="str">
        <f t="shared" si="27"/>
        <v/>
      </c>
      <c r="R66" s="1" t="str">
        <f t="shared" si="27"/>
        <v/>
      </c>
      <c r="S66" s="1" t="str">
        <f t="shared" si="27"/>
        <v/>
      </c>
      <c r="T66" s="1" t="str">
        <f t="shared" si="27"/>
        <v/>
      </c>
      <c r="U66" s="1" t="str">
        <f t="shared" si="27"/>
        <v/>
      </c>
      <c r="W66" s="1" t="str">
        <f t="shared" si="27"/>
        <v/>
      </c>
      <c r="X66" s="1" t="str">
        <f t="shared" si="27"/>
        <v/>
      </c>
      <c r="Y66" s="1" t="str">
        <f t="shared" si="27"/>
        <v/>
      </c>
      <c r="Z66" s="1" t="str">
        <f t="shared" si="27"/>
        <v/>
      </c>
      <c r="AA66" s="7">
        <f ca="1">IF(AA64-AA65=0,"",AA64-AA65)</f>
        <v>1</v>
      </c>
      <c r="AB66" s="7" t="str">
        <f>IF(AB28="","",AB28)</f>
        <v/>
      </c>
      <c r="AC66" s="7">
        <f ca="1">AC64</f>
        <v>6</v>
      </c>
      <c r="AD66" s="8">
        <f ca="1">IF(AA66="",AC66,AA66*10+AC66)</f>
        <v>16</v>
      </c>
      <c r="AE66" s="8"/>
      <c r="AF66" s="1" t="str">
        <f t="shared" si="27"/>
        <v/>
      </c>
      <c r="AG66" s="1" t="str">
        <f t="shared" si="27"/>
        <v/>
      </c>
      <c r="AH66" s="1" t="str">
        <f t="shared" si="27"/>
        <v/>
      </c>
      <c r="AI66" s="1" t="str">
        <f t="shared" si="27"/>
        <v/>
      </c>
      <c r="AJ66" s="1" t="str">
        <f t="shared" si="27"/>
        <v/>
      </c>
      <c r="AK66" s="1" t="str">
        <f t="shared" si="27"/>
        <v/>
      </c>
    </row>
    <row r="67" spans="1:37" ht="20.149999999999999" customHeight="1" x14ac:dyDescent="0.25">
      <c r="A67" s="1" t="str">
        <f t="shared" ref="A67:AK67" si="28">IF(A29="","",A29)</f>
        <v/>
      </c>
      <c r="C67" s="1" t="str">
        <f t="shared" si="28"/>
        <v/>
      </c>
      <c r="D67" s="1" t="str">
        <f t="shared" si="28"/>
        <v/>
      </c>
      <c r="E67" s="1" t="str">
        <f t="shared" si="28"/>
        <v/>
      </c>
      <c r="F67" s="1" t="str">
        <f t="shared" si="28"/>
        <v/>
      </c>
      <c r="G67" s="39" t="str">
        <f ca="1">IF(INT(J67/10)=0,"",INT(J67/10))</f>
        <v/>
      </c>
      <c r="H67" s="39" t="str">
        <f>IF(H29="","",H29)</f>
        <v/>
      </c>
      <c r="I67" s="39">
        <f ca="1">IF(J66=0,"",J67-INT(J67/10)*10)</f>
        <v>8</v>
      </c>
      <c r="J67" s="8">
        <f ca="1">D64*I63</f>
        <v>8</v>
      </c>
      <c r="K67" s="8"/>
      <c r="L67" s="1" t="str">
        <f t="shared" si="28"/>
        <v/>
      </c>
      <c r="M67" s="1" t="str">
        <f t="shared" si="28"/>
        <v/>
      </c>
      <c r="N67" s="1" t="str">
        <f t="shared" si="28"/>
        <v/>
      </c>
      <c r="O67" s="1" t="str">
        <f t="shared" si="28"/>
        <v/>
      </c>
      <c r="P67" s="1" t="str">
        <f t="shared" si="28"/>
        <v/>
      </c>
      <c r="Q67" s="1" t="str">
        <f t="shared" si="28"/>
        <v/>
      </c>
      <c r="R67" s="1" t="str">
        <f t="shared" si="28"/>
        <v/>
      </c>
      <c r="S67" s="1" t="str">
        <f t="shared" si="28"/>
        <v/>
      </c>
      <c r="T67" s="1" t="str">
        <f t="shared" si="28"/>
        <v/>
      </c>
      <c r="U67" s="1" t="str">
        <f t="shared" si="28"/>
        <v/>
      </c>
      <c r="W67" s="1" t="str">
        <f t="shared" si="28"/>
        <v/>
      </c>
      <c r="X67" s="1" t="str">
        <f t="shared" si="28"/>
        <v/>
      </c>
      <c r="Y67" s="1" t="str">
        <f t="shared" si="28"/>
        <v/>
      </c>
      <c r="Z67" s="1" t="str">
        <f t="shared" si="28"/>
        <v/>
      </c>
      <c r="AA67" s="39">
        <f ca="1">IF(INT(AD67/10)=0,"",INT(AD67/10))</f>
        <v>1</v>
      </c>
      <c r="AB67" s="39" t="str">
        <f>IF(AB29="","",AB29)</f>
        <v/>
      </c>
      <c r="AC67" s="39">
        <f ca="1">IF(AD66=0,"",AD67-INT(AD67/10)*10)</f>
        <v>6</v>
      </c>
      <c r="AD67" s="8">
        <f ca="1">X64*AC63</f>
        <v>16</v>
      </c>
      <c r="AE67" s="8"/>
      <c r="AF67" s="1" t="str">
        <f t="shared" si="28"/>
        <v/>
      </c>
      <c r="AG67" s="1" t="str">
        <f t="shared" si="28"/>
        <v/>
      </c>
      <c r="AH67" s="1" t="str">
        <f t="shared" si="28"/>
        <v/>
      </c>
      <c r="AI67" s="1" t="str">
        <f t="shared" si="28"/>
        <v/>
      </c>
      <c r="AJ67" s="1" t="str">
        <f t="shared" si="28"/>
        <v/>
      </c>
      <c r="AK67" s="1" t="str">
        <f t="shared" si="28"/>
        <v/>
      </c>
    </row>
    <row r="68" spans="1:37" ht="20.149999999999999" customHeight="1" x14ac:dyDescent="0.25">
      <c r="A68" s="1" t="str">
        <f t="shared" ref="A68:AK68" si="29">IF(A30="","",A30)</f>
        <v/>
      </c>
      <c r="C68" s="1" t="str">
        <f t="shared" si="29"/>
        <v/>
      </c>
      <c r="D68" s="1" t="str">
        <f t="shared" si="29"/>
        <v/>
      </c>
      <c r="E68" s="1" t="str">
        <f t="shared" si="29"/>
        <v/>
      </c>
      <c r="F68" s="1" t="str">
        <f t="shared" si="29"/>
        <v/>
      </c>
      <c r="G68" s="7"/>
      <c r="H68" s="7" t="str">
        <f>IF(H30="","",H30)</f>
        <v/>
      </c>
      <c r="I68" s="7">
        <f ca="1">IF(J66=0,"",I66-I67)</f>
        <v>0</v>
      </c>
      <c r="L68" s="1" t="str">
        <f t="shared" si="29"/>
        <v/>
      </c>
      <c r="M68" s="1" t="str">
        <f t="shared" si="29"/>
        <v/>
      </c>
      <c r="N68" s="1" t="str">
        <f t="shared" si="29"/>
        <v/>
      </c>
      <c r="O68" s="1" t="str">
        <f t="shared" si="29"/>
        <v/>
      </c>
      <c r="P68" s="1" t="str">
        <f t="shared" si="29"/>
        <v/>
      </c>
      <c r="Q68" s="1" t="str">
        <f t="shared" si="29"/>
        <v/>
      </c>
      <c r="R68" s="1" t="str">
        <f t="shared" si="29"/>
        <v/>
      </c>
      <c r="S68" s="1" t="str">
        <f t="shared" si="29"/>
        <v/>
      </c>
      <c r="T68" s="1" t="str">
        <f t="shared" si="29"/>
        <v/>
      </c>
      <c r="U68" s="1" t="str">
        <f t="shared" si="29"/>
        <v/>
      </c>
      <c r="W68" s="1" t="str">
        <f t="shared" si="29"/>
        <v/>
      </c>
      <c r="X68" s="1" t="str">
        <f t="shared" si="29"/>
        <v/>
      </c>
      <c r="Y68" s="1" t="str">
        <f t="shared" si="29"/>
        <v/>
      </c>
      <c r="Z68" s="1" t="str">
        <f t="shared" si="29"/>
        <v/>
      </c>
      <c r="AA68" s="7"/>
      <c r="AB68" s="7" t="str">
        <f>IF(AB30="","",AB30)</f>
        <v/>
      </c>
      <c r="AC68" s="7">
        <f ca="1">IF(AD66=0,"",AC66-AC67)</f>
        <v>0</v>
      </c>
      <c r="AF68" s="1" t="str">
        <f t="shared" si="29"/>
        <v/>
      </c>
      <c r="AG68" s="1" t="str">
        <f t="shared" si="29"/>
        <v/>
      </c>
      <c r="AH68" s="1" t="str">
        <f t="shared" si="29"/>
        <v/>
      </c>
      <c r="AI68" s="1" t="str">
        <f t="shared" si="29"/>
        <v/>
      </c>
      <c r="AJ68" s="1" t="str">
        <f t="shared" si="29"/>
        <v/>
      </c>
      <c r="AK68" s="1" t="str">
        <f t="shared" si="29"/>
        <v/>
      </c>
    </row>
    <row r="69" spans="1:37" ht="20.149999999999999" customHeight="1" x14ac:dyDescent="0.25">
      <c r="A69" s="1" t="str">
        <f t="shared" ref="A69:AK69" si="30">IF(A31="","",A31)</f>
        <v/>
      </c>
      <c r="C69" s="1" t="str">
        <f t="shared" si="30"/>
        <v/>
      </c>
      <c r="D69" s="1" t="str">
        <f t="shared" si="30"/>
        <v/>
      </c>
      <c r="E69" s="1" t="str">
        <f t="shared" si="30"/>
        <v/>
      </c>
      <c r="F69" s="1" t="str">
        <f t="shared" si="30"/>
        <v/>
      </c>
      <c r="G69" s="1" t="str">
        <f t="shared" si="30"/>
        <v/>
      </c>
      <c r="H69" s="1" t="str">
        <f t="shared" si="30"/>
        <v/>
      </c>
      <c r="I69" s="1" t="str">
        <f t="shared" si="30"/>
        <v/>
      </c>
      <c r="L69" s="1" t="str">
        <f t="shared" si="30"/>
        <v/>
      </c>
      <c r="M69" s="1" t="str">
        <f t="shared" si="30"/>
        <v/>
      </c>
      <c r="N69" s="1" t="str">
        <f t="shared" si="30"/>
        <v/>
      </c>
      <c r="O69" s="1" t="str">
        <f t="shared" si="30"/>
        <v/>
      </c>
      <c r="P69" s="1" t="str">
        <f t="shared" si="30"/>
        <v/>
      </c>
      <c r="Q69" s="1" t="str">
        <f t="shared" si="30"/>
        <v/>
      </c>
      <c r="R69" s="1" t="str">
        <f t="shared" si="30"/>
        <v/>
      </c>
      <c r="S69" s="1" t="str">
        <f t="shared" si="30"/>
        <v/>
      </c>
      <c r="T69" s="1" t="str">
        <f t="shared" si="30"/>
        <v/>
      </c>
      <c r="U69" s="1" t="str">
        <f t="shared" si="30"/>
        <v/>
      </c>
      <c r="W69" s="1" t="str">
        <f t="shared" si="30"/>
        <v/>
      </c>
      <c r="X69" s="1" t="str">
        <f t="shared" si="30"/>
        <v/>
      </c>
      <c r="Y69" s="1" t="str">
        <f t="shared" si="30"/>
        <v/>
      </c>
      <c r="Z69" s="1" t="str">
        <f t="shared" si="30"/>
        <v/>
      </c>
      <c r="AA69" s="1" t="str">
        <f t="shared" si="30"/>
        <v/>
      </c>
      <c r="AB69" s="1" t="str">
        <f t="shared" si="30"/>
        <v/>
      </c>
      <c r="AC69" s="1" t="str">
        <f t="shared" si="30"/>
        <v/>
      </c>
      <c r="AF69" s="1" t="str">
        <f t="shared" si="30"/>
        <v/>
      </c>
      <c r="AG69" s="1" t="str">
        <f t="shared" si="30"/>
        <v/>
      </c>
      <c r="AH69" s="1" t="str">
        <f t="shared" si="30"/>
        <v/>
      </c>
      <c r="AI69" s="1" t="str">
        <f t="shared" si="30"/>
        <v/>
      </c>
      <c r="AJ69" s="1" t="str">
        <f t="shared" si="30"/>
        <v/>
      </c>
      <c r="AK69" s="1" t="str">
        <f t="shared" si="30"/>
        <v/>
      </c>
    </row>
    <row r="70" spans="1:37" ht="20.149999999999999" customHeight="1" x14ac:dyDescent="0.25">
      <c r="A70" s="1" t="str">
        <f t="shared" ref="A70:AK70" si="31">IF(A32="","",A32)</f>
        <v/>
      </c>
      <c r="C70" s="1" t="str">
        <f t="shared" si="31"/>
        <v/>
      </c>
      <c r="D70" s="1" t="str">
        <f t="shared" si="31"/>
        <v/>
      </c>
      <c r="E70" s="3" t="str">
        <f t="shared" si="31"/>
        <v/>
      </c>
      <c r="F70" s="3" t="str">
        <f t="shared" si="31"/>
        <v/>
      </c>
      <c r="G70" s="14">
        <f ca="1">INT(K71/10)</f>
        <v>1</v>
      </c>
      <c r="H70" s="14" t="str">
        <f>IF(H32="","",H32)</f>
        <v/>
      </c>
      <c r="I70" s="14">
        <f ca="1">K71-INT(K71/10)*10</f>
        <v>4</v>
      </c>
      <c r="J70" s="1" t="str">
        <f>IF(J32="","",J32)</f>
        <v/>
      </c>
      <c r="K70" s="1" t="str">
        <f>IF(K32="","",K32)</f>
        <v/>
      </c>
      <c r="L70" s="1" t="str">
        <f t="shared" si="31"/>
        <v/>
      </c>
      <c r="M70" s="1" t="str">
        <f t="shared" si="31"/>
        <v/>
      </c>
      <c r="N70" s="1" t="str">
        <f t="shared" si="31"/>
        <v/>
      </c>
      <c r="O70" s="1" t="str">
        <f t="shared" si="31"/>
        <v/>
      </c>
      <c r="P70" s="1" t="str">
        <f t="shared" si="31"/>
        <v/>
      </c>
      <c r="Q70" s="1" t="str">
        <f t="shared" si="31"/>
        <v/>
      </c>
      <c r="R70" s="1" t="str">
        <f t="shared" si="31"/>
        <v/>
      </c>
      <c r="S70" s="1" t="str">
        <f t="shared" si="31"/>
        <v/>
      </c>
      <c r="T70" s="1" t="str">
        <f t="shared" si="31"/>
        <v/>
      </c>
      <c r="U70" s="1" t="str">
        <f t="shared" si="31"/>
        <v/>
      </c>
      <c r="W70" s="1" t="str">
        <f t="shared" si="31"/>
        <v/>
      </c>
      <c r="X70" s="1" t="str">
        <f t="shared" si="31"/>
        <v/>
      </c>
      <c r="Y70" s="3" t="str">
        <f t="shared" si="31"/>
        <v/>
      </c>
      <c r="Z70" s="3" t="str">
        <f t="shared" si="31"/>
        <v/>
      </c>
      <c r="AA70" s="14">
        <f ca="1">INT(AE71/10)</f>
        <v>1</v>
      </c>
      <c r="AB70" s="14" t="str">
        <f>IF(AB32="","",AB32)</f>
        <v/>
      </c>
      <c r="AC70" s="14">
        <f ca="1">AE71-INT(AE71/10)*10</f>
        <v>0</v>
      </c>
      <c r="AD70" s="1" t="str">
        <f>IF(AD32="","",AD32)</f>
        <v/>
      </c>
      <c r="AE70" s="1" t="str">
        <f>IF(AE32="","",AE32)</f>
        <v/>
      </c>
      <c r="AF70" s="1" t="str">
        <f t="shared" si="31"/>
        <v/>
      </c>
      <c r="AG70" s="1" t="str">
        <f t="shared" si="31"/>
        <v/>
      </c>
      <c r="AH70" s="1" t="str">
        <f t="shared" si="31"/>
        <v/>
      </c>
      <c r="AI70" s="1" t="str">
        <f t="shared" si="31"/>
        <v/>
      </c>
      <c r="AJ70" s="1" t="str">
        <f t="shared" si="31"/>
        <v/>
      </c>
      <c r="AK70" s="1" t="str">
        <f t="shared" si="31"/>
        <v/>
      </c>
    </row>
    <row r="71" spans="1:37" ht="20.149999999999999" customHeight="1" x14ac:dyDescent="0.25">
      <c r="A71" s="1" t="str">
        <f t="shared" ref="A71:AK71" si="32">IF(A33="","",A33)</f>
        <v>(9)</v>
      </c>
      <c r="C71" s="1" t="str">
        <f t="shared" si="32"/>
        <v/>
      </c>
      <c r="D71" s="1">
        <f t="shared" ca="1" si="32"/>
        <v>4</v>
      </c>
      <c r="E71" s="1" t="str">
        <f t="shared" si="32"/>
        <v>)</v>
      </c>
      <c r="F71" s="1" t="str">
        <f t="shared" si="32"/>
        <v/>
      </c>
      <c r="G71" s="1">
        <f t="shared" ca="1" si="32"/>
        <v>5</v>
      </c>
      <c r="H71" s="1" t="str">
        <f t="shared" si="32"/>
        <v/>
      </c>
      <c r="I71" s="1">
        <f t="shared" ca="1" si="32"/>
        <v>6</v>
      </c>
      <c r="J71" s="8">
        <f ca="1">G71*10+I71</f>
        <v>56</v>
      </c>
      <c r="K71" s="8">
        <f ca="1">J71/D71</f>
        <v>14</v>
      </c>
      <c r="L71" s="1" t="str">
        <f t="shared" si="32"/>
        <v/>
      </c>
      <c r="M71" s="1" t="str">
        <f t="shared" si="32"/>
        <v/>
      </c>
      <c r="N71" s="1" t="str">
        <f t="shared" si="32"/>
        <v/>
      </c>
      <c r="O71" s="1" t="str">
        <f t="shared" si="32"/>
        <v/>
      </c>
      <c r="P71" s="1" t="str">
        <f t="shared" si="32"/>
        <v/>
      </c>
      <c r="Q71" s="1" t="str">
        <f t="shared" si="32"/>
        <v/>
      </c>
      <c r="R71" s="1" t="str">
        <f t="shared" si="32"/>
        <v/>
      </c>
      <c r="S71" s="1" t="str">
        <f t="shared" si="32"/>
        <v/>
      </c>
      <c r="T71" s="1" t="str">
        <f t="shared" si="32"/>
        <v/>
      </c>
      <c r="U71" s="146" t="str">
        <f t="shared" si="32"/>
        <v>(10)</v>
      </c>
      <c r="V71" s="146"/>
      <c r="X71" s="1">
        <f t="shared" ref="X71:AC71" ca="1" si="33">IF(X33="","",X33)</f>
        <v>7</v>
      </c>
      <c r="Y71" s="1" t="str">
        <f t="shared" si="33"/>
        <v>)</v>
      </c>
      <c r="Z71" s="1" t="str">
        <f t="shared" si="33"/>
        <v/>
      </c>
      <c r="AA71" s="1">
        <f t="shared" ca="1" si="33"/>
        <v>7</v>
      </c>
      <c r="AB71" s="1" t="str">
        <f t="shared" si="33"/>
        <v/>
      </c>
      <c r="AC71" s="1">
        <f t="shared" ca="1" si="33"/>
        <v>0</v>
      </c>
      <c r="AD71" s="8">
        <f ca="1">AA71*10+AC71</f>
        <v>70</v>
      </c>
      <c r="AE71" s="8">
        <f ca="1">AD71/X71</f>
        <v>10</v>
      </c>
      <c r="AF71" s="1" t="str">
        <f t="shared" si="32"/>
        <v/>
      </c>
      <c r="AG71" s="1" t="str">
        <f t="shared" si="32"/>
        <v/>
      </c>
      <c r="AH71" s="1" t="str">
        <f t="shared" si="32"/>
        <v/>
      </c>
      <c r="AI71" s="1" t="str">
        <f t="shared" si="32"/>
        <v/>
      </c>
      <c r="AJ71" s="1" t="str">
        <f t="shared" si="32"/>
        <v/>
      </c>
      <c r="AK71" s="1" t="str">
        <f t="shared" si="32"/>
        <v/>
      </c>
    </row>
    <row r="72" spans="1:37" ht="20.149999999999999" customHeight="1" x14ac:dyDescent="0.25">
      <c r="A72" s="1" t="str">
        <f t="shared" ref="A72:AK72" si="34">IF(A34="","",A34)</f>
        <v/>
      </c>
      <c r="C72" s="1" t="str">
        <f t="shared" si="34"/>
        <v/>
      </c>
      <c r="D72" s="1" t="str">
        <f t="shared" si="34"/>
        <v/>
      </c>
      <c r="E72" s="1" t="str">
        <f t="shared" si="34"/>
        <v/>
      </c>
      <c r="F72" s="1" t="str">
        <f t="shared" si="34"/>
        <v/>
      </c>
      <c r="G72" s="39">
        <f ca="1">D71*G70</f>
        <v>4</v>
      </c>
      <c r="H72" s="39" t="str">
        <f>IF(H34="","",H34)</f>
        <v/>
      </c>
      <c r="I72" s="39" t="str">
        <f>IF(I34="","",I34)</f>
        <v/>
      </c>
      <c r="J72" s="8"/>
      <c r="K72" s="8"/>
      <c r="L72" s="1" t="str">
        <f t="shared" si="34"/>
        <v/>
      </c>
      <c r="M72" s="1" t="str">
        <f t="shared" si="34"/>
        <v/>
      </c>
      <c r="N72" s="1" t="str">
        <f t="shared" si="34"/>
        <v/>
      </c>
      <c r="O72" s="1" t="str">
        <f t="shared" si="34"/>
        <v/>
      </c>
      <c r="P72" s="1" t="str">
        <f t="shared" si="34"/>
        <v/>
      </c>
      <c r="Q72" s="1" t="str">
        <f t="shared" si="34"/>
        <v/>
      </c>
      <c r="R72" s="1" t="str">
        <f t="shared" si="34"/>
        <v/>
      </c>
      <c r="S72" s="1" t="str">
        <f t="shared" si="34"/>
        <v/>
      </c>
      <c r="T72" s="1" t="str">
        <f t="shared" si="34"/>
        <v/>
      </c>
      <c r="U72" s="1" t="str">
        <f t="shared" si="34"/>
        <v/>
      </c>
      <c r="W72" s="1" t="str">
        <f t="shared" si="34"/>
        <v/>
      </c>
      <c r="X72" s="1" t="str">
        <f t="shared" si="34"/>
        <v/>
      </c>
      <c r="Y72" s="1" t="str">
        <f t="shared" si="34"/>
        <v/>
      </c>
      <c r="Z72" s="1" t="str">
        <f t="shared" si="34"/>
        <v/>
      </c>
      <c r="AA72" s="39">
        <f ca="1">X71*AA70</f>
        <v>7</v>
      </c>
      <c r="AB72" s="39" t="str">
        <f>IF(AB34="","",AB34)</f>
        <v/>
      </c>
      <c r="AC72" s="39" t="str">
        <f>IF(AC34="","",AC34)</f>
        <v/>
      </c>
      <c r="AD72" s="8"/>
      <c r="AE72" s="8"/>
      <c r="AF72" s="1" t="str">
        <f t="shared" si="34"/>
        <v/>
      </c>
      <c r="AG72" s="1" t="str">
        <f t="shared" si="34"/>
        <v/>
      </c>
      <c r="AH72" s="1" t="str">
        <f t="shared" si="34"/>
        <v/>
      </c>
      <c r="AI72" s="1" t="str">
        <f t="shared" si="34"/>
        <v/>
      </c>
      <c r="AJ72" s="1" t="str">
        <f t="shared" si="34"/>
        <v/>
      </c>
      <c r="AK72" s="1" t="str">
        <f t="shared" si="34"/>
        <v/>
      </c>
    </row>
    <row r="73" spans="1:37" ht="20.149999999999999" customHeight="1" x14ac:dyDescent="0.25">
      <c r="A73" s="1" t="str">
        <f t="shared" ref="A73:AK73" si="35">IF(A35="","",A35)</f>
        <v/>
      </c>
      <c r="C73" s="1" t="str">
        <f t="shared" si="35"/>
        <v/>
      </c>
      <c r="D73" s="1" t="str">
        <f t="shared" si="35"/>
        <v/>
      </c>
      <c r="E73" s="1" t="str">
        <f t="shared" si="35"/>
        <v/>
      </c>
      <c r="F73" s="1" t="str">
        <f t="shared" si="35"/>
        <v/>
      </c>
      <c r="G73" s="7">
        <f ca="1">IF(G71-G72=0,"",G71-G72)</f>
        <v>1</v>
      </c>
      <c r="H73" s="7" t="str">
        <f>IF(H35="","",H35)</f>
        <v/>
      </c>
      <c r="I73" s="7">
        <f ca="1">I71</f>
        <v>6</v>
      </c>
      <c r="J73" s="8">
        <f ca="1">IF(G73="",I73,G73*10+I73)</f>
        <v>16</v>
      </c>
      <c r="K73" s="8"/>
      <c r="L73" s="1" t="str">
        <f t="shared" si="35"/>
        <v/>
      </c>
      <c r="M73" s="1" t="str">
        <f t="shared" si="35"/>
        <v/>
      </c>
      <c r="N73" s="1" t="str">
        <f t="shared" si="35"/>
        <v/>
      </c>
      <c r="O73" s="1" t="str">
        <f t="shared" si="35"/>
        <v/>
      </c>
      <c r="P73" s="1" t="str">
        <f t="shared" si="35"/>
        <v/>
      </c>
      <c r="Q73" s="1" t="str">
        <f t="shared" si="35"/>
        <v/>
      </c>
      <c r="R73" s="1" t="str">
        <f t="shared" si="35"/>
        <v/>
      </c>
      <c r="S73" s="1" t="str">
        <f t="shared" si="35"/>
        <v/>
      </c>
      <c r="T73" s="1" t="str">
        <f t="shared" si="35"/>
        <v/>
      </c>
      <c r="U73" s="1" t="str">
        <f t="shared" si="35"/>
        <v/>
      </c>
      <c r="W73" s="1" t="str">
        <f t="shared" si="35"/>
        <v/>
      </c>
      <c r="X73" s="1" t="str">
        <f t="shared" si="35"/>
        <v/>
      </c>
      <c r="Y73" s="1" t="str">
        <f t="shared" si="35"/>
        <v/>
      </c>
      <c r="Z73" s="1" t="str">
        <f t="shared" si="35"/>
        <v/>
      </c>
      <c r="AA73" s="7" t="str">
        <f ca="1">IF(AA71-AA72=0,"",AA71-AA72)</f>
        <v/>
      </c>
      <c r="AB73" s="7" t="str">
        <f>IF(AB35="","",AB35)</f>
        <v/>
      </c>
      <c r="AC73" s="7">
        <f ca="1">AC71</f>
        <v>0</v>
      </c>
      <c r="AD73" s="8">
        <f ca="1">IF(AA73="",AC73,AA73*10+AC73)</f>
        <v>0</v>
      </c>
      <c r="AE73" s="8"/>
      <c r="AF73" s="1" t="str">
        <f t="shared" si="35"/>
        <v/>
      </c>
      <c r="AG73" s="1" t="str">
        <f t="shared" si="35"/>
        <v/>
      </c>
      <c r="AH73" s="1" t="str">
        <f t="shared" si="35"/>
        <v/>
      </c>
      <c r="AI73" s="1" t="str">
        <f t="shared" si="35"/>
        <v/>
      </c>
      <c r="AJ73" s="1" t="str">
        <f t="shared" si="35"/>
        <v/>
      </c>
      <c r="AK73" s="1" t="str">
        <f t="shared" si="35"/>
        <v/>
      </c>
    </row>
    <row r="74" spans="1:37" ht="20.149999999999999" customHeight="1" x14ac:dyDescent="0.25">
      <c r="A74" s="1" t="str">
        <f t="shared" ref="A74:AK74" si="36">IF(A36="","",A36)</f>
        <v/>
      </c>
      <c r="C74" s="1" t="str">
        <f t="shared" si="36"/>
        <v/>
      </c>
      <c r="D74" s="1" t="str">
        <f t="shared" si="36"/>
        <v/>
      </c>
      <c r="E74" s="1" t="str">
        <f t="shared" si="36"/>
        <v/>
      </c>
      <c r="F74" s="1" t="str">
        <f t="shared" si="36"/>
        <v/>
      </c>
      <c r="G74" s="39">
        <f ca="1">IF(INT(J74/10)=0,"",INT(J74/10))</f>
        <v>1</v>
      </c>
      <c r="H74" s="39" t="str">
        <f>IF(H36="","",H36)</f>
        <v/>
      </c>
      <c r="I74" s="39">
        <f ca="1">IF(J73=0,"",J74-INT(J74/10)*10)</f>
        <v>6</v>
      </c>
      <c r="J74" s="8">
        <f ca="1">D71*I70</f>
        <v>16</v>
      </c>
      <c r="K74" s="8"/>
      <c r="L74" s="1" t="str">
        <f t="shared" si="36"/>
        <v/>
      </c>
      <c r="M74" s="1" t="str">
        <f t="shared" si="36"/>
        <v/>
      </c>
      <c r="N74" s="1" t="str">
        <f t="shared" si="36"/>
        <v/>
      </c>
      <c r="O74" s="1" t="str">
        <f t="shared" si="36"/>
        <v/>
      </c>
      <c r="P74" s="1" t="str">
        <f t="shared" si="36"/>
        <v/>
      </c>
      <c r="Q74" s="1" t="str">
        <f t="shared" si="36"/>
        <v/>
      </c>
      <c r="R74" s="1" t="str">
        <f t="shared" si="36"/>
        <v/>
      </c>
      <c r="S74" s="1" t="str">
        <f t="shared" si="36"/>
        <v/>
      </c>
      <c r="T74" s="1" t="str">
        <f t="shared" si="36"/>
        <v/>
      </c>
      <c r="U74" s="1" t="str">
        <f t="shared" si="36"/>
        <v/>
      </c>
      <c r="W74" s="1" t="str">
        <f t="shared" si="36"/>
        <v/>
      </c>
      <c r="X74" s="1" t="str">
        <f t="shared" si="36"/>
        <v/>
      </c>
      <c r="Y74" s="1" t="str">
        <f t="shared" si="36"/>
        <v/>
      </c>
      <c r="Z74" s="1" t="str">
        <f t="shared" si="36"/>
        <v/>
      </c>
      <c r="AA74" s="39" t="str">
        <f ca="1">IF(INT(AD74/10)=0,"",INT(AD74/10))</f>
        <v/>
      </c>
      <c r="AB74" s="39" t="str">
        <f>IF(AB36="","",AB36)</f>
        <v/>
      </c>
      <c r="AC74" s="39" t="str">
        <f ca="1">IF(AD73=0,"",AD74-INT(AD74/10)*10)</f>
        <v/>
      </c>
      <c r="AD74" s="8">
        <f ca="1">X71*AC70</f>
        <v>0</v>
      </c>
      <c r="AE74" s="8"/>
      <c r="AF74" s="1" t="str">
        <f t="shared" si="36"/>
        <v/>
      </c>
      <c r="AG74" s="1" t="str">
        <f t="shared" si="36"/>
        <v/>
      </c>
      <c r="AH74" s="1" t="str">
        <f t="shared" si="36"/>
        <v/>
      </c>
      <c r="AI74" s="1" t="str">
        <f t="shared" si="36"/>
        <v/>
      </c>
      <c r="AJ74" s="1" t="str">
        <f t="shared" si="36"/>
        <v/>
      </c>
      <c r="AK74" s="1" t="str">
        <f t="shared" si="36"/>
        <v/>
      </c>
    </row>
    <row r="75" spans="1:37" ht="20.149999999999999" customHeight="1" x14ac:dyDescent="0.25">
      <c r="A75" s="1" t="str">
        <f t="shared" ref="A75:AK75" si="37">IF(A37="","",A37)</f>
        <v/>
      </c>
      <c r="C75" s="1" t="str">
        <f t="shared" si="37"/>
        <v/>
      </c>
      <c r="D75" s="1" t="str">
        <f t="shared" si="37"/>
        <v/>
      </c>
      <c r="E75" s="1" t="str">
        <f t="shared" si="37"/>
        <v/>
      </c>
      <c r="F75" s="1" t="str">
        <f t="shared" si="37"/>
        <v/>
      </c>
      <c r="G75" s="7"/>
      <c r="H75" s="7" t="str">
        <f>IF(H37="","",H37)</f>
        <v/>
      </c>
      <c r="I75" s="7">
        <f ca="1">IF(J73=0,"",I73-I74)</f>
        <v>0</v>
      </c>
      <c r="L75" s="1" t="str">
        <f t="shared" si="37"/>
        <v/>
      </c>
      <c r="M75" s="1" t="str">
        <f t="shared" si="37"/>
        <v/>
      </c>
      <c r="N75" s="1" t="str">
        <f t="shared" si="37"/>
        <v/>
      </c>
      <c r="O75" s="1" t="str">
        <f t="shared" si="37"/>
        <v/>
      </c>
      <c r="P75" s="1" t="str">
        <f t="shared" si="37"/>
        <v/>
      </c>
      <c r="Q75" s="1" t="str">
        <f t="shared" si="37"/>
        <v/>
      </c>
      <c r="R75" s="1" t="str">
        <f t="shared" si="37"/>
        <v/>
      </c>
      <c r="S75" s="1" t="str">
        <f t="shared" si="37"/>
        <v/>
      </c>
      <c r="T75" s="1" t="str">
        <f t="shared" si="37"/>
        <v/>
      </c>
      <c r="U75" s="1" t="str">
        <f t="shared" si="37"/>
        <v/>
      </c>
      <c r="W75" s="1" t="str">
        <f t="shared" si="37"/>
        <v/>
      </c>
      <c r="X75" s="1" t="str">
        <f t="shared" si="37"/>
        <v/>
      </c>
      <c r="Y75" s="1" t="str">
        <f t="shared" si="37"/>
        <v/>
      </c>
      <c r="Z75" s="1" t="str">
        <f t="shared" si="37"/>
        <v/>
      </c>
      <c r="AA75" s="7"/>
      <c r="AB75" s="7" t="str">
        <f>IF(AB37="","",AB37)</f>
        <v/>
      </c>
      <c r="AC75" s="7" t="str">
        <f ca="1">IF(AD73=0,"",AC73-AC74)</f>
        <v/>
      </c>
      <c r="AF75" s="1" t="str">
        <f t="shared" si="37"/>
        <v/>
      </c>
      <c r="AG75" s="1" t="str">
        <f t="shared" si="37"/>
        <v/>
      </c>
      <c r="AH75" s="1" t="str">
        <f t="shared" si="37"/>
        <v/>
      </c>
      <c r="AI75" s="1" t="str">
        <f t="shared" si="37"/>
        <v/>
      </c>
      <c r="AJ75" s="1" t="str">
        <f t="shared" si="37"/>
        <v/>
      </c>
      <c r="AK75" s="1" t="str">
        <f t="shared" si="37"/>
        <v/>
      </c>
    </row>
  </sheetData>
  <mergeCells count="4">
    <mergeCell ref="AI1:AJ1"/>
    <mergeCell ref="AI39:AJ39"/>
    <mergeCell ref="U71:V71"/>
    <mergeCell ref="U33:V33"/>
  </mergeCells>
  <phoneticPr fontId="3"/>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75"/>
  <sheetViews>
    <sheetView workbookViewId="0"/>
  </sheetViews>
  <sheetFormatPr defaultColWidth="11.0703125" defaultRowHeight="25" customHeight="1" x14ac:dyDescent="0.25"/>
  <cols>
    <col min="1" max="37" width="1.7109375" style="1" customWidth="1"/>
    <col min="38" max="16384" width="11.0703125" style="1"/>
  </cols>
  <sheetData>
    <row r="1" spans="1:36" ht="25" customHeight="1" x14ac:dyDescent="0.25">
      <c r="D1" s="2" t="s">
        <v>111</v>
      </c>
      <c r="AG1" s="3" t="s">
        <v>98</v>
      </c>
      <c r="AH1" s="3"/>
      <c r="AI1" s="147"/>
      <c r="AJ1" s="147"/>
    </row>
    <row r="2" spans="1:36" ht="25" customHeight="1" x14ac:dyDescent="0.25">
      <c r="O2" s="4" t="s">
        <v>0</v>
      </c>
      <c r="P2" s="3"/>
      <c r="Q2" s="3"/>
      <c r="R2" s="3"/>
      <c r="S2" s="3"/>
      <c r="T2" s="3"/>
      <c r="U2" s="3"/>
      <c r="V2" s="3"/>
      <c r="W2" s="3"/>
      <c r="X2" s="3"/>
      <c r="Y2" s="3"/>
      <c r="Z2" s="3"/>
      <c r="AA2" s="3"/>
      <c r="AB2" s="3"/>
      <c r="AC2" s="3"/>
      <c r="AD2" s="3"/>
      <c r="AE2" s="3"/>
      <c r="AF2" s="3"/>
      <c r="AG2" s="13"/>
      <c r="AH2" s="13"/>
      <c r="AI2" s="13"/>
    </row>
    <row r="3" spans="1:36" ht="25" customHeight="1" x14ac:dyDescent="0.25">
      <c r="A3" s="5"/>
      <c r="AC3"/>
    </row>
    <row r="4" spans="1:36" ht="25" customHeight="1" x14ac:dyDescent="0.25">
      <c r="A4" s="5"/>
      <c r="E4" s="3"/>
      <c r="F4" s="3"/>
      <c r="G4" s="3"/>
      <c r="H4" s="37"/>
      <c r="I4" s="37"/>
      <c r="J4" s="9"/>
      <c r="K4" s="10"/>
      <c r="L4" s="10"/>
      <c r="M4" s="10"/>
      <c r="N4" s="10"/>
      <c r="O4" s="10"/>
      <c r="P4" s="10"/>
      <c r="Q4" s="10"/>
      <c r="R4" s="10"/>
      <c r="S4" s="10"/>
      <c r="T4" s="10"/>
      <c r="Y4" s="3"/>
      <c r="Z4" s="3"/>
      <c r="AA4" s="3"/>
      <c r="AB4" s="3"/>
      <c r="AC4" s="3"/>
    </row>
    <row r="5" spans="1:36" ht="20.149999999999999" customHeight="1" x14ac:dyDescent="0.25">
      <c r="A5" s="5" t="s">
        <v>17</v>
      </c>
      <c r="D5" s="1">
        <f ca="1">INT(RAND()*8+2)</f>
        <v>5</v>
      </c>
      <c r="E5" s="35" t="s">
        <v>18</v>
      </c>
      <c r="F5" s="36"/>
      <c r="G5" s="36">
        <f ca="1">INT(J5/10)</f>
        <v>5</v>
      </c>
      <c r="H5" s="5"/>
      <c r="I5" s="9">
        <f ca="1">J5-G5*10</f>
        <v>6</v>
      </c>
      <c r="J5" s="38">
        <f ca="1">D5*K5+INT(RAND()*(D5-1)+1)</f>
        <v>56</v>
      </c>
      <c r="K5" s="8">
        <f ca="1">INT(RAND()*(100-D5*11)/10+10)</f>
        <v>11</v>
      </c>
      <c r="N5" s="10"/>
      <c r="O5" s="10"/>
      <c r="P5" s="10"/>
      <c r="Q5" s="10"/>
      <c r="R5" s="10"/>
      <c r="S5" s="10"/>
      <c r="T5" s="26"/>
      <c r="U5" s="5" t="s">
        <v>19</v>
      </c>
      <c r="X5" s="1">
        <f ca="1">INT(RAND()*8+2)</f>
        <v>6</v>
      </c>
      <c r="Y5" s="35" t="s">
        <v>18</v>
      </c>
      <c r="Z5" s="36"/>
      <c r="AA5" s="36">
        <f ca="1">INT(AD5/10)</f>
        <v>8</v>
      </c>
      <c r="AB5" s="5"/>
      <c r="AC5" s="9">
        <f ca="1">AD5-AA5*10</f>
        <v>3</v>
      </c>
      <c r="AD5" s="38">
        <f ca="1">X5*AE5+INT(RAND()*(X5-1)+1)</f>
        <v>83</v>
      </c>
      <c r="AE5" s="8">
        <f ca="1">INT(RAND()*(100-X5*11)/10+10)</f>
        <v>13</v>
      </c>
      <c r="AF5" s="8"/>
      <c r="AG5" s="8"/>
    </row>
    <row r="6" spans="1:36" ht="20.149999999999999" customHeight="1" x14ac:dyDescent="0.25">
      <c r="E6" s="9"/>
      <c r="Y6" s="9"/>
    </row>
    <row r="7" spans="1:36" ht="20.149999999999999" customHeight="1" x14ac:dyDescent="0.25">
      <c r="A7" s="5"/>
      <c r="E7" s="9"/>
      <c r="F7" s="27"/>
      <c r="G7" s="27"/>
      <c r="H7" s="28"/>
      <c r="I7" s="9"/>
      <c r="J7" s="9"/>
      <c r="K7" s="26"/>
      <c r="L7" s="26"/>
      <c r="M7" s="26"/>
      <c r="N7" s="26"/>
      <c r="O7" s="26"/>
      <c r="P7" s="26"/>
      <c r="Q7" s="26"/>
      <c r="R7" s="26"/>
      <c r="S7" s="26"/>
      <c r="T7" s="26"/>
      <c r="Y7" s="9"/>
    </row>
    <row r="8" spans="1:36" ht="20.149999999999999" customHeight="1" x14ac:dyDescent="0.25">
      <c r="E8" s="9"/>
      <c r="K8" s="10"/>
      <c r="L8" s="10"/>
      <c r="Y8" s="9"/>
    </row>
    <row r="9" spans="1:36" ht="20.149999999999999" customHeight="1" x14ac:dyDescent="0.25">
      <c r="E9" s="9"/>
      <c r="Y9" s="9"/>
    </row>
    <row r="10" spans="1:36" ht="20.149999999999999" customHeight="1" x14ac:dyDescent="0.25">
      <c r="E10" s="9"/>
      <c r="Y10" s="9"/>
    </row>
    <row r="11" spans="1:36" ht="20.149999999999999" customHeight="1" x14ac:dyDescent="0.25">
      <c r="E11" s="37"/>
      <c r="F11" s="3"/>
      <c r="G11" s="3"/>
      <c r="H11" s="3"/>
      <c r="I11" s="3"/>
      <c r="Y11" s="37"/>
      <c r="Z11" s="3"/>
      <c r="AA11" s="3"/>
      <c r="AB11" s="3"/>
      <c r="AC11" s="3"/>
    </row>
    <row r="12" spans="1:36" ht="20.149999999999999" customHeight="1" x14ac:dyDescent="0.25">
      <c r="A12" s="5" t="s">
        <v>20</v>
      </c>
      <c r="D12" s="1">
        <f ca="1">INT(RAND()*8+2)</f>
        <v>7</v>
      </c>
      <c r="E12" s="35" t="s">
        <v>18</v>
      </c>
      <c r="F12" s="36"/>
      <c r="G12" s="36">
        <f ca="1">INT(J12/10)</f>
        <v>8</v>
      </c>
      <c r="H12" s="5"/>
      <c r="I12" s="9">
        <f ca="1">J12-G12*10</f>
        <v>0</v>
      </c>
      <c r="J12" s="38">
        <f ca="1">D12*K12+INT(RAND()*(D12-1)+1)</f>
        <v>80</v>
      </c>
      <c r="K12" s="8">
        <f ca="1">INT(RAND()*(100-D12*11)/10+10)</f>
        <v>11</v>
      </c>
      <c r="L12" s="8"/>
      <c r="M12" s="8"/>
      <c r="N12" s="26"/>
      <c r="O12" s="26"/>
      <c r="P12" s="26"/>
      <c r="Q12" s="26"/>
      <c r="R12" s="26"/>
      <c r="S12" s="26"/>
      <c r="T12" s="26"/>
      <c r="U12" s="5" t="s">
        <v>21</v>
      </c>
      <c r="X12" s="1">
        <f ca="1">INT(RAND()*8+2)</f>
        <v>7</v>
      </c>
      <c r="Y12" s="35" t="s">
        <v>18</v>
      </c>
      <c r="Z12" s="36"/>
      <c r="AA12" s="36">
        <f ca="1">INT(AD12/10)</f>
        <v>8</v>
      </c>
      <c r="AB12" s="5"/>
      <c r="AC12" s="9">
        <f ca="1">AD12-AA12*10</f>
        <v>2</v>
      </c>
      <c r="AD12" s="38">
        <f ca="1">X12*AE12+INT(RAND()*(X12-1)+1)</f>
        <v>82</v>
      </c>
      <c r="AE12" s="8">
        <f ca="1">INT(RAND()*(100-X12*11)/10+10)</f>
        <v>11</v>
      </c>
      <c r="AF12" s="8"/>
      <c r="AG12" s="8"/>
    </row>
    <row r="13" spans="1:36" ht="20.149999999999999" customHeight="1" x14ac:dyDescent="0.25">
      <c r="E13" s="9"/>
      <c r="Y13" s="9"/>
    </row>
    <row r="14" spans="1:36" ht="20.149999999999999" customHeight="1" x14ac:dyDescent="0.25">
      <c r="E14" s="9"/>
      <c r="Y14" s="9"/>
    </row>
    <row r="15" spans="1:36" ht="20.149999999999999" customHeight="1" x14ac:dyDescent="0.25">
      <c r="E15" s="9"/>
      <c r="Y15" s="9"/>
    </row>
    <row r="16" spans="1:36" ht="20.149999999999999" customHeight="1" x14ac:dyDescent="0.25">
      <c r="E16" s="9"/>
      <c r="Y16" s="9"/>
    </row>
    <row r="17" spans="1:33" ht="20.149999999999999" customHeight="1" x14ac:dyDescent="0.25">
      <c r="E17" s="9"/>
      <c r="Y17" s="9"/>
    </row>
    <row r="18" spans="1:33" ht="20.149999999999999" customHeight="1" x14ac:dyDescent="0.25">
      <c r="E18" s="37"/>
      <c r="F18" s="3"/>
      <c r="G18" s="3"/>
      <c r="H18" s="3"/>
      <c r="I18" s="3"/>
      <c r="Y18" s="37"/>
      <c r="Z18" s="3"/>
      <c r="AA18" s="3"/>
      <c r="AB18" s="3"/>
      <c r="AC18" s="3"/>
    </row>
    <row r="19" spans="1:33" ht="20.149999999999999" customHeight="1" x14ac:dyDescent="0.25">
      <c r="A19" s="5" t="s">
        <v>22</v>
      </c>
      <c r="D19" s="1">
        <f ca="1">INT(RAND()*8+2)</f>
        <v>8</v>
      </c>
      <c r="E19" s="35" t="s">
        <v>18</v>
      </c>
      <c r="F19" s="36"/>
      <c r="G19" s="36">
        <f ca="1">INT(J19/10)</f>
        <v>8</v>
      </c>
      <c r="H19" s="5"/>
      <c r="I19" s="9">
        <f ca="1">J19-G19*10</f>
        <v>5</v>
      </c>
      <c r="J19" s="38">
        <f ca="1">D19*K19+INT(RAND()*(D19-1)+1)</f>
        <v>85</v>
      </c>
      <c r="K19" s="8">
        <f ca="1">INT(RAND()*(100-D19*11)/10+10)</f>
        <v>10</v>
      </c>
      <c r="L19" s="8"/>
      <c r="M19" s="8"/>
      <c r="N19" s="26"/>
      <c r="O19" s="26"/>
      <c r="P19" s="26"/>
      <c r="Q19" s="26"/>
      <c r="R19" s="26"/>
      <c r="S19" s="26"/>
      <c r="T19" s="26"/>
      <c r="U19" s="5" t="s">
        <v>23</v>
      </c>
      <c r="X19" s="1">
        <f ca="1">INT(RAND()*8+2)</f>
        <v>8</v>
      </c>
      <c r="Y19" s="35" t="s">
        <v>18</v>
      </c>
      <c r="Z19" s="36"/>
      <c r="AA19" s="36">
        <f ca="1">INT(AD19/10)</f>
        <v>8</v>
      </c>
      <c r="AB19" s="5"/>
      <c r="AC19" s="9">
        <f ca="1">AD19-AA19*10</f>
        <v>3</v>
      </c>
      <c r="AD19" s="38">
        <f ca="1">X19*AE19+INT(RAND()*(X19-1)+1)</f>
        <v>83</v>
      </c>
      <c r="AE19" s="8">
        <f ca="1">INT(RAND()*(100-X19*11)/10+10)</f>
        <v>10</v>
      </c>
      <c r="AF19" s="8"/>
      <c r="AG19" s="8"/>
    </row>
    <row r="20" spans="1:33" ht="20.149999999999999" customHeight="1" x14ac:dyDescent="0.25">
      <c r="E20" s="9"/>
      <c r="Y20" s="9"/>
    </row>
    <row r="21" spans="1:33" ht="20.149999999999999" customHeight="1" x14ac:dyDescent="0.25">
      <c r="E21" s="9"/>
      <c r="Y21" s="9"/>
    </row>
    <row r="22" spans="1:33" ht="20.149999999999999" customHeight="1" x14ac:dyDescent="0.25">
      <c r="E22" s="9"/>
      <c r="Y22" s="9"/>
    </row>
    <row r="23" spans="1:33" ht="20.149999999999999" customHeight="1" x14ac:dyDescent="0.25">
      <c r="E23" s="9"/>
      <c r="Y23" s="9"/>
    </row>
    <row r="24" spans="1:33" ht="20.149999999999999" customHeight="1" x14ac:dyDescent="0.25">
      <c r="E24" s="9"/>
      <c r="Y24" s="9"/>
    </row>
    <row r="25" spans="1:33" ht="20.149999999999999" customHeight="1" x14ac:dyDescent="0.25">
      <c r="E25" s="37"/>
      <c r="F25" s="3"/>
      <c r="G25" s="3"/>
      <c r="H25" s="3"/>
      <c r="I25" s="3"/>
      <c r="Y25" s="37"/>
      <c r="Z25" s="3"/>
      <c r="AA25" s="3"/>
      <c r="AB25" s="3"/>
      <c r="AC25" s="3"/>
    </row>
    <row r="26" spans="1:33" ht="20.149999999999999" customHeight="1" x14ac:dyDescent="0.25">
      <c r="A26" s="5" t="s">
        <v>24</v>
      </c>
      <c r="D26" s="1">
        <f ca="1">INT(RAND()*8+2)</f>
        <v>3</v>
      </c>
      <c r="E26" s="35" t="s">
        <v>18</v>
      </c>
      <c r="F26" s="36"/>
      <c r="G26" s="36">
        <f ca="1">INT(J26/10)</f>
        <v>3</v>
      </c>
      <c r="H26" s="5"/>
      <c r="I26" s="9">
        <f ca="1">J26-G26*10</f>
        <v>1</v>
      </c>
      <c r="J26" s="38">
        <f ca="1">D26*K26+INT(RAND()*(D26-1)+1)</f>
        <v>31</v>
      </c>
      <c r="K26" s="8">
        <f ca="1">INT(RAND()*(100-D26*11)/10+10)</f>
        <v>10</v>
      </c>
      <c r="L26" s="8"/>
      <c r="M26" s="8"/>
      <c r="N26" s="26"/>
      <c r="O26" s="26"/>
      <c r="P26" s="26"/>
      <c r="Q26" s="26"/>
      <c r="R26" s="26"/>
      <c r="S26" s="26"/>
      <c r="T26" s="26"/>
      <c r="U26" s="5" t="s">
        <v>25</v>
      </c>
      <c r="X26" s="1">
        <f ca="1">INT(RAND()*8+2)</f>
        <v>5</v>
      </c>
      <c r="Y26" s="35" t="s">
        <v>18</v>
      </c>
      <c r="Z26" s="36"/>
      <c r="AA26" s="36">
        <f ca="1">INT(AD26/10)</f>
        <v>6</v>
      </c>
      <c r="AB26" s="5"/>
      <c r="AC26" s="9">
        <f ca="1">AD26-AA26*10</f>
        <v>9</v>
      </c>
      <c r="AD26" s="38">
        <f ca="1">X26*AE26+INT(RAND()*(X26-1)+1)</f>
        <v>69</v>
      </c>
      <c r="AE26" s="8">
        <f ca="1">INT(RAND()*(100-X26*11)/10+10)</f>
        <v>13</v>
      </c>
      <c r="AF26" s="8"/>
      <c r="AG26" s="8"/>
    </row>
    <row r="27" spans="1:33" ht="20.149999999999999" customHeight="1" x14ac:dyDescent="0.25">
      <c r="E27" s="9"/>
      <c r="Y27" s="9"/>
    </row>
    <row r="28" spans="1:33" ht="20.149999999999999" customHeight="1" x14ac:dyDescent="0.25">
      <c r="E28" s="9"/>
      <c r="Y28" s="9"/>
    </row>
    <row r="29" spans="1:33" ht="20.149999999999999" customHeight="1" x14ac:dyDescent="0.25">
      <c r="E29" s="9"/>
      <c r="Y29" s="9"/>
    </row>
    <row r="30" spans="1:33" ht="20.149999999999999" customHeight="1" x14ac:dyDescent="0.25">
      <c r="E30" s="9"/>
      <c r="Y30" s="9"/>
    </row>
    <row r="31" spans="1:33" ht="20.149999999999999" customHeight="1" x14ac:dyDescent="0.25">
      <c r="E31" s="9"/>
      <c r="Y31" s="9"/>
    </row>
    <row r="32" spans="1:33" ht="20.149999999999999" customHeight="1" x14ac:dyDescent="0.25">
      <c r="E32" s="37"/>
      <c r="F32" s="3"/>
      <c r="G32" s="3"/>
      <c r="H32" s="3"/>
      <c r="I32" s="3"/>
      <c r="Y32" s="37"/>
      <c r="Z32" s="3"/>
      <c r="AA32" s="3"/>
      <c r="AB32" s="3"/>
      <c r="AC32" s="3"/>
    </row>
    <row r="33" spans="1:37" ht="20.149999999999999" customHeight="1" x14ac:dyDescent="0.25">
      <c r="A33" s="5" t="s">
        <v>26</v>
      </c>
      <c r="D33" s="1">
        <f ca="1">INT(RAND()*8+2)</f>
        <v>3</v>
      </c>
      <c r="E33" s="35" t="s">
        <v>18</v>
      </c>
      <c r="F33" s="36"/>
      <c r="G33" s="36">
        <f ca="1">INT(J33/10)</f>
        <v>4</v>
      </c>
      <c r="H33" s="5"/>
      <c r="I33" s="9">
        <f ca="1">J33-G33*10</f>
        <v>6</v>
      </c>
      <c r="J33" s="38">
        <f ca="1">D33*K33+INT(RAND()*(D33-1)+1)</f>
        <v>46</v>
      </c>
      <c r="K33" s="8">
        <f ca="1">INT(RAND()*(100-D33*11)/10+10)</f>
        <v>15</v>
      </c>
      <c r="L33" s="8"/>
      <c r="M33" s="8"/>
      <c r="N33" s="26"/>
      <c r="O33" s="26"/>
      <c r="P33" s="26"/>
      <c r="Q33" s="26"/>
      <c r="R33" s="26"/>
      <c r="S33" s="26"/>
      <c r="T33" s="26"/>
      <c r="U33" s="151" t="s">
        <v>27</v>
      </c>
      <c r="V33" s="151"/>
      <c r="X33" s="1">
        <f ca="1">INT(RAND()*8+2)</f>
        <v>7</v>
      </c>
      <c r="Y33" s="35" t="s">
        <v>18</v>
      </c>
      <c r="Z33" s="36"/>
      <c r="AA33" s="36">
        <f ca="1">INT(AD33/10)</f>
        <v>8</v>
      </c>
      <c r="AB33" s="5"/>
      <c r="AC33" s="9">
        <f ca="1">AD33-AA33*10</f>
        <v>1</v>
      </c>
      <c r="AD33" s="38">
        <f ca="1">X33*AE33+INT(RAND()*(X33-1)+1)</f>
        <v>81</v>
      </c>
      <c r="AE33" s="8">
        <f ca="1">INT(RAND()*(100-X33*11)/10+10)</f>
        <v>11</v>
      </c>
      <c r="AF33" s="8"/>
      <c r="AG33" s="8"/>
    </row>
    <row r="34" spans="1:37" ht="20.149999999999999" customHeight="1" x14ac:dyDescent="0.25">
      <c r="E34" s="9"/>
      <c r="Y34" s="9"/>
    </row>
    <row r="35" spans="1:37" ht="20.149999999999999" customHeight="1" x14ac:dyDescent="0.25">
      <c r="E35" s="9"/>
      <c r="Y35" s="9"/>
    </row>
    <row r="36" spans="1:37" ht="20.149999999999999" customHeight="1" x14ac:dyDescent="0.25">
      <c r="E36" s="9"/>
      <c r="Y36" s="9"/>
    </row>
    <row r="37" spans="1:37" ht="20.149999999999999" customHeight="1" x14ac:dyDescent="0.25">
      <c r="E37" s="9"/>
      <c r="Y37" s="9"/>
    </row>
    <row r="38" spans="1:37" ht="20.149999999999999" customHeight="1" x14ac:dyDescent="0.25">
      <c r="E38" s="9"/>
      <c r="Y38" s="9"/>
    </row>
    <row r="39" spans="1:37" ht="25" customHeight="1" x14ac:dyDescent="0.25">
      <c r="D39" s="2" t="str">
        <f>IF(D1="","",D1)</f>
        <v>あまりのあるわり算の筆算</v>
      </c>
      <c r="AG39" s="3" t="str">
        <f>IF(AG1="","",AG1)</f>
        <v>№</v>
      </c>
      <c r="AH39" s="3"/>
      <c r="AI39" s="147" t="str">
        <f>IF(AI1="","",AI1)</f>
        <v/>
      </c>
      <c r="AJ39" s="147"/>
    </row>
    <row r="40" spans="1:37" ht="25" customHeight="1" x14ac:dyDescent="0.25">
      <c r="E40" s="6" t="s">
        <v>1</v>
      </c>
      <c r="O40" s="4" t="str">
        <f t="shared" ref="O40:O75" si="0">IF(O2="","",O2)</f>
        <v>名前</v>
      </c>
      <c r="P40" s="3"/>
      <c r="Q40" s="3"/>
      <c r="R40" s="3"/>
      <c r="S40" s="3" t="str">
        <f>IF(S2="","",S2)</f>
        <v/>
      </c>
      <c r="T40" s="3"/>
      <c r="U40" s="3"/>
      <c r="V40" s="3"/>
      <c r="W40" s="3" t="str">
        <f t="shared" ref="W40:Z70" si="1">IF(W2="","",W2)</f>
        <v/>
      </c>
      <c r="X40" s="3"/>
      <c r="Y40" s="3"/>
      <c r="Z40" s="3"/>
      <c r="AA40" s="3"/>
      <c r="AB40" s="3"/>
      <c r="AC40" s="3"/>
      <c r="AD40" s="3"/>
      <c r="AE40" s="3"/>
      <c r="AF40" s="3"/>
      <c r="AG40" s="13"/>
      <c r="AH40" s="13"/>
      <c r="AI40" s="13"/>
    </row>
    <row r="41" spans="1:37" ht="19" customHeight="1" x14ac:dyDescent="0.25">
      <c r="A41" s="1" t="str">
        <f t="shared" ref="A41:N41" si="2">IF(A3="","",A3)</f>
        <v/>
      </c>
      <c r="B41" s="1" t="str">
        <f t="shared" si="2"/>
        <v/>
      </c>
      <c r="C41" s="1" t="str">
        <f t="shared" si="2"/>
        <v/>
      </c>
      <c r="D41" s="1" t="str">
        <f t="shared" si="2"/>
        <v/>
      </c>
      <c r="E41" s="1" t="str">
        <f t="shared" si="2"/>
        <v/>
      </c>
      <c r="F41" s="1" t="str">
        <f t="shared" si="2"/>
        <v/>
      </c>
      <c r="G41" s="1" t="str">
        <f t="shared" si="2"/>
        <v/>
      </c>
      <c r="H41" s="1" t="str">
        <f t="shared" si="2"/>
        <v/>
      </c>
      <c r="I41" s="1" t="str">
        <f t="shared" si="2"/>
        <v/>
      </c>
      <c r="J41" s="1" t="str">
        <f t="shared" si="2"/>
        <v/>
      </c>
      <c r="K41" s="1" t="str">
        <f t="shared" si="2"/>
        <v/>
      </c>
      <c r="L41" s="1" t="str">
        <f t="shared" si="2"/>
        <v/>
      </c>
      <c r="M41" s="1" t="str">
        <f t="shared" si="2"/>
        <v/>
      </c>
      <c r="N41" s="1" t="str">
        <f t="shared" si="2"/>
        <v/>
      </c>
      <c r="O41" s="1" t="str">
        <f t="shared" si="0"/>
        <v/>
      </c>
      <c r="P41" s="1" t="str">
        <f t="shared" ref="P41:V42" si="3">IF(P3="","",P3)</f>
        <v/>
      </c>
      <c r="Q41" s="1" t="str">
        <f t="shared" si="3"/>
        <v/>
      </c>
      <c r="R41" s="1" t="str">
        <f t="shared" si="3"/>
        <v/>
      </c>
      <c r="S41" s="1" t="str">
        <f t="shared" si="3"/>
        <v/>
      </c>
      <c r="T41" s="1" t="str">
        <f t="shared" si="3"/>
        <v/>
      </c>
      <c r="U41" s="1" t="str">
        <f t="shared" si="3"/>
        <v/>
      </c>
      <c r="V41" s="1" t="str">
        <f t="shared" si="3"/>
        <v/>
      </c>
      <c r="W41" s="1" t="str">
        <f t="shared" si="1"/>
        <v/>
      </c>
      <c r="X41" s="1" t="str">
        <f t="shared" ref="X41:AK41" si="4">IF(X3="","",X3)</f>
        <v/>
      </c>
      <c r="Y41" s="1" t="str">
        <f t="shared" si="4"/>
        <v/>
      </c>
      <c r="Z41" s="1" t="str">
        <f t="shared" si="4"/>
        <v/>
      </c>
      <c r="AA41" s="1" t="str">
        <f t="shared" si="4"/>
        <v/>
      </c>
      <c r="AB41" s="1" t="str">
        <f t="shared" si="4"/>
        <v/>
      </c>
      <c r="AC41" s="1" t="str">
        <f t="shared" si="4"/>
        <v/>
      </c>
      <c r="AD41" s="1" t="str">
        <f t="shared" si="4"/>
        <v/>
      </c>
      <c r="AE41" s="1" t="str">
        <f t="shared" si="4"/>
        <v/>
      </c>
      <c r="AF41" s="1" t="str">
        <f t="shared" si="4"/>
        <v/>
      </c>
      <c r="AG41" s="1" t="str">
        <f t="shared" si="4"/>
        <v/>
      </c>
      <c r="AH41" s="1" t="str">
        <f t="shared" si="4"/>
        <v/>
      </c>
      <c r="AI41" s="1" t="str">
        <f t="shared" si="4"/>
        <v/>
      </c>
      <c r="AJ41" s="1" t="str">
        <f t="shared" si="4"/>
        <v/>
      </c>
      <c r="AK41" s="1" t="str">
        <f t="shared" si="4"/>
        <v/>
      </c>
    </row>
    <row r="42" spans="1:37" ht="20.149999999999999" customHeight="1" x14ac:dyDescent="0.25">
      <c r="A42" s="1" t="str">
        <f t="shared" ref="A42:F42" si="5">IF(A4="","",A4)</f>
        <v/>
      </c>
      <c r="B42" s="1" t="str">
        <f t="shared" si="5"/>
        <v/>
      </c>
      <c r="C42" s="1" t="str">
        <f t="shared" si="5"/>
        <v/>
      </c>
      <c r="D42" s="1" t="str">
        <f t="shared" si="5"/>
        <v/>
      </c>
      <c r="E42" s="3" t="str">
        <f t="shared" si="5"/>
        <v/>
      </c>
      <c r="F42" s="3" t="str">
        <f t="shared" si="5"/>
        <v/>
      </c>
      <c r="G42" s="14">
        <f ca="1">INT(K43/10)</f>
        <v>1</v>
      </c>
      <c r="H42" s="14" t="str">
        <f t="shared" ref="H42:H74" si="6">IF(H4="","",H4)</f>
        <v/>
      </c>
      <c r="I42" s="14">
        <f ca="1">K43-INT(K43/10)*10</f>
        <v>1</v>
      </c>
      <c r="J42" s="8" t="str">
        <f>IF(J4="","",J4)</f>
        <v/>
      </c>
      <c r="K42" s="8" t="str">
        <f>IF(K4="","",K4)</f>
        <v/>
      </c>
      <c r="L42" s="1" t="str">
        <f>IF(L4="","",L4)</f>
        <v/>
      </c>
      <c r="M42" s="1" t="str">
        <f>IF(M4="","",M4)</f>
        <v/>
      </c>
      <c r="N42" s="1" t="str">
        <f>IF(N4="","",N4)</f>
        <v/>
      </c>
      <c r="O42" s="1" t="str">
        <f t="shared" si="0"/>
        <v/>
      </c>
      <c r="P42" s="1" t="str">
        <f t="shared" si="3"/>
        <v/>
      </c>
      <c r="Q42" s="1" t="str">
        <f t="shared" si="3"/>
        <v/>
      </c>
      <c r="R42" s="1" t="str">
        <f t="shared" si="3"/>
        <v/>
      </c>
      <c r="S42" s="1" t="str">
        <f t="shared" si="3"/>
        <v/>
      </c>
      <c r="T42" s="1" t="str">
        <f t="shared" si="3"/>
        <v/>
      </c>
      <c r="U42" s="1" t="str">
        <f t="shared" si="3"/>
        <v/>
      </c>
      <c r="V42" s="1" t="str">
        <f t="shared" si="3"/>
        <v/>
      </c>
      <c r="W42" s="1" t="str">
        <f t="shared" si="1"/>
        <v/>
      </c>
      <c r="X42" s="1" t="str">
        <f t="shared" si="1"/>
        <v/>
      </c>
      <c r="Y42" s="3" t="str">
        <f t="shared" si="1"/>
        <v/>
      </c>
      <c r="Z42" s="3" t="str">
        <f t="shared" si="1"/>
        <v/>
      </c>
      <c r="AA42" s="14">
        <f ca="1">INT(AE43/10)</f>
        <v>1</v>
      </c>
      <c r="AB42" s="14" t="str">
        <f>IF(AB4="","",AB4)</f>
        <v/>
      </c>
      <c r="AC42" s="14">
        <f ca="1">AE43-INT(AE43/10)*10</f>
        <v>3</v>
      </c>
      <c r="AD42" s="8" t="str">
        <f>IF(AD4="","",AD4)</f>
        <v/>
      </c>
      <c r="AE42" s="8" t="str">
        <f>IF(AE4="","",AE4)</f>
        <v/>
      </c>
      <c r="AF42" s="1" t="str">
        <f t="shared" ref="AF42:AK42" si="7">IF(AF4="","",AF4)</f>
        <v/>
      </c>
      <c r="AG42" s="1" t="str">
        <f t="shared" si="7"/>
        <v/>
      </c>
      <c r="AH42" s="1" t="str">
        <f t="shared" si="7"/>
        <v/>
      </c>
      <c r="AI42" s="1" t="str">
        <f t="shared" si="7"/>
        <v/>
      </c>
      <c r="AJ42" s="1" t="str">
        <f t="shared" si="7"/>
        <v/>
      </c>
      <c r="AK42" s="1" t="str">
        <f t="shared" si="7"/>
        <v/>
      </c>
    </row>
    <row r="43" spans="1:37" ht="20.149999999999999" customHeight="1" x14ac:dyDescent="0.25">
      <c r="A43" s="1" t="str">
        <f t="shared" ref="A43:A75" si="8">IF(A5="","",A5)</f>
        <v>(1)</v>
      </c>
      <c r="C43" s="1" t="str">
        <f>IF(C5="","",C5)</f>
        <v/>
      </c>
      <c r="D43" s="1">
        <f ca="1">IF(D5="","",D5)</f>
        <v>5</v>
      </c>
      <c r="E43" s="1" t="str">
        <f>IF(E5="","",E5)</f>
        <v>)</v>
      </c>
      <c r="F43" s="1" t="str">
        <f>IF(F5="","",F5)</f>
        <v/>
      </c>
      <c r="G43" s="1">
        <f ca="1">IF(G5="","",G5)</f>
        <v>5</v>
      </c>
      <c r="H43" s="1" t="str">
        <f t="shared" si="6"/>
        <v/>
      </c>
      <c r="I43" s="1">
        <f ca="1">IF(I5="","",I5)</f>
        <v>6</v>
      </c>
      <c r="J43" s="8">
        <f ca="1">G43*10+I43</f>
        <v>56</v>
      </c>
      <c r="K43" s="8">
        <f ca="1">INT(J43/D43)</f>
        <v>11</v>
      </c>
      <c r="L43" s="1" t="str">
        <f t="shared" ref="L43:N62" si="9">IF(L5="","",L5)</f>
        <v/>
      </c>
      <c r="M43" s="1" t="str">
        <f t="shared" si="9"/>
        <v/>
      </c>
      <c r="N43" s="1" t="str">
        <f t="shared" si="9"/>
        <v/>
      </c>
      <c r="O43" s="1" t="str">
        <f t="shared" si="0"/>
        <v/>
      </c>
      <c r="P43" s="1" t="str">
        <f t="shared" ref="P43:U52" si="10">IF(P5="","",P5)</f>
        <v/>
      </c>
      <c r="Q43" s="1" t="str">
        <f t="shared" si="10"/>
        <v/>
      </c>
      <c r="R43" s="1" t="str">
        <f t="shared" si="10"/>
        <v/>
      </c>
      <c r="S43" s="1" t="str">
        <f t="shared" si="10"/>
        <v/>
      </c>
      <c r="T43" s="1" t="str">
        <f t="shared" si="10"/>
        <v/>
      </c>
      <c r="U43" s="1" t="str">
        <f t="shared" si="10"/>
        <v>(2)</v>
      </c>
      <c r="W43" s="1" t="str">
        <f t="shared" si="1"/>
        <v/>
      </c>
      <c r="X43" s="1">
        <f ca="1">IF(X5="","",X5)</f>
        <v>6</v>
      </c>
      <c r="Y43" s="1" t="str">
        <f>IF(Y5="","",Y5)</f>
        <v>)</v>
      </c>
      <c r="Z43" s="1" t="str">
        <f>IF(Z5="","",Z5)</f>
        <v/>
      </c>
      <c r="AA43" s="1">
        <f ca="1">IF(AA5="","",AA5)</f>
        <v>8</v>
      </c>
      <c r="AB43" s="1" t="str">
        <f>IF(AB5="","",AB5)</f>
        <v/>
      </c>
      <c r="AC43" s="1">
        <f ca="1">IF(AC5="","",AC5)</f>
        <v>3</v>
      </c>
      <c r="AD43" s="8">
        <f ca="1">AA43*10+AC43</f>
        <v>83</v>
      </c>
      <c r="AE43" s="8">
        <f ca="1">INT(AD43/X43)</f>
        <v>13</v>
      </c>
      <c r="AF43" s="1" t="str">
        <f t="shared" ref="AF43:AK52" si="11">IF(AF5="","",AF5)</f>
        <v/>
      </c>
      <c r="AG43" s="1" t="str">
        <f t="shared" si="11"/>
        <v/>
      </c>
      <c r="AH43" s="1" t="str">
        <f t="shared" si="11"/>
        <v/>
      </c>
      <c r="AI43" s="1" t="str">
        <f t="shared" si="11"/>
        <v/>
      </c>
      <c r="AJ43" s="1" t="str">
        <f t="shared" si="11"/>
        <v/>
      </c>
      <c r="AK43" s="1" t="str">
        <f t="shared" si="11"/>
        <v/>
      </c>
    </row>
    <row r="44" spans="1:37" ht="20.149999999999999" customHeight="1" x14ac:dyDescent="0.25">
      <c r="A44" s="1" t="str">
        <f t="shared" si="8"/>
        <v/>
      </c>
      <c r="C44" s="1" t="str">
        <f t="shared" ref="C44:F75" si="12">IF(C6="","",C6)</f>
        <v/>
      </c>
      <c r="D44" s="1" t="str">
        <f t="shared" si="12"/>
        <v/>
      </c>
      <c r="E44" s="1" t="str">
        <f t="shared" si="12"/>
        <v/>
      </c>
      <c r="F44" s="1" t="str">
        <f t="shared" si="12"/>
        <v/>
      </c>
      <c r="G44" s="39">
        <f ca="1">D43*G42</f>
        <v>5</v>
      </c>
      <c r="H44" s="39" t="str">
        <f t="shared" si="6"/>
        <v/>
      </c>
      <c r="I44" s="39" t="str">
        <f>IF(I6="","",I6)</f>
        <v/>
      </c>
      <c r="J44" s="8"/>
      <c r="K44" s="8"/>
      <c r="L44" s="1" t="str">
        <f t="shared" si="9"/>
        <v/>
      </c>
      <c r="M44" s="1" t="str">
        <f t="shared" si="9"/>
        <v/>
      </c>
      <c r="N44" s="1" t="str">
        <f t="shared" si="9"/>
        <v/>
      </c>
      <c r="O44" s="1" t="str">
        <f t="shared" si="0"/>
        <v/>
      </c>
      <c r="P44" s="1" t="str">
        <f t="shared" si="10"/>
        <v/>
      </c>
      <c r="Q44" s="1" t="str">
        <f t="shared" si="10"/>
        <v/>
      </c>
      <c r="R44" s="1" t="str">
        <f t="shared" si="10"/>
        <v/>
      </c>
      <c r="S44" s="1" t="str">
        <f t="shared" si="10"/>
        <v/>
      </c>
      <c r="T44" s="1" t="str">
        <f t="shared" si="10"/>
        <v/>
      </c>
      <c r="U44" s="1" t="str">
        <f t="shared" si="10"/>
        <v/>
      </c>
      <c r="W44" s="1" t="str">
        <f t="shared" si="1"/>
        <v/>
      </c>
      <c r="X44" s="1" t="str">
        <f t="shared" si="1"/>
        <v/>
      </c>
      <c r="Y44" s="1" t="str">
        <f t="shared" si="1"/>
        <v/>
      </c>
      <c r="Z44" s="1" t="str">
        <f t="shared" si="1"/>
        <v/>
      </c>
      <c r="AA44" s="39">
        <f ca="1">X43*AA42</f>
        <v>6</v>
      </c>
      <c r="AB44" s="39" t="str">
        <f>IF(AB6="","",AB6)</f>
        <v/>
      </c>
      <c r="AC44" s="39" t="str">
        <f>IF(AC6="","",AC6)</f>
        <v/>
      </c>
      <c r="AD44" s="8"/>
      <c r="AE44" s="8"/>
      <c r="AF44" s="1" t="str">
        <f t="shared" si="11"/>
        <v/>
      </c>
      <c r="AG44" s="1" t="str">
        <f t="shared" si="11"/>
        <v/>
      </c>
      <c r="AH44" s="1" t="str">
        <f t="shared" si="11"/>
        <v/>
      </c>
      <c r="AI44" s="1" t="str">
        <f t="shared" si="11"/>
        <v/>
      </c>
      <c r="AJ44" s="1" t="str">
        <f t="shared" si="11"/>
        <v/>
      </c>
      <c r="AK44" s="1" t="str">
        <f t="shared" si="11"/>
        <v/>
      </c>
    </row>
    <row r="45" spans="1:37" ht="20.149999999999999" customHeight="1" x14ac:dyDescent="0.25">
      <c r="A45" s="1" t="str">
        <f t="shared" si="8"/>
        <v/>
      </c>
      <c r="C45" s="1" t="str">
        <f t="shared" si="12"/>
        <v/>
      </c>
      <c r="D45" s="1" t="str">
        <f t="shared" si="12"/>
        <v/>
      </c>
      <c r="E45" s="1" t="str">
        <f t="shared" si="12"/>
        <v/>
      </c>
      <c r="F45" s="1" t="str">
        <f t="shared" si="12"/>
        <v/>
      </c>
      <c r="G45" s="7" t="str">
        <f ca="1">IF(G43-G44=0,"",G43-G44)</f>
        <v/>
      </c>
      <c r="H45" s="7" t="str">
        <f t="shared" si="6"/>
        <v/>
      </c>
      <c r="I45" s="7">
        <f ca="1">I43</f>
        <v>6</v>
      </c>
      <c r="J45" s="8">
        <f ca="1">IF(G45="",I45,G45*10+I45)</f>
        <v>6</v>
      </c>
      <c r="K45" s="8"/>
      <c r="L45" s="1" t="str">
        <f t="shared" si="9"/>
        <v/>
      </c>
      <c r="M45" s="1" t="str">
        <f t="shared" si="9"/>
        <v/>
      </c>
      <c r="N45" s="1" t="str">
        <f t="shared" si="9"/>
        <v/>
      </c>
      <c r="O45" s="1" t="str">
        <f t="shared" si="0"/>
        <v/>
      </c>
      <c r="P45" s="1" t="str">
        <f t="shared" si="10"/>
        <v/>
      </c>
      <c r="Q45" s="1" t="str">
        <f t="shared" si="10"/>
        <v/>
      </c>
      <c r="R45" s="1" t="str">
        <f t="shared" si="10"/>
        <v/>
      </c>
      <c r="S45" s="1" t="str">
        <f t="shared" si="10"/>
        <v/>
      </c>
      <c r="T45" s="1" t="str">
        <f t="shared" si="10"/>
        <v/>
      </c>
      <c r="U45" s="1" t="str">
        <f t="shared" si="10"/>
        <v/>
      </c>
      <c r="W45" s="1" t="str">
        <f t="shared" si="1"/>
        <v/>
      </c>
      <c r="X45" s="1" t="str">
        <f t="shared" si="1"/>
        <v/>
      </c>
      <c r="Y45" s="1" t="str">
        <f t="shared" si="1"/>
        <v/>
      </c>
      <c r="Z45" s="1" t="str">
        <f t="shared" si="1"/>
        <v/>
      </c>
      <c r="AA45" s="7">
        <f ca="1">IF(AA43-AA44=0,"",AA43-AA44)</f>
        <v>2</v>
      </c>
      <c r="AB45" s="7" t="str">
        <f>IF(AB7="","",AB7)</f>
        <v/>
      </c>
      <c r="AC45" s="7">
        <f ca="1">AC43</f>
        <v>3</v>
      </c>
      <c r="AD45" s="8">
        <f ca="1">IF(AA45="",AC45,AA45*10+AC45)</f>
        <v>23</v>
      </c>
      <c r="AE45" s="8"/>
      <c r="AF45" s="1" t="str">
        <f t="shared" si="11"/>
        <v/>
      </c>
      <c r="AG45" s="1" t="str">
        <f t="shared" si="11"/>
        <v/>
      </c>
      <c r="AH45" s="1" t="str">
        <f t="shared" si="11"/>
        <v/>
      </c>
      <c r="AI45" s="1" t="str">
        <f t="shared" si="11"/>
        <v/>
      </c>
      <c r="AJ45" s="1" t="str">
        <f t="shared" si="11"/>
        <v/>
      </c>
      <c r="AK45" s="1" t="str">
        <f t="shared" si="11"/>
        <v/>
      </c>
    </row>
    <row r="46" spans="1:37" ht="20.149999999999999" customHeight="1" x14ac:dyDescent="0.25">
      <c r="A46" s="1" t="str">
        <f t="shared" si="8"/>
        <v/>
      </c>
      <c r="C46" s="1" t="str">
        <f t="shared" si="12"/>
        <v/>
      </c>
      <c r="D46" s="1" t="str">
        <f t="shared" si="12"/>
        <v/>
      </c>
      <c r="E46" s="1" t="str">
        <f t="shared" si="12"/>
        <v/>
      </c>
      <c r="F46" s="1" t="str">
        <f t="shared" si="12"/>
        <v/>
      </c>
      <c r="G46" s="39" t="str">
        <f ca="1">IF(INT(J46/10)=0,"",INT(J46/10))</f>
        <v/>
      </c>
      <c r="H46" s="39" t="str">
        <f t="shared" si="6"/>
        <v/>
      </c>
      <c r="I46" s="39">
        <f ca="1">IF(J45&lt;D43,"",J46-INT(J46/10)*10)</f>
        <v>5</v>
      </c>
      <c r="J46" s="8">
        <f ca="1">D43*I42</f>
        <v>5</v>
      </c>
      <c r="K46" s="8"/>
      <c r="L46" s="1" t="str">
        <f t="shared" si="9"/>
        <v/>
      </c>
      <c r="M46" s="1" t="str">
        <f t="shared" si="9"/>
        <v/>
      </c>
      <c r="N46" s="1" t="str">
        <f t="shared" si="9"/>
        <v/>
      </c>
      <c r="O46" s="1" t="str">
        <f t="shared" si="0"/>
        <v/>
      </c>
      <c r="P46" s="1" t="str">
        <f t="shared" si="10"/>
        <v/>
      </c>
      <c r="Q46" s="1" t="str">
        <f t="shared" si="10"/>
        <v/>
      </c>
      <c r="R46" s="1" t="str">
        <f t="shared" si="10"/>
        <v/>
      </c>
      <c r="S46" s="1" t="str">
        <f t="shared" si="10"/>
        <v/>
      </c>
      <c r="T46" s="1" t="str">
        <f t="shared" si="10"/>
        <v/>
      </c>
      <c r="U46" s="1" t="str">
        <f t="shared" si="10"/>
        <v/>
      </c>
      <c r="W46" s="1" t="str">
        <f t="shared" si="1"/>
        <v/>
      </c>
      <c r="X46" s="1" t="str">
        <f t="shared" si="1"/>
        <v/>
      </c>
      <c r="Y46" s="1" t="str">
        <f t="shared" si="1"/>
        <v/>
      </c>
      <c r="Z46" s="1" t="str">
        <f t="shared" si="1"/>
        <v/>
      </c>
      <c r="AA46" s="39">
        <f ca="1">IF(INT(AD46/10)=0,"",INT(AD46/10))</f>
        <v>1</v>
      </c>
      <c r="AB46" s="39" t="str">
        <f>IF(AB8="","",AB8)</f>
        <v/>
      </c>
      <c r="AC46" s="39">
        <f ca="1">IF(AD45&lt;X43,"",AD46-INT(AD46/10)*10)</f>
        <v>8</v>
      </c>
      <c r="AD46" s="8">
        <f ca="1">X43*AC42</f>
        <v>18</v>
      </c>
      <c r="AE46" s="8"/>
      <c r="AF46" s="1" t="str">
        <f t="shared" si="11"/>
        <v/>
      </c>
      <c r="AG46" s="1" t="str">
        <f t="shared" si="11"/>
        <v/>
      </c>
      <c r="AH46" s="1" t="str">
        <f t="shared" si="11"/>
        <v/>
      </c>
      <c r="AI46" s="1" t="str">
        <f t="shared" si="11"/>
        <v/>
      </c>
      <c r="AJ46" s="1" t="str">
        <f t="shared" si="11"/>
        <v/>
      </c>
      <c r="AK46" s="1" t="str">
        <f t="shared" si="11"/>
        <v/>
      </c>
    </row>
    <row r="47" spans="1:37" ht="20.149999999999999" customHeight="1" x14ac:dyDescent="0.25">
      <c r="A47" s="1" t="str">
        <f t="shared" si="8"/>
        <v/>
      </c>
      <c r="C47" s="1" t="str">
        <f t="shared" si="12"/>
        <v/>
      </c>
      <c r="D47" s="1" t="str">
        <f t="shared" si="12"/>
        <v/>
      </c>
      <c r="E47" s="1" t="str">
        <f t="shared" si="12"/>
        <v/>
      </c>
      <c r="F47" s="1" t="str">
        <f t="shared" si="12"/>
        <v/>
      </c>
      <c r="G47" s="7" t="str">
        <f ca="1">IF(INT(J47/10)=0,"",INT(J47/10))</f>
        <v/>
      </c>
      <c r="H47" s="7"/>
      <c r="I47" s="7">
        <f ca="1">IF(J45&lt;D43,"",IF(G47="",J47,J47-INT(J47/10)*10))</f>
        <v>1</v>
      </c>
      <c r="J47" s="8">
        <f ca="1">J45-J46</f>
        <v>1</v>
      </c>
      <c r="K47" s="8"/>
      <c r="L47" s="1" t="str">
        <f t="shared" si="9"/>
        <v/>
      </c>
      <c r="M47" s="1" t="str">
        <f t="shared" si="9"/>
        <v/>
      </c>
      <c r="N47" s="1" t="str">
        <f t="shared" si="9"/>
        <v/>
      </c>
      <c r="O47" s="1" t="str">
        <f t="shared" si="0"/>
        <v/>
      </c>
      <c r="P47" s="1" t="str">
        <f t="shared" si="10"/>
        <v/>
      </c>
      <c r="Q47" s="1" t="str">
        <f t="shared" si="10"/>
        <v/>
      </c>
      <c r="R47" s="1" t="str">
        <f t="shared" si="10"/>
        <v/>
      </c>
      <c r="S47" s="1" t="str">
        <f t="shared" si="10"/>
        <v/>
      </c>
      <c r="T47" s="1" t="str">
        <f t="shared" si="10"/>
        <v/>
      </c>
      <c r="U47" s="1" t="str">
        <f t="shared" si="10"/>
        <v/>
      </c>
      <c r="W47" s="1" t="str">
        <f t="shared" si="1"/>
        <v/>
      </c>
      <c r="X47" s="1" t="str">
        <f t="shared" si="1"/>
        <v/>
      </c>
      <c r="Y47" s="1" t="str">
        <f t="shared" si="1"/>
        <v/>
      </c>
      <c r="Z47" s="1" t="str">
        <f t="shared" si="1"/>
        <v/>
      </c>
      <c r="AA47" s="7" t="str">
        <f ca="1">IF(INT(AD47/10)=0,"",INT(AD47/10))</f>
        <v/>
      </c>
      <c r="AB47" s="7"/>
      <c r="AC47" s="7">
        <f ca="1">IF(AD45&lt;X43,"",IF(AA47="",AD47,AD47-INT(AD47/10)*10))</f>
        <v>5</v>
      </c>
      <c r="AD47" s="8">
        <f ca="1">AD45-AD46</f>
        <v>5</v>
      </c>
      <c r="AE47" s="8"/>
      <c r="AF47" s="1" t="str">
        <f t="shared" si="11"/>
        <v/>
      </c>
      <c r="AG47" s="1" t="str">
        <f t="shared" si="11"/>
        <v/>
      </c>
      <c r="AH47" s="1" t="str">
        <f t="shared" si="11"/>
        <v/>
      </c>
      <c r="AI47" s="1" t="str">
        <f t="shared" si="11"/>
        <v/>
      </c>
      <c r="AJ47" s="1" t="str">
        <f t="shared" si="11"/>
        <v/>
      </c>
      <c r="AK47" s="1" t="str">
        <f t="shared" si="11"/>
        <v/>
      </c>
    </row>
    <row r="48" spans="1:37" ht="20.149999999999999" customHeight="1" x14ac:dyDescent="0.25">
      <c r="A48" s="1" t="str">
        <f t="shared" si="8"/>
        <v/>
      </c>
      <c r="C48" s="1" t="str">
        <f t="shared" si="12"/>
        <v/>
      </c>
      <c r="D48" s="1" t="str">
        <f t="shared" si="12"/>
        <v/>
      </c>
      <c r="E48" s="1" t="str">
        <f t="shared" si="12"/>
        <v/>
      </c>
      <c r="F48" s="1" t="str">
        <f t="shared" si="12"/>
        <v/>
      </c>
      <c r="G48" s="1" t="str">
        <f>IF(G10="","",G10)</f>
        <v/>
      </c>
      <c r="H48" s="1" t="str">
        <f t="shared" si="6"/>
        <v/>
      </c>
      <c r="I48" s="1" t="str">
        <f>IF(I10="","",I10)</f>
        <v/>
      </c>
      <c r="L48" s="1" t="str">
        <f t="shared" si="9"/>
        <v/>
      </c>
      <c r="M48" s="1" t="str">
        <f t="shared" si="9"/>
        <v/>
      </c>
      <c r="N48" s="1" t="str">
        <f t="shared" si="9"/>
        <v/>
      </c>
      <c r="O48" s="1" t="str">
        <f t="shared" si="0"/>
        <v/>
      </c>
      <c r="P48" s="1" t="str">
        <f t="shared" si="10"/>
        <v/>
      </c>
      <c r="Q48" s="1" t="str">
        <f t="shared" si="10"/>
        <v/>
      </c>
      <c r="R48" s="1" t="str">
        <f t="shared" si="10"/>
        <v/>
      </c>
      <c r="S48" s="1" t="str">
        <f t="shared" si="10"/>
        <v/>
      </c>
      <c r="T48" s="1" t="str">
        <f t="shared" si="10"/>
        <v/>
      </c>
      <c r="U48" s="1" t="str">
        <f t="shared" si="10"/>
        <v/>
      </c>
      <c r="W48" s="1" t="str">
        <f t="shared" si="1"/>
        <v/>
      </c>
      <c r="X48" s="1" t="str">
        <f>IF(X10="","",X10)</f>
        <v/>
      </c>
      <c r="Y48" s="1" t="str">
        <f>IF(Y10="","",Y10)</f>
        <v/>
      </c>
      <c r="Z48" s="1" t="str">
        <f>IF(Z10="","",Z10)</f>
        <v/>
      </c>
      <c r="AA48" s="1" t="str">
        <f>IF(AA10="","",AA10)</f>
        <v/>
      </c>
      <c r="AB48" s="1" t="str">
        <f t="shared" ref="AB48:AB74" si="13">IF(AB10="","",AB10)</f>
        <v/>
      </c>
      <c r="AC48" s="1" t="str">
        <f>IF(AC10="","",AC10)</f>
        <v/>
      </c>
      <c r="AF48" s="1" t="str">
        <f t="shared" si="11"/>
        <v/>
      </c>
      <c r="AG48" s="1" t="str">
        <f t="shared" si="11"/>
        <v/>
      </c>
      <c r="AH48" s="1" t="str">
        <f t="shared" si="11"/>
        <v/>
      </c>
      <c r="AI48" s="1" t="str">
        <f t="shared" si="11"/>
        <v/>
      </c>
      <c r="AJ48" s="1" t="str">
        <f t="shared" si="11"/>
        <v/>
      </c>
      <c r="AK48" s="1" t="str">
        <f t="shared" si="11"/>
        <v/>
      </c>
    </row>
    <row r="49" spans="1:37" ht="20.149999999999999" customHeight="1" x14ac:dyDescent="0.25">
      <c r="A49" s="1" t="str">
        <f t="shared" si="8"/>
        <v/>
      </c>
      <c r="C49" s="1" t="str">
        <f t="shared" si="12"/>
        <v/>
      </c>
      <c r="D49" s="1" t="str">
        <f t="shared" si="12"/>
        <v/>
      </c>
      <c r="E49" s="3" t="str">
        <f t="shared" si="12"/>
        <v/>
      </c>
      <c r="F49" s="3" t="str">
        <f t="shared" si="12"/>
        <v/>
      </c>
      <c r="G49" s="14">
        <f ca="1">INT(K50/10)</f>
        <v>1</v>
      </c>
      <c r="H49" s="14" t="str">
        <f t="shared" si="6"/>
        <v/>
      </c>
      <c r="I49" s="14">
        <f ca="1">K50-INT(K50/10)*10</f>
        <v>1</v>
      </c>
      <c r="J49" s="8" t="str">
        <f>IF(J11="","",J11)</f>
        <v/>
      </c>
      <c r="K49" s="8" t="str">
        <f>IF(K11="","",K11)</f>
        <v/>
      </c>
      <c r="L49" s="1" t="str">
        <f t="shared" si="9"/>
        <v/>
      </c>
      <c r="M49" s="1" t="str">
        <f t="shared" si="9"/>
        <v/>
      </c>
      <c r="N49" s="1" t="str">
        <f t="shared" si="9"/>
        <v/>
      </c>
      <c r="O49" s="1" t="str">
        <f t="shared" si="0"/>
        <v/>
      </c>
      <c r="P49" s="1" t="str">
        <f t="shared" si="10"/>
        <v/>
      </c>
      <c r="Q49" s="1" t="str">
        <f t="shared" si="10"/>
        <v/>
      </c>
      <c r="R49" s="1" t="str">
        <f t="shared" si="10"/>
        <v/>
      </c>
      <c r="S49" s="1" t="str">
        <f t="shared" si="10"/>
        <v/>
      </c>
      <c r="T49" s="1" t="str">
        <f t="shared" si="10"/>
        <v/>
      </c>
      <c r="U49" s="1" t="str">
        <f t="shared" si="10"/>
        <v/>
      </c>
      <c r="W49" s="1" t="str">
        <f t="shared" si="1"/>
        <v/>
      </c>
      <c r="X49" s="1" t="str">
        <f t="shared" si="1"/>
        <v/>
      </c>
      <c r="Y49" s="3" t="str">
        <f t="shared" si="1"/>
        <v/>
      </c>
      <c r="Z49" s="3" t="str">
        <f t="shared" si="1"/>
        <v/>
      </c>
      <c r="AA49" s="14">
        <f ca="1">INT(AE50/10)</f>
        <v>1</v>
      </c>
      <c r="AB49" s="14" t="str">
        <f t="shared" si="13"/>
        <v/>
      </c>
      <c r="AC49" s="14">
        <f ca="1">AE50-INT(AE50/10)*10</f>
        <v>1</v>
      </c>
      <c r="AD49" s="8" t="str">
        <f>IF(AD11="","",AD11)</f>
        <v/>
      </c>
      <c r="AE49" s="8" t="str">
        <f>IF(AE11="","",AE11)</f>
        <v/>
      </c>
      <c r="AF49" s="1" t="str">
        <f t="shared" si="11"/>
        <v/>
      </c>
      <c r="AG49" s="1" t="str">
        <f t="shared" si="11"/>
        <v/>
      </c>
      <c r="AH49" s="1" t="str">
        <f t="shared" si="11"/>
        <v/>
      </c>
      <c r="AI49" s="1" t="str">
        <f t="shared" si="11"/>
        <v/>
      </c>
      <c r="AJ49" s="1" t="str">
        <f t="shared" si="11"/>
        <v/>
      </c>
      <c r="AK49" s="1" t="str">
        <f t="shared" si="11"/>
        <v/>
      </c>
    </row>
    <row r="50" spans="1:37" ht="20.149999999999999" customHeight="1" x14ac:dyDescent="0.25">
      <c r="A50" s="1" t="str">
        <f t="shared" si="8"/>
        <v>(3)</v>
      </c>
      <c r="C50" s="1" t="str">
        <f t="shared" si="12"/>
        <v/>
      </c>
      <c r="D50" s="1">
        <f ca="1">IF(D12="","",D12)</f>
        <v>7</v>
      </c>
      <c r="E50" s="1" t="str">
        <f>IF(E12="","",E12)</f>
        <v>)</v>
      </c>
      <c r="F50" s="1" t="str">
        <f>IF(F12="","",F12)</f>
        <v/>
      </c>
      <c r="G50" s="1">
        <f ca="1">IF(G12="","",G12)</f>
        <v>8</v>
      </c>
      <c r="H50" s="1" t="str">
        <f t="shared" si="6"/>
        <v/>
      </c>
      <c r="I50" s="1">
        <f ca="1">IF(I12="","",I12)</f>
        <v>0</v>
      </c>
      <c r="J50" s="8">
        <f ca="1">G50*10+I50</f>
        <v>80</v>
      </c>
      <c r="K50" s="8">
        <f ca="1">INT(J50/D50)</f>
        <v>11</v>
      </c>
      <c r="L50" s="1" t="str">
        <f t="shared" si="9"/>
        <v/>
      </c>
      <c r="M50" s="1" t="str">
        <f t="shared" si="9"/>
        <v/>
      </c>
      <c r="N50" s="1" t="str">
        <f t="shared" si="9"/>
        <v/>
      </c>
      <c r="O50" s="1" t="str">
        <f t="shared" si="0"/>
        <v/>
      </c>
      <c r="P50" s="1" t="str">
        <f t="shared" si="10"/>
        <v/>
      </c>
      <c r="Q50" s="1" t="str">
        <f t="shared" si="10"/>
        <v/>
      </c>
      <c r="R50" s="1" t="str">
        <f t="shared" si="10"/>
        <v/>
      </c>
      <c r="S50" s="1" t="str">
        <f t="shared" si="10"/>
        <v/>
      </c>
      <c r="T50" s="1" t="str">
        <f t="shared" si="10"/>
        <v/>
      </c>
      <c r="U50" s="1" t="str">
        <f t="shared" si="10"/>
        <v>(4)</v>
      </c>
      <c r="W50" s="1" t="str">
        <f t="shared" si="1"/>
        <v/>
      </c>
      <c r="X50" s="1">
        <f ca="1">IF(X12="","",X12)</f>
        <v>7</v>
      </c>
      <c r="Y50" s="1" t="str">
        <f>IF(Y12="","",Y12)</f>
        <v>)</v>
      </c>
      <c r="Z50" s="1" t="str">
        <f>IF(Z12="","",Z12)</f>
        <v/>
      </c>
      <c r="AA50" s="1">
        <f ca="1">IF(AA12="","",AA12)</f>
        <v>8</v>
      </c>
      <c r="AB50" s="1" t="str">
        <f t="shared" si="13"/>
        <v/>
      </c>
      <c r="AC50" s="1">
        <f ca="1">IF(AC12="","",AC12)</f>
        <v>2</v>
      </c>
      <c r="AD50" s="8">
        <f ca="1">AA50*10+AC50</f>
        <v>82</v>
      </c>
      <c r="AE50" s="8">
        <f ca="1">INT(AD50/X50)</f>
        <v>11</v>
      </c>
      <c r="AF50" s="1" t="str">
        <f t="shared" si="11"/>
        <v/>
      </c>
      <c r="AG50" s="1" t="str">
        <f t="shared" si="11"/>
        <v/>
      </c>
      <c r="AH50" s="1" t="str">
        <f t="shared" si="11"/>
        <v/>
      </c>
      <c r="AI50" s="1" t="str">
        <f t="shared" si="11"/>
        <v/>
      </c>
      <c r="AJ50" s="1" t="str">
        <f t="shared" si="11"/>
        <v/>
      </c>
      <c r="AK50" s="1" t="str">
        <f t="shared" si="11"/>
        <v/>
      </c>
    </row>
    <row r="51" spans="1:37" ht="20.149999999999999" customHeight="1" x14ac:dyDescent="0.25">
      <c r="A51" s="1" t="str">
        <f t="shared" si="8"/>
        <v/>
      </c>
      <c r="C51" s="1" t="str">
        <f t="shared" si="12"/>
        <v/>
      </c>
      <c r="D51" s="1" t="str">
        <f t="shared" ref="D51:F54" si="14">IF(D13="","",D13)</f>
        <v/>
      </c>
      <c r="E51" s="1" t="str">
        <f t="shared" si="14"/>
        <v/>
      </c>
      <c r="F51" s="1" t="str">
        <f t="shared" si="14"/>
        <v/>
      </c>
      <c r="G51" s="39">
        <f ca="1">D50*G49</f>
        <v>7</v>
      </c>
      <c r="H51" s="39" t="str">
        <f t="shared" si="6"/>
        <v/>
      </c>
      <c r="I51" s="39" t="str">
        <f>IF(I13="","",I13)</f>
        <v/>
      </c>
      <c r="J51" s="8"/>
      <c r="K51" s="8"/>
      <c r="L51" s="1" t="str">
        <f t="shared" si="9"/>
        <v/>
      </c>
      <c r="M51" s="1" t="str">
        <f t="shared" si="9"/>
        <v/>
      </c>
      <c r="N51" s="1" t="str">
        <f t="shared" si="9"/>
        <v/>
      </c>
      <c r="O51" s="1" t="str">
        <f t="shared" si="0"/>
        <v/>
      </c>
      <c r="P51" s="1" t="str">
        <f t="shared" si="10"/>
        <v/>
      </c>
      <c r="Q51" s="1" t="str">
        <f t="shared" si="10"/>
        <v/>
      </c>
      <c r="R51" s="1" t="str">
        <f t="shared" si="10"/>
        <v/>
      </c>
      <c r="S51" s="1" t="str">
        <f t="shared" si="10"/>
        <v/>
      </c>
      <c r="T51" s="1" t="str">
        <f t="shared" si="10"/>
        <v/>
      </c>
      <c r="U51" s="1" t="str">
        <f t="shared" si="10"/>
        <v/>
      </c>
      <c r="W51" s="1" t="str">
        <f t="shared" si="1"/>
        <v/>
      </c>
      <c r="X51" s="1" t="str">
        <f t="shared" si="1"/>
        <v/>
      </c>
      <c r="Y51" s="1" t="str">
        <f t="shared" si="1"/>
        <v/>
      </c>
      <c r="Z51" s="1" t="str">
        <f t="shared" si="1"/>
        <v/>
      </c>
      <c r="AA51" s="39">
        <f ca="1">X50*AA49</f>
        <v>7</v>
      </c>
      <c r="AB51" s="39" t="str">
        <f t="shared" si="13"/>
        <v/>
      </c>
      <c r="AC51" s="39" t="str">
        <f>IF(AC13="","",AC13)</f>
        <v/>
      </c>
      <c r="AD51" s="8"/>
      <c r="AE51" s="8"/>
      <c r="AF51" s="1" t="str">
        <f t="shared" si="11"/>
        <v/>
      </c>
      <c r="AG51" s="1" t="str">
        <f t="shared" si="11"/>
        <v/>
      </c>
      <c r="AH51" s="1" t="str">
        <f t="shared" si="11"/>
        <v/>
      </c>
      <c r="AI51" s="1" t="str">
        <f t="shared" si="11"/>
        <v/>
      </c>
      <c r="AJ51" s="1" t="str">
        <f t="shared" si="11"/>
        <v/>
      </c>
      <c r="AK51" s="1" t="str">
        <f t="shared" si="11"/>
        <v/>
      </c>
    </row>
    <row r="52" spans="1:37" ht="20.149999999999999" customHeight="1" x14ac:dyDescent="0.25">
      <c r="A52" s="1" t="str">
        <f t="shared" si="8"/>
        <v/>
      </c>
      <c r="C52" s="1" t="str">
        <f t="shared" si="12"/>
        <v/>
      </c>
      <c r="D52" s="1" t="str">
        <f t="shared" si="14"/>
        <v/>
      </c>
      <c r="E52" s="1" t="str">
        <f t="shared" si="14"/>
        <v/>
      </c>
      <c r="F52" s="1" t="str">
        <f t="shared" si="14"/>
        <v/>
      </c>
      <c r="G52" s="7">
        <f ca="1">IF(G50-G51=0,"",G50-G51)</f>
        <v>1</v>
      </c>
      <c r="H52" s="7" t="str">
        <f t="shared" si="6"/>
        <v/>
      </c>
      <c r="I52" s="7">
        <f ca="1">I50</f>
        <v>0</v>
      </c>
      <c r="J52" s="8">
        <f ca="1">IF(G52="",I52,G52*10+I52)</f>
        <v>10</v>
      </c>
      <c r="K52" s="8"/>
      <c r="L52" s="1" t="str">
        <f t="shared" si="9"/>
        <v/>
      </c>
      <c r="M52" s="1" t="str">
        <f t="shared" si="9"/>
        <v/>
      </c>
      <c r="N52" s="1" t="str">
        <f t="shared" si="9"/>
        <v/>
      </c>
      <c r="O52" s="1" t="str">
        <f t="shared" si="0"/>
        <v/>
      </c>
      <c r="P52" s="1" t="str">
        <f t="shared" si="10"/>
        <v/>
      </c>
      <c r="Q52" s="1" t="str">
        <f t="shared" si="10"/>
        <v/>
      </c>
      <c r="R52" s="1" t="str">
        <f t="shared" si="10"/>
        <v/>
      </c>
      <c r="S52" s="1" t="str">
        <f t="shared" si="10"/>
        <v/>
      </c>
      <c r="T52" s="1" t="str">
        <f t="shared" si="10"/>
        <v/>
      </c>
      <c r="U52" s="1" t="str">
        <f t="shared" si="10"/>
        <v/>
      </c>
      <c r="W52" s="1" t="str">
        <f t="shared" si="1"/>
        <v/>
      </c>
      <c r="X52" s="1" t="str">
        <f t="shared" si="1"/>
        <v/>
      </c>
      <c r="Y52" s="1" t="str">
        <f t="shared" si="1"/>
        <v/>
      </c>
      <c r="Z52" s="1" t="str">
        <f t="shared" si="1"/>
        <v/>
      </c>
      <c r="AA52" s="7">
        <f ca="1">IF(AA50-AA51=0,"",AA50-AA51)</f>
        <v>1</v>
      </c>
      <c r="AB52" s="7" t="str">
        <f t="shared" si="13"/>
        <v/>
      </c>
      <c r="AC52" s="7">
        <f ca="1">AC50</f>
        <v>2</v>
      </c>
      <c r="AD52" s="8">
        <f ca="1">IF(AA52="",AC52,AA52*10+AC52)</f>
        <v>12</v>
      </c>
      <c r="AE52" s="8"/>
      <c r="AF52" s="1" t="str">
        <f t="shared" si="11"/>
        <v/>
      </c>
      <c r="AG52" s="1" t="str">
        <f t="shared" si="11"/>
        <v/>
      </c>
      <c r="AH52" s="1" t="str">
        <f t="shared" si="11"/>
        <v/>
      </c>
      <c r="AI52" s="1" t="str">
        <f t="shared" si="11"/>
        <v/>
      </c>
      <c r="AJ52" s="1" t="str">
        <f t="shared" si="11"/>
        <v/>
      </c>
      <c r="AK52" s="1" t="str">
        <f t="shared" si="11"/>
        <v/>
      </c>
    </row>
    <row r="53" spans="1:37" ht="20.149999999999999" customHeight="1" x14ac:dyDescent="0.25">
      <c r="A53" s="1" t="str">
        <f t="shared" si="8"/>
        <v/>
      </c>
      <c r="C53" s="1" t="str">
        <f t="shared" si="12"/>
        <v/>
      </c>
      <c r="D53" s="1" t="str">
        <f t="shared" si="14"/>
        <v/>
      </c>
      <c r="E53" s="1" t="str">
        <f t="shared" si="14"/>
        <v/>
      </c>
      <c r="F53" s="1" t="str">
        <f t="shared" si="14"/>
        <v/>
      </c>
      <c r="G53" s="39" t="str">
        <f ca="1">IF(INT(J53/10)=0,"",INT(J53/10))</f>
        <v/>
      </c>
      <c r="H53" s="39" t="str">
        <f t="shared" si="6"/>
        <v/>
      </c>
      <c r="I53" s="39">
        <f ca="1">IF(J52&lt;D50,"",J53-INT(J53/10)*10)</f>
        <v>7</v>
      </c>
      <c r="J53" s="8">
        <f ca="1">D50*I49</f>
        <v>7</v>
      </c>
      <c r="K53" s="8"/>
      <c r="L53" s="1" t="str">
        <f t="shared" si="9"/>
        <v/>
      </c>
      <c r="M53" s="1" t="str">
        <f t="shared" si="9"/>
        <v/>
      </c>
      <c r="N53" s="1" t="str">
        <f t="shared" si="9"/>
        <v/>
      </c>
      <c r="O53" s="1" t="str">
        <f t="shared" si="0"/>
        <v/>
      </c>
      <c r="P53" s="1" t="str">
        <f t="shared" ref="P53:U62" si="15">IF(P15="","",P15)</f>
        <v/>
      </c>
      <c r="Q53" s="1" t="str">
        <f t="shared" si="15"/>
        <v/>
      </c>
      <c r="R53" s="1" t="str">
        <f t="shared" si="15"/>
        <v/>
      </c>
      <c r="S53" s="1" t="str">
        <f t="shared" si="15"/>
        <v/>
      </c>
      <c r="T53" s="1" t="str">
        <f t="shared" si="15"/>
        <v/>
      </c>
      <c r="U53" s="1" t="str">
        <f t="shared" si="15"/>
        <v/>
      </c>
      <c r="W53" s="1" t="str">
        <f t="shared" si="1"/>
        <v/>
      </c>
      <c r="X53" s="1" t="str">
        <f t="shared" si="1"/>
        <v/>
      </c>
      <c r="Y53" s="1" t="str">
        <f t="shared" si="1"/>
        <v/>
      </c>
      <c r="Z53" s="1" t="str">
        <f t="shared" si="1"/>
        <v/>
      </c>
      <c r="AA53" s="39" t="str">
        <f ca="1">IF(INT(AD53/10)=0,"",INT(AD53/10))</f>
        <v/>
      </c>
      <c r="AB53" s="39" t="str">
        <f t="shared" si="13"/>
        <v/>
      </c>
      <c r="AC53" s="39">
        <f ca="1">IF(AD52&lt;X50,"",AD53-INT(AD53/10)*10)</f>
        <v>7</v>
      </c>
      <c r="AD53" s="8">
        <f ca="1">X50*AC49</f>
        <v>7</v>
      </c>
      <c r="AE53" s="8"/>
      <c r="AF53" s="1" t="str">
        <f t="shared" ref="AF53:AK62" si="16">IF(AF15="","",AF15)</f>
        <v/>
      </c>
      <c r="AG53" s="1" t="str">
        <f t="shared" si="16"/>
        <v/>
      </c>
      <c r="AH53" s="1" t="str">
        <f t="shared" si="16"/>
        <v/>
      </c>
      <c r="AI53" s="1" t="str">
        <f t="shared" si="16"/>
        <v/>
      </c>
      <c r="AJ53" s="1" t="str">
        <f t="shared" si="16"/>
        <v/>
      </c>
      <c r="AK53" s="1" t="str">
        <f t="shared" si="16"/>
        <v/>
      </c>
    </row>
    <row r="54" spans="1:37" ht="20.149999999999999" customHeight="1" x14ac:dyDescent="0.25">
      <c r="A54" s="1" t="str">
        <f t="shared" si="8"/>
        <v/>
      </c>
      <c r="C54" s="1" t="str">
        <f t="shared" si="12"/>
        <v/>
      </c>
      <c r="D54" s="1" t="str">
        <f t="shared" si="14"/>
        <v/>
      </c>
      <c r="E54" s="1" t="str">
        <f t="shared" si="14"/>
        <v/>
      </c>
      <c r="F54" s="1" t="str">
        <f t="shared" si="14"/>
        <v/>
      </c>
      <c r="G54" s="7" t="str">
        <f ca="1">IF(INT(J54/10)=0,"",INT(J54/10))</f>
        <v/>
      </c>
      <c r="H54" s="7"/>
      <c r="I54" s="7">
        <f ca="1">IF(J52&lt;D50,"",IF(G54="",J54,J54-INT(J54/10)*10))</f>
        <v>3</v>
      </c>
      <c r="J54" s="8">
        <f ca="1">J52-J53</f>
        <v>3</v>
      </c>
      <c r="K54" s="8"/>
      <c r="L54" s="1" t="str">
        <f t="shared" si="9"/>
        <v/>
      </c>
      <c r="M54" s="1" t="str">
        <f t="shared" si="9"/>
        <v/>
      </c>
      <c r="N54" s="1" t="str">
        <f t="shared" si="9"/>
        <v/>
      </c>
      <c r="O54" s="1" t="str">
        <f t="shared" si="0"/>
        <v/>
      </c>
      <c r="P54" s="1" t="str">
        <f t="shared" si="15"/>
        <v/>
      </c>
      <c r="Q54" s="1" t="str">
        <f t="shared" si="15"/>
        <v/>
      </c>
      <c r="R54" s="1" t="str">
        <f t="shared" si="15"/>
        <v/>
      </c>
      <c r="S54" s="1" t="str">
        <f t="shared" si="15"/>
        <v/>
      </c>
      <c r="T54" s="1" t="str">
        <f t="shared" si="15"/>
        <v/>
      </c>
      <c r="U54" s="1" t="str">
        <f t="shared" si="15"/>
        <v/>
      </c>
      <c r="W54" s="1" t="str">
        <f t="shared" si="1"/>
        <v/>
      </c>
      <c r="X54" s="1" t="str">
        <f t="shared" si="1"/>
        <v/>
      </c>
      <c r="Y54" s="1" t="str">
        <f t="shared" si="1"/>
        <v/>
      </c>
      <c r="Z54" s="1" t="str">
        <f t="shared" si="1"/>
        <v/>
      </c>
      <c r="AA54" s="7" t="str">
        <f ca="1">IF(INT(AD54/10)=0,"",INT(AD54/10))</f>
        <v/>
      </c>
      <c r="AB54" s="7"/>
      <c r="AC54" s="7">
        <f ca="1">IF(AD52&lt;X50,"",IF(AA54="",AD54,AD54-INT(AD54/10)*10))</f>
        <v>5</v>
      </c>
      <c r="AD54" s="8">
        <f ca="1">AD52-AD53</f>
        <v>5</v>
      </c>
      <c r="AE54" s="8"/>
      <c r="AF54" s="1" t="str">
        <f t="shared" si="16"/>
        <v/>
      </c>
      <c r="AG54" s="1" t="str">
        <f t="shared" si="16"/>
        <v/>
      </c>
      <c r="AH54" s="1" t="str">
        <f t="shared" si="16"/>
        <v/>
      </c>
      <c r="AI54" s="1" t="str">
        <f t="shared" si="16"/>
        <v/>
      </c>
      <c r="AJ54" s="1" t="str">
        <f t="shared" si="16"/>
        <v/>
      </c>
      <c r="AK54" s="1" t="str">
        <f t="shared" si="16"/>
        <v/>
      </c>
    </row>
    <row r="55" spans="1:37" ht="20.149999999999999" customHeight="1" x14ac:dyDescent="0.25">
      <c r="A55" s="1" t="str">
        <f t="shared" si="8"/>
        <v/>
      </c>
      <c r="C55" s="1" t="str">
        <f t="shared" si="12"/>
        <v/>
      </c>
      <c r="D55" s="1" t="str">
        <f t="shared" si="12"/>
        <v/>
      </c>
      <c r="E55" s="1" t="str">
        <f t="shared" si="12"/>
        <v/>
      </c>
      <c r="F55" s="1" t="str">
        <f t="shared" si="12"/>
        <v/>
      </c>
      <c r="G55" s="1" t="str">
        <f>IF(G17="","",G17)</f>
        <v/>
      </c>
      <c r="H55" s="1" t="str">
        <f t="shared" si="6"/>
        <v/>
      </c>
      <c r="I55" s="1" t="str">
        <f>IF(I17="","",I17)</f>
        <v/>
      </c>
      <c r="L55" s="1" t="str">
        <f t="shared" si="9"/>
        <v/>
      </c>
      <c r="M55" s="1" t="str">
        <f t="shared" si="9"/>
        <v/>
      </c>
      <c r="N55" s="1" t="str">
        <f t="shared" si="9"/>
        <v/>
      </c>
      <c r="O55" s="1" t="str">
        <f t="shared" si="0"/>
        <v/>
      </c>
      <c r="P55" s="1" t="str">
        <f t="shared" si="15"/>
        <v/>
      </c>
      <c r="Q55" s="1" t="str">
        <f t="shared" si="15"/>
        <v/>
      </c>
      <c r="R55" s="1" t="str">
        <f t="shared" si="15"/>
        <v/>
      </c>
      <c r="S55" s="1" t="str">
        <f t="shared" si="15"/>
        <v/>
      </c>
      <c r="T55" s="1" t="str">
        <f t="shared" si="15"/>
        <v/>
      </c>
      <c r="U55" s="1" t="str">
        <f t="shared" si="15"/>
        <v/>
      </c>
      <c r="W55" s="1" t="str">
        <f t="shared" si="1"/>
        <v/>
      </c>
      <c r="X55" s="1" t="str">
        <f>IF(X17="","",X17)</f>
        <v/>
      </c>
      <c r="Y55" s="1" t="str">
        <f>IF(Y17="","",Y17)</f>
        <v/>
      </c>
      <c r="Z55" s="1" t="str">
        <f>IF(Z17="","",Z17)</f>
        <v/>
      </c>
      <c r="AA55" s="1" t="str">
        <f>IF(AA17="","",AA17)</f>
        <v/>
      </c>
      <c r="AB55" s="1" t="str">
        <f t="shared" si="13"/>
        <v/>
      </c>
      <c r="AC55" s="1" t="str">
        <f>IF(AC17="","",AC17)</f>
        <v/>
      </c>
      <c r="AF55" s="1" t="str">
        <f t="shared" si="16"/>
        <v/>
      </c>
      <c r="AG55" s="1" t="str">
        <f t="shared" si="16"/>
        <v/>
      </c>
      <c r="AH55" s="1" t="str">
        <f t="shared" si="16"/>
        <v/>
      </c>
      <c r="AI55" s="1" t="str">
        <f t="shared" si="16"/>
        <v/>
      </c>
      <c r="AJ55" s="1" t="str">
        <f t="shared" si="16"/>
        <v/>
      </c>
      <c r="AK55" s="1" t="str">
        <f t="shared" si="16"/>
        <v/>
      </c>
    </row>
    <row r="56" spans="1:37" ht="20.149999999999999" customHeight="1" x14ac:dyDescent="0.25">
      <c r="A56" s="1" t="str">
        <f t="shared" si="8"/>
        <v/>
      </c>
      <c r="C56" s="1" t="str">
        <f t="shared" si="12"/>
        <v/>
      </c>
      <c r="D56" s="1" t="str">
        <f t="shared" si="12"/>
        <v/>
      </c>
      <c r="E56" s="3" t="str">
        <f t="shared" si="12"/>
        <v/>
      </c>
      <c r="F56" s="3" t="str">
        <f t="shared" si="12"/>
        <v/>
      </c>
      <c r="G56" s="14">
        <f ca="1">INT(K57/10)</f>
        <v>1</v>
      </c>
      <c r="H56" s="14" t="str">
        <f t="shared" si="6"/>
        <v/>
      </c>
      <c r="I56" s="14">
        <f ca="1">K57-INT(K57/10)*10</f>
        <v>0</v>
      </c>
      <c r="J56" s="8" t="str">
        <f>IF(J18="","",J18)</f>
        <v/>
      </c>
      <c r="K56" s="8" t="str">
        <f>IF(K18="","",K18)</f>
        <v/>
      </c>
      <c r="L56" s="1" t="str">
        <f t="shared" si="9"/>
        <v/>
      </c>
      <c r="M56" s="1" t="str">
        <f t="shared" si="9"/>
        <v/>
      </c>
      <c r="N56" s="1" t="str">
        <f t="shared" si="9"/>
        <v/>
      </c>
      <c r="O56" s="1" t="str">
        <f t="shared" si="0"/>
        <v/>
      </c>
      <c r="P56" s="1" t="str">
        <f t="shared" si="15"/>
        <v/>
      </c>
      <c r="Q56" s="1" t="str">
        <f t="shared" si="15"/>
        <v/>
      </c>
      <c r="R56" s="1" t="str">
        <f t="shared" si="15"/>
        <v/>
      </c>
      <c r="S56" s="1" t="str">
        <f t="shared" si="15"/>
        <v/>
      </c>
      <c r="T56" s="1" t="str">
        <f t="shared" si="15"/>
        <v/>
      </c>
      <c r="U56" s="1" t="str">
        <f t="shared" si="15"/>
        <v/>
      </c>
      <c r="W56" s="1" t="str">
        <f t="shared" si="1"/>
        <v/>
      </c>
      <c r="X56" s="1" t="str">
        <f t="shared" si="1"/>
        <v/>
      </c>
      <c r="Y56" s="3" t="str">
        <f t="shared" si="1"/>
        <v/>
      </c>
      <c r="Z56" s="3" t="str">
        <f t="shared" si="1"/>
        <v/>
      </c>
      <c r="AA56" s="14">
        <f ca="1">INT(AE57/10)</f>
        <v>1</v>
      </c>
      <c r="AB56" s="14" t="str">
        <f t="shared" si="13"/>
        <v/>
      </c>
      <c r="AC56" s="14">
        <f ca="1">AE57-INT(AE57/10)*10</f>
        <v>0</v>
      </c>
      <c r="AD56" s="8" t="str">
        <f>IF(AD18="","",AD18)</f>
        <v/>
      </c>
      <c r="AE56" s="8" t="str">
        <f>IF(AE18="","",AE18)</f>
        <v/>
      </c>
      <c r="AF56" s="1" t="str">
        <f t="shared" si="16"/>
        <v/>
      </c>
      <c r="AG56" s="1" t="str">
        <f t="shared" si="16"/>
        <v/>
      </c>
      <c r="AH56" s="1" t="str">
        <f t="shared" si="16"/>
        <v/>
      </c>
      <c r="AI56" s="1" t="str">
        <f t="shared" si="16"/>
        <v/>
      </c>
      <c r="AJ56" s="1" t="str">
        <f t="shared" si="16"/>
        <v/>
      </c>
      <c r="AK56" s="1" t="str">
        <f t="shared" si="16"/>
        <v/>
      </c>
    </row>
    <row r="57" spans="1:37" ht="20.149999999999999" customHeight="1" x14ac:dyDescent="0.25">
      <c r="A57" s="1" t="str">
        <f t="shared" si="8"/>
        <v>(5)</v>
      </c>
      <c r="C57" s="1" t="str">
        <f t="shared" si="12"/>
        <v/>
      </c>
      <c r="D57" s="1">
        <f ca="1">IF(D19="","",D19)</f>
        <v>8</v>
      </c>
      <c r="E57" s="1" t="str">
        <f>IF(E19="","",E19)</f>
        <v>)</v>
      </c>
      <c r="F57" s="1" t="str">
        <f>IF(F19="","",F19)</f>
        <v/>
      </c>
      <c r="G57" s="1">
        <f ca="1">IF(G19="","",G19)</f>
        <v>8</v>
      </c>
      <c r="H57" s="1" t="str">
        <f t="shared" si="6"/>
        <v/>
      </c>
      <c r="I57" s="1">
        <f ca="1">IF(I19="","",I19)</f>
        <v>5</v>
      </c>
      <c r="J57" s="8">
        <f ca="1">G57*10+I57</f>
        <v>85</v>
      </c>
      <c r="K57" s="8">
        <f ca="1">INT(J57/D57)</f>
        <v>10</v>
      </c>
      <c r="L57" s="1" t="str">
        <f t="shared" si="9"/>
        <v/>
      </c>
      <c r="M57" s="1" t="str">
        <f t="shared" si="9"/>
        <v/>
      </c>
      <c r="N57" s="1" t="str">
        <f t="shared" si="9"/>
        <v/>
      </c>
      <c r="O57" s="1" t="str">
        <f t="shared" si="0"/>
        <v/>
      </c>
      <c r="P57" s="1" t="str">
        <f t="shared" si="15"/>
        <v/>
      </c>
      <c r="Q57" s="1" t="str">
        <f t="shared" si="15"/>
        <v/>
      </c>
      <c r="R57" s="1" t="str">
        <f t="shared" si="15"/>
        <v/>
      </c>
      <c r="S57" s="1" t="str">
        <f t="shared" si="15"/>
        <v/>
      </c>
      <c r="T57" s="1" t="str">
        <f t="shared" si="15"/>
        <v/>
      </c>
      <c r="U57" s="1" t="str">
        <f t="shared" si="15"/>
        <v>(6)</v>
      </c>
      <c r="W57" s="1" t="str">
        <f t="shared" si="1"/>
        <v/>
      </c>
      <c r="X57" s="1">
        <f ca="1">IF(X19="","",X19)</f>
        <v>8</v>
      </c>
      <c r="Y57" s="1" t="str">
        <f>IF(Y19="","",Y19)</f>
        <v>)</v>
      </c>
      <c r="Z57" s="1" t="str">
        <f>IF(Z19="","",Z19)</f>
        <v/>
      </c>
      <c r="AA57" s="1">
        <f ca="1">IF(AA19="","",AA19)</f>
        <v>8</v>
      </c>
      <c r="AB57" s="1" t="str">
        <f t="shared" si="13"/>
        <v/>
      </c>
      <c r="AC57" s="1">
        <f ca="1">IF(AC19="","",AC19)</f>
        <v>3</v>
      </c>
      <c r="AD57" s="8">
        <f ca="1">AA57*10+AC57</f>
        <v>83</v>
      </c>
      <c r="AE57" s="8">
        <f ca="1">INT(AD57/X57)</f>
        <v>10</v>
      </c>
      <c r="AF57" s="1" t="str">
        <f t="shared" si="16"/>
        <v/>
      </c>
      <c r="AG57" s="1" t="str">
        <f t="shared" si="16"/>
        <v/>
      </c>
      <c r="AH57" s="1" t="str">
        <f t="shared" si="16"/>
        <v/>
      </c>
      <c r="AI57" s="1" t="str">
        <f t="shared" si="16"/>
        <v/>
      </c>
      <c r="AJ57" s="1" t="str">
        <f t="shared" si="16"/>
        <v/>
      </c>
      <c r="AK57" s="1" t="str">
        <f t="shared" si="16"/>
        <v/>
      </c>
    </row>
    <row r="58" spans="1:37" ht="20.149999999999999" customHeight="1" x14ac:dyDescent="0.25">
      <c r="A58" s="1" t="str">
        <f t="shared" si="8"/>
        <v/>
      </c>
      <c r="C58" s="1" t="str">
        <f t="shared" si="12"/>
        <v/>
      </c>
      <c r="D58" s="1" t="str">
        <f t="shared" ref="D58:F61" si="17">IF(D20="","",D20)</f>
        <v/>
      </c>
      <c r="E58" s="1" t="str">
        <f t="shared" si="17"/>
        <v/>
      </c>
      <c r="F58" s="1" t="str">
        <f t="shared" si="17"/>
        <v/>
      </c>
      <c r="G58" s="39">
        <f ca="1">D57*G56</f>
        <v>8</v>
      </c>
      <c r="H58" s="39" t="str">
        <f t="shared" si="6"/>
        <v/>
      </c>
      <c r="I58" s="39" t="str">
        <f>IF(I20="","",I20)</f>
        <v/>
      </c>
      <c r="J58" s="8"/>
      <c r="K58" s="8"/>
      <c r="L58" s="1" t="str">
        <f t="shared" si="9"/>
        <v/>
      </c>
      <c r="M58" s="1" t="str">
        <f t="shared" si="9"/>
        <v/>
      </c>
      <c r="N58" s="1" t="str">
        <f t="shared" si="9"/>
        <v/>
      </c>
      <c r="O58" s="1" t="str">
        <f t="shared" si="0"/>
        <v/>
      </c>
      <c r="P58" s="1" t="str">
        <f t="shared" si="15"/>
        <v/>
      </c>
      <c r="Q58" s="1" t="str">
        <f t="shared" si="15"/>
        <v/>
      </c>
      <c r="R58" s="1" t="str">
        <f t="shared" si="15"/>
        <v/>
      </c>
      <c r="S58" s="1" t="str">
        <f t="shared" si="15"/>
        <v/>
      </c>
      <c r="T58" s="1" t="str">
        <f t="shared" si="15"/>
        <v/>
      </c>
      <c r="U58" s="1" t="str">
        <f t="shared" si="15"/>
        <v/>
      </c>
      <c r="W58" s="1" t="str">
        <f t="shared" si="1"/>
        <v/>
      </c>
      <c r="X58" s="1" t="str">
        <f t="shared" si="1"/>
        <v/>
      </c>
      <c r="Y58" s="1" t="str">
        <f t="shared" si="1"/>
        <v/>
      </c>
      <c r="Z58" s="1" t="str">
        <f t="shared" si="1"/>
        <v/>
      </c>
      <c r="AA58" s="39">
        <f ca="1">X57*AA56</f>
        <v>8</v>
      </c>
      <c r="AB58" s="39" t="str">
        <f t="shared" si="13"/>
        <v/>
      </c>
      <c r="AC58" s="39" t="str">
        <f>IF(AC20="","",AC20)</f>
        <v/>
      </c>
      <c r="AD58" s="8"/>
      <c r="AE58" s="8"/>
      <c r="AF58" s="1" t="str">
        <f t="shared" si="16"/>
        <v/>
      </c>
      <c r="AG58" s="1" t="str">
        <f t="shared" si="16"/>
        <v/>
      </c>
      <c r="AH58" s="1" t="str">
        <f t="shared" si="16"/>
        <v/>
      </c>
      <c r="AI58" s="1" t="str">
        <f t="shared" si="16"/>
        <v/>
      </c>
      <c r="AJ58" s="1" t="str">
        <f t="shared" si="16"/>
        <v/>
      </c>
      <c r="AK58" s="1" t="str">
        <f t="shared" si="16"/>
        <v/>
      </c>
    </row>
    <row r="59" spans="1:37" ht="20.149999999999999" customHeight="1" x14ac:dyDescent="0.25">
      <c r="A59" s="1" t="str">
        <f t="shared" si="8"/>
        <v/>
      </c>
      <c r="C59" s="1" t="str">
        <f t="shared" si="12"/>
        <v/>
      </c>
      <c r="D59" s="1" t="str">
        <f t="shared" si="17"/>
        <v/>
      </c>
      <c r="E59" s="1" t="str">
        <f t="shared" si="17"/>
        <v/>
      </c>
      <c r="F59" s="1" t="str">
        <f t="shared" si="17"/>
        <v/>
      </c>
      <c r="G59" s="7" t="str">
        <f ca="1">IF(G57-G58=0,"",G57-G58)</f>
        <v/>
      </c>
      <c r="H59" s="7" t="str">
        <f t="shared" si="6"/>
        <v/>
      </c>
      <c r="I59" s="7">
        <f ca="1">I57</f>
        <v>5</v>
      </c>
      <c r="J59" s="8">
        <f ca="1">IF(G59="",I59,G59*10+I59)</f>
        <v>5</v>
      </c>
      <c r="K59" s="8"/>
      <c r="L59" s="1" t="str">
        <f t="shared" si="9"/>
        <v/>
      </c>
      <c r="M59" s="1" t="str">
        <f t="shared" si="9"/>
        <v/>
      </c>
      <c r="N59" s="1" t="str">
        <f t="shared" si="9"/>
        <v/>
      </c>
      <c r="O59" s="1" t="str">
        <f t="shared" si="0"/>
        <v/>
      </c>
      <c r="P59" s="1" t="str">
        <f t="shared" si="15"/>
        <v/>
      </c>
      <c r="Q59" s="1" t="str">
        <f t="shared" si="15"/>
        <v/>
      </c>
      <c r="R59" s="1" t="str">
        <f t="shared" si="15"/>
        <v/>
      </c>
      <c r="S59" s="1" t="str">
        <f t="shared" si="15"/>
        <v/>
      </c>
      <c r="T59" s="1" t="str">
        <f t="shared" si="15"/>
        <v/>
      </c>
      <c r="U59" s="1" t="str">
        <f t="shared" si="15"/>
        <v/>
      </c>
      <c r="W59" s="1" t="str">
        <f t="shared" si="1"/>
        <v/>
      </c>
      <c r="X59" s="1" t="str">
        <f t="shared" si="1"/>
        <v/>
      </c>
      <c r="Y59" s="1" t="str">
        <f t="shared" si="1"/>
        <v/>
      </c>
      <c r="Z59" s="1" t="str">
        <f t="shared" si="1"/>
        <v/>
      </c>
      <c r="AA59" s="7" t="str">
        <f ca="1">IF(AA57-AA58=0,"",AA57-AA58)</f>
        <v/>
      </c>
      <c r="AB59" s="7" t="str">
        <f t="shared" si="13"/>
        <v/>
      </c>
      <c r="AC59" s="7">
        <f ca="1">AC57</f>
        <v>3</v>
      </c>
      <c r="AD59" s="8">
        <f ca="1">IF(AA59="",AC59,AA59*10+AC59)</f>
        <v>3</v>
      </c>
      <c r="AE59" s="8"/>
      <c r="AF59" s="1" t="str">
        <f t="shared" si="16"/>
        <v/>
      </c>
      <c r="AG59" s="1" t="str">
        <f t="shared" si="16"/>
        <v/>
      </c>
      <c r="AH59" s="1" t="str">
        <f t="shared" si="16"/>
        <v/>
      </c>
      <c r="AI59" s="1" t="str">
        <f t="shared" si="16"/>
        <v/>
      </c>
      <c r="AJ59" s="1" t="str">
        <f t="shared" si="16"/>
        <v/>
      </c>
      <c r="AK59" s="1" t="str">
        <f t="shared" si="16"/>
        <v/>
      </c>
    </row>
    <row r="60" spans="1:37" ht="20.149999999999999" customHeight="1" x14ac:dyDescent="0.25">
      <c r="A60" s="1" t="str">
        <f t="shared" si="8"/>
        <v/>
      </c>
      <c r="C60" s="1" t="str">
        <f t="shared" si="12"/>
        <v/>
      </c>
      <c r="D60" s="1" t="str">
        <f t="shared" si="17"/>
        <v/>
      </c>
      <c r="E60" s="1" t="str">
        <f t="shared" si="17"/>
        <v/>
      </c>
      <c r="F60" s="1" t="str">
        <f t="shared" si="17"/>
        <v/>
      </c>
      <c r="G60" s="39" t="str">
        <f ca="1">IF(INT(J60/10)=0,"",INT(J60/10))</f>
        <v/>
      </c>
      <c r="H60" s="39" t="str">
        <f t="shared" si="6"/>
        <v/>
      </c>
      <c r="I60" s="39" t="str">
        <f ca="1">IF(J59&lt;D57,"",J60-INT(J60/10)*10)</f>
        <v/>
      </c>
      <c r="J60" s="8">
        <f ca="1">D57*I56</f>
        <v>0</v>
      </c>
      <c r="K60" s="8"/>
      <c r="L60" s="1" t="str">
        <f t="shared" si="9"/>
        <v/>
      </c>
      <c r="M60" s="1" t="str">
        <f t="shared" si="9"/>
        <v/>
      </c>
      <c r="N60" s="1" t="str">
        <f t="shared" si="9"/>
        <v/>
      </c>
      <c r="O60" s="1" t="str">
        <f t="shared" si="0"/>
        <v/>
      </c>
      <c r="P60" s="1" t="str">
        <f t="shared" si="15"/>
        <v/>
      </c>
      <c r="Q60" s="1" t="str">
        <f t="shared" si="15"/>
        <v/>
      </c>
      <c r="R60" s="1" t="str">
        <f t="shared" si="15"/>
        <v/>
      </c>
      <c r="S60" s="1" t="str">
        <f t="shared" si="15"/>
        <v/>
      </c>
      <c r="T60" s="1" t="str">
        <f t="shared" si="15"/>
        <v/>
      </c>
      <c r="U60" s="1" t="str">
        <f t="shared" si="15"/>
        <v/>
      </c>
      <c r="W60" s="1" t="str">
        <f t="shared" si="1"/>
        <v/>
      </c>
      <c r="X60" s="1" t="str">
        <f t="shared" si="1"/>
        <v/>
      </c>
      <c r="Y60" s="1" t="str">
        <f t="shared" si="1"/>
        <v/>
      </c>
      <c r="Z60" s="1" t="str">
        <f t="shared" si="1"/>
        <v/>
      </c>
      <c r="AA60" s="39" t="str">
        <f ca="1">IF(INT(AD60/10)=0,"",INT(AD60/10))</f>
        <v/>
      </c>
      <c r="AB60" s="39" t="str">
        <f t="shared" si="13"/>
        <v/>
      </c>
      <c r="AC60" s="39" t="str">
        <f ca="1">IF(AD59&lt;X57,"",AD60-INT(AD60/10)*10)</f>
        <v/>
      </c>
      <c r="AD60" s="8">
        <f ca="1">X57*AC56</f>
        <v>0</v>
      </c>
      <c r="AE60" s="8"/>
      <c r="AF60" s="1" t="str">
        <f t="shared" si="16"/>
        <v/>
      </c>
      <c r="AG60" s="1" t="str">
        <f t="shared" si="16"/>
        <v/>
      </c>
      <c r="AH60" s="1" t="str">
        <f t="shared" si="16"/>
        <v/>
      </c>
      <c r="AI60" s="1" t="str">
        <f t="shared" si="16"/>
        <v/>
      </c>
      <c r="AJ60" s="1" t="str">
        <f t="shared" si="16"/>
        <v/>
      </c>
      <c r="AK60" s="1" t="str">
        <f t="shared" si="16"/>
        <v/>
      </c>
    </row>
    <row r="61" spans="1:37" ht="20.149999999999999" customHeight="1" x14ac:dyDescent="0.25">
      <c r="A61" s="1" t="str">
        <f t="shared" si="8"/>
        <v/>
      </c>
      <c r="C61" s="1" t="str">
        <f t="shared" si="12"/>
        <v/>
      </c>
      <c r="D61" s="1" t="str">
        <f t="shared" si="17"/>
        <v/>
      </c>
      <c r="E61" s="1" t="str">
        <f t="shared" si="17"/>
        <v/>
      </c>
      <c r="F61" s="1" t="str">
        <f t="shared" si="17"/>
        <v/>
      </c>
      <c r="G61" s="7" t="str">
        <f ca="1">IF(INT(J61/10)=0,"",INT(J61/10))</f>
        <v/>
      </c>
      <c r="H61" s="7"/>
      <c r="I61" s="7" t="str">
        <f ca="1">IF(J59&lt;D57,"",IF(G61="",J61,J61-INT(J61/10)*10))</f>
        <v/>
      </c>
      <c r="J61" s="8">
        <f ca="1">J59-J60</f>
        <v>5</v>
      </c>
      <c r="K61" s="8"/>
      <c r="L61" s="1" t="str">
        <f t="shared" si="9"/>
        <v/>
      </c>
      <c r="M61" s="1" t="str">
        <f t="shared" si="9"/>
        <v/>
      </c>
      <c r="N61" s="1" t="str">
        <f t="shared" si="9"/>
        <v/>
      </c>
      <c r="O61" s="1" t="str">
        <f t="shared" si="0"/>
        <v/>
      </c>
      <c r="P61" s="1" t="str">
        <f t="shared" si="15"/>
        <v/>
      </c>
      <c r="Q61" s="1" t="str">
        <f t="shared" si="15"/>
        <v/>
      </c>
      <c r="R61" s="1" t="str">
        <f t="shared" si="15"/>
        <v/>
      </c>
      <c r="S61" s="1" t="str">
        <f t="shared" si="15"/>
        <v/>
      </c>
      <c r="T61" s="1" t="str">
        <f t="shared" si="15"/>
        <v/>
      </c>
      <c r="U61" s="1" t="str">
        <f t="shared" si="15"/>
        <v/>
      </c>
      <c r="W61" s="1" t="str">
        <f t="shared" si="1"/>
        <v/>
      </c>
      <c r="X61" s="1" t="str">
        <f t="shared" si="1"/>
        <v/>
      </c>
      <c r="Y61" s="1" t="str">
        <f t="shared" si="1"/>
        <v/>
      </c>
      <c r="Z61" s="1" t="str">
        <f t="shared" si="1"/>
        <v/>
      </c>
      <c r="AA61" s="7" t="str">
        <f ca="1">IF(INT(AD61/10)=0,"",INT(AD61/10))</f>
        <v/>
      </c>
      <c r="AB61" s="7"/>
      <c r="AC61" s="7" t="str">
        <f ca="1">IF(AD59&lt;X57,"",IF(AA61="",AD61,AD61-INT(AD61/10)*10))</f>
        <v/>
      </c>
      <c r="AD61" s="8">
        <f ca="1">AD59-AD60</f>
        <v>3</v>
      </c>
      <c r="AE61" s="8"/>
      <c r="AF61" s="1" t="str">
        <f t="shared" si="16"/>
        <v/>
      </c>
      <c r="AG61" s="1" t="str">
        <f t="shared" si="16"/>
        <v/>
      </c>
      <c r="AH61" s="1" t="str">
        <f t="shared" si="16"/>
        <v/>
      </c>
      <c r="AI61" s="1" t="str">
        <f t="shared" si="16"/>
        <v/>
      </c>
      <c r="AJ61" s="1" t="str">
        <f t="shared" si="16"/>
        <v/>
      </c>
      <c r="AK61" s="1" t="str">
        <f t="shared" si="16"/>
        <v/>
      </c>
    </row>
    <row r="62" spans="1:37" ht="20.149999999999999" customHeight="1" x14ac:dyDescent="0.25">
      <c r="A62" s="1" t="str">
        <f t="shared" si="8"/>
        <v/>
      </c>
      <c r="C62" s="1" t="str">
        <f t="shared" si="12"/>
        <v/>
      </c>
      <c r="D62" s="1" t="str">
        <f t="shared" si="12"/>
        <v/>
      </c>
      <c r="E62" s="1" t="str">
        <f t="shared" si="12"/>
        <v/>
      </c>
      <c r="F62" s="1" t="str">
        <f t="shared" si="12"/>
        <v/>
      </c>
      <c r="G62" s="1" t="str">
        <f>IF(G24="","",G24)</f>
        <v/>
      </c>
      <c r="H62" s="1" t="str">
        <f t="shared" si="6"/>
        <v/>
      </c>
      <c r="I62" s="1" t="str">
        <f>IF(I24="","",I24)</f>
        <v/>
      </c>
      <c r="L62" s="1" t="str">
        <f t="shared" si="9"/>
        <v/>
      </c>
      <c r="M62" s="1" t="str">
        <f t="shared" si="9"/>
        <v/>
      </c>
      <c r="N62" s="1" t="str">
        <f t="shared" si="9"/>
        <v/>
      </c>
      <c r="O62" s="1" t="str">
        <f t="shared" si="0"/>
        <v/>
      </c>
      <c r="P62" s="1" t="str">
        <f t="shared" si="15"/>
        <v/>
      </c>
      <c r="Q62" s="1" t="str">
        <f t="shared" si="15"/>
        <v/>
      </c>
      <c r="R62" s="1" t="str">
        <f t="shared" si="15"/>
        <v/>
      </c>
      <c r="S62" s="1" t="str">
        <f t="shared" si="15"/>
        <v/>
      </c>
      <c r="T62" s="1" t="str">
        <f t="shared" si="15"/>
        <v/>
      </c>
      <c r="U62" s="1" t="str">
        <f t="shared" si="15"/>
        <v/>
      </c>
      <c r="W62" s="1" t="str">
        <f t="shared" si="1"/>
        <v/>
      </c>
      <c r="X62" s="1" t="str">
        <f>IF(X24="","",X24)</f>
        <v/>
      </c>
      <c r="Y62" s="1" t="str">
        <f>IF(Y24="","",Y24)</f>
        <v/>
      </c>
      <c r="Z62" s="1" t="str">
        <f>IF(Z24="","",Z24)</f>
        <v/>
      </c>
      <c r="AA62" s="1" t="str">
        <f>IF(AA24="","",AA24)</f>
        <v/>
      </c>
      <c r="AB62" s="1" t="str">
        <f t="shared" si="13"/>
        <v/>
      </c>
      <c r="AC62" s="1" t="str">
        <f>IF(AC24="","",AC24)</f>
        <v/>
      </c>
      <c r="AF62" s="1" t="str">
        <f t="shared" si="16"/>
        <v/>
      </c>
      <c r="AG62" s="1" t="str">
        <f t="shared" si="16"/>
        <v/>
      </c>
      <c r="AH62" s="1" t="str">
        <f t="shared" si="16"/>
        <v/>
      </c>
      <c r="AI62" s="1" t="str">
        <f t="shared" si="16"/>
        <v/>
      </c>
      <c r="AJ62" s="1" t="str">
        <f t="shared" si="16"/>
        <v/>
      </c>
      <c r="AK62" s="1" t="str">
        <f t="shared" si="16"/>
        <v/>
      </c>
    </row>
    <row r="63" spans="1:37" ht="20.149999999999999" customHeight="1" x14ac:dyDescent="0.25">
      <c r="A63" s="1" t="str">
        <f t="shared" si="8"/>
        <v/>
      </c>
      <c r="C63" s="1" t="str">
        <f t="shared" si="12"/>
        <v/>
      </c>
      <c r="D63" s="1" t="str">
        <f t="shared" si="12"/>
        <v/>
      </c>
      <c r="E63" s="3" t="str">
        <f t="shared" si="12"/>
        <v/>
      </c>
      <c r="F63" s="3" t="str">
        <f t="shared" si="12"/>
        <v/>
      </c>
      <c r="G63" s="14">
        <f ca="1">INT(K64/10)</f>
        <v>1</v>
      </c>
      <c r="H63" s="14" t="str">
        <f t="shared" si="6"/>
        <v/>
      </c>
      <c r="I63" s="14">
        <f ca="1">K64-INT(K64/10)*10</f>
        <v>0</v>
      </c>
      <c r="J63" s="8" t="str">
        <f>IF(J25="","",J25)</f>
        <v/>
      </c>
      <c r="K63" s="8" t="str">
        <f>IF(K25="","",K25)</f>
        <v/>
      </c>
      <c r="L63" s="1" t="str">
        <f t="shared" ref="L63:N75" si="18">IF(L25="","",L25)</f>
        <v/>
      </c>
      <c r="M63" s="1" t="str">
        <f t="shared" si="18"/>
        <v/>
      </c>
      <c r="N63" s="1" t="str">
        <f t="shared" si="18"/>
        <v/>
      </c>
      <c r="O63" s="1" t="str">
        <f t="shared" si="0"/>
        <v/>
      </c>
      <c r="P63" s="1" t="str">
        <f t="shared" ref="P63:U72" si="19">IF(P25="","",P25)</f>
        <v/>
      </c>
      <c r="Q63" s="1" t="str">
        <f t="shared" si="19"/>
        <v/>
      </c>
      <c r="R63" s="1" t="str">
        <f t="shared" si="19"/>
        <v/>
      </c>
      <c r="S63" s="1" t="str">
        <f t="shared" si="19"/>
        <v/>
      </c>
      <c r="T63" s="1" t="str">
        <f t="shared" si="19"/>
        <v/>
      </c>
      <c r="U63" s="1" t="str">
        <f t="shared" si="19"/>
        <v/>
      </c>
      <c r="W63" s="1" t="str">
        <f t="shared" si="1"/>
        <v/>
      </c>
      <c r="X63" s="1" t="str">
        <f t="shared" si="1"/>
        <v/>
      </c>
      <c r="Y63" s="3" t="str">
        <f t="shared" si="1"/>
        <v/>
      </c>
      <c r="Z63" s="3" t="str">
        <f t="shared" si="1"/>
        <v/>
      </c>
      <c r="AA63" s="14">
        <f ca="1">INT(AE64/10)</f>
        <v>1</v>
      </c>
      <c r="AB63" s="14" t="str">
        <f t="shared" si="13"/>
        <v/>
      </c>
      <c r="AC63" s="14">
        <f ca="1">AE64-INT(AE64/10)*10</f>
        <v>3</v>
      </c>
      <c r="AD63" s="8" t="str">
        <f>IF(AD25="","",AD25)</f>
        <v/>
      </c>
      <c r="AE63" s="8" t="str">
        <f>IF(AE25="","",AE25)</f>
        <v/>
      </c>
      <c r="AF63" s="1" t="str">
        <f t="shared" ref="AF63:AK72" si="20">IF(AF25="","",AF25)</f>
        <v/>
      </c>
      <c r="AG63" s="1" t="str">
        <f t="shared" si="20"/>
        <v/>
      </c>
      <c r="AH63" s="1" t="str">
        <f t="shared" si="20"/>
        <v/>
      </c>
      <c r="AI63" s="1" t="str">
        <f t="shared" si="20"/>
        <v/>
      </c>
      <c r="AJ63" s="1" t="str">
        <f t="shared" si="20"/>
        <v/>
      </c>
      <c r="AK63" s="1" t="str">
        <f t="shared" si="20"/>
        <v/>
      </c>
    </row>
    <row r="64" spans="1:37" ht="20.149999999999999" customHeight="1" x14ac:dyDescent="0.25">
      <c r="A64" s="1" t="str">
        <f t="shared" si="8"/>
        <v>(7)</v>
      </c>
      <c r="C64" s="1" t="str">
        <f t="shared" si="12"/>
        <v/>
      </c>
      <c r="D64" s="1">
        <f ca="1">IF(D26="","",D26)</f>
        <v>3</v>
      </c>
      <c r="E64" s="1" t="str">
        <f>IF(E26="","",E26)</f>
        <v>)</v>
      </c>
      <c r="F64" s="1" t="str">
        <f>IF(F26="","",F26)</f>
        <v/>
      </c>
      <c r="G64" s="1">
        <f ca="1">IF(G26="","",G26)</f>
        <v>3</v>
      </c>
      <c r="H64" s="1" t="str">
        <f t="shared" si="6"/>
        <v/>
      </c>
      <c r="I64" s="1">
        <f ca="1">IF(I26="","",I26)</f>
        <v>1</v>
      </c>
      <c r="J64" s="8">
        <f ca="1">G64*10+I64</f>
        <v>31</v>
      </c>
      <c r="K64" s="8">
        <f ca="1">INT(J64/D64)</f>
        <v>10</v>
      </c>
      <c r="L64" s="1" t="str">
        <f t="shared" si="18"/>
        <v/>
      </c>
      <c r="M64" s="1" t="str">
        <f t="shared" si="18"/>
        <v/>
      </c>
      <c r="N64" s="1" t="str">
        <f t="shared" si="18"/>
        <v/>
      </c>
      <c r="O64" s="1" t="str">
        <f t="shared" si="0"/>
        <v/>
      </c>
      <c r="P64" s="1" t="str">
        <f t="shared" si="19"/>
        <v/>
      </c>
      <c r="Q64" s="1" t="str">
        <f t="shared" si="19"/>
        <v/>
      </c>
      <c r="R64" s="1" t="str">
        <f t="shared" si="19"/>
        <v/>
      </c>
      <c r="S64" s="1" t="str">
        <f t="shared" si="19"/>
        <v/>
      </c>
      <c r="T64" s="1" t="str">
        <f t="shared" si="19"/>
        <v/>
      </c>
      <c r="U64" s="1" t="str">
        <f t="shared" si="19"/>
        <v>(8)</v>
      </c>
      <c r="W64" s="1" t="str">
        <f t="shared" si="1"/>
        <v/>
      </c>
      <c r="X64" s="1">
        <f ca="1">IF(X26="","",X26)</f>
        <v>5</v>
      </c>
      <c r="Y64" s="1" t="str">
        <f>IF(Y26="","",Y26)</f>
        <v>)</v>
      </c>
      <c r="Z64" s="1" t="str">
        <f>IF(Z26="","",Z26)</f>
        <v/>
      </c>
      <c r="AA64" s="1">
        <f ca="1">IF(AA26="","",AA26)</f>
        <v>6</v>
      </c>
      <c r="AB64" s="1" t="str">
        <f t="shared" si="13"/>
        <v/>
      </c>
      <c r="AC64" s="1">
        <f ca="1">IF(AC26="","",AC26)</f>
        <v>9</v>
      </c>
      <c r="AD64" s="8">
        <f ca="1">AA64*10+AC64</f>
        <v>69</v>
      </c>
      <c r="AE64" s="8">
        <f ca="1">INT(AD64/X64)</f>
        <v>13</v>
      </c>
      <c r="AF64" s="1" t="str">
        <f t="shared" si="20"/>
        <v/>
      </c>
      <c r="AG64" s="1" t="str">
        <f t="shared" si="20"/>
        <v/>
      </c>
      <c r="AH64" s="1" t="str">
        <f t="shared" si="20"/>
        <v/>
      </c>
      <c r="AI64" s="1" t="str">
        <f t="shared" si="20"/>
        <v/>
      </c>
      <c r="AJ64" s="1" t="str">
        <f t="shared" si="20"/>
        <v/>
      </c>
      <c r="AK64" s="1" t="str">
        <f t="shared" si="20"/>
        <v/>
      </c>
    </row>
    <row r="65" spans="1:37" ht="20.149999999999999" customHeight="1" x14ac:dyDescent="0.25">
      <c r="A65" s="1" t="str">
        <f t="shared" si="8"/>
        <v/>
      </c>
      <c r="C65" s="1" t="str">
        <f t="shared" si="12"/>
        <v/>
      </c>
      <c r="D65" s="1" t="str">
        <f t="shared" ref="D65:F68" si="21">IF(D27="","",D27)</f>
        <v/>
      </c>
      <c r="E65" s="1" t="str">
        <f t="shared" si="21"/>
        <v/>
      </c>
      <c r="F65" s="1" t="str">
        <f t="shared" si="21"/>
        <v/>
      </c>
      <c r="G65" s="39">
        <f ca="1">D64*G63</f>
        <v>3</v>
      </c>
      <c r="H65" s="39" t="str">
        <f t="shared" si="6"/>
        <v/>
      </c>
      <c r="I65" s="39" t="str">
        <f>IF(I27="","",I27)</f>
        <v/>
      </c>
      <c r="J65" s="8"/>
      <c r="K65" s="8"/>
      <c r="L65" s="1" t="str">
        <f t="shared" si="18"/>
        <v/>
      </c>
      <c r="M65" s="1" t="str">
        <f t="shared" si="18"/>
        <v/>
      </c>
      <c r="N65" s="1" t="str">
        <f t="shared" si="18"/>
        <v/>
      </c>
      <c r="O65" s="1" t="str">
        <f t="shared" si="0"/>
        <v/>
      </c>
      <c r="P65" s="1" t="str">
        <f t="shared" si="19"/>
        <v/>
      </c>
      <c r="Q65" s="1" t="str">
        <f t="shared" si="19"/>
        <v/>
      </c>
      <c r="R65" s="1" t="str">
        <f t="shared" si="19"/>
        <v/>
      </c>
      <c r="S65" s="1" t="str">
        <f t="shared" si="19"/>
        <v/>
      </c>
      <c r="T65" s="1" t="str">
        <f t="shared" si="19"/>
        <v/>
      </c>
      <c r="U65" s="1" t="str">
        <f t="shared" si="19"/>
        <v/>
      </c>
      <c r="W65" s="1" t="str">
        <f t="shared" si="1"/>
        <v/>
      </c>
      <c r="X65" s="1" t="str">
        <f t="shared" si="1"/>
        <v/>
      </c>
      <c r="Y65" s="1" t="str">
        <f t="shared" si="1"/>
        <v/>
      </c>
      <c r="Z65" s="1" t="str">
        <f t="shared" si="1"/>
        <v/>
      </c>
      <c r="AA65" s="39">
        <f ca="1">X64*AA63</f>
        <v>5</v>
      </c>
      <c r="AB65" s="39" t="str">
        <f t="shared" si="13"/>
        <v/>
      </c>
      <c r="AC65" s="39" t="str">
        <f>IF(AC27="","",AC27)</f>
        <v/>
      </c>
      <c r="AD65" s="8"/>
      <c r="AE65" s="8"/>
      <c r="AF65" s="1" t="str">
        <f t="shared" si="20"/>
        <v/>
      </c>
      <c r="AG65" s="1" t="str">
        <f t="shared" si="20"/>
        <v/>
      </c>
      <c r="AH65" s="1" t="str">
        <f t="shared" si="20"/>
        <v/>
      </c>
      <c r="AI65" s="1" t="str">
        <f t="shared" si="20"/>
        <v/>
      </c>
      <c r="AJ65" s="1" t="str">
        <f t="shared" si="20"/>
        <v/>
      </c>
      <c r="AK65" s="1" t="str">
        <f t="shared" si="20"/>
        <v/>
      </c>
    </row>
    <row r="66" spans="1:37" ht="20.149999999999999" customHeight="1" x14ac:dyDescent="0.25">
      <c r="A66" s="1" t="str">
        <f t="shared" si="8"/>
        <v/>
      </c>
      <c r="C66" s="1" t="str">
        <f t="shared" si="12"/>
        <v/>
      </c>
      <c r="D66" s="1" t="str">
        <f t="shared" si="21"/>
        <v/>
      </c>
      <c r="E66" s="1" t="str">
        <f t="shared" si="21"/>
        <v/>
      </c>
      <c r="F66" s="1" t="str">
        <f t="shared" si="21"/>
        <v/>
      </c>
      <c r="G66" s="7" t="str">
        <f ca="1">IF(G64-G65=0,"",G64-G65)</f>
        <v/>
      </c>
      <c r="H66" s="7" t="str">
        <f t="shared" si="6"/>
        <v/>
      </c>
      <c r="I66" s="7">
        <f ca="1">I64</f>
        <v>1</v>
      </c>
      <c r="J66" s="8">
        <f ca="1">IF(G66="",I66,G66*10+I66)</f>
        <v>1</v>
      </c>
      <c r="K66" s="8"/>
      <c r="L66" s="1" t="str">
        <f t="shared" si="18"/>
        <v/>
      </c>
      <c r="M66" s="1" t="str">
        <f t="shared" si="18"/>
        <v/>
      </c>
      <c r="N66" s="1" t="str">
        <f t="shared" si="18"/>
        <v/>
      </c>
      <c r="O66" s="1" t="str">
        <f t="shared" si="0"/>
        <v/>
      </c>
      <c r="P66" s="1" t="str">
        <f t="shared" si="19"/>
        <v/>
      </c>
      <c r="Q66" s="1" t="str">
        <f t="shared" si="19"/>
        <v/>
      </c>
      <c r="R66" s="1" t="str">
        <f t="shared" si="19"/>
        <v/>
      </c>
      <c r="S66" s="1" t="str">
        <f t="shared" si="19"/>
        <v/>
      </c>
      <c r="T66" s="1" t="str">
        <f t="shared" si="19"/>
        <v/>
      </c>
      <c r="U66" s="1" t="str">
        <f t="shared" si="19"/>
        <v/>
      </c>
      <c r="W66" s="1" t="str">
        <f t="shared" si="1"/>
        <v/>
      </c>
      <c r="X66" s="1" t="str">
        <f t="shared" si="1"/>
        <v/>
      </c>
      <c r="Y66" s="1" t="str">
        <f t="shared" si="1"/>
        <v/>
      </c>
      <c r="Z66" s="1" t="str">
        <f t="shared" si="1"/>
        <v/>
      </c>
      <c r="AA66" s="7">
        <f ca="1">IF(AA64-AA65=0,"",AA64-AA65)</f>
        <v>1</v>
      </c>
      <c r="AB66" s="7" t="str">
        <f t="shared" si="13"/>
        <v/>
      </c>
      <c r="AC66" s="7">
        <f ca="1">AC64</f>
        <v>9</v>
      </c>
      <c r="AD66" s="8">
        <f ca="1">IF(AA66="",AC66,AA66*10+AC66)</f>
        <v>19</v>
      </c>
      <c r="AE66" s="8"/>
      <c r="AF66" s="1" t="str">
        <f t="shared" si="20"/>
        <v/>
      </c>
      <c r="AG66" s="1" t="str">
        <f t="shared" si="20"/>
        <v/>
      </c>
      <c r="AH66" s="1" t="str">
        <f t="shared" si="20"/>
        <v/>
      </c>
      <c r="AI66" s="1" t="str">
        <f t="shared" si="20"/>
        <v/>
      </c>
      <c r="AJ66" s="1" t="str">
        <f t="shared" si="20"/>
        <v/>
      </c>
      <c r="AK66" s="1" t="str">
        <f t="shared" si="20"/>
        <v/>
      </c>
    </row>
    <row r="67" spans="1:37" ht="20.149999999999999" customHeight="1" x14ac:dyDescent="0.25">
      <c r="A67" s="1" t="str">
        <f t="shared" si="8"/>
        <v/>
      </c>
      <c r="C67" s="1" t="str">
        <f t="shared" si="12"/>
        <v/>
      </c>
      <c r="D67" s="1" t="str">
        <f t="shared" si="21"/>
        <v/>
      </c>
      <c r="E67" s="1" t="str">
        <f t="shared" si="21"/>
        <v/>
      </c>
      <c r="F67" s="1" t="str">
        <f t="shared" si="21"/>
        <v/>
      </c>
      <c r="G67" s="39" t="str">
        <f ca="1">IF(INT(J67/10)=0,"",INT(J67/10))</f>
        <v/>
      </c>
      <c r="H67" s="39" t="str">
        <f t="shared" si="6"/>
        <v/>
      </c>
      <c r="I67" s="39" t="str">
        <f ca="1">IF(J66&lt;D64,"",J67-INT(J67/10)*10)</f>
        <v/>
      </c>
      <c r="J67" s="8">
        <f ca="1">D64*I63</f>
        <v>0</v>
      </c>
      <c r="K67" s="8"/>
      <c r="L67" s="1" t="str">
        <f t="shared" si="18"/>
        <v/>
      </c>
      <c r="M67" s="1" t="str">
        <f t="shared" si="18"/>
        <v/>
      </c>
      <c r="N67" s="1" t="str">
        <f t="shared" si="18"/>
        <v/>
      </c>
      <c r="O67" s="1" t="str">
        <f t="shared" si="0"/>
        <v/>
      </c>
      <c r="P67" s="1" t="str">
        <f t="shared" si="19"/>
        <v/>
      </c>
      <c r="Q67" s="1" t="str">
        <f t="shared" si="19"/>
        <v/>
      </c>
      <c r="R67" s="1" t="str">
        <f t="shared" si="19"/>
        <v/>
      </c>
      <c r="S67" s="1" t="str">
        <f t="shared" si="19"/>
        <v/>
      </c>
      <c r="T67" s="1" t="str">
        <f t="shared" si="19"/>
        <v/>
      </c>
      <c r="U67" s="1" t="str">
        <f t="shared" si="19"/>
        <v/>
      </c>
      <c r="W67" s="1" t="str">
        <f t="shared" si="1"/>
        <v/>
      </c>
      <c r="X67" s="1" t="str">
        <f t="shared" si="1"/>
        <v/>
      </c>
      <c r="Y67" s="1" t="str">
        <f t="shared" si="1"/>
        <v/>
      </c>
      <c r="Z67" s="1" t="str">
        <f t="shared" si="1"/>
        <v/>
      </c>
      <c r="AA67" s="39">
        <f ca="1">IF(INT(AD67/10)=0,"",INT(AD67/10))</f>
        <v>1</v>
      </c>
      <c r="AB67" s="39" t="str">
        <f t="shared" si="13"/>
        <v/>
      </c>
      <c r="AC67" s="39">
        <f ca="1">IF(AD66&lt;X64,"",AD67-INT(AD67/10)*10)</f>
        <v>5</v>
      </c>
      <c r="AD67" s="8">
        <f ca="1">X64*AC63</f>
        <v>15</v>
      </c>
      <c r="AE67" s="8"/>
      <c r="AF67" s="1" t="str">
        <f t="shared" si="20"/>
        <v/>
      </c>
      <c r="AG67" s="1" t="str">
        <f t="shared" si="20"/>
        <v/>
      </c>
      <c r="AH67" s="1" t="str">
        <f t="shared" si="20"/>
        <v/>
      </c>
      <c r="AI67" s="1" t="str">
        <f t="shared" si="20"/>
        <v/>
      </c>
      <c r="AJ67" s="1" t="str">
        <f t="shared" si="20"/>
        <v/>
      </c>
      <c r="AK67" s="1" t="str">
        <f t="shared" si="20"/>
        <v/>
      </c>
    </row>
    <row r="68" spans="1:37" ht="20.149999999999999" customHeight="1" x14ac:dyDescent="0.25">
      <c r="A68" s="1" t="str">
        <f t="shared" si="8"/>
        <v/>
      </c>
      <c r="C68" s="1" t="str">
        <f t="shared" si="12"/>
        <v/>
      </c>
      <c r="D68" s="1" t="str">
        <f t="shared" si="21"/>
        <v/>
      </c>
      <c r="E68" s="1" t="str">
        <f t="shared" si="21"/>
        <v/>
      </c>
      <c r="F68" s="1" t="str">
        <f t="shared" si="21"/>
        <v/>
      </c>
      <c r="G68" s="7" t="str">
        <f ca="1">IF(INT(J68/10)=0,"",INT(J68/10))</f>
        <v/>
      </c>
      <c r="H68" s="7"/>
      <c r="I68" s="7" t="str">
        <f ca="1">IF(J66&lt;D64,"",IF(G68="",J68,J68-INT(J68/10)*10))</f>
        <v/>
      </c>
      <c r="J68" s="8">
        <f ca="1">J66-J67</f>
        <v>1</v>
      </c>
      <c r="K68" s="8"/>
      <c r="L68" s="1" t="str">
        <f t="shared" si="18"/>
        <v/>
      </c>
      <c r="M68" s="1" t="str">
        <f t="shared" si="18"/>
        <v/>
      </c>
      <c r="N68" s="1" t="str">
        <f t="shared" si="18"/>
        <v/>
      </c>
      <c r="O68" s="1" t="str">
        <f t="shared" si="0"/>
        <v/>
      </c>
      <c r="P68" s="1" t="str">
        <f t="shared" si="19"/>
        <v/>
      </c>
      <c r="Q68" s="1" t="str">
        <f t="shared" si="19"/>
        <v/>
      </c>
      <c r="R68" s="1" t="str">
        <f t="shared" si="19"/>
        <v/>
      </c>
      <c r="S68" s="1" t="str">
        <f t="shared" si="19"/>
        <v/>
      </c>
      <c r="T68" s="1" t="str">
        <f t="shared" si="19"/>
        <v/>
      </c>
      <c r="U68" s="1" t="str">
        <f t="shared" si="19"/>
        <v/>
      </c>
      <c r="W68" s="1" t="str">
        <f t="shared" si="1"/>
        <v/>
      </c>
      <c r="X68" s="1" t="str">
        <f t="shared" si="1"/>
        <v/>
      </c>
      <c r="Y68" s="1" t="str">
        <f t="shared" si="1"/>
        <v/>
      </c>
      <c r="Z68" s="1" t="str">
        <f t="shared" si="1"/>
        <v/>
      </c>
      <c r="AA68" s="7" t="str">
        <f ca="1">IF(INT(AD68/10)=0,"",INT(AD68/10))</f>
        <v/>
      </c>
      <c r="AB68" s="7"/>
      <c r="AC68" s="7">
        <f ca="1">IF(AD66&lt;X64,"",IF(AA68="",AD68,AD68-INT(AD68/10)*10))</f>
        <v>4</v>
      </c>
      <c r="AD68" s="8">
        <f ca="1">AD66-AD67</f>
        <v>4</v>
      </c>
      <c r="AE68" s="8"/>
      <c r="AF68" s="1" t="str">
        <f t="shared" si="20"/>
        <v/>
      </c>
      <c r="AG68" s="1" t="str">
        <f t="shared" si="20"/>
        <v/>
      </c>
      <c r="AH68" s="1" t="str">
        <f t="shared" si="20"/>
        <v/>
      </c>
      <c r="AI68" s="1" t="str">
        <f t="shared" si="20"/>
        <v/>
      </c>
      <c r="AJ68" s="1" t="str">
        <f t="shared" si="20"/>
        <v/>
      </c>
      <c r="AK68" s="1" t="str">
        <f t="shared" si="20"/>
        <v/>
      </c>
    </row>
    <row r="69" spans="1:37" ht="20.149999999999999" customHeight="1" x14ac:dyDescent="0.25">
      <c r="A69" s="1" t="str">
        <f t="shared" si="8"/>
        <v/>
      </c>
      <c r="C69" s="1" t="str">
        <f t="shared" si="12"/>
        <v/>
      </c>
      <c r="D69" s="1" t="str">
        <f t="shared" si="12"/>
        <v/>
      </c>
      <c r="E69" s="1" t="str">
        <f t="shared" si="12"/>
        <v/>
      </c>
      <c r="F69" s="1" t="str">
        <f t="shared" si="12"/>
        <v/>
      </c>
      <c r="G69" s="1" t="str">
        <f>IF(G31="","",G31)</f>
        <v/>
      </c>
      <c r="H69" s="1" t="str">
        <f t="shared" si="6"/>
        <v/>
      </c>
      <c r="I69" s="1" t="str">
        <f>IF(I31="","",I31)</f>
        <v/>
      </c>
      <c r="L69" s="1" t="str">
        <f t="shared" si="18"/>
        <v/>
      </c>
      <c r="M69" s="1" t="str">
        <f t="shared" si="18"/>
        <v/>
      </c>
      <c r="N69" s="1" t="str">
        <f t="shared" si="18"/>
        <v/>
      </c>
      <c r="O69" s="1" t="str">
        <f t="shared" si="0"/>
        <v/>
      </c>
      <c r="P69" s="1" t="str">
        <f t="shared" si="19"/>
        <v/>
      </c>
      <c r="Q69" s="1" t="str">
        <f t="shared" si="19"/>
        <v/>
      </c>
      <c r="R69" s="1" t="str">
        <f t="shared" si="19"/>
        <v/>
      </c>
      <c r="S69" s="1" t="str">
        <f t="shared" si="19"/>
        <v/>
      </c>
      <c r="T69" s="1" t="str">
        <f t="shared" si="19"/>
        <v/>
      </c>
      <c r="U69" s="1" t="str">
        <f t="shared" si="19"/>
        <v/>
      </c>
      <c r="W69" s="1" t="str">
        <f t="shared" si="1"/>
        <v/>
      </c>
      <c r="X69" s="1" t="str">
        <f>IF(X31="","",X31)</f>
        <v/>
      </c>
      <c r="Y69" s="1" t="str">
        <f>IF(Y31="","",Y31)</f>
        <v/>
      </c>
      <c r="Z69" s="1" t="str">
        <f>IF(Z31="","",Z31)</f>
        <v/>
      </c>
      <c r="AA69" s="1" t="str">
        <f>IF(AA31="","",AA31)</f>
        <v/>
      </c>
      <c r="AB69" s="1" t="str">
        <f t="shared" si="13"/>
        <v/>
      </c>
      <c r="AC69" s="1" t="str">
        <f>IF(AC31="","",AC31)</f>
        <v/>
      </c>
      <c r="AF69" s="1" t="str">
        <f t="shared" si="20"/>
        <v/>
      </c>
      <c r="AG69" s="1" t="str">
        <f t="shared" si="20"/>
        <v/>
      </c>
      <c r="AH69" s="1" t="str">
        <f t="shared" si="20"/>
        <v/>
      </c>
      <c r="AI69" s="1" t="str">
        <f t="shared" si="20"/>
        <v/>
      </c>
      <c r="AJ69" s="1" t="str">
        <f t="shared" si="20"/>
        <v/>
      </c>
      <c r="AK69" s="1" t="str">
        <f t="shared" si="20"/>
        <v/>
      </c>
    </row>
    <row r="70" spans="1:37" ht="20.149999999999999" customHeight="1" x14ac:dyDescent="0.25">
      <c r="A70" s="1" t="str">
        <f t="shared" si="8"/>
        <v/>
      </c>
      <c r="C70" s="1" t="str">
        <f t="shared" si="12"/>
        <v/>
      </c>
      <c r="D70" s="1" t="str">
        <f t="shared" si="12"/>
        <v/>
      </c>
      <c r="E70" s="3" t="str">
        <f t="shared" si="12"/>
        <v/>
      </c>
      <c r="F70" s="3" t="str">
        <f t="shared" si="12"/>
        <v/>
      </c>
      <c r="G70" s="14">
        <f ca="1">INT(K71/10)</f>
        <v>1</v>
      </c>
      <c r="H70" s="14" t="str">
        <f t="shared" si="6"/>
        <v/>
      </c>
      <c r="I70" s="14">
        <f ca="1">K71-INT(K71/10)*10</f>
        <v>5</v>
      </c>
      <c r="J70" s="8" t="str">
        <f>IF(J32="","",J32)</f>
        <v/>
      </c>
      <c r="K70" s="8" t="str">
        <f>IF(K32="","",K32)</f>
        <v/>
      </c>
      <c r="L70" s="1" t="str">
        <f t="shared" si="18"/>
        <v/>
      </c>
      <c r="M70" s="1" t="str">
        <f t="shared" si="18"/>
        <v/>
      </c>
      <c r="N70" s="1" t="str">
        <f t="shared" si="18"/>
        <v/>
      </c>
      <c r="O70" s="1" t="str">
        <f t="shared" si="0"/>
        <v/>
      </c>
      <c r="P70" s="1" t="str">
        <f t="shared" si="19"/>
        <v/>
      </c>
      <c r="Q70" s="1" t="str">
        <f t="shared" si="19"/>
        <v/>
      </c>
      <c r="R70" s="1" t="str">
        <f t="shared" si="19"/>
        <v/>
      </c>
      <c r="S70" s="1" t="str">
        <f t="shared" si="19"/>
        <v/>
      </c>
      <c r="T70" s="1" t="str">
        <f t="shared" si="19"/>
        <v/>
      </c>
      <c r="U70" s="1" t="str">
        <f t="shared" si="19"/>
        <v/>
      </c>
      <c r="W70" s="1" t="str">
        <f t="shared" si="1"/>
        <v/>
      </c>
      <c r="X70" s="1" t="str">
        <f t="shared" si="1"/>
        <v/>
      </c>
      <c r="Y70" s="3" t="str">
        <f t="shared" si="1"/>
        <v/>
      </c>
      <c r="Z70" s="3" t="str">
        <f t="shared" si="1"/>
        <v/>
      </c>
      <c r="AA70" s="14">
        <f ca="1">INT(AE71/10)</f>
        <v>1</v>
      </c>
      <c r="AB70" s="14" t="str">
        <f t="shared" si="13"/>
        <v/>
      </c>
      <c r="AC70" s="14">
        <f ca="1">AE71-INT(AE71/10)*10</f>
        <v>1</v>
      </c>
      <c r="AD70" s="8" t="str">
        <f>IF(AD32="","",AD32)</f>
        <v/>
      </c>
      <c r="AE70" s="8" t="str">
        <f>IF(AE32="","",AE32)</f>
        <v/>
      </c>
      <c r="AF70" s="1" t="str">
        <f t="shared" si="20"/>
        <v/>
      </c>
      <c r="AG70" s="1" t="str">
        <f t="shared" si="20"/>
        <v/>
      </c>
      <c r="AH70" s="1" t="str">
        <f t="shared" si="20"/>
        <v/>
      </c>
      <c r="AI70" s="1" t="str">
        <f t="shared" si="20"/>
        <v/>
      </c>
      <c r="AJ70" s="1" t="str">
        <f t="shared" si="20"/>
        <v/>
      </c>
      <c r="AK70" s="1" t="str">
        <f t="shared" si="20"/>
        <v/>
      </c>
    </row>
    <row r="71" spans="1:37" ht="20.149999999999999" customHeight="1" x14ac:dyDescent="0.25">
      <c r="A71" s="1" t="str">
        <f t="shared" si="8"/>
        <v>(9)</v>
      </c>
      <c r="C71" s="1" t="str">
        <f t="shared" si="12"/>
        <v/>
      </c>
      <c r="D71" s="1">
        <f ca="1">IF(D33="","",D33)</f>
        <v>3</v>
      </c>
      <c r="E71" s="1" t="str">
        <f>IF(E33="","",E33)</f>
        <v>)</v>
      </c>
      <c r="F71" s="1" t="str">
        <f>IF(F33="","",F33)</f>
        <v/>
      </c>
      <c r="G71" s="1">
        <f ca="1">IF(G33="","",G33)</f>
        <v>4</v>
      </c>
      <c r="H71" s="1" t="str">
        <f t="shared" si="6"/>
        <v/>
      </c>
      <c r="I71" s="1">
        <f ca="1">IF(I33="","",I33)</f>
        <v>6</v>
      </c>
      <c r="J71" s="8">
        <f ca="1">G71*10+I71</f>
        <v>46</v>
      </c>
      <c r="K71" s="8">
        <f ca="1">INT(J71/D71)</f>
        <v>15</v>
      </c>
      <c r="L71" s="1" t="str">
        <f t="shared" si="18"/>
        <v/>
      </c>
      <c r="M71" s="1" t="str">
        <f t="shared" si="18"/>
        <v/>
      </c>
      <c r="N71" s="1" t="str">
        <f t="shared" si="18"/>
        <v/>
      </c>
      <c r="O71" s="1" t="str">
        <f t="shared" si="0"/>
        <v/>
      </c>
      <c r="P71" s="1" t="str">
        <f t="shared" si="19"/>
        <v/>
      </c>
      <c r="Q71" s="1" t="str">
        <f t="shared" si="19"/>
        <v/>
      </c>
      <c r="R71" s="1" t="str">
        <f t="shared" si="19"/>
        <v/>
      </c>
      <c r="S71" s="1" t="str">
        <f t="shared" si="19"/>
        <v/>
      </c>
      <c r="T71" s="1" t="str">
        <f t="shared" si="19"/>
        <v/>
      </c>
      <c r="U71" s="146" t="str">
        <f t="shared" si="19"/>
        <v>(10)</v>
      </c>
      <c r="V71" s="146"/>
      <c r="X71" s="1">
        <f ca="1">IF(X33="","",X33)</f>
        <v>7</v>
      </c>
      <c r="Y71" s="1" t="str">
        <f>IF(Y33="","",Y33)</f>
        <v>)</v>
      </c>
      <c r="Z71" s="1" t="str">
        <f>IF(Z33="","",Z33)</f>
        <v/>
      </c>
      <c r="AA71" s="1">
        <f ca="1">IF(AA33="","",AA33)</f>
        <v>8</v>
      </c>
      <c r="AB71" s="1" t="str">
        <f t="shared" si="13"/>
        <v/>
      </c>
      <c r="AC71" s="1">
        <f ca="1">IF(AC33="","",AC33)</f>
        <v>1</v>
      </c>
      <c r="AD71" s="8">
        <f ca="1">AA71*10+AC71</f>
        <v>81</v>
      </c>
      <c r="AE71" s="8">
        <f ca="1">INT(AD71/X71)</f>
        <v>11</v>
      </c>
      <c r="AF71" s="1" t="str">
        <f t="shared" si="20"/>
        <v/>
      </c>
      <c r="AG71" s="1" t="str">
        <f t="shared" si="20"/>
        <v/>
      </c>
      <c r="AH71" s="1" t="str">
        <f t="shared" si="20"/>
        <v/>
      </c>
      <c r="AI71" s="1" t="str">
        <f t="shared" si="20"/>
        <v/>
      </c>
      <c r="AJ71" s="1" t="str">
        <f t="shared" si="20"/>
        <v/>
      </c>
      <c r="AK71" s="1" t="str">
        <f t="shared" si="20"/>
        <v/>
      </c>
    </row>
    <row r="72" spans="1:37" ht="20.149999999999999" customHeight="1" x14ac:dyDescent="0.25">
      <c r="A72" s="1" t="str">
        <f t="shared" si="8"/>
        <v/>
      </c>
      <c r="C72" s="1" t="str">
        <f t="shared" si="12"/>
        <v/>
      </c>
      <c r="D72" s="1" t="str">
        <f t="shared" ref="D72:F75" si="22">IF(D34="","",D34)</f>
        <v/>
      </c>
      <c r="E72" s="1" t="str">
        <f t="shared" si="22"/>
        <v/>
      </c>
      <c r="F72" s="1" t="str">
        <f t="shared" si="22"/>
        <v/>
      </c>
      <c r="G72" s="39">
        <f ca="1">D71*G70</f>
        <v>3</v>
      </c>
      <c r="H72" s="39" t="str">
        <f t="shared" si="6"/>
        <v/>
      </c>
      <c r="I72" s="39" t="str">
        <f>IF(I34="","",I34)</f>
        <v/>
      </c>
      <c r="J72" s="8"/>
      <c r="K72" s="8"/>
      <c r="L72" s="1" t="str">
        <f t="shared" si="18"/>
        <v/>
      </c>
      <c r="M72" s="1" t="str">
        <f t="shared" si="18"/>
        <v/>
      </c>
      <c r="N72" s="1" t="str">
        <f t="shared" si="18"/>
        <v/>
      </c>
      <c r="O72" s="1" t="str">
        <f t="shared" si="0"/>
        <v/>
      </c>
      <c r="P72" s="1" t="str">
        <f t="shared" si="19"/>
        <v/>
      </c>
      <c r="Q72" s="1" t="str">
        <f t="shared" si="19"/>
        <v/>
      </c>
      <c r="R72" s="1" t="str">
        <f t="shared" si="19"/>
        <v/>
      </c>
      <c r="S72" s="1" t="str">
        <f t="shared" si="19"/>
        <v/>
      </c>
      <c r="T72" s="1" t="str">
        <f t="shared" si="19"/>
        <v/>
      </c>
      <c r="U72" s="1" t="str">
        <f t="shared" si="19"/>
        <v/>
      </c>
      <c r="W72" s="1" t="str">
        <f t="shared" ref="W72:Z75" si="23">IF(W34="","",W34)</f>
        <v/>
      </c>
      <c r="X72" s="1" t="str">
        <f t="shared" si="23"/>
        <v/>
      </c>
      <c r="Y72" s="1" t="str">
        <f t="shared" si="23"/>
        <v/>
      </c>
      <c r="Z72" s="1" t="str">
        <f t="shared" si="23"/>
        <v/>
      </c>
      <c r="AA72" s="39">
        <f ca="1">X71*AA70</f>
        <v>7</v>
      </c>
      <c r="AB72" s="39" t="str">
        <f t="shared" si="13"/>
        <v/>
      </c>
      <c r="AC72" s="39" t="str">
        <f>IF(AC34="","",AC34)</f>
        <v/>
      </c>
      <c r="AD72" s="8"/>
      <c r="AE72" s="8"/>
      <c r="AF72" s="1" t="str">
        <f t="shared" si="20"/>
        <v/>
      </c>
      <c r="AG72" s="1" t="str">
        <f t="shared" si="20"/>
        <v/>
      </c>
      <c r="AH72" s="1" t="str">
        <f t="shared" si="20"/>
        <v/>
      </c>
      <c r="AI72" s="1" t="str">
        <f t="shared" si="20"/>
        <v/>
      </c>
      <c r="AJ72" s="1" t="str">
        <f t="shared" si="20"/>
        <v/>
      </c>
      <c r="AK72" s="1" t="str">
        <f t="shared" si="20"/>
        <v/>
      </c>
    </row>
    <row r="73" spans="1:37" ht="20.149999999999999" customHeight="1" x14ac:dyDescent="0.25">
      <c r="A73" s="1" t="str">
        <f t="shared" si="8"/>
        <v/>
      </c>
      <c r="C73" s="1" t="str">
        <f t="shared" si="12"/>
        <v/>
      </c>
      <c r="D73" s="1" t="str">
        <f t="shared" si="22"/>
        <v/>
      </c>
      <c r="E73" s="1" t="str">
        <f t="shared" si="22"/>
        <v/>
      </c>
      <c r="F73" s="1" t="str">
        <f t="shared" si="22"/>
        <v/>
      </c>
      <c r="G73" s="7">
        <f ca="1">IF(G71-G72=0,"",G71-G72)</f>
        <v>1</v>
      </c>
      <c r="H73" s="7" t="str">
        <f t="shared" si="6"/>
        <v/>
      </c>
      <c r="I73" s="7">
        <f ca="1">I71</f>
        <v>6</v>
      </c>
      <c r="J73" s="8">
        <f ca="1">IF(G73="",I73,G73*10+I73)</f>
        <v>16</v>
      </c>
      <c r="K73" s="8"/>
      <c r="L73" s="1" t="str">
        <f t="shared" si="18"/>
        <v/>
      </c>
      <c r="M73" s="1" t="str">
        <f t="shared" si="18"/>
        <v/>
      </c>
      <c r="N73" s="1" t="str">
        <f t="shared" si="18"/>
        <v/>
      </c>
      <c r="O73" s="1" t="str">
        <f t="shared" si="0"/>
        <v/>
      </c>
      <c r="P73" s="1" t="str">
        <f t="shared" ref="P73:U75" si="24">IF(P35="","",P35)</f>
        <v/>
      </c>
      <c r="Q73" s="1" t="str">
        <f t="shared" si="24"/>
        <v/>
      </c>
      <c r="R73" s="1" t="str">
        <f t="shared" si="24"/>
        <v/>
      </c>
      <c r="S73" s="1" t="str">
        <f t="shared" si="24"/>
        <v/>
      </c>
      <c r="T73" s="1" t="str">
        <f t="shared" si="24"/>
        <v/>
      </c>
      <c r="U73" s="1" t="str">
        <f t="shared" si="24"/>
        <v/>
      </c>
      <c r="W73" s="1" t="str">
        <f t="shared" si="23"/>
        <v/>
      </c>
      <c r="X73" s="1" t="str">
        <f t="shared" si="23"/>
        <v/>
      </c>
      <c r="Y73" s="1" t="str">
        <f t="shared" si="23"/>
        <v/>
      </c>
      <c r="Z73" s="1" t="str">
        <f t="shared" si="23"/>
        <v/>
      </c>
      <c r="AA73" s="7">
        <f ca="1">IF(AA71-AA72=0,"",AA71-AA72)</f>
        <v>1</v>
      </c>
      <c r="AB73" s="7" t="str">
        <f t="shared" si="13"/>
        <v/>
      </c>
      <c r="AC73" s="7">
        <f ca="1">AC71</f>
        <v>1</v>
      </c>
      <c r="AD73" s="8">
        <f ca="1">IF(AA73="",AC73,AA73*10+AC73)</f>
        <v>11</v>
      </c>
      <c r="AE73" s="8"/>
      <c r="AF73" s="1" t="str">
        <f t="shared" ref="AF73:AK75" si="25">IF(AF35="","",AF35)</f>
        <v/>
      </c>
      <c r="AG73" s="1" t="str">
        <f t="shared" si="25"/>
        <v/>
      </c>
      <c r="AH73" s="1" t="str">
        <f t="shared" si="25"/>
        <v/>
      </c>
      <c r="AI73" s="1" t="str">
        <f t="shared" si="25"/>
        <v/>
      </c>
      <c r="AJ73" s="1" t="str">
        <f t="shared" si="25"/>
        <v/>
      </c>
      <c r="AK73" s="1" t="str">
        <f t="shared" si="25"/>
        <v/>
      </c>
    </row>
    <row r="74" spans="1:37" ht="20.149999999999999" customHeight="1" x14ac:dyDescent="0.25">
      <c r="A74" s="1" t="str">
        <f t="shared" si="8"/>
        <v/>
      </c>
      <c r="C74" s="1" t="str">
        <f t="shared" si="12"/>
        <v/>
      </c>
      <c r="D74" s="1" t="str">
        <f t="shared" si="22"/>
        <v/>
      </c>
      <c r="E74" s="1" t="str">
        <f t="shared" si="22"/>
        <v/>
      </c>
      <c r="F74" s="1" t="str">
        <f t="shared" si="22"/>
        <v/>
      </c>
      <c r="G74" s="39">
        <f ca="1">IF(INT(J74/10)=0,"",INT(J74/10))</f>
        <v>1</v>
      </c>
      <c r="H74" s="39" t="str">
        <f t="shared" si="6"/>
        <v/>
      </c>
      <c r="I74" s="39">
        <f ca="1">IF(J73&lt;D71,"",J74-INT(J74/10)*10)</f>
        <v>5</v>
      </c>
      <c r="J74" s="8">
        <f ca="1">D71*I70</f>
        <v>15</v>
      </c>
      <c r="K74" s="8"/>
      <c r="L74" s="1" t="str">
        <f t="shared" si="18"/>
        <v/>
      </c>
      <c r="M74" s="1" t="str">
        <f t="shared" si="18"/>
        <v/>
      </c>
      <c r="N74" s="1" t="str">
        <f t="shared" si="18"/>
        <v/>
      </c>
      <c r="O74" s="1" t="str">
        <f t="shared" si="0"/>
        <v/>
      </c>
      <c r="P74" s="1" t="str">
        <f t="shared" si="24"/>
        <v/>
      </c>
      <c r="Q74" s="1" t="str">
        <f t="shared" si="24"/>
        <v/>
      </c>
      <c r="R74" s="1" t="str">
        <f t="shared" si="24"/>
        <v/>
      </c>
      <c r="S74" s="1" t="str">
        <f t="shared" si="24"/>
        <v/>
      </c>
      <c r="T74" s="1" t="str">
        <f t="shared" si="24"/>
        <v/>
      </c>
      <c r="U74" s="1" t="str">
        <f t="shared" si="24"/>
        <v/>
      </c>
      <c r="W74" s="1" t="str">
        <f t="shared" si="23"/>
        <v/>
      </c>
      <c r="X74" s="1" t="str">
        <f t="shared" si="23"/>
        <v/>
      </c>
      <c r="Y74" s="1" t="str">
        <f t="shared" si="23"/>
        <v/>
      </c>
      <c r="Z74" s="1" t="str">
        <f t="shared" si="23"/>
        <v/>
      </c>
      <c r="AA74" s="39" t="str">
        <f ca="1">IF(INT(AD74/10)=0,"",INT(AD74/10))</f>
        <v/>
      </c>
      <c r="AB74" s="39" t="str">
        <f t="shared" si="13"/>
        <v/>
      </c>
      <c r="AC74" s="39">
        <f ca="1">IF(AD73&lt;X71,"",AD74-INT(AD74/10)*10)</f>
        <v>7</v>
      </c>
      <c r="AD74" s="8">
        <f ca="1">X71*AC70</f>
        <v>7</v>
      </c>
      <c r="AE74" s="8"/>
      <c r="AF74" s="1" t="str">
        <f t="shared" si="25"/>
        <v/>
      </c>
      <c r="AG74" s="1" t="str">
        <f t="shared" si="25"/>
        <v/>
      </c>
      <c r="AH74" s="1" t="str">
        <f t="shared" si="25"/>
        <v/>
      </c>
      <c r="AI74" s="1" t="str">
        <f t="shared" si="25"/>
        <v/>
      </c>
      <c r="AJ74" s="1" t="str">
        <f t="shared" si="25"/>
        <v/>
      </c>
      <c r="AK74" s="1" t="str">
        <f t="shared" si="25"/>
        <v/>
      </c>
    </row>
    <row r="75" spans="1:37" ht="20.149999999999999" customHeight="1" x14ac:dyDescent="0.25">
      <c r="A75" s="1" t="str">
        <f t="shared" si="8"/>
        <v/>
      </c>
      <c r="C75" s="1" t="str">
        <f t="shared" si="12"/>
        <v/>
      </c>
      <c r="D75" s="1" t="str">
        <f t="shared" si="22"/>
        <v/>
      </c>
      <c r="E75" s="1" t="str">
        <f t="shared" si="22"/>
        <v/>
      </c>
      <c r="F75" s="1" t="str">
        <f t="shared" si="22"/>
        <v/>
      </c>
      <c r="G75" s="7" t="str">
        <f ca="1">IF(INT(J75/10)=0,"",INT(J75/10))</f>
        <v/>
      </c>
      <c r="H75" s="7"/>
      <c r="I75" s="7">
        <f ca="1">IF(J73&lt;D71,"",IF(G75="",J75,J75-INT(J75/10)*10))</f>
        <v>1</v>
      </c>
      <c r="J75" s="8">
        <f ca="1">J73-J74</f>
        <v>1</v>
      </c>
      <c r="K75" s="8"/>
      <c r="L75" s="1" t="str">
        <f t="shared" si="18"/>
        <v/>
      </c>
      <c r="M75" s="1" t="str">
        <f t="shared" si="18"/>
        <v/>
      </c>
      <c r="N75" s="1" t="str">
        <f t="shared" si="18"/>
        <v/>
      </c>
      <c r="O75" s="1" t="str">
        <f t="shared" si="0"/>
        <v/>
      </c>
      <c r="P75" s="1" t="str">
        <f t="shared" si="24"/>
        <v/>
      </c>
      <c r="Q75" s="1" t="str">
        <f t="shared" si="24"/>
        <v/>
      </c>
      <c r="R75" s="1" t="str">
        <f t="shared" si="24"/>
        <v/>
      </c>
      <c r="S75" s="1" t="str">
        <f t="shared" si="24"/>
        <v/>
      </c>
      <c r="T75" s="1" t="str">
        <f t="shared" si="24"/>
        <v/>
      </c>
      <c r="U75" s="1" t="str">
        <f t="shared" si="24"/>
        <v/>
      </c>
      <c r="W75" s="1" t="str">
        <f t="shared" si="23"/>
        <v/>
      </c>
      <c r="X75" s="1" t="str">
        <f t="shared" si="23"/>
        <v/>
      </c>
      <c r="Y75" s="1" t="str">
        <f t="shared" si="23"/>
        <v/>
      </c>
      <c r="Z75" s="1" t="str">
        <f t="shared" si="23"/>
        <v/>
      </c>
      <c r="AA75" s="7" t="str">
        <f ca="1">IF(INT(AD75/10)=0,"",INT(AD75/10))</f>
        <v/>
      </c>
      <c r="AB75" s="7"/>
      <c r="AC75" s="7">
        <f ca="1">IF(AD73&lt;X71,"",IF(AA75="",AD75,AD75-INT(AD75/10)*10))</f>
        <v>4</v>
      </c>
      <c r="AD75" s="8">
        <f ca="1">AD73-AD74</f>
        <v>4</v>
      </c>
      <c r="AE75" s="8"/>
      <c r="AF75" s="1" t="str">
        <f t="shared" si="25"/>
        <v/>
      </c>
      <c r="AG75" s="1" t="str">
        <f t="shared" si="25"/>
        <v/>
      </c>
      <c r="AH75" s="1" t="str">
        <f t="shared" si="25"/>
        <v/>
      </c>
      <c r="AI75" s="1" t="str">
        <f t="shared" si="25"/>
        <v/>
      </c>
      <c r="AJ75" s="1" t="str">
        <f t="shared" si="25"/>
        <v/>
      </c>
      <c r="AK75" s="1" t="str">
        <f t="shared" si="25"/>
        <v/>
      </c>
    </row>
  </sheetData>
  <mergeCells count="4">
    <mergeCell ref="AI1:AJ1"/>
    <mergeCell ref="AI39:AJ39"/>
    <mergeCell ref="U71:V71"/>
    <mergeCell ref="U33:V33"/>
  </mergeCells>
  <phoneticPr fontId="3"/>
  <pageMargins left="0.98425196850393704" right="0.98425196850393704" top="0.98425196850393704" bottom="0.98425196850393704" header="0.51181102362204722" footer="0.51181102362204722"/>
  <pageSetup paperSize="9" orientation="portrait" horizontalDpi="300" verticalDpi="0" r:id="rId1"/>
  <headerFooter alignWithMargins="0">
    <oddHeader>&amp;L&amp;14算数ドリル</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29</vt:i4>
      </vt:variant>
      <vt:variant>
        <vt:lpstr>名前付き一覧</vt:lpstr>
      </vt:variant>
      <vt:variant>
        <vt:i4>29</vt:i4>
      </vt:variant>
    </vt:vector>
  </HeadingPairs>
  <TitlesOfParts>
    <vt:vector size="58" baseType="lpstr">
      <vt:lpstr>一億をこえる数①</vt:lpstr>
      <vt:lpstr>一億をこえる数②</vt:lpstr>
      <vt:lpstr>一億をこえる数③</vt:lpstr>
      <vt:lpstr>一億をこえる数④</vt:lpstr>
      <vt:lpstr>一億をこえる数⑤</vt:lpstr>
      <vt:lpstr>折れ線グラフ</vt:lpstr>
      <vt:lpstr>1けたでわるわり算①</vt:lpstr>
      <vt:lpstr>1けたでわるわり算②</vt:lpstr>
      <vt:lpstr>1けたでわるわり算③</vt:lpstr>
      <vt:lpstr>1けたでわるわり算④</vt:lpstr>
      <vt:lpstr>1けたでわるわり算⑤</vt:lpstr>
      <vt:lpstr>1けたでわるわり算⑥</vt:lpstr>
      <vt:lpstr>1けたでわるわり算⑦</vt:lpstr>
      <vt:lpstr>1けたでわるわり算⑧</vt:lpstr>
      <vt:lpstr>小数①</vt:lpstr>
      <vt:lpstr>小数②</vt:lpstr>
      <vt:lpstr>小数③</vt:lpstr>
      <vt:lpstr>２けたでわるわり算①</vt:lpstr>
      <vt:lpstr>２けたでわるわり算②</vt:lpstr>
      <vt:lpstr>２けたでわるわり算③</vt:lpstr>
      <vt:lpstr>２けたでわるわり算④</vt:lpstr>
      <vt:lpstr>２けたでわるわり算⑤</vt:lpstr>
      <vt:lpstr>２けたでわるわり算⑥</vt:lpstr>
      <vt:lpstr>２けたでわるわり算⑦</vt:lpstr>
      <vt:lpstr>式と計算の順じょ①</vt:lpstr>
      <vt:lpstr>式と計算の順じょ②</vt:lpstr>
      <vt:lpstr>式と計算の順じょ③</vt:lpstr>
      <vt:lpstr>式と計算の順じょ④</vt:lpstr>
      <vt:lpstr>割合</vt:lpstr>
      <vt:lpstr>'1けたでわるわり算①'!Print_Area</vt:lpstr>
      <vt:lpstr>'1けたでわるわり算②'!Print_Area</vt:lpstr>
      <vt:lpstr>'1けたでわるわり算③'!Print_Area</vt:lpstr>
      <vt:lpstr>'1けたでわるわり算④'!Print_Area</vt:lpstr>
      <vt:lpstr>'1けたでわるわり算⑤'!Print_Area</vt:lpstr>
      <vt:lpstr>'1けたでわるわり算⑥'!Print_Area</vt:lpstr>
      <vt:lpstr>'1けたでわるわり算⑦'!Print_Area</vt:lpstr>
      <vt:lpstr>'1けたでわるわり算⑧'!Print_Area</vt:lpstr>
      <vt:lpstr>'２けたでわるわり算①'!Print_Area</vt:lpstr>
      <vt:lpstr>'２けたでわるわり算②'!Print_Area</vt:lpstr>
      <vt:lpstr>'２けたでわるわり算③'!Print_Area</vt:lpstr>
      <vt:lpstr>'２けたでわるわり算④'!Print_Area</vt:lpstr>
      <vt:lpstr>'２けたでわるわり算⑤'!Print_Area</vt:lpstr>
      <vt:lpstr>'２けたでわるわり算⑥'!Print_Area</vt:lpstr>
      <vt:lpstr>'２けたでわるわり算⑦'!Print_Area</vt:lpstr>
      <vt:lpstr>一億をこえる数①!Print_Area</vt:lpstr>
      <vt:lpstr>一億をこえる数②!Print_Area</vt:lpstr>
      <vt:lpstr>一億をこえる数③!Print_Area</vt:lpstr>
      <vt:lpstr>一億をこえる数④!Print_Area</vt:lpstr>
      <vt:lpstr>一億をこえる数⑤!Print_Area</vt:lpstr>
      <vt:lpstr>割合!Print_Area</vt:lpstr>
      <vt:lpstr>式と計算の順じょ①!Print_Area</vt:lpstr>
      <vt:lpstr>式と計算の順じょ②!Print_Area</vt:lpstr>
      <vt:lpstr>式と計算の順じょ③!Print_Area</vt:lpstr>
      <vt:lpstr>式と計算の順じょ④!Print_Area</vt:lpstr>
      <vt:lpstr>小数①!Print_Area</vt:lpstr>
      <vt:lpstr>小数②!Print_Area</vt:lpstr>
      <vt:lpstr>小数③!Print_Area</vt:lpstr>
      <vt:lpstr>折れ線グラフ!Print_Area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英之</dc:creator>
  <cp:lastModifiedBy>英之 鈴木</cp:lastModifiedBy>
  <cp:lastPrinted>2024-08-24T09:39:47Z</cp:lastPrinted>
  <dcterms:created xsi:type="dcterms:W3CDTF">2002-04-27T15:07:41Z</dcterms:created>
  <dcterms:modified xsi:type="dcterms:W3CDTF">2024-08-24T09:47:01Z</dcterms:modified>
</cp:coreProperties>
</file>