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drawings/drawing2.xml" ContentType="application/vnd.openxmlformats-officedocument.drawing+xml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D:\Temp\sdrill53\drill\gakunen\4nen\"/>
    </mc:Choice>
  </mc:AlternateContent>
  <xr:revisionPtr revIDLastSave="0" documentId="13_ncr:1_{C43288CA-3AF2-4D99-A224-7F98151D1E7A}" xr6:coauthVersionLast="47" xr6:coauthVersionMax="47" xr10:uidLastSave="{00000000-0000-0000-0000-000000000000}"/>
  <bookViews>
    <workbookView xWindow="-110" yWindow="-110" windowWidth="38620" windowHeight="21100" tabRatio="855" xr2:uid="{00000000-000D-0000-FFFF-FFFF00000000}"/>
  </bookViews>
  <sheets>
    <sheet name="面積①" sheetId="56" r:id="rId1"/>
    <sheet name="面積②" sheetId="57" r:id="rId2"/>
    <sheet name="面積③" sheetId="58" r:id="rId3"/>
    <sheet name="面積④" sheetId="59" r:id="rId4"/>
    <sheet name="がい数①" sheetId="6" r:id="rId5"/>
    <sheet name="がい数②" sheetId="48" r:id="rId6"/>
    <sheet name="もとの数はいくつ" sheetId="60" r:id="rId7"/>
    <sheet name="小数のかけ算①" sheetId="44" r:id="rId8"/>
    <sheet name="小数のかけ算②" sheetId="49" r:id="rId9"/>
    <sheet name="小数のかけ算③" sheetId="50" r:id="rId10"/>
    <sheet name="小数のわり算①" sheetId="45" r:id="rId11"/>
    <sheet name="小数のわり算②" sheetId="51" r:id="rId12"/>
    <sheet name="小数のわり算③" sheetId="52" r:id="rId13"/>
    <sheet name="小数のわり算④" sheetId="53" r:id="rId14"/>
    <sheet name="小数のわり算⑤" sheetId="54" r:id="rId15"/>
    <sheet name="分数①" sheetId="23" r:id="rId16"/>
    <sheet name="分数②" sheetId="24" r:id="rId17"/>
    <sheet name="分数③" sheetId="46" r:id="rId18"/>
    <sheet name="分数④" sheetId="55" r:id="rId19"/>
  </sheets>
  <definedNames>
    <definedName name="_xlnm.Print_Area" localSheetId="4">がい数①!$A$1:$AK$54</definedName>
    <definedName name="_xlnm.Print_Area" localSheetId="5">がい数②!$A$1:$AK$54</definedName>
    <definedName name="_xlnm.Print_Area" localSheetId="6">もとの数はいくつ!$A$1:$AK$52</definedName>
    <definedName name="_xlnm.Print_Area" localSheetId="7">小数のかけ算①!$A$1:$AK$50</definedName>
    <definedName name="_xlnm.Print_Area" localSheetId="8">小数のかけ算②!$A$1:$AK$56</definedName>
    <definedName name="_xlnm.Print_Area" localSheetId="9">小数のかけ算③!$A$1:$AK$64</definedName>
    <definedName name="_xlnm.Print_Area" localSheetId="10">小数のわり算①!$A$1:$AK$46</definedName>
    <definedName name="_xlnm.Print_Area" localSheetId="11">小数のわり算②!$A$1:$AK$78</definedName>
    <definedName name="_xlnm.Print_Area" localSheetId="12">小数のわり算③!$A$1:$AK$78</definedName>
    <definedName name="_xlnm.Print_Area" localSheetId="13">小数のわり算④!$A$1:$AK$78</definedName>
    <definedName name="_xlnm.Print_Area" localSheetId="14">小数のわり算⑤!$A$1:$AK$93</definedName>
    <definedName name="_xlnm.Print_Area" localSheetId="15">分数①!$A$1:$AK$59</definedName>
    <definedName name="_xlnm.Print_Area" localSheetId="16">分数②!$A$1:$AK$60</definedName>
    <definedName name="_xlnm.Print_Area" localSheetId="17">分数③!$A$1:$AK$70</definedName>
    <definedName name="_xlnm.Print_Area" localSheetId="18">分数④!$A$1:$AK$70</definedName>
    <definedName name="_xlnm.Print_Area" localSheetId="0">面積①!$A$1:$AK$50</definedName>
    <definedName name="_xlnm.Print_Area" localSheetId="1">面積②!$A$1:$AK$50</definedName>
    <definedName name="_xlnm.Print_Area" localSheetId="2">面積③!$A$1:$AK$50</definedName>
    <definedName name="_xlnm.Print_Area" localSheetId="3">面積④!$A$1:$AK$50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5" i="60" l="1"/>
  <c r="B45" i="60"/>
  <c r="C45" i="60"/>
  <c r="D45" i="60"/>
  <c r="I45" i="60"/>
  <c r="AK45" i="60"/>
  <c r="A46" i="60"/>
  <c r="B46" i="60"/>
  <c r="C46" i="60"/>
  <c r="D46" i="60"/>
  <c r="Y46" i="60"/>
  <c r="AB46" i="60"/>
  <c r="AK46" i="60"/>
  <c r="A47" i="60"/>
  <c r="B47" i="60"/>
  <c r="C47" i="60"/>
  <c r="D47" i="60"/>
  <c r="U47" i="60"/>
  <c r="AK47" i="60"/>
  <c r="A48" i="60"/>
  <c r="B48" i="60"/>
  <c r="C48" i="60"/>
  <c r="D48" i="60"/>
  <c r="AK48" i="60"/>
  <c r="A49" i="60"/>
  <c r="B49" i="60"/>
  <c r="C49" i="60"/>
  <c r="AK49" i="60"/>
  <c r="A50" i="60"/>
  <c r="B50" i="60"/>
  <c r="C50" i="60"/>
  <c r="D50" i="60"/>
  <c r="E50" i="60"/>
  <c r="F50" i="60"/>
  <c r="G50" i="60"/>
  <c r="H50" i="60"/>
  <c r="S50" i="60"/>
  <c r="T50" i="60"/>
  <c r="U50" i="60"/>
  <c r="V50" i="60"/>
  <c r="W50" i="60"/>
  <c r="X50" i="60"/>
  <c r="Y50" i="60"/>
  <c r="Z50" i="60"/>
  <c r="AA50" i="60"/>
  <c r="AB50" i="60"/>
  <c r="AC50" i="60"/>
  <c r="AD50" i="60"/>
  <c r="AE50" i="60"/>
  <c r="AF50" i="60"/>
  <c r="AG50" i="60"/>
  <c r="AH50" i="60"/>
  <c r="AI50" i="60"/>
  <c r="AJ50" i="60"/>
  <c r="AK50" i="60"/>
  <c r="A51" i="60"/>
  <c r="B51" i="60"/>
  <c r="C51" i="60"/>
  <c r="D51" i="60"/>
  <c r="E51" i="60"/>
  <c r="F51" i="60"/>
  <c r="G51" i="60"/>
  <c r="H51" i="60"/>
  <c r="I51" i="60"/>
  <c r="J51" i="60"/>
  <c r="K51" i="60"/>
  <c r="L51" i="60"/>
  <c r="M51" i="60"/>
  <c r="N51" i="60"/>
  <c r="O51" i="60"/>
  <c r="P51" i="60"/>
  <c r="Q51" i="60"/>
  <c r="R51" i="60"/>
  <c r="S51" i="60"/>
  <c r="T51" i="60"/>
  <c r="U51" i="60"/>
  <c r="V51" i="60"/>
  <c r="W51" i="60"/>
  <c r="X51" i="60"/>
  <c r="Y51" i="60"/>
  <c r="Z51" i="60"/>
  <c r="AA51" i="60"/>
  <c r="AB51" i="60"/>
  <c r="AC51" i="60"/>
  <c r="AD51" i="60"/>
  <c r="AE51" i="60"/>
  <c r="AF51" i="60"/>
  <c r="AG51" i="60"/>
  <c r="AH51" i="60"/>
  <c r="AI51" i="60"/>
  <c r="AJ51" i="60"/>
  <c r="AK51" i="60"/>
  <c r="A52" i="60"/>
  <c r="B52" i="60"/>
  <c r="C52" i="60"/>
  <c r="D52" i="60"/>
  <c r="E52" i="60"/>
  <c r="F52" i="60"/>
  <c r="G52" i="60"/>
  <c r="H52" i="60"/>
  <c r="I52" i="60"/>
  <c r="J52" i="60"/>
  <c r="K52" i="60"/>
  <c r="L52" i="60"/>
  <c r="M52" i="60"/>
  <c r="N52" i="60"/>
  <c r="O52" i="60"/>
  <c r="P52" i="60"/>
  <c r="Q52" i="60"/>
  <c r="R52" i="60"/>
  <c r="S52" i="60"/>
  <c r="T52" i="60"/>
  <c r="U52" i="60"/>
  <c r="V52" i="60"/>
  <c r="W52" i="60"/>
  <c r="X52" i="60"/>
  <c r="Y52" i="60"/>
  <c r="Z52" i="60"/>
  <c r="AA52" i="60"/>
  <c r="AB52" i="60"/>
  <c r="AC52" i="60"/>
  <c r="AD52" i="60"/>
  <c r="AE52" i="60"/>
  <c r="AF52" i="60"/>
  <c r="AI52" i="60"/>
  <c r="AK52" i="60"/>
  <c r="B44" i="60"/>
  <c r="C44" i="60"/>
  <c r="D44" i="60"/>
  <c r="AK44" i="60"/>
  <c r="Z20" i="60"/>
  <c r="S21" i="60" s="1"/>
  <c r="S47" i="60" s="1"/>
  <c r="I49" i="60" s="1"/>
  <c r="G19" i="60"/>
  <c r="G45" i="60" s="1"/>
  <c r="M50" i="60" s="1"/>
  <c r="I12" i="60"/>
  <c r="AL13" i="60" s="1"/>
  <c r="T5" i="60"/>
  <c r="T31" i="60" s="1"/>
  <c r="N35" i="60" s="1"/>
  <c r="W4" i="60"/>
  <c r="W30" i="60" s="1"/>
  <c r="N36" i="60" s="1"/>
  <c r="A30" i="60"/>
  <c r="B30" i="60"/>
  <c r="C30" i="60"/>
  <c r="D30" i="60"/>
  <c r="Y30" i="60"/>
  <c r="A31" i="60"/>
  <c r="B31" i="60"/>
  <c r="C31" i="60"/>
  <c r="D31" i="60"/>
  <c r="W31" i="60"/>
  <c r="AK31" i="60"/>
  <c r="A32" i="60"/>
  <c r="B32" i="60"/>
  <c r="C32" i="60"/>
  <c r="D32" i="60"/>
  <c r="T32" i="60"/>
  <c r="U32" i="60"/>
  <c r="V32" i="60"/>
  <c r="W32" i="60"/>
  <c r="X32" i="60"/>
  <c r="Y32" i="60"/>
  <c r="Z32" i="60"/>
  <c r="AA32" i="60"/>
  <c r="AB32" i="60"/>
  <c r="AC32" i="60"/>
  <c r="AD32" i="60"/>
  <c r="AE32" i="60"/>
  <c r="AF32" i="60"/>
  <c r="AG32" i="60"/>
  <c r="AH32" i="60"/>
  <c r="AI32" i="60"/>
  <c r="AJ32" i="60"/>
  <c r="AK32" i="60"/>
  <c r="A33" i="60"/>
  <c r="B33" i="60"/>
  <c r="C33" i="60"/>
  <c r="D33" i="60"/>
  <c r="AA33" i="60"/>
  <c r="AK33" i="60"/>
  <c r="A34" i="60"/>
  <c r="B34" i="60"/>
  <c r="C34" i="60"/>
  <c r="D34" i="60"/>
  <c r="AK34" i="60"/>
  <c r="A35" i="60"/>
  <c r="B35" i="60"/>
  <c r="C35" i="60"/>
  <c r="A36" i="60"/>
  <c r="B36" i="60"/>
  <c r="C36" i="60"/>
  <c r="D36" i="60"/>
  <c r="E36" i="60"/>
  <c r="F36" i="60"/>
  <c r="G36" i="60"/>
  <c r="H36" i="60"/>
  <c r="V36" i="60"/>
  <c r="W36" i="60"/>
  <c r="X36" i="60"/>
  <c r="Y36" i="60"/>
  <c r="Z36" i="60"/>
  <c r="AA36" i="60"/>
  <c r="AB36" i="60"/>
  <c r="AC36" i="60"/>
  <c r="AD36" i="60"/>
  <c r="AE36" i="60"/>
  <c r="AF36" i="60"/>
  <c r="AG36" i="60"/>
  <c r="AH36" i="60"/>
  <c r="AI36" i="60"/>
  <c r="AJ36" i="60"/>
  <c r="AK36" i="60"/>
  <c r="A37" i="60"/>
  <c r="B37" i="60"/>
  <c r="C37" i="60"/>
  <c r="D37" i="60"/>
  <c r="E37" i="60"/>
  <c r="F37" i="60"/>
  <c r="G37" i="60"/>
  <c r="H37" i="60"/>
  <c r="I37" i="60"/>
  <c r="J37" i="60"/>
  <c r="K37" i="60"/>
  <c r="L37" i="60"/>
  <c r="M37" i="60"/>
  <c r="N37" i="60"/>
  <c r="O37" i="60"/>
  <c r="P37" i="60"/>
  <c r="Q37" i="60"/>
  <c r="R37" i="60"/>
  <c r="S37" i="60"/>
  <c r="T37" i="60"/>
  <c r="U37" i="60"/>
  <c r="V37" i="60"/>
  <c r="W37" i="60"/>
  <c r="X37" i="60"/>
  <c r="Y37" i="60"/>
  <c r="Z37" i="60"/>
  <c r="AA37" i="60"/>
  <c r="AB37" i="60"/>
  <c r="AC37" i="60"/>
  <c r="AD37" i="60"/>
  <c r="AE37" i="60"/>
  <c r="AI37" i="60"/>
  <c r="AK37" i="60"/>
  <c r="A38" i="60"/>
  <c r="B38" i="60"/>
  <c r="C38" i="60"/>
  <c r="D38" i="60"/>
  <c r="K38" i="60"/>
  <c r="AK38" i="60"/>
  <c r="A39" i="60"/>
  <c r="B39" i="60"/>
  <c r="C39" i="60"/>
  <c r="D39" i="60"/>
  <c r="J39" i="60"/>
  <c r="Z39" i="60"/>
  <c r="AK39" i="60"/>
  <c r="A40" i="60"/>
  <c r="B40" i="60"/>
  <c r="C40" i="60"/>
  <c r="D40" i="60"/>
  <c r="A41" i="60"/>
  <c r="B41" i="60"/>
  <c r="C41" i="60"/>
  <c r="A42" i="60"/>
  <c r="B42" i="60"/>
  <c r="C42" i="60"/>
  <c r="D42" i="60"/>
  <c r="E42" i="60"/>
  <c r="F42" i="60"/>
  <c r="G42" i="60"/>
  <c r="H42" i="60"/>
  <c r="V42" i="60"/>
  <c r="W42" i="60"/>
  <c r="X42" i="60"/>
  <c r="Y42" i="60"/>
  <c r="Z42" i="60"/>
  <c r="AA42" i="60"/>
  <c r="AB42" i="60"/>
  <c r="AC42" i="60"/>
  <c r="AD42" i="60"/>
  <c r="AE42" i="60"/>
  <c r="AF42" i="60"/>
  <c r="AG42" i="60"/>
  <c r="AH42" i="60"/>
  <c r="AI42" i="60"/>
  <c r="AJ42" i="60"/>
  <c r="AK42" i="60"/>
  <c r="A43" i="60"/>
  <c r="B43" i="60"/>
  <c r="C43" i="60"/>
  <c r="D43" i="60"/>
  <c r="E43" i="60"/>
  <c r="F43" i="60"/>
  <c r="G43" i="60"/>
  <c r="H43" i="60"/>
  <c r="I43" i="60"/>
  <c r="J43" i="60"/>
  <c r="K43" i="60"/>
  <c r="L43" i="60"/>
  <c r="M43" i="60"/>
  <c r="N43" i="60"/>
  <c r="O43" i="60"/>
  <c r="P43" i="60"/>
  <c r="Q43" i="60"/>
  <c r="R43" i="60"/>
  <c r="S43" i="60"/>
  <c r="T43" i="60"/>
  <c r="U43" i="60"/>
  <c r="V43" i="60"/>
  <c r="W43" i="60"/>
  <c r="X43" i="60"/>
  <c r="Y43" i="60"/>
  <c r="Z43" i="60"/>
  <c r="AA43" i="60"/>
  <c r="AB43" i="60"/>
  <c r="AC43" i="60"/>
  <c r="AD43" i="60"/>
  <c r="AE43" i="60"/>
  <c r="AI43" i="60"/>
  <c r="AK43" i="60"/>
  <c r="A44" i="60"/>
  <c r="B29" i="60"/>
  <c r="C29" i="60"/>
  <c r="D29" i="60"/>
  <c r="E29" i="60"/>
  <c r="F29" i="60"/>
  <c r="G29" i="60"/>
  <c r="H29" i="60"/>
  <c r="I29" i="60"/>
  <c r="J29" i="60"/>
  <c r="K29" i="60"/>
  <c r="L29" i="60"/>
  <c r="M29" i="60"/>
  <c r="N29" i="60"/>
  <c r="O29" i="60"/>
  <c r="P29" i="60"/>
  <c r="Q29" i="60"/>
  <c r="R29" i="60"/>
  <c r="S29" i="60"/>
  <c r="T29" i="60"/>
  <c r="U29" i="60"/>
  <c r="V29" i="60"/>
  <c r="W29" i="60"/>
  <c r="X29" i="60"/>
  <c r="Y29" i="60"/>
  <c r="Z29" i="60"/>
  <c r="AA29" i="60"/>
  <c r="AB29" i="60"/>
  <c r="AC29" i="60"/>
  <c r="AD29" i="60"/>
  <c r="AE29" i="60"/>
  <c r="AF29" i="60"/>
  <c r="AG29" i="60"/>
  <c r="AH29" i="60"/>
  <c r="AI29" i="60"/>
  <c r="AJ29" i="60"/>
  <c r="AK29" i="60"/>
  <c r="A29" i="60"/>
  <c r="U28" i="60"/>
  <c r="Q28" i="60"/>
  <c r="AI27" i="60"/>
  <c r="AG27" i="60"/>
  <c r="D27" i="60"/>
  <c r="D12" i="59"/>
  <c r="D37" i="59" s="1"/>
  <c r="H37" i="59" s="1"/>
  <c r="D14" i="59"/>
  <c r="D39" i="59" s="1"/>
  <c r="J39" i="59" s="1"/>
  <c r="E14" i="59"/>
  <c r="E39" i="59" s="1"/>
  <c r="F14" i="59"/>
  <c r="F39" i="59" s="1"/>
  <c r="D16" i="59"/>
  <c r="D41" i="59" s="1"/>
  <c r="K41" i="59" s="1"/>
  <c r="S41" i="59" s="1"/>
  <c r="D18" i="59"/>
  <c r="D43" i="59" s="1"/>
  <c r="H43" i="59" s="1"/>
  <c r="R43" i="59" s="1"/>
  <c r="G20" i="59"/>
  <c r="G45" i="59" s="1"/>
  <c r="D46" i="59" s="1"/>
  <c r="M20" i="59"/>
  <c r="M45" i="59" s="1"/>
  <c r="H46" i="59" s="1"/>
  <c r="G23" i="59"/>
  <c r="G48" i="59" s="1"/>
  <c r="D49" i="59" s="1"/>
  <c r="N23" i="59"/>
  <c r="N48" i="59" s="1"/>
  <c r="I49" i="59" s="1"/>
  <c r="D26" i="59"/>
  <c r="AG26" i="59"/>
  <c r="AI26" i="59"/>
  <c r="Q27" i="59"/>
  <c r="U27" i="59"/>
  <c r="A28" i="59"/>
  <c r="B28" i="59"/>
  <c r="C28" i="59"/>
  <c r="D28" i="59"/>
  <c r="E28" i="59"/>
  <c r="F28" i="59"/>
  <c r="G28" i="59"/>
  <c r="H28" i="59"/>
  <c r="I28" i="59"/>
  <c r="J28" i="59"/>
  <c r="K28" i="59"/>
  <c r="L28" i="59"/>
  <c r="M28" i="59"/>
  <c r="N28" i="59"/>
  <c r="O28" i="59"/>
  <c r="P28" i="59"/>
  <c r="Q28" i="59"/>
  <c r="R28" i="59"/>
  <c r="S28" i="59"/>
  <c r="T28" i="59"/>
  <c r="U28" i="59"/>
  <c r="V28" i="59"/>
  <c r="W28" i="59"/>
  <c r="X28" i="59"/>
  <c r="Y28" i="59"/>
  <c r="Z28" i="59"/>
  <c r="AA28" i="59"/>
  <c r="AB28" i="59"/>
  <c r="AC28" i="59"/>
  <c r="AD28" i="59"/>
  <c r="AE28" i="59"/>
  <c r="AF28" i="59"/>
  <c r="AG28" i="59"/>
  <c r="AH28" i="59"/>
  <c r="AI28" i="59"/>
  <c r="AJ28" i="59"/>
  <c r="AK28" i="59"/>
  <c r="A29" i="59"/>
  <c r="D29" i="59"/>
  <c r="G29" i="59"/>
  <c r="E31" i="59"/>
  <c r="H29" i="59"/>
  <c r="I29" i="59"/>
  <c r="M29" i="59"/>
  <c r="N29" i="59"/>
  <c r="O29" i="59"/>
  <c r="A30" i="59"/>
  <c r="D30" i="59"/>
  <c r="A31" i="59"/>
  <c r="D31" i="59"/>
  <c r="P31" i="59"/>
  <c r="Q31" i="59"/>
  <c r="R31" i="59"/>
  <c r="S31" i="59"/>
  <c r="Y31" i="59"/>
  <c r="Z31" i="59"/>
  <c r="AA31" i="59"/>
  <c r="AB31" i="59"/>
  <c r="AC31" i="59"/>
  <c r="AD31" i="59"/>
  <c r="AE31" i="59"/>
  <c r="AF31" i="59"/>
  <c r="AG31" i="59"/>
  <c r="AH31" i="59"/>
  <c r="AI31" i="59"/>
  <c r="AJ31" i="59"/>
  <c r="AK31" i="59"/>
  <c r="A32" i="59"/>
  <c r="D32" i="59"/>
  <c r="E32" i="59"/>
  <c r="O32" i="59"/>
  <c r="T32" i="59"/>
  <c r="Q32" i="59"/>
  <c r="R32" i="59"/>
  <c r="S32" i="59"/>
  <c r="X32" i="59"/>
  <c r="Y32" i="59"/>
  <c r="Z32" i="59"/>
  <c r="AA32" i="59"/>
  <c r="AB32" i="59"/>
  <c r="AC32" i="59"/>
  <c r="AD32" i="59"/>
  <c r="AE32" i="59"/>
  <c r="AF32" i="59"/>
  <c r="AG32" i="59"/>
  <c r="AH32" i="59"/>
  <c r="AI32" i="59"/>
  <c r="AJ32" i="59"/>
  <c r="AK32" i="59"/>
  <c r="A33" i="59"/>
  <c r="D33" i="59"/>
  <c r="G33" i="59"/>
  <c r="H33" i="59"/>
  <c r="I33" i="59"/>
  <c r="J33" i="59"/>
  <c r="N33" i="59"/>
  <c r="O33" i="59"/>
  <c r="P33" i="59"/>
  <c r="Q33" i="59"/>
  <c r="A34" i="59"/>
  <c r="D34" i="59"/>
  <c r="A35" i="59"/>
  <c r="D35" i="59"/>
  <c r="N35" i="59"/>
  <c r="I35" i="59"/>
  <c r="R35" i="59"/>
  <c r="S35" i="59"/>
  <c r="Z35" i="59"/>
  <c r="AA35" i="59"/>
  <c r="AB35" i="59"/>
  <c r="AC35" i="59"/>
  <c r="AD35" i="59"/>
  <c r="AE35" i="59"/>
  <c r="AF35" i="59"/>
  <c r="AG35" i="59"/>
  <c r="AH35" i="59"/>
  <c r="AI35" i="59"/>
  <c r="AJ35" i="59"/>
  <c r="AK35" i="59"/>
  <c r="A36" i="59"/>
  <c r="R36" i="59"/>
  <c r="S36" i="59"/>
  <c r="T36" i="59"/>
  <c r="Y36" i="59"/>
  <c r="Z36" i="59"/>
  <c r="AA36" i="59"/>
  <c r="AB36" i="59"/>
  <c r="AC36" i="59"/>
  <c r="AD36" i="59"/>
  <c r="AE36" i="59"/>
  <c r="AF36" i="59"/>
  <c r="AG36" i="59"/>
  <c r="AH36" i="59"/>
  <c r="AI36" i="59"/>
  <c r="AJ36" i="59"/>
  <c r="AK36" i="59"/>
  <c r="A37" i="59"/>
  <c r="E37" i="59"/>
  <c r="I37" i="59"/>
  <c r="J37" i="59"/>
  <c r="K37" i="59"/>
  <c r="L37" i="59"/>
  <c r="N37" i="59"/>
  <c r="O37" i="59"/>
  <c r="P37" i="59"/>
  <c r="Q37" i="59"/>
  <c r="R37" i="59"/>
  <c r="S37" i="59"/>
  <c r="T37" i="59"/>
  <c r="U37" i="59"/>
  <c r="V37" i="59"/>
  <c r="W37" i="59"/>
  <c r="X37" i="59"/>
  <c r="Y37" i="59"/>
  <c r="Z37" i="59"/>
  <c r="AA37" i="59"/>
  <c r="AB37" i="59"/>
  <c r="AC37" i="59"/>
  <c r="AD37" i="59"/>
  <c r="AE37" i="59"/>
  <c r="AF37" i="59"/>
  <c r="AG37" i="59"/>
  <c r="AH37" i="59"/>
  <c r="AI37" i="59"/>
  <c r="AJ37" i="59"/>
  <c r="AK37" i="59"/>
  <c r="A38" i="59"/>
  <c r="D38" i="59"/>
  <c r="E38" i="59"/>
  <c r="F38" i="59"/>
  <c r="G38" i="59"/>
  <c r="H38" i="59"/>
  <c r="I38" i="59"/>
  <c r="J38" i="59"/>
  <c r="K38" i="59"/>
  <c r="L38" i="59"/>
  <c r="M38" i="59"/>
  <c r="N38" i="59"/>
  <c r="O38" i="59"/>
  <c r="P38" i="59"/>
  <c r="Q38" i="59"/>
  <c r="R38" i="59"/>
  <c r="S38" i="59"/>
  <c r="T38" i="59"/>
  <c r="U38" i="59"/>
  <c r="V38" i="59"/>
  <c r="W38" i="59"/>
  <c r="X38" i="59"/>
  <c r="Y38" i="59"/>
  <c r="Z38" i="59"/>
  <c r="AA38" i="59"/>
  <c r="AB38" i="59"/>
  <c r="AC38" i="59"/>
  <c r="AD38" i="59"/>
  <c r="AE38" i="59"/>
  <c r="AF38" i="59"/>
  <c r="AG38" i="59"/>
  <c r="AH38" i="59"/>
  <c r="AI38" i="59"/>
  <c r="AJ38" i="59"/>
  <c r="AK38" i="59"/>
  <c r="A39" i="59"/>
  <c r="G39" i="59"/>
  <c r="K39" i="59"/>
  <c r="L39" i="59"/>
  <c r="M39" i="59"/>
  <c r="N39" i="59"/>
  <c r="P39" i="59"/>
  <c r="Q39" i="59"/>
  <c r="R39" i="59"/>
  <c r="S39" i="59"/>
  <c r="T39" i="59"/>
  <c r="U39" i="59"/>
  <c r="V39" i="59"/>
  <c r="W39" i="59"/>
  <c r="X39" i="59"/>
  <c r="Y39" i="59"/>
  <c r="Z39" i="59"/>
  <c r="AA39" i="59"/>
  <c r="AB39" i="59"/>
  <c r="AC39" i="59"/>
  <c r="AD39" i="59"/>
  <c r="AE39" i="59"/>
  <c r="AF39" i="59"/>
  <c r="AG39" i="59"/>
  <c r="AH39" i="59"/>
  <c r="AI39" i="59"/>
  <c r="AJ39" i="59"/>
  <c r="AK39" i="59"/>
  <c r="A40" i="59"/>
  <c r="D40" i="59"/>
  <c r="E40" i="59"/>
  <c r="F40" i="59"/>
  <c r="G40" i="59"/>
  <c r="H40" i="59"/>
  <c r="I40" i="59"/>
  <c r="J40" i="59"/>
  <c r="K40" i="59"/>
  <c r="L40" i="59"/>
  <c r="M40" i="59"/>
  <c r="N40" i="59"/>
  <c r="O40" i="59"/>
  <c r="P40" i="59"/>
  <c r="Q40" i="59"/>
  <c r="R40" i="59"/>
  <c r="S40" i="59"/>
  <c r="T40" i="59"/>
  <c r="U40" i="59"/>
  <c r="V40" i="59"/>
  <c r="W40" i="59"/>
  <c r="X40" i="59"/>
  <c r="Y40" i="59"/>
  <c r="Z40" i="59"/>
  <c r="AA40" i="59"/>
  <c r="AB40" i="59"/>
  <c r="AC40" i="59"/>
  <c r="AD40" i="59"/>
  <c r="AE40" i="59"/>
  <c r="AF40" i="59"/>
  <c r="AG40" i="59"/>
  <c r="AH40" i="59"/>
  <c r="AI40" i="59"/>
  <c r="AJ40" i="59"/>
  <c r="AK40" i="59"/>
  <c r="A41" i="59"/>
  <c r="E41" i="59"/>
  <c r="F41" i="59"/>
  <c r="G41" i="59"/>
  <c r="H41" i="59"/>
  <c r="L41" i="59"/>
  <c r="M41" i="59"/>
  <c r="N41" i="59"/>
  <c r="O41" i="59"/>
  <c r="Q41" i="59"/>
  <c r="R41" i="59"/>
  <c r="T41" i="59"/>
  <c r="U41" i="59"/>
  <c r="V41" i="59"/>
  <c r="W41" i="59"/>
  <c r="Z41" i="59"/>
  <c r="AA41" i="59"/>
  <c r="AB41" i="59"/>
  <c r="AC41" i="59"/>
  <c r="AD41" i="59"/>
  <c r="AE41" i="59"/>
  <c r="AF41" i="59"/>
  <c r="AG41" i="59"/>
  <c r="AH41" i="59"/>
  <c r="AI41" i="59"/>
  <c r="AJ41" i="59"/>
  <c r="AK41" i="59"/>
  <c r="A42" i="59"/>
  <c r="D42" i="59"/>
  <c r="E42" i="59"/>
  <c r="F42" i="59"/>
  <c r="G42" i="59"/>
  <c r="H42" i="59"/>
  <c r="I42" i="59"/>
  <c r="J42" i="59"/>
  <c r="K42" i="59"/>
  <c r="L42" i="59"/>
  <c r="M42" i="59"/>
  <c r="N42" i="59"/>
  <c r="O42" i="59"/>
  <c r="P42" i="59"/>
  <c r="Q42" i="59"/>
  <c r="R42" i="59"/>
  <c r="S42" i="59"/>
  <c r="T42" i="59"/>
  <c r="U42" i="59"/>
  <c r="V42" i="59"/>
  <c r="W42" i="59"/>
  <c r="X42" i="59"/>
  <c r="Y42" i="59"/>
  <c r="Z42" i="59"/>
  <c r="AA42" i="59"/>
  <c r="AB42" i="59"/>
  <c r="AC42" i="59"/>
  <c r="AD42" i="59"/>
  <c r="AE42" i="59"/>
  <c r="AF42" i="59"/>
  <c r="AG42" i="59"/>
  <c r="AH42" i="59"/>
  <c r="AI42" i="59"/>
  <c r="AJ42" i="59"/>
  <c r="AK42" i="59"/>
  <c r="A43" i="59"/>
  <c r="E43" i="59"/>
  <c r="I43" i="59"/>
  <c r="J43" i="59"/>
  <c r="K43" i="59"/>
  <c r="L43" i="59"/>
  <c r="M43" i="59"/>
  <c r="N43" i="59"/>
  <c r="P43" i="59"/>
  <c r="S43" i="59"/>
  <c r="T43" i="59"/>
  <c r="U43" i="59"/>
  <c r="V43" i="59"/>
  <c r="X43" i="59"/>
  <c r="Y43" i="59"/>
  <c r="Z43" i="59"/>
  <c r="AA43" i="59"/>
  <c r="AB43" i="59"/>
  <c r="AC43" i="59"/>
  <c r="AD43" i="59"/>
  <c r="AE43" i="59"/>
  <c r="AF43" i="59"/>
  <c r="AG43" i="59"/>
  <c r="AH43" i="59"/>
  <c r="AI43" i="59"/>
  <c r="AJ43" i="59"/>
  <c r="AK43" i="59"/>
  <c r="A44" i="59"/>
  <c r="D44" i="59"/>
  <c r="E44" i="59"/>
  <c r="F44" i="59"/>
  <c r="G44" i="59"/>
  <c r="H44" i="59"/>
  <c r="I44" i="59"/>
  <c r="J44" i="59"/>
  <c r="K44" i="59"/>
  <c r="L44" i="59"/>
  <c r="M44" i="59"/>
  <c r="N44" i="59"/>
  <c r="O44" i="59"/>
  <c r="P44" i="59"/>
  <c r="Q44" i="59"/>
  <c r="R44" i="59"/>
  <c r="S44" i="59"/>
  <c r="T44" i="59"/>
  <c r="U44" i="59"/>
  <c r="V44" i="59"/>
  <c r="W44" i="59"/>
  <c r="X44" i="59"/>
  <c r="Y44" i="59"/>
  <c r="Z44" i="59"/>
  <c r="AA44" i="59"/>
  <c r="AB44" i="59"/>
  <c r="AC44" i="59"/>
  <c r="AD44" i="59"/>
  <c r="AE44" i="59"/>
  <c r="AF44" i="59"/>
  <c r="AG44" i="59"/>
  <c r="AH44" i="59"/>
  <c r="AI44" i="59"/>
  <c r="AJ44" i="59"/>
  <c r="AK44" i="59"/>
  <c r="A45" i="59"/>
  <c r="D45" i="59"/>
  <c r="H45" i="59"/>
  <c r="I45" i="59"/>
  <c r="N45" i="59"/>
  <c r="O45" i="59"/>
  <c r="A46" i="59"/>
  <c r="V46" i="59"/>
  <c r="W46" i="59"/>
  <c r="X46" i="59"/>
  <c r="Y46" i="59"/>
  <c r="Z46" i="59"/>
  <c r="AA46" i="59"/>
  <c r="AB46" i="59"/>
  <c r="AC46" i="59"/>
  <c r="AD46" i="59"/>
  <c r="AE46" i="59"/>
  <c r="AF46" i="59"/>
  <c r="AG46" i="59"/>
  <c r="AH46" i="59"/>
  <c r="AI46" i="59"/>
  <c r="AJ46" i="59"/>
  <c r="AK46" i="59"/>
  <c r="A47" i="59"/>
  <c r="U47" i="59"/>
  <c r="V47" i="59"/>
  <c r="W47" i="59"/>
  <c r="X47" i="59"/>
  <c r="AD47" i="59"/>
  <c r="AE47" i="59"/>
  <c r="AF47" i="59"/>
  <c r="AG47" i="59"/>
  <c r="AH47" i="59"/>
  <c r="AI47" i="59"/>
  <c r="AJ47" i="59"/>
  <c r="AK47" i="59"/>
  <c r="A48" i="59"/>
  <c r="D48" i="59"/>
  <c r="H48" i="59"/>
  <c r="I48" i="59"/>
  <c r="J48" i="59"/>
  <c r="O48" i="59"/>
  <c r="P48" i="59"/>
  <c r="Q48" i="59"/>
  <c r="A49" i="59"/>
  <c r="W49" i="59"/>
  <c r="X49" i="59"/>
  <c r="Y49" i="59"/>
  <c r="Z49" i="59"/>
  <c r="AA49" i="59"/>
  <c r="AB49" i="59"/>
  <c r="AC49" i="59"/>
  <c r="AD49" i="59"/>
  <c r="AE49" i="59"/>
  <c r="AF49" i="59"/>
  <c r="AG49" i="59"/>
  <c r="AH49" i="59"/>
  <c r="AI49" i="59"/>
  <c r="AJ49" i="59"/>
  <c r="AK49" i="59"/>
  <c r="A50" i="59"/>
  <c r="V50" i="59"/>
  <c r="W50" i="59"/>
  <c r="X50" i="59"/>
  <c r="AC50" i="59"/>
  <c r="AD50" i="59"/>
  <c r="AE50" i="59"/>
  <c r="AF50" i="59"/>
  <c r="AG50" i="59"/>
  <c r="AH50" i="59"/>
  <c r="AI50" i="59"/>
  <c r="AJ50" i="59"/>
  <c r="AK50" i="59"/>
  <c r="F8" i="58"/>
  <c r="F33" i="58" s="1"/>
  <c r="Y8" i="58"/>
  <c r="Y33" i="58" s="1"/>
  <c r="O16" i="58"/>
  <c r="O41" i="58" s="1"/>
  <c r="AH16" i="58"/>
  <c r="S22" i="58"/>
  <c r="S23" i="58" s="1"/>
  <c r="S48" i="58" s="1"/>
  <c r="A26" i="58"/>
  <c r="D26" i="58"/>
  <c r="AG26" i="58"/>
  <c r="AI26" i="58"/>
  <c r="Q27" i="58"/>
  <c r="U27" i="58"/>
  <c r="A28" i="58"/>
  <c r="A29" i="58"/>
  <c r="D29" i="58"/>
  <c r="E29" i="58"/>
  <c r="F29" i="58"/>
  <c r="G29" i="58"/>
  <c r="H29" i="58"/>
  <c r="I29" i="58"/>
  <c r="J29" i="58"/>
  <c r="K29" i="58"/>
  <c r="L29" i="58"/>
  <c r="M29" i="58"/>
  <c r="N29" i="58"/>
  <c r="O29" i="58"/>
  <c r="P29" i="58"/>
  <c r="Q29" i="58"/>
  <c r="R29" i="58"/>
  <c r="S29" i="58"/>
  <c r="T29" i="58"/>
  <c r="W29" i="58"/>
  <c r="X29" i="58"/>
  <c r="Y29" i="58"/>
  <c r="Z29" i="58"/>
  <c r="AA29" i="58"/>
  <c r="AB29" i="58"/>
  <c r="AC29" i="58"/>
  <c r="AD29" i="58"/>
  <c r="AE29" i="58"/>
  <c r="AF29" i="58"/>
  <c r="AG29" i="58"/>
  <c r="AH29" i="58"/>
  <c r="AI29" i="58"/>
  <c r="AJ29" i="58"/>
  <c r="AK29" i="58"/>
  <c r="A30" i="58"/>
  <c r="B30" i="58"/>
  <c r="C30" i="58"/>
  <c r="D30" i="58"/>
  <c r="E30" i="58"/>
  <c r="F30" i="58"/>
  <c r="G30" i="58"/>
  <c r="H30" i="58"/>
  <c r="I30" i="58"/>
  <c r="J30" i="58"/>
  <c r="K30" i="58"/>
  <c r="L30" i="58"/>
  <c r="M30" i="58"/>
  <c r="N30" i="58"/>
  <c r="O30" i="58"/>
  <c r="P30" i="58"/>
  <c r="Q30" i="58"/>
  <c r="R30" i="58"/>
  <c r="S30" i="58"/>
  <c r="T30" i="58"/>
  <c r="U30" i="58"/>
  <c r="V30" i="58"/>
  <c r="W30" i="58"/>
  <c r="X30" i="58"/>
  <c r="Y30" i="58"/>
  <c r="Z30" i="58"/>
  <c r="AA30" i="58"/>
  <c r="AB30" i="58"/>
  <c r="AC30" i="58"/>
  <c r="AD30" i="58"/>
  <c r="AE30" i="58"/>
  <c r="AF30" i="58"/>
  <c r="AG30" i="58"/>
  <c r="AH30" i="58"/>
  <c r="AI30" i="58"/>
  <c r="AJ30" i="58"/>
  <c r="AK30" i="58"/>
  <c r="A31" i="58"/>
  <c r="B31" i="58"/>
  <c r="C31" i="58"/>
  <c r="D31" i="58"/>
  <c r="E31" i="58"/>
  <c r="F31" i="58"/>
  <c r="G31" i="58"/>
  <c r="H31" i="58"/>
  <c r="I31" i="58"/>
  <c r="J31" i="58"/>
  <c r="K31" i="58"/>
  <c r="L31" i="58"/>
  <c r="M31" i="58"/>
  <c r="N31" i="58"/>
  <c r="O31" i="58"/>
  <c r="P31" i="58"/>
  <c r="Q31" i="58"/>
  <c r="R31" i="58"/>
  <c r="S31" i="58"/>
  <c r="T31" i="58"/>
  <c r="U31" i="58"/>
  <c r="V31" i="58"/>
  <c r="W31" i="58"/>
  <c r="X31" i="58"/>
  <c r="Y31" i="58"/>
  <c r="Z31" i="58"/>
  <c r="AA31" i="58"/>
  <c r="AB31" i="58"/>
  <c r="AC31" i="58"/>
  <c r="AD31" i="58"/>
  <c r="AE31" i="58"/>
  <c r="AF31" i="58"/>
  <c r="AG31" i="58"/>
  <c r="AH31" i="58"/>
  <c r="AI31" i="58"/>
  <c r="AJ31" i="58"/>
  <c r="AK31" i="58"/>
  <c r="A32" i="58"/>
  <c r="B32" i="58"/>
  <c r="C32" i="58"/>
  <c r="D32" i="58"/>
  <c r="E32" i="58"/>
  <c r="F32" i="58"/>
  <c r="G32" i="58"/>
  <c r="H32" i="58"/>
  <c r="I32" i="58"/>
  <c r="J32" i="58"/>
  <c r="K32" i="58"/>
  <c r="L32" i="58"/>
  <c r="M32" i="58"/>
  <c r="N32" i="58"/>
  <c r="O32" i="58"/>
  <c r="P32" i="58"/>
  <c r="Q32" i="58"/>
  <c r="R32" i="58"/>
  <c r="S32" i="58"/>
  <c r="T32" i="58"/>
  <c r="U32" i="58"/>
  <c r="V32" i="58"/>
  <c r="W32" i="58"/>
  <c r="X32" i="58"/>
  <c r="Y32" i="58"/>
  <c r="Z32" i="58"/>
  <c r="AA32" i="58"/>
  <c r="AB32" i="58"/>
  <c r="AC32" i="58"/>
  <c r="AD32" i="58"/>
  <c r="AE32" i="58"/>
  <c r="AF32" i="58"/>
  <c r="AG32" i="58"/>
  <c r="AH32" i="58"/>
  <c r="AI32" i="58"/>
  <c r="AJ32" i="58"/>
  <c r="AK32" i="58"/>
  <c r="A33" i="58"/>
  <c r="B33" i="58"/>
  <c r="C33" i="58"/>
  <c r="G33" i="58"/>
  <c r="K33" i="58"/>
  <c r="O33" i="58"/>
  <c r="V33" i="58"/>
  <c r="AA33" i="58"/>
  <c r="AD33" i="58"/>
  <c r="AI33" i="58"/>
  <c r="A34" i="58"/>
  <c r="B34" i="58"/>
  <c r="C34" i="58"/>
  <c r="G34" i="58"/>
  <c r="K34" i="58"/>
  <c r="P34" i="58"/>
  <c r="V34" i="58"/>
  <c r="AA34" i="58"/>
  <c r="AD34" i="58"/>
  <c r="AI34" i="58"/>
  <c r="A35" i="58"/>
  <c r="B35" i="58"/>
  <c r="C35" i="58"/>
  <c r="D35" i="58"/>
  <c r="E35" i="58"/>
  <c r="F35" i="58"/>
  <c r="G35" i="58"/>
  <c r="H35" i="58"/>
  <c r="I35" i="58"/>
  <c r="J35" i="58"/>
  <c r="Q35" i="58"/>
  <c r="R35" i="58"/>
  <c r="S35" i="58"/>
  <c r="T35" i="58"/>
  <c r="U35" i="58"/>
  <c r="V35" i="58"/>
  <c r="W35" i="58"/>
  <c r="X35" i="58"/>
  <c r="Y35" i="58"/>
  <c r="Z35" i="58"/>
  <c r="AA35" i="58"/>
  <c r="AB35" i="58"/>
  <c r="AC35" i="58"/>
  <c r="AJ35" i="58"/>
  <c r="AK35" i="58"/>
  <c r="A36" i="58"/>
  <c r="B36" i="58"/>
  <c r="C36" i="58"/>
  <c r="D36" i="58"/>
  <c r="E36" i="58"/>
  <c r="F36" i="58"/>
  <c r="G36" i="58"/>
  <c r="H36" i="58"/>
  <c r="I36" i="58"/>
  <c r="J36" i="58"/>
  <c r="K36" i="58"/>
  <c r="L36" i="58"/>
  <c r="M36" i="58"/>
  <c r="N36" i="58"/>
  <c r="O36" i="58"/>
  <c r="P36" i="58"/>
  <c r="Q36" i="58"/>
  <c r="R36" i="58"/>
  <c r="S36" i="58"/>
  <c r="T36" i="58"/>
  <c r="U36" i="58"/>
  <c r="V36" i="58"/>
  <c r="W36" i="58"/>
  <c r="X36" i="58"/>
  <c r="Y36" i="58"/>
  <c r="Z36" i="58"/>
  <c r="AA36" i="58"/>
  <c r="AB36" i="58"/>
  <c r="AC36" i="58"/>
  <c r="AD36" i="58"/>
  <c r="AE36" i="58"/>
  <c r="AF36" i="58"/>
  <c r="AG36" i="58"/>
  <c r="AH36" i="58"/>
  <c r="AI36" i="58"/>
  <c r="AJ36" i="58"/>
  <c r="AK36" i="58"/>
  <c r="A37" i="58"/>
  <c r="D37" i="58"/>
  <c r="E37" i="58"/>
  <c r="F37" i="58"/>
  <c r="G37" i="58"/>
  <c r="H37" i="58"/>
  <c r="I37" i="58"/>
  <c r="J37" i="58"/>
  <c r="K37" i="58"/>
  <c r="L37" i="58"/>
  <c r="M37" i="58"/>
  <c r="N37" i="58"/>
  <c r="O37" i="58"/>
  <c r="P37" i="58"/>
  <c r="Q37" i="58"/>
  <c r="R37" i="58"/>
  <c r="S37" i="58"/>
  <c r="T37" i="58"/>
  <c r="W37" i="58"/>
  <c r="X37" i="58"/>
  <c r="Y37" i="58"/>
  <c r="Z37" i="58"/>
  <c r="AA37" i="58"/>
  <c r="AB37" i="58"/>
  <c r="AC37" i="58"/>
  <c r="AD37" i="58"/>
  <c r="AE37" i="58"/>
  <c r="AF37" i="58"/>
  <c r="AG37" i="58"/>
  <c r="AH37" i="58"/>
  <c r="AI37" i="58"/>
  <c r="AJ37" i="58"/>
  <c r="AK37" i="58"/>
  <c r="A38" i="58"/>
  <c r="B38" i="58"/>
  <c r="C38" i="58"/>
  <c r="D38" i="58"/>
  <c r="E38" i="58"/>
  <c r="F38" i="58"/>
  <c r="G38" i="58"/>
  <c r="H38" i="58"/>
  <c r="I38" i="58"/>
  <c r="J38" i="58"/>
  <c r="K38" i="58"/>
  <c r="L38" i="58"/>
  <c r="M38" i="58"/>
  <c r="N38" i="58"/>
  <c r="O38" i="58"/>
  <c r="P38" i="58"/>
  <c r="Q38" i="58"/>
  <c r="R38" i="58"/>
  <c r="S38" i="58"/>
  <c r="T38" i="58"/>
  <c r="U38" i="58"/>
  <c r="V38" i="58"/>
  <c r="W38" i="58"/>
  <c r="X38" i="58"/>
  <c r="Y38" i="58"/>
  <c r="Z38" i="58"/>
  <c r="AA38" i="58"/>
  <c r="AB38" i="58"/>
  <c r="AC38" i="58"/>
  <c r="AD38" i="58"/>
  <c r="AE38" i="58"/>
  <c r="AF38" i="58"/>
  <c r="AG38" i="58"/>
  <c r="AH38" i="58"/>
  <c r="AI38" i="58"/>
  <c r="AJ38" i="58"/>
  <c r="AK38" i="58"/>
  <c r="A39" i="58"/>
  <c r="B39" i="58"/>
  <c r="C39" i="58"/>
  <c r="D39" i="58"/>
  <c r="E39" i="58"/>
  <c r="F39" i="58"/>
  <c r="G39" i="58"/>
  <c r="H39" i="58"/>
  <c r="I39" i="58"/>
  <c r="J39" i="58"/>
  <c r="K39" i="58"/>
  <c r="L39" i="58"/>
  <c r="M39" i="58"/>
  <c r="N39" i="58"/>
  <c r="O39" i="58"/>
  <c r="P39" i="58"/>
  <c r="Q39" i="58"/>
  <c r="R39" i="58"/>
  <c r="S39" i="58"/>
  <c r="T39" i="58"/>
  <c r="U39" i="58"/>
  <c r="V39" i="58"/>
  <c r="W39" i="58"/>
  <c r="X39" i="58"/>
  <c r="Y39" i="58"/>
  <c r="Z39" i="58"/>
  <c r="AA39" i="58"/>
  <c r="AB39" i="58"/>
  <c r="AC39" i="58"/>
  <c r="AD39" i="58"/>
  <c r="AE39" i="58"/>
  <c r="AF39" i="58"/>
  <c r="AG39" i="58"/>
  <c r="AH39" i="58"/>
  <c r="AI39" i="58"/>
  <c r="AJ39" i="58"/>
  <c r="AK39" i="58"/>
  <c r="A40" i="58"/>
  <c r="B40" i="58"/>
  <c r="C40" i="58"/>
  <c r="D40" i="58"/>
  <c r="E40" i="58"/>
  <c r="F40" i="58"/>
  <c r="G40" i="58"/>
  <c r="H40" i="58"/>
  <c r="I40" i="58"/>
  <c r="J40" i="58"/>
  <c r="K40" i="58"/>
  <c r="L40" i="58"/>
  <c r="M40" i="58"/>
  <c r="N40" i="58"/>
  <c r="O40" i="58"/>
  <c r="P40" i="58"/>
  <c r="Q40" i="58"/>
  <c r="R40" i="58"/>
  <c r="S40" i="58"/>
  <c r="T40" i="58"/>
  <c r="U40" i="58"/>
  <c r="V40" i="58"/>
  <c r="W40" i="58"/>
  <c r="X40" i="58"/>
  <c r="Y40" i="58"/>
  <c r="Z40" i="58"/>
  <c r="AA40" i="58"/>
  <c r="AB40" i="58"/>
  <c r="AC40" i="58"/>
  <c r="AD40" i="58"/>
  <c r="AE40" i="58"/>
  <c r="AF40" i="58"/>
  <c r="AG40" i="58"/>
  <c r="AH40" i="58"/>
  <c r="AI40" i="58"/>
  <c r="AJ40" i="58"/>
  <c r="AK40" i="58"/>
  <c r="A41" i="58"/>
  <c r="B41" i="58"/>
  <c r="C41" i="58"/>
  <c r="G41" i="58"/>
  <c r="L41" i="58"/>
  <c r="P41" i="58"/>
  <c r="V41" i="58"/>
  <c r="AA41" i="58"/>
  <c r="AE41" i="58"/>
  <c r="AI41" i="58"/>
  <c r="A42" i="58"/>
  <c r="B42" i="58"/>
  <c r="C42" i="58"/>
  <c r="G42" i="58"/>
  <c r="L42" i="58"/>
  <c r="P42" i="58"/>
  <c r="V42" i="58"/>
  <c r="Z42" i="58"/>
  <c r="AE42" i="58"/>
  <c r="AI42" i="58"/>
  <c r="A43" i="58"/>
  <c r="B43" i="58"/>
  <c r="C43" i="58"/>
  <c r="G43" i="58"/>
  <c r="L43" i="58"/>
  <c r="M43" i="58"/>
  <c r="N43" i="58"/>
  <c r="O43" i="58"/>
  <c r="P43" i="58"/>
  <c r="Q43" i="58"/>
  <c r="R43" i="58"/>
  <c r="S43" i="58"/>
  <c r="T43" i="58"/>
  <c r="U43" i="58"/>
  <c r="V43" i="58"/>
  <c r="Z43" i="58"/>
  <c r="AE43" i="58"/>
  <c r="AF43" i="58"/>
  <c r="AG43" i="58"/>
  <c r="AH43" i="58"/>
  <c r="AI43" i="58"/>
  <c r="AJ43" i="58"/>
  <c r="AK43" i="58"/>
  <c r="A44" i="58"/>
  <c r="B44" i="58"/>
  <c r="C44" i="58"/>
  <c r="D44" i="58"/>
  <c r="E44" i="58"/>
  <c r="F44" i="58"/>
  <c r="G44" i="58"/>
  <c r="H44" i="58"/>
  <c r="I44" i="58"/>
  <c r="Q44" i="58"/>
  <c r="R44" i="58"/>
  <c r="S44" i="58"/>
  <c r="T44" i="58"/>
  <c r="U44" i="58"/>
  <c r="V44" i="58"/>
  <c r="W44" i="58"/>
  <c r="X44" i="58"/>
  <c r="Y44" i="58"/>
  <c r="Z44" i="58"/>
  <c r="AA44" i="58"/>
  <c r="AB44" i="58"/>
  <c r="AI44" i="58"/>
  <c r="AJ44" i="58"/>
  <c r="AK44" i="58"/>
  <c r="A45" i="58"/>
  <c r="B45" i="58"/>
  <c r="C45" i="58"/>
  <c r="D45" i="58"/>
  <c r="E45" i="58"/>
  <c r="F45" i="58"/>
  <c r="G45" i="58"/>
  <c r="H45" i="58"/>
  <c r="I45" i="58"/>
  <c r="J45" i="58"/>
  <c r="K45" i="58"/>
  <c r="L45" i="58"/>
  <c r="M45" i="58"/>
  <c r="N45" i="58"/>
  <c r="O45" i="58"/>
  <c r="P45" i="58"/>
  <c r="Q45" i="58"/>
  <c r="R45" i="58"/>
  <c r="S45" i="58"/>
  <c r="T45" i="58"/>
  <c r="U45" i="58"/>
  <c r="V45" i="58"/>
  <c r="W45" i="58"/>
  <c r="X45" i="58"/>
  <c r="Y45" i="58"/>
  <c r="Z45" i="58"/>
  <c r="AA45" i="58"/>
  <c r="AB45" i="58"/>
  <c r="AC45" i="58"/>
  <c r="AD45" i="58"/>
  <c r="AE45" i="58"/>
  <c r="AF45" i="58"/>
  <c r="AG45" i="58"/>
  <c r="AH45" i="58"/>
  <c r="AI45" i="58"/>
  <c r="AJ45" i="58"/>
  <c r="AK45" i="58"/>
  <c r="A46" i="58"/>
  <c r="R46" i="58"/>
  <c r="A47" i="58"/>
  <c r="B47" i="58"/>
  <c r="C47" i="58"/>
  <c r="D47" i="58"/>
  <c r="E47" i="58"/>
  <c r="F47" i="58"/>
  <c r="G47" i="58"/>
  <c r="H47" i="58"/>
  <c r="I47" i="58"/>
  <c r="J47" i="58"/>
  <c r="K47" i="58"/>
  <c r="L47" i="58"/>
  <c r="M47" i="58"/>
  <c r="N47" i="58"/>
  <c r="O47" i="58"/>
  <c r="P47" i="58"/>
  <c r="U47" i="58"/>
  <c r="A48" i="58"/>
  <c r="B48" i="58"/>
  <c r="C48" i="58"/>
  <c r="D48" i="58"/>
  <c r="E48" i="58"/>
  <c r="F48" i="58"/>
  <c r="G48" i="58"/>
  <c r="H48" i="58"/>
  <c r="I48" i="58"/>
  <c r="J48" i="58"/>
  <c r="K48" i="58"/>
  <c r="L48" i="58"/>
  <c r="M48" i="58"/>
  <c r="N48" i="58"/>
  <c r="O48" i="58"/>
  <c r="P48" i="58"/>
  <c r="W48" i="58"/>
  <c r="A49" i="58"/>
  <c r="B49" i="58"/>
  <c r="C49" i="58"/>
  <c r="D49" i="58"/>
  <c r="E49" i="58"/>
  <c r="F49" i="58"/>
  <c r="G49" i="58"/>
  <c r="H49" i="58"/>
  <c r="I49" i="58"/>
  <c r="J49" i="58"/>
  <c r="K49" i="58"/>
  <c r="L49" i="58"/>
  <c r="M49" i="58"/>
  <c r="N49" i="58"/>
  <c r="O49" i="58"/>
  <c r="P49" i="58"/>
  <c r="AB49" i="58"/>
  <c r="G6" i="57"/>
  <c r="G31" i="57" s="1"/>
  <c r="N6" i="57"/>
  <c r="N31" i="57" s="1"/>
  <c r="M32" i="57" s="1"/>
  <c r="H8" i="57"/>
  <c r="H33" i="57" s="1"/>
  <c r="Q34" i="57" s="1"/>
  <c r="G10" i="57"/>
  <c r="G35" i="57" s="1"/>
  <c r="I36" i="57" s="1"/>
  <c r="N10" i="57"/>
  <c r="N35" i="57" s="1"/>
  <c r="M36" i="57" s="1"/>
  <c r="H12" i="57"/>
  <c r="H37" i="57" s="1"/>
  <c r="S38" i="57" s="1"/>
  <c r="H14" i="57"/>
  <c r="H39" i="57" s="1"/>
  <c r="G16" i="57"/>
  <c r="G41" i="57" s="1"/>
  <c r="I42" i="57" s="1"/>
  <c r="M16" i="57"/>
  <c r="M41" i="57" s="1"/>
  <c r="M42" i="57" s="1"/>
  <c r="G18" i="57"/>
  <c r="G43" i="57" s="1"/>
  <c r="N18" i="57"/>
  <c r="N43" i="57" s="1"/>
  <c r="N44" i="57" s="1"/>
  <c r="G20" i="57"/>
  <c r="G45" i="57" s="1"/>
  <c r="L20" i="57"/>
  <c r="L45" i="57" s="1"/>
  <c r="M46" i="57" s="1"/>
  <c r="G22" i="57"/>
  <c r="G47" i="57" s="1"/>
  <c r="I48" i="57" s="1"/>
  <c r="L22" i="57"/>
  <c r="L47" i="57" s="1"/>
  <c r="M48" i="57" s="1"/>
  <c r="G24" i="57"/>
  <c r="G49" i="57" s="1"/>
  <c r="I50" i="57" s="1"/>
  <c r="L24" i="57"/>
  <c r="L49" i="57" s="1"/>
  <c r="N50" i="57" s="1"/>
  <c r="D26" i="57"/>
  <c r="AG26" i="57"/>
  <c r="AI26" i="57"/>
  <c r="Q27" i="57"/>
  <c r="U27" i="57"/>
  <c r="A28" i="57"/>
  <c r="B28" i="57"/>
  <c r="C28" i="57"/>
  <c r="D28" i="57"/>
  <c r="E28" i="57"/>
  <c r="F28" i="57"/>
  <c r="G28" i="57"/>
  <c r="H28" i="57"/>
  <c r="I28" i="57"/>
  <c r="J28" i="57"/>
  <c r="K28" i="57"/>
  <c r="L28" i="57"/>
  <c r="M28" i="57"/>
  <c r="N28" i="57"/>
  <c r="O28" i="57"/>
  <c r="P28" i="57"/>
  <c r="Q28" i="57"/>
  <c r="R28" i="57"/>
  <c r="S28" i="57"/>
  <c r="T28" i="57"/>
  <c r="U28" i="57"/>
  <c r="V28" i="57"/>
  <c r="W28" i="57"/>
  <c r="X28" i="57"/>
  <c r="Y28" i="57"/>
  <c r="Z28" i="57"/>
  <c r="AA28" i="57"/>
  <c r="AB28" i="57"/>
  <c r="AC28" i="57"/>
  <c r="AD28" i="57"/>
  <c r="AE28" i="57"/>
  <c r="AF28" i="57"/>
  <c r="AG28" i="57"/>
  <c r="AH28" i="57"/>
  <c r="AI28" i="57"/>
  <c r="AJ28" i="57"/>
  <c r="AK28" i="57"/>
  <c r="A29" i="57"/>
  <c r="A30" i="57"/>
  <c r="B30" i="57"/>
  <c r="C30" i="57"/>
  <c r="D30" i="57"/>
  <c r="E30" i="57"/>
  <c r="F30" i="57"/>
  <c r="G30" i="57"/>
  <c r="H30" i="57"/>
  <c r="I30" i="57"/>
  <c r="J30" i="57"/>
  <c r="K30" i="57"/>
  <c r="L30" i="57"/>
  <c r="M30" i="57"/>
  <c r="N30" i="57"/>
  <c r="O30" i="57"/>
  <c r="P30" i="57"/>
  <c r="Q30" i="57"/>
  <c r="R30" i="57"/>
  <c r="S30" i="57"/>
  <c r="T30" i="57"/>
  <c r="U30" i="57"/>
  <c r="V30" i="57"/>
  <c r="W30" i="57"/>
  <c r="X30" i="57"/>
  <c r="Y30" i="57"/>
  <c r="Z30" i="57"/>
  <c r="AA30" i="57"/>
  <c r="AB30" i="57"/>
  <c r="AC30" i="57"/>
  <c r="AD30" i="57"/>
  <c r="AE30" i="57"/>
  <c r="AF30" i="57"/>
  <c r="AG30" i="57"/>
  <c r="AH30" i="57"/>
  <c r="AI30" i="57"/>
  <c r="AJ30" i="57"/>
  <c r="AK30" i="57"/>
  <c r="A31" i="57"/>
  <c r="D31" i="57"/>
  <c r="I31" i="57"/>
  <c r="L31" i="57"/>
  <c r="P31" i="57"/>
  <c r="A33" i="57"/>
  <c r="D33" i="57"/>
  <c r="I33" i="57"/>
  <c r="A35" i="57"/>
  <c r="D35" i="57"/>
  <c r="I35" i="57"/>
  <c r="L35" i="57"/>
  <c r="R35" i="57"/>
  <c r="A37" i="57"/>
  <c r="D37" i="57"/>
  <c r="K37" i="57"/>
  <c r="A39" i="57"/>
  <c r="D39" i="57"/>
  <c r="J39" i="57"/>
  <c r="A41" i="57"/>
  <c r="D41" i="57"/>
  <c r="I41" i="57"/>
  <c r="O41" i="57"/>
  <c r="A43" i="57"/>
  <c r="D43" i="57"/>
  <c r="J43" i="57"/>
  <c r="Q43" i="57"/>
  <c r="A45" i="57"/>
  <c r="D45" i="57"/>
  <c r="H45" i="57"/>
  <c r="M45" i="57"/>
  <c r="A47" i="57"/>
  <c r="D47" i="57"/>
  <c r="H47" i="57"/>
  <c r="M47" i="57"/>
  <c r="A49" i="57"/>
  <c r="D49" i="57"/>
  <c r="H49" i="57"/>
  <c r="O49" i="57"/>
  <c r="F8" i="56"/>
  <c r="F33" i="56" s="1"/>
  <c r="C34" i="56" s="1"/>
  <c r="Y8" i="56"/>
  <c r="Y33" i="56" s="1"/>
  <c r="V34" i="56" s="1"/>
  <c r="P13" i="56"/>
  <c r="P38" i="56" s="1"/>
  <c r="D41" i="56" s="1"/>
  <c r="AF13" i="56"/>
  <c r="AF38" i="56" s="1"/>
  <c r="V41" i="56" s="1"/>
  <c r="U19" i="56"/>
  <c r="AD19" i="56" s="1"/>
  <c r="AD44" i="56" s="1"/>
  <c r="V46" i="56" s="1"/>
  <c r="A26" i="56"/>
  <c r="D26" i="56"/>
  <c r="AG26" i="56"/>
  <c r="AI26" i="56"/>
  <c r="Q27" i="56"/>
  <c r="U27" i="56"/>
  <c r="A28" i="56"/>
  <c r="B28" i="56"/>
  <c r="C28" i="56"/>
  <c r="D28" i="56"/>
  <c r="E28" i="56"/>
  <c r="F28" i="56"/>
  <c r="G28" i="56"/>
  <c r="H28" i="56"/>
  <c r="I28" i="56"/>
  <c r="J28" i="56"/>
  <c r="K28" i="56"/>
  <c r="L28" i="56"/>
  <c r="M28" i="56"/>
  <c r="N28" i="56"/>
  <c r="O28" i="56"/>
  <c r="P28" i="56"/>
  <c r="Q28" i="56"/>
  <c r="R28" i="56"/>
  <c r="S28" i="56"/>
  <c r="T28" i="56"/>
  <c r="U28" i="56"/>
  <c r="V28" i="56"/>
  <c r="W28" i="56"/>
  <c r="X28" i="56"/>
  <c r="Y28" i="56"/>
  <c r="Z28" i="56"/>
  <c r="AA28" i="56"/>
  <c r="AB28" i="56"/>
  <c r="AC28" i="56"/>
  <c r="AD28" i="56"/>
  <c r="AE28" i="56"/>
  <c r="AF28" i="56"/>
  <c r="AG28" i="56"/>
  <c r="AH28" i="56"/>
  <c r="AI28" i="56"/>
  <c r="AJ28" i="56"/>
  <c r="AK28" i="56"/>
  <c r="A29" i="56"/>
  <c r="A30" i="56"/>
  <c r="D30" i="56"/>
  <c r="E30" i="56"/>
  <c r="F30" i="56"/>
  <c r="G30" i="56"/>
  <c r="H30" i="56"/>
  <c r="I30" i="56"/>
  <c r="J30" i="56"/>
  <c r="K30" i="56"/>
  <c r="L30" i="56"/>
  <c r="M30" i="56"/>
  <c r="N30" i="56"/>
  <c r="O30" i="56"/>
  <c r="P30" i="56"/>
  <c r="Q30" i="56"/>
  <c r="R30" i="56"/>
  <c r="S30" i="56"/>
  <c r="T30" i="56"/>
  <c r="W30" i="56"/>
  <c r="X30" i="56"/>
  <c r="Y30" i="56"/>
  <c r="Z30" i="56"/>
  <c r="AA30" i="56"/>
  <c r="AB30" i="56"/>
  <c r="AC30" i="56"/>
  <c r="AD30" i="56"/>
  <c r="AE30" i="56"/>
  <c r="AF30" i="56"/>
  <c r="AG30" i="56"/>
  <c r="AH30" i="56"/>
  <c r="AI30" i="56"/>
  <c r="AJ30" i="56"/>
  <c r="AK30" i="56"/>
  <c r="A31" i="56"/>
  <c r="B31" i="56"/>
  <c r="C31" i="56"/>
  <c r="D31" i="56"/>
  <c r="E31" i="56"/>
  <c r="F31" i="56"/>
  <c r="G31" i="56"/>
  <c r="H31" i="56"/>
  <c r="I31" i="56"/>
  <c r="J31" i="56"/>
  <c r="K31" i="56"/>
  <c r="L31" i="56"/>
  <c r="M31" i="56"/>
  <c r="N31" i="56"/>
  <c r="O31" i="56"/>
  <c r="P31" i="56"/>
  <c r="Q31" i="56"/>
  <c r="R31" i="56"/>
  <c r="S31" i="56"/>
  <c r="T31" i="56"/>
  <c r="U31" i="56"/>
  <c r="V31" i="56"/>
  <c r="W31" i="56"/>
  <c r="X31" i="56"/>
  <c r="Y31" i="56"/>
  <c r="Z31" i="56"/>
  <c r="AA31" i="56"/>
  <c r="AB31" i="56"/>
  <c r="AC31" i="56"/>
  <c r="AD31" i="56"/>
  <c r="AE31" i="56"/>
  <c r="AF31" i="56"/>
  <c r="AG31" i="56"/>
  <c r="AH31" i="56"/>
  <c r="AI31" i="56"/>
  <c r="AJ31" i="56"/>
  <c r="AK31" i="56"/>
  <c r="A32" i="56"/>
  <c r="B32" i="56"/>
  <c r="C32" i="56"/>
  <c r="D32" i="56"/>
  <c r="E32" i="56"/>
  <c r="F32" i="56"/>
  <c r="G32" i="56"/>
  <c r="H32" i="56"/>
  <c r="I32" i="56"/>
  <c r="J32" i="56"/>
  <c r="K32" i="56"/>
  <c r="L32" i="56"/>
  <c r="M32" i="56"/>
  <c r="N32" i="56"/>
  <c r="O32" i="56"/>
  <c r="P32" i="56"/>
  <c r="Q32" i="56"/>
  <c r="R32" i="56"/>
  <c r="S32" i="56"/>
  <c r="T32" i="56"/>
  <c r="U32" i="56"/>
  <c r="V32" i="56"/>
  <c r="W32" i="56"/>
  <c r="X32" i="56"/>
  <c r="Y32" i="56"/>
  <c r="Z32" i="56"/>
  <c r="AA32" i="56"/>
  <c r="AB32" i="56"/>
  <c r="AC32" i="56"/>
  <c r="AD32" i="56"/>
  <c r="AE32" i="56"/>
  <c r="AF32" i="56"/>
  <c r="AG32" i="56"/>
  <c r="AH32" i="56"/>
  <c r="AI32" i="56"/>
  <c r="AJ32" i="56"/>
  <c r="AK32" i="56"/>
  <c r="A33" i="56"/>
  <c r="B33" i="56"/>
  <c r="C33" i="56"/>
  <c r="G33" i="56"/>
  <c r="K33" i="56"/>
  <c r="O33" i="56"/>
  <c r="V33" i="56"/>
  <c r="Z33" i="56"/>
  <c r="AD33" i="56"/>
  <c r="AH33" i="56"/>
  <c r="A34" i="56"/>
  <c r="B34" i="56"/>
  <c r="K34" i="56"/>
  <c r="L34" i="56"/>
  <c r="M34" i="56"/>
  <c r="R34" i="56"/>
  <c r="S34" i="56"/>
  <c r="T34" i="56"/>
  <c r="U34" i="56"/>
  <c r="AD34" i="56"/>
  <c r="AE34" i="56"/>
  <c r="AF34" i="56"/>
  <c r="AK34" i="56"/>
  <c r="A35" i="56"/>
  <c r="B35" i="56"/>
  <c r="C35" i="56"/>
  <c r="D35" i="56"/>
  <c r="E35" i="56"/>
  <c r="F35" i="56"/>
  <c r="G35" i="56"/>
  <c r="H35" i="56"/>
  <c r="I35" i="56"/>
  <c r="J35" i="56"/>
  <c r="K35" i="56"/>
  <c r="L35" i="56"/>
  <c r="M35" i="56"/>
  <c r="N35" i="56"/>
  <c r="O35" i="56"/>
  <c r="P35" i="56"/>
  <c r="Q35" i="56"/>
  <c r="R35" i="56"/>
  <c r="S35" i="56"/>
  <c r="T35" i="56"/>
  <c r="U35" i="56"/>
  <c r="V35" i="56"/>
  <c r="W35" i="56"/>
  <c r="X35" i="56"/>
  <c r="Y35" i="56"/>
  <c r="Z35" i="56"/>
  <c r="AA35" i="56"/>
  <c r="AB35" i="56"/>
  <c r="AC35" i="56"/>
  <c r="AD35" i="56"/>
  <c r="AE35" i="56"/>
  <c r="AF35" i="56"/>
  <c r="AG35" i="56"/>
  <c r="AH35" i="56"/>
  <c r="AI35" i="56"/>
  <c r="AJ35" i="56"/>
  <c r="AK35" i="56"/>
  <c r="A36" i="56"/>
  <c r="B36" i="56"/>
  <c r="C36" i="56"/>
  <c r="D36" i="56"/>
  <c r="E36" i="56"/>
  <c r="F36" i="56"/>
  <c r="G36" i="56"/>
  <c r="H36" i="56"/>
  <c r="I36" i="56"/>
  <c r="J36" i="56"/>
  <c r="K36" i="56"/>
  <c r="L36" i="56"/>
  <c r="M36" i="56"/>
  <c r="N36" i="56"/>
  <c r="O36" i="56"/>
  <c r="P36" i="56"/>
  <c r="Q36" i="56"/>
  <c r="R36" i="56"/>
  <c r="S36" i="56"/>
  <c r="T36" i="56"/>
  <c r="U36" i="56"/>
  <c r="V36" i="56"/>
  <c r="W36" i="56"/>
  <c r="X36" i="56"/>
  <c r="Y36" i="56"/>
  <c r="Z36" i="56"/>
  <c r="AA36" i="56"/>
  <c r="AB36" i="56"/>
  <c r="AC36" i="56"/>
  <c r="AD36" i="56"/>
  <c r="AE36" i="56"/>
  <c r="AF36" i="56"/>
  <c r="AG36" i="56"/>
  <c r="AH36" i="56"/>
  <c r="AI36" i="56"/>
  <c r="AJ36" i="56"/>
  <c r="AK36" i="56"/>
  <c r="A37" i="56"/>
  <c r="T37" i="56"/>
  <c r="A38" i="56"/>
  <c r="B38" i="56"/>
  <c r="C38" i="56"/>
  <c r="D38" i="56"/>
  <c r="E38" i="56"/>
  <c r="F38" i="56"/>
  <c r="G38" i="56"/>
  <c r="H38" i="56"/>
  <c r="I38" i="56"/>
  <c r="J38" i="56"/>
  <c r="K38" i="56"/>
  <c r="L38" i="56"/>
  <c r="M38" i="56"/>
  <c r="Q38" i="56"/>
  <c r="AC38" i="56"/>
  <c r="AG38" i="56"/>
  <c r="A39" i="56"/>
  <c r="B39" i="56"/>
  <c r="C39" i="56"/>
  <c r="D39" i="56"/>
  <c r="E39" i="56"/>
  <c r="F39" i="56"/>
  <c r="G39" i="56"/>
  <c r="H39" i="56"/>
  <c r="I39" i="56"/>
  <c r="J39" i="56"/>
  <c r="K39" i="56"/>
  <c r="L39" i="56"/>
  <c r="M39" i="56"/>
  <c r="Q39" i="56"/>
  <c r="AC39" i="56"/>
  <c r="AG39" i="56"/>
  <c r="A40" i="56"/>
  <c r="B40" i="56"/>
  <c r="C40" i="56"/>
  <c r="D40" i="56"/>
  <c r="E40" i="56"/>
  <c r="F40" i="56"/>
  <c r="G40" i="56"/>
  <c r="H40" i="56"/>
  <c r="I40" i="56"/>
  <c r="J40" i="56"/>
  <c r="K40" i="56"/>
  <c r="L40" i="56"/>
  <c r="M40" i="56"/>
  <c r="N40" i="56"/>
  <c r="O40" i="56"/>
  <c r="P40" i="56"/>
  <c r="Q40" i="56"/>
  <c r="R40" i="56"/>
  <c r="S40" i="56"/>
  <c r="T40" i="56"/>
  <c r="U40" i="56"/>
  <c r="V40" i="56"/>
  <c r="W40" i="56"/>
  <c r="X40" i="56"/>
  <c r="Y40" i="56"/>
  <c r="Z40" i="56"/>
  <c r="AA40" i="56"/>
  <c r="AB40" i="56"/>
  <c r="AC40" i="56"/>
  <c r="AD40" i="56"/>
  <c r="AE40" i="56"/>
  <c r="AF40" i="56"/>
  <c r="AG40" i="56"/>
  <c r="AH40" i="56"/>
  <c r="AI40" i="56"/>
  <c r="AJ40" i="56"/>
  <c r="AK40" i="56"/>
  <c r="A41" i="56"/>
  <c r="B41" i="56"/>
  <c r="C41" i="56"/>
  <c r="L41" i="56"/>
  <c r="M41" i="56"/>
  <c r="N41" i="56"/>
  <c r="T41" i="56"/>
  <c r="U41" i="56"/>
  <c r="AD41" i="56"/>
  <c r="AE41" i="56"/>
  <c r="AF41" i="56"/>
  <c r="AK41" i="56"/>
  <c r="A42" i="56"/>
  <c r="B42" i="56"/>
  <c r="C42" i="56"/>
  <c r="D42" i="56"/>
  <c r="E42" i="56"/>
  <c r="F42" i="56"/>
  <c r="G42" i="56"/>
  <c r="H42" i="56"/>
  <c r="I42" i="56"/>
  <c r="J42" i="56"/>
  <c r="K42" i="56"/>
  <c r="L42" i="56"/>
  <c r="M42" i="56"/>
  <c r="N42" i="56"/>
  <c r="O42" i="56"/>
  <c r="P42" i="56"/>
  <c r="Q42" i="56"/>
  <c r="R42" i="56"/>
  <c r="S42" i="56"/>
  <c r="T42" i="56"/>
  <c r="U42" i="56"/>
  <c r="V42" i="56"/>
  <c r="W42" i="56"/>
  <c r="X42" i="56"/>
  <c r="Y42" i="56"/>
  <c r="Z42" i="56"/>
  <c r="AA42" i="56"/>
  <c r="AB42" i="56"/>
  <c r="AC42" i="56"/>
  <c r="AD42" i="56"/>
  <c r="AE42" i="56"/>
  <c r="AF42" i="56"/>
  <c r="AG42" i="56"/>
  <c r="AH42" i="56"/>
  <c r="AI42" i="56"/>
  <c r="AJ42" i="56"/>
  <c r="AK42" i="56"/>
  <c r="A43" i="56"/>
  <c r="B43" i="56"/>
  <c r="C43" i="56"/>
  <c r="D43" i="56"/>
  <c r="E43" i="56"/>
  <c r="F43" i="56"/>
  <c r="G43" i="56"/>
  <c r="H43" i="56"/>
  <c r="I43" i="56"/>
  <c r="J43" i="56"/>
  <c r="K43" i="56"/>
  <c r="L43" i="56"/>
  <c r="M43" i="56"/>
  <c r="N43" i="56"/>
  <c r="O43" i="56"/>
  <c r="P43" i="56"/>
  <c r="Q43" i="56"/>
  <c r="R43" i="56"/>
  <c r="S43" i="56"/>
  <c r="T43" i="56"/>
  <c r="U43" i="56"/>
  <c r="V43" i="56"/>
  <c r="W43" i="56"/>
  <c r="X43" i="56"/>
  <c r="Y43" i="56"/>
  <c r="Z43" i="56"/>
  <c r="AA43" i="56"/>
  <c r="AB43" i="56"/>
  <c r="AC43" i="56"/>
  <c r="AD43" i="56"/>
  <c r="AE43" i="56"/>
  <c r="AF43" i="56"/>
  <c r="AG43" i="56"/>
  <c r="AH43" i="56"/>
  <c r="AI43" i="56"/>
  <c r="AJ43" i="56"/>
  <c r="AK43" i="56"/>
  <c r="A44" i="56"/>
  <c r="R44" i="56"/>
  <c r="AA44" i="56"/>
  <c r="A45" i="56"/>
  <c r="B45" i="56"/>
  <c r="C45" i="56"/>
  <c r="D45" i="56"/>
  <c r="E45" i="56"/>
  <c r="F45" i="56"/>
  <c r="G45" i="56"/>
  <c r="H45" i="56"/>
  <c r="I45" i="56"/>
  <c r="J45" i="56"/>
  <c r="K45" i="56"/>
  <c r="L45" i="56"/>
  <c r="M45" i="56"/>
  <c r="N45" i="56"/>
  <c r="O45" i="56"/>
  <c r="P45" i="56"/>
  <c r="Q45" i="56"/>
  <c r="R45" i="56"/>
  <c r="S45" i="56"/>
  <c r="T45" i="56"/>
  <c r="U45" i="56"/>
  <c r="V45" i="56"/>
  <c r="W45" i="56"/>
  <c r="X45" i="56"/>
  <c r="Y45" i="56"/>
  <c r="Z45" i="56"/>
  <c r="AA45" i="56"/>
  <c r="AB45" i="56"/>
  <c r="AC45" i="56"/>
  <c r="AD45" i="56"/>
  <c r="AE45" i="56"/>
  <c r="AF45" i="56"/>
  <c r="AG45" i="56"/>
  <c r="AH45" i="56"/>
  <c r="AI45" i="56"/>
  <c r="AJ45" i="56"/>
  <c r="AK45" i="56"/>
  <c r="A46" i="56"/>
  <c r="B46" i="56"/>
  <c r="C46" i="56"/>
  <c r="D46" i="56"/>
  <c r="E46" i="56"/>
  <c r="F46" i="56"/>
  <c r="G46" i="56"/>
  <c r="H46" i="56"/>
  <c r="I46" i="56"/>
  <c r="J46" i="56"/>
  <c r="K46" i="56"/>
  <c r="L46" i="56"/>
  <c r="M46" i="56"/>
  <c r="N46" i="56"/>
  <c r="O46" i="56"/>
  <c r="P46" i="56"/>
  <c r="Q46" i="56"/>
  <c r="A47" i="56"/>
  <c r="B47" i="56"/>
  <c r="C47" i="56"/>
  <c r="D47" i="56"/>
  <c r="E47" i="56"/>
  <c r="F47" i="56"/>
  <c r="G47" i="56"/>
  <c r="H47" i="56"/>
  <c r="I47" i="56"/>
  <c r="J47" i="56"/>
  <c r="K47" i="56"/>
  <c r="L47" i="56"/>
  <c r="M47" i="56"/>
  <c r="N47" i="56"/>
  <c r="O47" i="56"/>
  <c r="P47" i="56"/>
  <c r="Q47" i="56"/>
  <c r="R47" i="56"/>
  <c r="S47" i="56"/>
  <c r="T47" i="56"/>
  <c r="U47" i="56"/>
  <c r="V47" i="56"/>
  <c r="W47" i="56"/>
  <c r="X47" i="56"/>
  <c r="Y47" i="56"/>
  <c r="Z47" i="56"/>
  <c r="AA47" i="56"/>
  <c r="AB47" i="56"/>
  <c r="AC47" i="56"/>
  <c r="AD47" i="56"/>
  <c r="AE47" i="56"/>
  <c r="AF47" i="56"/>
  <c r="AG47" i="56"/>
  <c r="AH47" i="56"/>
  <c r="AI47" i="56"/>
  <c r="AJ47" i="56"/>
  <c r="AK47" i="56"/>
  <c r="A48" i="56"/>
  <c r="B48" i="56"/>
  <c r="C48" i="56"/>
  <c r="D48" i="56"/>
  <c r="E48" i="56"/>
  <c r="F48" i="56"/>
  <c r="G48" i="56"/>
  <c r="H48" i="56"/>
  <c r="I48" i="56"/>
  <c r="J48" i="56"/>
  <c r="K48" i="56"/>
  <c r="L48" i="56"/>
  <c r="M48" i="56"/>
  <c r="N48" i="56"/>
  <c r="O48" i="56"/>
  <c r="P48" i="56"/>
  <c r="Q48" i="56"/>
  <c r="R48" i="56"/>
  <c r="S48" i="56"/>
  <c r="T48" i="56"/>
  <c r="U48" i="56"/>
  <c r="V48" i="56"/>
  <c r="W48" i="56"/>
  <c r="X48" i="56"/>
  <c r="Y48" i="56"/>
  <c r="Z48" i="56"/>
  <c r="AA48" i="56"/>
  <c r="AB48" i="56"/>
  <c r="AC48" i="56"/>
  <c r="AD48" i="56"/>
  <c r="AE48" i="56"/>
  <c r="AF48" i="56"/>
  <c r="AG48" i="56"/>
  <c r="AH48" i="56"/>
  <c r="AI48" i="56"/>
  <c r="AJ48" i="56"/>
  <c r="AK48" i="56"/>
  <c r="A49" i="56"/>
  <c r="B49" i="56"/>
  <c r="C49" i="56"/>
  <c r="D49" i="56"/>
  <c r="E49" i="56"/>
  <c r="F49" i="56"/>
  <c r="G49" i="56"/>
  <c r="H49" i="56"/>
  <c r="I49" i="56"/>
  <c r="J49" i="56"/>
  <c r="K49" i="56"/>
  <c r="L49" i="56"/>
  <c r="M49" i="56"/>
  <c r="N49" i="56"/>
  <c r="O49" i="56"/>
  <c r="P49" i="56"/>
  <c r="Q49" i="56"/>
  <c r="R49" i="56"/>
  <c r="S49" i="56"/>
  <c r="T49" i="56"/>
  <c r="U49" i="56"/>
  <c r="V49" i="56"/>
  <c r="W49" i="56"/>
  <c r="X49" i="56"/>
  <c r="Y49" i="56"/>
  <c r="Z49" i="56"/>
  <c r="AA49" i="56"/>
  <c r="AB49" i="56"/>
  <c r="AC49" i="56"/>
  <c r="AD49" i="56"/>
  <c r="AE49" i="56"/>
  <c r="AF49" i="56"/>
  <c r="AG49" i="56"/>
  <c r="AH49" i="56"/>
  <c r="AI49" i="56"/>
  <c r="AJ49" i="56"/>
  <c r="AK49" i="56"/>
  <c r="A50" i="56"/>
  <c r="B50" i="56"/>
  <c r="C50" i="56"/>
  <c r="D50" i="56"/>
  <c r="E50" i="56"/>
  <c r="F50" i="56"/>
  <c r="G50" i="56"/>
  <c r="H50" i="56"/>
  <c r="I50" i="56"/>
  <c r="J50" i="56"/>
  <c r="K50" i="56"/>
  <c r="L50" i="56"/>
  <c r="M50" i="56"/>
  <c r="N50" i="56"/>
  <c r="O50" i="56"/>
  <c r="P50" i="56"/>
  <c r="Q50" i="56"/>
  <c r="R50" i="56"/>
  <c r="S50" i="56"/>
  <c r="T50" i="56"/>
  <c r="U50" i="56"/>
  <c r="V50" i="56"/>
  <c r="W50" i="56"/>
  <c r="X50" i="56"/>
  <c r="Y50" i="56"/>
  <c r="Z50" i="56"/>
  <c r="AA50" i="56"/>
  <c r="AB50" i="56"/>
  <c r="AC50" i="56"/>
  <c r="AD50" i="56"/>
  <c r="AE50" i="56"/>
  <c r="AF50" i="56"/>
  <c r="AG50" i="56"/>
  <c r="AH50" i="56"/>
  <c r="AI50" i="56"/>
  <c r="AJ50" i="56"/>
  <c r="AK50" i="56"/>
  <c r="F68" i="55"/>
  <c r="G62" i="55"/>
  <c r="D62" i="55"/>
  <c r="G59" i="55"/>
  <c r="D59" i="55"/>
  <c r="G56" i="55"/>
  <c r="D56" i="55"/>
  <c r="H53" i="55"/>
  <c r="F53" i="55"/>
  <c r="H50" i="55"/>
  <c r="H34" i="55"/>
  <c r="D33" i="55"/>
  <c r="D68" i="55" s="1"/>
  <c r="D30" i="55"/>
  <c r="D65" i="55" s="1"/>
  <c r="H31" i="55"/>
  <c r="H66" i="55" s="1"/>
  <c r="L66" i="55" s="1"/>
  <c r="E28" i="55"/>
  <c r="E27" i="55" s="1"/>
  <c r="E62" i="55" s="1"/>
  <c r="E25" i="55"/>
  <c r="I25" i="55" s="1"/>
  <c r="I24" i="55" s="1"/>
  <c r="I59" i="55" s="1"/>
  <c r="E22" i="55"/>
  <c r="E21" i="55" s="1"/>
  <c r="E56" i="55" s="1"/>
  <c r="D19" i="55"/>
  <c r="D54" i="55" s="1"/>
  <c r="E10" i="55"/>
  <c r="E9" i="55" s="1"/>
  <c r="E44" i="55" s="1"/>
  <c r="R70" i="55"/>
  <c r="Q70" i="55"/>
  <c r="P70" i="55"/>
  <c r="O70" i="55"/>
  <c r="N70" i="55"/>
  <c r="M70" i="55"/>
  <c r="L70" i="55"/>
  <c r="K70" i="55"/>
  <c r="A68" i="55"/>
  <c r="L67" i="55"/>
  <c r="K67" i="55"/>
  <c r="J67" i="55"/>
  <c r="I67" i="55"/>
  <c r="H67" i="55"/>
  <c r="G67" i="55"/>
  <c r="F67" i="55"/>
  <c r="E67" i="55"/>
  <c r="D67" i="55"/>
  <c r="C67" i="55"/>
  <c r="B67" i="55"/>
  <c r="A67" i="55"/>
  <c r="C66" i="55"/>
  <c r="B66" i="55"/>
  <c r="A66" i="55"/>
  <c r="F65" i="55"/>
  <c r="C65" i="55"/>
  <c r="A65" i="55"/>
  <c r="L64" i="55"/>
  <c r="K64" i="55"/>
  <c r="J64" i="55"/>
  <c r="I64" i="55"/>
  <c r="H64" i="55"/>
  <c r="G64" i="55"/>
  <c r="F64" i="55"/>
  <c r="E64" i="55"/>
  <c r="D64" i="55"/>
  <c r="C64" i="55"/>
  <c r="B64" i="55"/>
  <c r="A64" i="55"/>
  <c r="C63" i="55"/>
  <c r="B63" i="55"/>
  <c r="A63" i="55"/>
  <c r="C62" i="55"/>
  <c r="A62" i="55"/>
  <c r="L61" i="55"/>
  <c r="K61" i="55"/>
  <c r="J61" i="55"/>
  <c r="I61" i="55"/>
  <c r="H61" i="55"/>
  <c r="G61" i="55"/>
  <c r="F61" i="55"/>
  <c r="E61" i="55"/>
  <c r="D61" i="55"/>
  <c r="C61" i="55"/>
  <c r="A61" i="55"/>
  <c r="C60" i="55"/>
  <c r="B60" i="55"/>
  <c r="A60" i="55"/>
  <c r="C59" i="55"/>
  <c r="A59" i="55"/>
  <c r="Z58" i="55"/>
  <c r="Y58" i="55"/>
  <c r="X58" i="55"/>
  <c r="W58" i="55"/>
  <c r="V58" i="55"/>
  <c r="U58" i="55"/>
  <c r="L58" i="55"/>
  <c r="K58" i="55"/>
  <c r="J58" i="55"/>
  <c r="I58" i="55"/>
  <c r="H58" i="55"/>
  <c r="G58" i="55"/>
  <c r="F58" i="55"/>
  <c r="E58" i="55"/>
  <c r="D58" i="55"/>
  <c r="C58" i="55"/>
  <c r="B58" i="55"/>
  <c r="A58" i="55"/>
  <c r="C57" i="55"/>
  <c r="B57" i="55"/>
  <c r="A57" i="55"/>
  <c r="C56" i="55"/>
  <c r="A56" i="55"/>
  <c r="Z55" i="55"/>
  <c r="Y55" i="55"/>
  <c r="X55" i="55"/>
  <c r="W55" i="55"/>
  <c r="V55" i="55"/>
  <c r="U55" i="55"/>
  <c r="L55" i="55"/>
  <c r="K55" i="55"/>
  <c r="J55" i="55"/>
  <c r="I55" i="55"/>
  <c r="H55" i="55"/>
  <c r="G55" i="55"/>
  <c r="F55" i="55"/>
  <c r="E55" i="55"/>
  <c r="D55" i="55"/>
  <c r="C55" i="55"/>
  <c r="B55" i="55"/>
  <c r="A55" i="55"/>
  <c r="C54" i="55"/>
  <c r="B54" i="55"/>
  <c r="A54" i="55"/>
  <c r="C53" i="55"/>
  <c r="A53" i="55"/>
  <c r="Z52" i="55"/>
  <c r="Y52" i="55"/>
  <c r="X52" i="55"/>
  <c r="W52" i="55"/>
  <c r="V52" i="55"/>
  <c r="U52" i="55"/>
  <c r="L52" i="55"/>
  <c r="K52" i="55"/>
  <c r="J52" i="55"/>
  <c r="I52" i="55"/>
  <c r="H52" i="55"/>
  <c r="G52" i="55"/>
  <c r="F52" i="55"/>
  <c r="E52" i="55"/>
  <c r="D52" i="55"/>
  <c r="C52" i="55"/>
  <c r="B52" i="55"/>
  <c r="A52" i="55"/>
  <c r="C51" i="55"/>
  <c r="B51" i="55"/>
  <c r="A51" i="55"/>
  <c r="F50" i="55"/>
  <c r="C50" i="55"/>
  <c r="A50" i="55"/>
  <c r="Z49" i="55"/>
  <c r="Y49" i="55"/>
  <c r="X49" i="55"/>
  <c r="W49" i="55"/>
  <c r="U49" i="55"/>
  <c r="L49" i="55"/>
  <c r="K49" i="55"/>
  <c r="J49" i="55"/>
  <c r="I49" i="55"/>
  <c r="H49" i="55"/>
  <c r="G49" i="55"/>
  <c r="F49" i="55"/>
  <c r="E49" i="55"/>
  <c r="D49" i="55"/>
  <c r="C49" i="55"/>
  <c r="B49" i="55"/>
  <c r="A49" i="55"/>
  <c r="C48" i="55"/>
  <c r="B48" i="55"/>
  <c r="A48" i="55"/>
  <c r="G47" i="55"/>
  <c r="D47" i="55"/>
  <c r="C47" i="55"/>
  <c r="A47" i="55"/>
  <c r="Z46" i="55"/>
  <c r="Y46" i="55"/>
  <c r="X46" i="55"/>
  <c r="W46" i="55"/>
  <c r="V46" i="55"/>
  <c r="U46" i="55"/>
  <c r="L46" i="55"/>
  <c r="K46" i="55"/>
  <c r="J46" i="55"/>
  <c r="I46" i="55"/>
  <c r="H46" i="55"/>
  <c r="G46" i="55"/>
  <c r="F46" i="55"/>
  <c r="E46" i="55"/>
  <c r="D46" i="55"/>
  <c r="C46" i="55"/>
  <c r="B46" i="55"/>
  <c r="A46" i="55"/>
  <c r="C45" i="55"/>
  <c r="B45" i="55"/>
  <c r="A45" i="55"/>
  <c r="G44" i="55"/>
  <c r="D44" i="55"/>
  <c r="C44" i="55"/>
  <c r="A44" i="55"/>
  <c r="Z43" i="55"/>
  <c r="Y43" i="55"/>
  <c r="X43" i="55"/>
  <c r="W43" i="55"/>
  <c r="V43" i="55"/>
  <c r="U43" i="55"/>
  <c r="L43" i="55"/>
  <c r="K43" i="55"/>
  <c r="J43" i="55"/>
  <c r="I43" i="55"/>
  <c r="H43" i="55"/>
  <c r="G43" i="55"/>
  <c r="F43" i="55"/>
  <c r="E43" i="55"/>
  <c r="D43" i="55"/>
  <c r="C43" i="55"/>
  <c r="B43" i="55"/>
  <c r="A43" i="55"/>
  <c r="C42" i="55"/>
  <c r="B42" i="55"/>
  <c r="A42" i="55"/>
  <c r="G41" i="55"/>
  <c r="D41" i="55"/>
  <c r="C41" i="55"/>
  <c r="A41" i="55"/>
  <c r="AK40" i="55"/>
  <c r="AJ40" i="55"/>
  <c r="AI40" i="55"/>
  <c r="AH40" i="55"/>
  <c r="AG40" i="55"/>
  <c r="AF40" i="55"/>
  <c r="AE40" i="55"/>
  <c r="AD40" i="55"/>
  <c r="AC40" i="55"/>
  <c r="AB40" i="55"/>
  <c r="AA40" i="55"/>
  <c r="Z40" i="55"/>
  <c r="Y40" i="55"/>
  <c r="X40" i="55"/>
  <c r="W40" i="55"/>
  <c r="V40" i="55"/>
  <c r="U40" i="55"/>
  <c r="T40" i="55"/>
  <c r="S40" i="55"/>
  <c r="R40" i="55"/>
  <c r="Q40" i="55"/>
  <c r="P40" i="55"/>
  <c r="O40" i="55"/>
  <c r="N40" i="55"/>
  <c r="M40" i="55"/>
  <c r="L40" i="55"/>
  <c r="K40" i="55"/>
  <c r="J40" i="55"/>
  <c r="I40" i="55"/>
  <c r="H40" i="55"/>
  <c r="G40" i="55"/>
  <c r="F40" i="55"/>
  <c r="E40" i="55"/>
  <c r="D40" i="55"/>
  <c r="C40" i="55"/>
  <c r="B40" i="55"/>
  <c r="A40" i="55"/>
  <c r="A39" i="55"/>
  <c r="U37" i="55"/>
  <c r="Q37" i="55"/>
  <c r="AI36" i="55"/>
  <c r="AG36" i="55"/>
  <c r="D36" i="55"/>
  <c r="D16" i="55"/>
  <c r="D51" i="55" s="1"/>
  <c r="E13" i="55"/>
  <c r="E7" i="55"/>
  <c r="I7" i="55" s="1"/>
  <c r="I42" i="55" s="1"/>
  <c r="M42" i="55" s="1"/>
  <c r="E34" i="46"/>
  <c r="I34" i="46" s="1"/>
  <c r="E31" i="46"/>
  <c r="E66" i="46" s="1"/>
  <c r="E28" i="46"/>
  <c r="I28" i="46" s="1"/>
  <c r="I63" i="46" s="1"/>
  <c r="M63" i="46" s="1"/>
  <c r="E25" i="46"/>
  <c r="E24" i="46" s="1"/>
  <c r="E59" i="46" s="1"/>
  <c r="E22" i="46"/>
  <c r="E21" i="46" s="1"/>
  <c r="E56" i="46" s="1"/>
  <c r="E19" i="46"/>
  <c r="E54" i="46" s="1"/>
  <c r="E16" i="46"/>
  <c r="E51" i="46" s="1"/>
  <c r="E13" i="46"/>
  <c r="E12" i="46" s="1"/>
  <c r="E47" i="46" s="1"/>
  <c r="E10" i="46"/>
  <c r="I10" i="46" s="1"/>
  <c r="E7" i="46"/>
  <c r="E6" i="46" s="1"/>
  <c r="E41" i="46" s="1"/>
  <c r="T55" i="23"/>
  <c r="O26" i="54"/>
  <c r="D26" i="54" s="1"/>
  <c r="D72" i="54" s="1"/>
  <c r="AD72" i="54"/>
  <c r="Y72" i="54"/>
  <c r="L72" i="54"/>
  <c r="I72" i="54"/>
  <c r="D74" i="54"/>
  <c r="G72" i="54"/>
  <c r="AD62" i="54"/>
  <c r="Y62" i="54"/>
  <c r="AB26" i="54"/>
  <c r="AA72" i="54" s="1"/>
  <c r="V74" i="54" s="1"/>
  <c r="AB5" i="54"/>
  <c r="AB16" i="54"/>
  <c r="V16" i="54" s="1"/>
  <c r="V62" i="54" s="1"/>
  <c r="AH64" i="54" s="1"/>
  <c r="Z64" i="54" s="1"/>
  <c r="O16" i="54"/>
  <c r="D16" i="54" s="1"/>
  <c r="D62" i="54" s="1"/>
  <c r="AG5" i="54"/>
  <c r="I52" i="54"/>
  <c r="D54" i="54"/>
  <c r="N5" i="54"/>
  <c r="D5" i="54" s="1"/>
  <c r="D52" i="54" s="1"/>
  <c r="N52" i="54" s="1"/>
  <c r="M53" i="54" s="1"/>
  <c r="I62" i="54"/>
  <c r="D64" i="54"/>
  <c r="A89" i="54"/>
  <c r="W88" i="54"/>
  <c r="V88" i="54"/>
  <c r="E88" i="54"/>
  <c r="D88" i="54"/>
  <c r="A88" i="54"/>
  <c r="W87" i="54"/>
  <c r="V87" i="54"/>
  <c r="E87" i="54"/>
  <c r="D87" i="54"/>
  <c r="A87" i="54"/>
  <c r="AI86" i="54"/>
  <c r="AH86" i="54"/>
  <c r="AF86" i="54"/>
  <c r="AE86" i="54"/>
  <c r="AA86" i="54"/>
  <c r="Y86" i="54"/>
  <c r="X86" i="54"/>
  <c r="V86" i="54"/>
  <c r="S86" i="54"/>
  <c r="Q86" i="54"/>
  <c r="P86" i="54"/>
  <c r="N86" i="54"/>
  <c r="M86" i="54"/>
  <c r="I86" i="54"/>
  <c r="G86" i="54"/>
  <c r="F86" i="54"/>
  <c r="D86" i="54"/>
  <c r="A86" i="54"/>
  <c r="AJ85" i="54"/>
  <c r="AI85" i="54"/>
  <c r="AH85" i="54"/>
  <c r="AG85" i="54"/>
  <c r="AE85" i="54"/>
  <c r="S85" i="54"/>
  <c r="R85" i="54"/>
  <c r="Q85" i="54"/>
  <c r="P85" i="54"/>
  <c r="O85" i="54"/>
  <c r="M85" i="54"/>
  <c r="A85" i="54"/>
  <c r="C84" i="54"/>
  <c r="C83" i="54"/>
  <c r="A83" i="54"/>
  <c r="A80" i="54"/>
  <c r="A79" i="54"/>
  <c r="A74" i="54"/>
  <c r="A73" i="54"/>
  <c r="S72" i="54"/>
  <c r="A72" i="54"/>
  <c r="A66" i="54"/>
  <c r="A65" i="54"/>
  <c r="A64" i="54"/>
  <c r="A63" i="54"/>
  <c r="S62" i="54"/>
  <c r="L62" i="54"/>
  <c r="G62" i="54"/>
  <c r="A62" i="54"/>
  <c r="A56" i="54"/>
  <c r="A55" i="54"/>
  <c r="A54" i="54"/>
  <c r="A53" i="54"/>
  <c r="AD52" i="54"/>
  <c r="Y52" i="54"/>
  <c r="S52" i="54"/>
  <c r="L52" i="54"/>
  <c r="G52" i="54"/>
  <c r="A52" i="54"/>
  <c r="A51" i="54"/>
  <c r="AK50" i="54"/>
  <c r="AJ50" i="54"/>
  <c r="AI50" i="54"/>
  <c r="AH50" i="54"/>
  <c r="AG50" i="54"/>
  <c r="AF50" i="54"/>
  <c r="AE50" i="54"/>
  <c r="AC50" i="54"/>
  <c r="AB50" i="54"/>
  <c r="AA50" i="54"/>
  <c r="Z50" i="54"/>
  <c r="Y50" i="54"/>
  <c r="X50" i="54"/>
  <c r="W50" i="54"/>
  <c r="V50" i="54"/>
  <c r="U50" i="54"/>
  <c r="T50" i="54"/>
  <c r="S50" i="54"/>
  <c r="R50" i="54"/>
  <c r="Q50" i="54"/>
  <c r="P50" i="54"/>
  <c r="O50" i="54"/>
  <c r="N50" i="54"/>
  <c r="M50" i="54"/>
  <c r="L50" i="54"/>
  <c r="K50" i="54"/>
  <c r="J50" i="54"/>
  <c r="I50" i="54"/>
  <c r="H50" i="54"/>
  <c r="G50" i="54"/>
  <c r="F50" i="54"/>
  <c r="E50" i="54"/>
  <c r="D50" i="54"/>
  <c r="C50" i="54"/>
  <c r="B50" i="54"/>
  <c r="A50" i="54"/>
  <c r="U49" i="54"/>
  <c r="Q49" i="54"/>
  <c r="AI48" i="54"/>
  <c r="AG48" i="54"/>
  <c r="D48" i="54"/>
  <c r="W39" i="54"/>
  <c r="V39" i="54"/>
  <c r="V85" i="54"/>
  <c r="E39" i="54"/>
  <c r="E85" i="54" s="1"/>
  <c r="D39" i="54"/>
  <c r="D85" i="54"/>
  <c r="AK78" i="53"/>
  <c r="AJ78" i="53"/>
  <c r="AI78" i="53"/>
  <c r="AH78" i="53"/>
  <c r="AG78" i="53"/>
  <c r="AF78" i="53"/>
  <c r="AE78" i="53"/>
  <c r="AD78" i="53"/>
  <c r="AC78" i="53"/>
  <c r="AB78" i="53"/>
  <c r="AA78" i="53"/>
  <c r="Z78" i="53"/>
  <c r="Y78" i="53"/>
  <c r="X78" i="53"/>
  <c r="W78" i="53"/>
  <c r="T78" i="53"/>
  <c r="S78" i="53"/>
  <c r="R78" i="53"/>
  <c r="Q78" i="53"/>
  <c r="P78" i="53"/>
  <c r="O78" i="53"/>
  <c r="N78" i="53"/>
  <c r="M78" i="53"/>
  <c r="L78" i="53"/>
  <c r="K78" i="53"/>
  <c r="J78" i="53"/>
  <c r="I78" i="53"/>
  <c r="H78" i="53"/>
  <c r="G78" i="53"/>
  <c r="F78" i="53"/>
  <c r="E78" i="53"/>
  <c r="D78" i="53"/>
  <c r="A78" i="53"/>
  <c r="AK77" i="53"/>
  <c r="AJ77" i="53"/>
  <c r="AI77" i="53"/>
  <c r="AH77" i="53"/>
  <c r="AG77" i="53"/>
  <c r="AF77" i="53"/>
  <c r="AE77" i="53"/>
  <c r="AD77" i="53"/>
  <c r="AC77" i="53"/>
  <c r="AB77" i="53"/>
  <c r="AA77" i="53"/>
  <c r="Z77" i="53"/>
  <c r="Y77" i="53"/>
  <c r="X77" i="53"/>
  <c r="W77" i="53"/>
  <c r="T77" i="53"/>
  <c r="S77" i="53"/>
  <c r="R77" i="53"/>
  <c r="Q77" i="53"/>
  <c r="P77" i="53"/>
  <c r="O77" i="53"/>
  <c r="N77" i="53"/>
  <c r="M77" i="53"/>
  <c r="L77" i="53"/>
  <c r="K77" i="53"/>
  <c r="J77" i="53"/>
  <c r="I77" i="53"/>
  <c r="H77" i="53"/>
  <c r="G77" i="53"/>
  <c r="F77" i="53"/>
  <c r="E77" i="53"/>
  <c r="D77" i="53"/>
  <c r="A77" i="53"/>
  <c r="AK76" i="53"/>
  <c r="AJ76" i="53"/>
  <c r="AI76" i="53"/>
  <c r="AH76" i="53"/>
  <c r="AG76" i="53"/>
  <c r="AF76" i="53"/>
  <c r="AE76" i="53"/>
  <c r="AD76" i="53"/>
  <c r="AC76" i="53"/>
  <c r="AB76" i="53"/>
  <c r="AA76" i="53"/>
  <c r="Z76" i="53"/>
  <c r="Y76" i="53"/>
  <c r="X76" i="53"/>
  <c r="W76" i="53"/>
  <c r="T76" i="53"/>
  <c r="S76" i="53"/>
  <c r="R76" i="53"/>
  <c r="Q76" i="53"/>
  <c r="P76" i="53"/>
  <c r="O76" i="53"/>
  <c r="N76" i="53"/>
  <c r="K76" i="53"/>
  <c r="J76" i="53"/>
  <c r="I76" i="53"/>
  <c r="H76" i="53"/>
  <c r="G76" i="53"/>
  <c r="F76" i="53"/>
  <c r="E76" i="53"/>
  <c r="D76" i="53"/>
  <c r="A76" i="53"/>
  <c r="AK75" i="53"/>
  <c r="AJ75" i="53"/>
  <c r="AI75" i="53"/>
  <c r="AH75" i="53"/>
  <c r="AG75" i="53"/>
  <c r="AF75" i="53"/>
  <c r="AE75" i="53"/>
  <c r="AD75" i="53"/>
  <c r="AC75" i="53"/>
  <c r="AB75" i="53"/>
  <c r="AA75" i="53"/>
  <c r="Z75" i="53"/>
  <c r="Y75" i="53"/>
  <c r="X75" i="53"/>
  <c r="W75" i="53"/>
  <c r="T75" i="53"/>
  <c r="S75" i="53"/>
  <c r="R75" i="53"/>
  <c r="Q75" i="53"/>
  <c r="P75" i="53"/>
  <c r="O75" i="53"/>
  <c r="N75" i="53"/>
  <c r="K75" i="53"/>
  <c r="I75" i="53"/>
  <c r="G75" i="53"/>
  <c r="F75" i="53"/>
  <c r="E75" i="53"/>
  <c r="D75" i="53"/>
  <c r="A75" i="53"/>
  <c r="AK74" i="53"/>
  <c r="AJ74" i="53"/>
  <c r="AI74" i="53"/>
  <c r="AH74" i="53"/>
  <c r="Z74" i="53"/>
  <c r="Y74" i="53"/>
  <c r="X74" i="53"/>
  <c r="W74" i="53"/>
  <c r="T74" i="53"/>
  <c r="S74" i="53"/>
  <c r="R74" i="53"/>
  <c r="Q74" i="53"/>
  <c r="P74" i="53"/>
  <c r="O74" i="53"/>
  <c r="N74" i="53"/>
  <c r="K74" i="53"/>
  <c r="I74" i="53"/>
  <c r="G74" i="53"/>
  <c r="F74" i="53"/>
  <c r="E74" i="53"/>
  <c r="D74" i="53"/>
  <c r="A74" i="53"/>
  <c r="AK73" i="53"/>
  <c r="AJ73" i="53"/>
  <c r="AI73" i="53"/>
  <c r="AH73" i="53"/>
  <c r="AG73" i="53"/>
  <c r="AD73" i="53"/>
  <c r="AB73" i="53"/>
  <c r="Z73" i="53"/>
  <c r="Y73" i="53"/>
  <c r="X73" i="53"/>
  <c r="W73" i="53"/>
  <c r="T73" i="53"/>
  <c r="S73" i="53"/>
  <c r="R73" i="53"/>
  <c r="Q73" i="53"/>
  <c r="P73" i="53"/>
  <c r="O73" i="53"/>
  <c r="N73" i="53"/>
  <c r="L73" i="53"/>
  <c r="K73" i="53"/>
  <c r="I73" i="53"/>
  <c r="G73" i="53"/>
  <c r="F73" i="53"/>
  <c r="E73" i="53"/>
  <c r="D73" i="53"/>
  <c r="A73" i="53"/>
  <c r="AK72" i="53"/>
  <c r="AJ72" i="53"/>
  <c r="AI72" i="53"/>
  <c r="AH72" i="53"/>
  <c r="AB72" i="53"/>
  <c r="Z72" i="53"/>
  <c r="Y72" i="53"/>
  <c r="X72" i="53"/>
  <c r="T72" i="53"/>
  <c r="R72" i="53"/>
  <c r="Q72" i="53"/>
  <c r="P72" i="53"/>
  <c r="O72" i="53"/>
  <c r="I72" i="53"/>
  <c r="G72" i="53"/>
  <c r="F72" i="53"/>
  <c r="E72" i="53"/>
  <c r="A72" i="53"/>
  <c r="AK71" i="53"/>
  <c r="AJ71" i="53"/>
  <c r="AI71" i="53"/>
  <c r="AH71" i="53"/>
  <c r="AG71" i="53"/>
  <c r="AF71" i="53"/>
  <c r="AB71" i="53"/>
  <c r="AA71" i="53"/>
  <c r="Z71" i="53"/>
  <c r="Y71" i="53"/>
  <c r="X71" i="53"/>
  <c r="W71" i="53"/>
  <c r="T71" i="53"/>
  <c r="S71" i="53"/>
  <c r="R71" i="53"/>
  <c r="Q71" i="53"/>
  <c r="P71" i="53"/>
  <c r="O71" i="53"/>
  <c r="N71" i="53"/>
  <c r="M71" i="53"/>
  <c r="I71" i="53"/>
  <c r="H71" i="53"/>
  <c r="G71" i="53"/>
  <c r="F71" i="53"/>
  <c r="E71" i="53"/>
  <c r="D71" i="53"/>
  <c r="A71" i="53"/>
  <c r="AK70" i="53"/>
  <c r="AJ70" i="53"/>
  <c r="AI70" i="53"/>
  <c r="AH70" i="53"/>
  <c r="AG70" i="53"/>
  <c r="AF70" i="53"/>
  <c r="AE70" i="53"/>
  <c r="AD70" i="53"/>
  <c r="AC70" i="53"/>
  <c r="AB70" i="53"/>
  <c r="AA70" i="53"/>
  <c r="Z70" i="53"/>
  <c r="Y70" i="53"/>
  <c r="X70" i="53"/>
  <c r="W70" i="53"/>
  <c r="T70" i="53"/>
  <c r="S70" i="53"/>
  <c r="R70" i="53"/>
  <c r="Q70" i="53"/>
  <c r="P70" i="53"/>
  <c r="O70" i="53"/>
  <c r="N70" i="53"/>
  <c r="M70" i="53"/>
  <c r="L70" i="53"/>
  <c r="K70" i="53"/>
  <c r="J70" i="53"/>
  <c r="I70" i="53"/>
  <c r="H70" i="53"/>
  <c r="G70" i="53"/>
  <c r="F70" i="53"/>
  <c r="E70" i="53"/>
  <c r="D70" i="53"/>
  <c r="A70" i="53"/>
  <c r="AK69" i="53"/>
  <c r="AJ69" i="53"/>
  <c r="AI69" i="53"/>
  <c r="AH69" i="53"/>
  <c r="AG69" i="53"/>
  <c r="AF69" i="53"/>
  <c r="AE69" i="53"/>
  <c r="AD69" i="53"/>
  <c r="AC69" i="53"/>
  <c r="AB69" i="53"/>
  <c r="AA69" i="53"/>
  <c r="Z69" i="53"/>
  <c r="Y69" i="53"/>
  <c r="X69" i="53"/>
  <c r="W69" i="53"/>
  <c r="T69" i="53"/>
  <c r="S69" i="53"/>
  <c r="R69" i="53"/>
  <c r="Q69" i="53"/>
  <c r="P69" i="53"/>
  <c r="O69" i="53"/>
  <c r="N69" i="53"/>
  <c r="K69" i="53"/>
  <c r="J69" i="53"/>
  <c r="I69" i="53"/>
  <c r="H69" i="53"/>
  <c r="G69" i="53"/>
  <c r="F69" i="53"/>
  <c r="E69" i="53"/>
  <c r="D69" i="53"/>
  <c r="A69" i="53"/>
  <c r="AK68" i="53"/>
  <c r="AJ68" i="53"/>
  <c r="AI68" i="53"/>
  <c r="AH68" i="53"/>
  <c r="AG68" i="53"/>
  <c r="AF68" i="53"/>
  <c r="AE68" i="53"/>
  <c r="AD68" i="53"/>
  <c r="AC68" i="53"/>
  <c r="AB68" i="53"/>
  <c r="AA68" i="53"/>
  <c r="Z68" i="53"/>
  <c r="Y68" i="53"/>
  <c r="X68" i="53"/>
  <c r="W68" i="53"/>
  <c r="T68" i="53"/>
  <c r="S68" i="53"/>
  <c r="R68" i="53"/>
  <c r="Q68" i="53"/>
  <c r="P68" i="53"/>
  <c r="O68" i="53"/>
  <c r="N68" i="53"/>
  <c r="K68" i="53"/>
  <c r="I68" i="53"/>
  <c r="G68" i="53"/>
  <c r="F68" i="53"/>
  <c r="E68" i="53"/>
  <c r="D68" i="53"/>
  <c r="A68" i="53"/>
  <c r="AK67" i="53"/>
  <c r="AJ67" i="53"/>
  <c r="AI67" i="53"/>
  <c r="AH67" i="53"/>
  <c r="Z67" i="53"/>
  <c r="Y67" i="53"/>
  <c r="X67" i="53"/>
  <c r="W67" i="53"/>
  <c r="T67" i="53"/>
  <c r="S67" i="53"/>
  <c r="R67" i="53"/>
  <c r="Q67" i="53"/>
  <c r="P67" i="53"/>
  <c r="O67" i="53"/>
  <c r="N67" i="53"/>
  <c r="K67" i="53"/>
  <c r="I67" i="53"/>
  <c r="G67" i="53"/>
  <c r="F67" i="53"/>
  <c r="E67" i="53"/>
  <c r="D67" i="53"/>
  <c r="A67" i="53"/>
  <c r="AK66" i="53"/>
  <c r="AJ66" i="53"/>
  <c r="AI66" i="53"/>
  <c r="AH66" i="53"/>
  <c r="AG66" i="53"/>
  <c r="AD66" i="53"/>
  <c r="AB66" i="53"/>
  <c r="Z66" i="53"/>
  <c r="Y66" i="53"/>
  <c r="X66" i="53"/>
  <c r="W66" i="53"/>
  <c r="T66" i="53"/>
  <c r="S66" i="53"/>
  <c r="R66" i="53"/>
  <c r="Q66" i="53"/>
  <c r="P66" i="53"/>
  <c r="O66" i="53"/>
  <c r="N66" i="53"/>
  <c r="L66" i="53"/>
  <c r="K66" i="53"/>
  <c r="I66" i="53"/>
  <c r="G66" i="53"/>
  <c r="F66" i="53"/>
  <c r="E66" i="53"/>
  <c r="D66" i="53"/>
  <c r="A66" i="53"/>
  <c r="AK65" i="53"/>
  <c r="AJ65" i="53"/>
  <c r="AI65" i="53"/>
  <c r="AH65" i="53"/>
  <c r="AB65" i="53"/>
  <c r="Z65" i="53"/>
  <c r="Y65" i="53"/>
  <c r="X65" i="53"/>
  <c r="T65" i="53"/>
  <c r="S65" i="53"/>
  <c r="R65" i="53"/>
  <c r="Q65" i="53"/>
  <c r="P65" i="53"/>
  <c r="O65" i="53"/>
  <c r="I65" i="53"/>
  <c r="G65" i="53"/>
  <c r="F65" i="53"/>
  <c r="E65" i="53"/>
  <c r="A65" i="53"/>
  <c r="AK64" i="53"/>
  <c r="AJ64" i="53"/>
  <c r="AI64" i="53"/>
  <c r="AH64" i="53"/>
  <c r="AG64" i="53"/>
  <c r="AF64" i="53"/>
  <c r="AB64" i="53"/>
  <c r="AA64" i="53"/>
  <c r="Z64" i="53"/>
  <c r="Y64" i="53"/>
  <c r="X64" i="53"/>
  <c r="W64" i="53"/>
  <c r="T64" i="53"/>
  <c r="S64" i="53"/>
  <c r="R64" i="53"/>
  <c r="Q64" i="53"/>
  <c r="P64" i="53"/>
  <c r="O64" i="53"/>
  <c r="N64" i="53"/>
  <c r="M64" i="53"/>
  <c r="I64" i="53"/>
  <c r="H64" i="53"/>
  <c r="G64" i="53"/>
  <c r="F64" i="53"/>
  <c r="E64" i="53"/>
  <c r="D64" i="53"/>
  <c r="A64" i="53"/>
  <c r="AK63" i="53"/>
  <c r="AJ63" i="53"/>
  <c r="AI63" i="53"/>
  <c r="AH63" i="53"/>
  <c r="AG63" i="53"/>
  <c r="AF63" i="53"/>
  <c r="AE63" i="53"/>
  <c r="AD63" i="53"/>
  <c r="AC63" i="53"/>
  <c r="AB63" i="53"/>
  <c r="AA63" i="53"/>
  <c r="Z63" i="53"/>
  <c r="Y63" i="53"/>
  <c r="X63" i="53"/>
  <c r="W63" i="53"/>
  <c r="T63" i="53"/>
  <c r="S63" i="53"/>
  <c r="R63" i="53"/>
  <c r="Q63" i="53"/>
  <c r="P63" i="53"/>
  <c r="O63" i="53"/>
  <c r="N63" i="53"/>
  <c r="M63" i="53"/>
  <c r="L63" i="53"/>
  <c r="K63" i="53"/>
  <c r="J63" i="53"/>
  <c r="I63" i="53"/>
  <c r="H63" i="53"/>
  <c r="G63" i="53"/>
  <c r="F63" i="53"/>
  <c r="E63" i="53"/>
  <c r="D63" i="53"/>
  <c r="A63" i="53"/>
  <c r="AK62" i="53"/>
  <c r="AJ62" i="53"/>
  <c r="AI62" i="53"/>
  <c r="AH62" i="53"/>
  <c r="AG62" i="53"/>
  <c r="AF62" i="53"/>
  <c r="AE62" i="53"/>
  <c r="AD62" i="53"/>
  <c r="AC62" i="53"/>
  <c r="AB62" i="53"/>
  <c r="AA62" i="53"/>
  <c r="Z62" i="53"/>
  <c r="Y62" i="53"/>
  <c r="X62" i="53"/>
  <c r="W62" i="53"/>
  <c r="T62" i="53"/>
  <c r="S62" i="53"/>
  <c r="R62" i="53"/>
  <c r="Q62" i="53"/>
  <c r="P62" i="53"/>
  <c r="O62" i="53"/>
  <c r="N62" i="53"/>
  <c r="K62" i="53"/>
  <c r="J62" i="53"/>
  <c r="I62" i="53"/>
  <c r="H62" i="53"/>
  <c r="G62" i="53"/>
  <c r="F62" i="53"/>
  <c r="E62" i="53"/>
  <c r="D62" i="53"/>
  <c r="A62" i="53"/>
  <c r="AK61" i="53"/>
  <c r="AJ61" i="53"/>
  <c r="AI61" i="53"/>
  <c r="AH61" i="53"/>
  <c r="AG61" i="53"/>
  <c r="AF61" i="53"/>
  <c r="AE61" i="53"/>
  <c r="AD61" i="53"/>
  <c r="AC61" i="53"/>
  <c r="AB61" i="53"/>
  <c r="AA61" i="53"/>
  <c r="Z61" i="53"/>
  <c r="Y61" i="53"/>
  <c r="X61" i="53"/>
  <c r="W61" i="53"/>
  <c r="T61" i="53"/>
  <c r="S61" i="53"/>
  <c r="R61" i="53"/>
  <c r="Q61" i="53"/>
  <c r="P61" i="53"/>
  <c r="O61" i="53"/>
  <c r="N61" i="53"/>
  <c r="K61" i="53"/>
  <c r="I61" i="53"/>
  <c r="G61" i="53"/>
  <c r="F61" i="53"/>
  <c r="E61" i="53"/>
  <c r="D61" i="53"/>
  <c r="A61" i="53"/>
  <c r="AK60" i="53"/>
  <c r="AJ60" i="53"/>
  <c r="AI60" i="53"/>
  <c r="AH60" i="53"/>
  <c r="Z60" i="53"/>
  <c r="Y60" i="53"/>
  <c r="X60" i="53"/>
  <c r="W60" i="53"/>
  <c r="T60" i="53"/>
  <c r="S60" i="53"/>
  <c r="R60" i="53"/>
  <c r="Q60" i="53"/>
  <c r="P60" i="53"/>
  <c r="O60" i="53"/>
  <c r="N60" i="53"/>
  <c r="K60" i="53"/>
  <c r="I60" i="53"/>
  <c r="G60" i="53"/>
  <c r="F60" i="53"/>
  <c r="E60" i="53"/>
  <c r="D60" i="53"/>
  <c r="A60" i="53"/>
  <c r="AK59" i="53"/>
  <c r="AJ59" i="53"/>
  <c r="AI59" i="53"/>
  <c r="AH59" i="53"/>
  <c r="AG59" i="53"/>
  <c r="AD59" i="53"/>
  <c r="AB59" i="53"/>
  <c r="Z59" i="53"/>
  <c r="Y59" i="53"/>
  <c r="X59" i="53"/>
  <c r="W59" i="53"/>
  <c r="T59" i="53"/>
  <c r="S59" i="53"/>
  <c r="R59" i="53"/>
  <c r="Q59" i="53"/>
  <c r="P59" i="53"/>
  <c r="O59" i="53"/>
  <c r="N59" i="53"/>
  <c r="L59" i="53"/>
  <c r="K59" i="53"/>
  <c r="I59" i="53"/>
  <c r="G59" i="53"/>
  <c r="F59" i="53"/>
  <c r="E59" i="53"/>
  <c r="D59" i="53"/>
  <c r="A59" i="53"/>
  <c r="AK58" i="53"/>
  <c r="AJ58" i="53"/>
  <c r="AI58" i="53"/>
  <c r="AH58" i="53"/>
  <c r="AB58" i="53"/>
  <c r="Z58" i="53"/>
  <c r="Y58" i="53"/>
  <c r="X58" i="53"/>
  <c r="T58" i="53"/>
  <c r="S58" i="53"/>
  <c r="R58" i="53"/>
  <c r="Q58" i="53"/>
  <c r="P58" i="53"/>
  <c r="O58" i="53"/>
  <c r="I58" i="53"/>
  <c r="G58" i="53"/>
  <c r="F58" i="53"/>
  <c r="E58" i="53"/>
  <c r="A58" i="53"/>
  <c r="AK57" i="53"/>
  <c r="AJ57" i="53"/>
  <c r="AI57" i="53"/>
  <c r="AH57" i="53"/>
  <c r="AG57" i="53"/>
  <c r="AF57" i="53"/>
  <c r="AB57" i="53"/>
  <c r="AA57" i="53"/>
  <c r="Z57" i="53"/>
  <c r="Y57" i="53"/>
  <c r="X57" i="53"/>
  <c r="W57" i="53"/>
  <c r="T57" i="53"/>
  <c r="S57" i="53"/>
  <c r="R57" i="53"/>
  <c r="Q57" i="53"/>
  <c r="P57" i="53"/>
  <c r="O57" i="53"/>
  <c r="N57" i="53"/>
  <c r="M57" i="53"/>
  <c r="I57" i="53"/>
  <c r="H57" i="53"/>
  <c r="G57" i="53"/>
  <c r="F57" i="53"/>
  <c r="E57" i="53"/>
  <c r="D57" i="53"/>
  <c r="A57" i="53"/>
  <c r="AK56" i="53"/>
  <c r="AJ56" i="53"/>
  <c r="AI56" i="53"/>
  <c r="AH56" i="53"/>
  <c r="AG56" i="53"/>
  <c r="AF56" i="53"/>
  <c r="AE56" i="53"/>
  <c r="AD56" i="53"/>
  <c r="AC56" i="53"/>
  <c r="AB56" i="53"/>
  <c r="AA56" i="53"/>
  <c r="Z56" i="53"/>
  <c r="Y56" i="53"/>
  <c r="X56" i="53"/>
  <c r="W56" i="53"/>
  <c r="T56" i="53"/>
  <c r="S56" i="53"/>
  <c r="R56" i="53"/>
  <c r="Q56" i="53"/>
  <c r="P56" i="53"/>
  <c r="O56" i="53"/>
  <c r="N56" i="53"/>
  <c r="M56" i="53"/>
  <c r="L56" i="53"/>
  <c r="K56" i="53"/>
  <c r="J56" i="53"/>
  <c r="I56" i="53"/>
  <c r="H56" i="53"/>
  <c r="G56" i="53"/>
  <c r="F56" i="53"/>
  <c r="E56" i="53"/>
  <c r="D56" i="53"/>
  <c r="A56" i="53"/>
  <c r="AK55" i="53"/>
  <c r="AJ55" i="53"/>
  <c r="AI55" i="53"/>
  <c r="AH55" i="53"/>
  <c r="AG55" i="53"/>
  <c r="AF55" i="53"/>
  <c r="AE55" i="53"/>
  <c r="AD55" i="53"/>
  <c r="AC55" i="53"/>
  <c r="AB55" i="53"/>
  <c r="AA55" i="53"/>
  <c r="Z55" i="53"/>
  <c r="Y55" i="53"/>
  <c r="X55" i="53"/>
  <c r="W55" i="53"/>
  <c r="T55" i="53"/>
  <c r="S55" i="53"/>
  <c r="R55" i="53"/>
  <c r="Q55" i="53"/>
  <c r="P55" i="53"/>
  <c r="O55" i="53"/>
  <c r="N55" i="53"/>
  <c r="K55" i="53"/>
  <c r="J55" i="53"/>
  <c r="I55" i="53"/>
  <c r="H55" i="53"/>
  <c r="G55" i="53"/>
  <c r="F55" i="53"/>
  <c r="E55" i="53"/>
  <c r="D55" i="53"/>
  <c r="A55" i="53"/>
  <c r="AK54" i="53"/>
  <c r="AJ54" i="53"/>
  <c r="AI54" i="53"/>
  <c r="AH54" i="53"/>
  <c r="AG54" i="53"/>
  <c r="AF54" i="53"/>
  <c r="AE54" i="53"/>
  <c r="AD54" i="53"/>
  <c r="AC54" i="53"/>
  <c r="AB54" i="53"/>
  <c r="AA54" i="53"/>
  <c r="Z54" i="53"/>
  <c r="Y54" i="53"/>
  <c r="X54" i="53"/>
  <c r="W54" i="53"/>
  <c r="T54" i="53"/>
  <c r="S54" i="53"/>
  <c r="R54" i="53"/>
  <c r="Q54" i="53"/>
  <c r="P54" i="53"/>
  <c r="O54" i="53"/>
  <c r="N54" i="53"/>
  <c r="K54" i="53"/>
  <c r="I54" i="53"/>
  <c r="G54" i="53"/>
  <c r="F54" i="53"/>
  <c r="E54" i="53"/>
  <c r="D54" i="53"/>
  <c r="A54" i="53"/>
  <c r="AK53" i="53"/>
  <c r="AJ53" i="53"/>
  <c r="AI53" i="53"/>
  <c r="AH53" i="53"/>
  <c r="Z53" i="53"/>
  <c r="Y53" i="53"/>
  <c r="X53" i="53"/>
  <c r="W53" i="53"/>
  <c r="T53" i="53"/>
  <c r="S53" i="53"/>
  <c r="R53" i="53"/>
  <c r="Q53" i="53"/>
  <c r="P53" i="53"/>
  <c r="O53" i="53"/>
  <c r="N53" i="53"/>
  <c r="K53" i="53"/>
  <c r="I53" i="53"/>
  <c r="G53" i="53"/>
  <c r="F53" i="53"/>
  <c r="E53" i="53"/>
  <c r="D53" i="53"/>
  <c r="A53" i="53"/>
  <c r="AK52" i="53"/>
  <c r="AJ52" i="53"/>
  <c r="AI52" i="53"/>
  <c r="AH52" i="53"/>
  <c r="AG52" i="53"/>
  <c r="AD52" i="53"/>
  <c r="AB52" i="53"/>
  <c r="Z52" i="53"/>
  <c r="Y52" i="53"/>
  <c r="X52" i="53"/>
  <c r="W52" i="53"/>
  <c r="T52" i="53"/>
  <c r="S52" i="53"/>
  <c r="R52" i="53"/>
  <c r="Q52" i="53"/>
  <c r="P52" i="53"/>
  <c r="O52" i="53"/>
  <c r="N52" i="53"/>
  <c r="L52" i="53"/>
  <c r="K52" i="53"/>
  <c r="I52" i="53"/>
  <c r="G52" i="53"/>
  <c r="F52" i="53"/>
  <c r="E52" i="53"/>
  <c r="D52" i="53"/>
  <c r="A52" i="53"/>
  <c r="AK51" i="53"/>
  <c r="AJ51" i="53"/>
  <c r="AI51" i="53"/>
  <c r="AH51" i="53"/>
  <c r="AB51" i="53"/>
  <c r="Z51" i="53"/>
  <c r="Y51" i="53"/>
  <c r="X51" i="53"/>
  <c r="T51" i="53"/>
  <c r="S51" i="53"/>
  <c r="R51" i="53"/>
  <c r="Q51" i="53"/>
  <c r="P51" i="53"/>
  <c r="O51" i="53"/>
  <c r="I51" i="53"/>
  <c r="G51" i="53"/>
  <c r="F51" i="53"/>
  <c r="E51" i="53"/>
  <c r="A51" i="53"/>
  <c r="AK50" i="53"/>
  <c r="AJ50" i="53"/>
  <c r="AI50" i="53"/>
  <c r="AH50" i="53"/>
  <c r="AG50" i="53"/>
  <c r="AF50" i="53"/>
  <c r="AB50" i="53"/>
  <c r="AA50" i="53"/>
  <c r="Z50" i="53"/>
  <c r="Y50" i="53"/>
  <c r="X50" i="53"/>
  <c r="W50" i="53"/>
  <c r="T50" i="53"/>
  <c r="S50" i="53"/>
  <c r="R50" i="53"/>
  <c r="Q50" i="53"/>
  <c r="P50" i="53"/>
  <c r="O50" i="53"/>
  <c r="N50" i="53"/>
  <c r="M50" i="53"/>
  <c r="I50" i="53"/>
  <c r="H50" i="53"/>
  <c r="G50" i="53"/>
  <c r="F50" i="53"/>
  <c r="E50" i="53"/>
  <c r="D50" i="53"/>
  <c r="A50" i="53"/>
  <c r="AK49" i="53"/>
  <c r="AJ49" i="53"/>
  <c r="AI49" i="53"/>
  <c r="AH49" i="53"/>
  <c r="AG49" i="53"/>
  <c r="AF49" i="53"/>
  <c r="AE49" i="53"/>
  <c r="AD49" i="53"/>
  <c r="AC49" i="53"/>
  <c r="AB49" i="53"/>
  <c r="AA49" i="53"/>
  <c r="Z49" i="53"/>
  <c r="Y49" i="53"/>
  <c r="X49" i="53"/>
  <c r="W49" i="53"/>
  <c r="T49" i="53"/>
  <c r="S49" i="53"/>
  <c r="R49" i="53"/>
  <c r="Q49" i="53"/>
  <c r="P49" i="53"/>
  <c r="O49" i="53"/>
  <c r="N49" i="53"/>
  <c r="M49" i="53"/>
  <c r="L49" i="53"/>
  <c r="K49" i="53"/>
  <c r="J49" i="53"/>
  <c r="I49" i="53"/>
  <c r="H49" i="53"/>
  <c r="G49" i="53"/>
  <c r="F49" i="53"/>
  <c r="E49" i="53"/>
  <c r="D49" i="53"/>
  <c r="A49" i="53"/>
  <c r="AK48" i="53"/>
  <c r="AJ48" i="53"/>
  <c r="AI48" i="53"/>
  <c r="Y48" i="53"/>
  <c r="X48" i="53"/>
  <c r="W48" i="53"/>
  <c r="T48" i="53"/>
  <c r="S48" i="53"/>
  <c r="R48" i="53"/>
  <c r="Q48" i="53"/>
  <c r="P48" i="53"/>
  <c r="O48" i="53"/>
  <c r="N48" i="53"/>
  <c r="K48" i="53"/>
  <c r="J48" i="53"/>
  <c r="I48" i="53"/>
  <c r="H48" i="53"/>
  <c r="G48" i="53"/>
  <c r="F48" i="53"/>
  <c r="E48" i="53"/>
  <c r="D48" i="53"/>
  <c r="A48" i="53"/>
  <c r="AK47" i="53"/>
  <c r="AJ47" i="53"/>
  <c r="AI47" i="53"/>
  <c r="Y47" i="53"/>
  <c r="X47" i="53"/>
  <c r="W47" i="53"/>
  <c r="T47" i="53"/>
  <c r="S47" i="53"/>
  <c r="R47" i="53"/>
  <c r="Q47" i="53"/>
  <c r="P47" i="53"/>
  <c r="O47" i="53"/>
  <c r="N47" i="53"/>
  <c r="K47" i="53"/>
  <c r="I47" i="53"/>
  <c r="G47" i="53"/>
  <c r="F47" i="53"/>
  <c r="E47" i="53"/>
  <c r="D47" i="53"/>
  <c r="A47" i="53"/>
  <c r="AK46" i="53"/>
  <c r="AJ46" i="53"/>
  <c r="AI46" i="53"/>
  <c r="AH46" i="53"/>
  <c r="Z46" i="53"/>
  <c r="Y46" i="53"/>
  <c r="X46" i="53"/>
  <c r="W46" i="53"/>
  <c r="T46" i="53"/>
  <c r="S46" i="53"/>
  <c r="R46" i="53"/>
  <c r="Q46" i="53"/>
  <c r="P46" i="53"/>
  <c r="O46" i="53"/>
  <c r="N46" i="53"/>
  <c r="K46" i="53"/>
  <c r="I46" i="53"/>
  <c r="G46" i="53"/>
  <c r="F46" i="53"/>
  <c r="E46" i="53"/>
  <c r="D46" i="53"/>
  <c r="A46" i="53"/>
  <c r="AK45" i="53"/>
  <c r="AJ45" i="53"/>
  <c r="AI45" i="53"/>
  <c r="AH45" i="53"/>
  <c r="AG45" i="53"/>
  <c r="AD45" i="53"/>
  <c r="AB45" i="53"/>
  <c r="Z45" i="53"/>
  <c r="Y45" i="53"/>
  <c r="X45" i="53"/>
  <c r="W45" i="53"/>
  <c r="T45" i="53"/>
  <c r="S45" i="53"/>
  <c r="R45" i="53"/>
  <c r="Q45" i="53"/>
  <c r="P45" i="53"/>
  <c r="O45" i="53"/>
  <c r="N45" i="53"/>
  <c r="L45" i="53"/>
  <c r="K45" i="53"/>
  <c r="I45" i="53"/>
  <c r="G45" i="53"/>
  <c r="F45" i="53"/>
  <c r="E45" i="53"/>
  <c r="D45" i="53"/>
  <c r="A45" i="53"/>
  <c r="AK44" i="53"/>
  <c r="AJ44" i="53"/>
  <c r="AI44" i="53"/>
  <c r="AH44" i="53"/>
  <c r="AB44" i="53"/>
  <c r="Z44" i="53"/>
  <c r="Y44" i="53"/>
  <c r="X44" i="53"/>
  <c r="T44" i="53"/>
  <c r="S44" i="53"/>
  <c r="R44" i="53"/>
  <c r="Q44" i="53"/>
  <c r="P44" i="53"/>
  <c r="O44" i="53"/>
  <c r="I44" i="53"/>
  <c r="G44" i="53"/>
  <c r="F44" i="53"/>
  <c r="E44" i="53"/>
  <c r="A44" i="53"/>
  <c r="AK43" i="53"/>
  <c r="AJ43" i="53"/>
  <c r="AI43" i="53"/>
  <c r="AH43" i="53"/>
  <c r="AG43" i="53"/>
  <c r="AF43" i="53"/>
  <c r="AB43" i="53"/>
  <c r="AA43" i="53"/>
  <c r="Z43" i="53"/>
  <c r="Y43" i="53"/>
  <c r="X43" i="53"/>
  <c r="W43" i="53"/>
  <c r="V43" i="53"/>
  <c r="U43" i="53"/>
  <c r="T43" i="53"/>
  <c r="S43" i="53"/>
  <c r="R43" i="53"/>
  <c r="Q43" i="53"/>
  <c r="P43" i="53"/>
  <c r="O43" i="53"/>
  <c r="N43" i="53"/>
  <c r="M43" i="53"/>
  <c r="I43" i="53"/>
  <c r="H43" i="53"/>
  <c r="G43" i="53"/>
  <c r="F43" i="53"/>
  <c r="E43" i="53"/>
  <c r="D43" i="53"/>
  <c r="C43" i="53"/>
  <c r="B43" i="53"/>
  <c r="A43" i="53"/>
  <c r="AK42" i="53"/>
  <c r="AJ42" i="53"/>
  <c r="AI42" i="53"/>
  <c r="AH42" i="53"/>
  <c r="AG42" i="53"/>
  <c r="AF42" i="53"/>
  <c r="AE42" i="53"/>
  <c r="AD42" i="53"/>
  <c r="AC42" i="53"/>
  <c r="AB42" i="53"/>
  <c r="AA42" i="53"/>
  <c r="Z42" i="53"/>
  <c r="Y42" i="53"/>
  <c r="X42" i="53"/>
  <c r="W42" i="53"/>
  <c r="V42" i="53"/>
  <c r="U42" i="53"/>
  <c r="T42" i="53"/>
  <c r="S42" i="53"/>
  <c r="R42" i="53"/>
  <c r="Q42" i="53"/>
  <c r="P42" i="53"/>
  <c r="O42" i="53"/>
  <c r="N42" i="53"/>
  <c r="M42" i="53"/>
  <c r="L42" i="53"/>
  <c r="K42" i="53"/>
  <c r="J42" i="53"/>
  <c r="I42" i="53"/>
  <c r="H42" i="53"/>
  <c r="G42" i="53"/>
  <c r="F42" i="53"/>
  <c r="E42" i="53"/>
  <c r="D42" i="53"/>
  <c r="C42" i="53"/>
  <c r="B42" i="53"/>
  <c r="A42" i="53"/>
  <c r="U41" i="53"/>
  <c r="Q41" i="53"/>
  <c r="AI40" i="53"/>
  <c r="AG40" i="53"/>
  <c r="D40" i="53"/>
  <c r="AG33" i="53"/>
  <c r="W33" i="53"/>
  <c r="W72" i="53" s="1"/>
  <c r="D33" i="53"/>
  <c r="N33" i="53" s="1"/>
  <c r="M33" i="53" s="1"/>
  <c r="M72" i="53" s="1"/>
  <c r="AG26" i="53"/>
  <c r="AG65" i="53" s="1"/>
  <c r="AC64" i="53" s="1"/>
  <c r="W26" i="53"/>
  <c r="W65" i="53" s="1"/>
  <c r="D26" i="53"/>
  <c r="N26" i="53" s="1"/>
  <c r="N65" i="53" s="1"/>
  <c r="AG19" i="53"/>
  <c r="AG58" i="53" s="1"/>
  <c r="AC57" i="53" s="1"/>
  <c r="W19" i="53"/>
  <c r="D19" i="53"/>
  <c r="N19" i="53" s="1"/>
  <c r="N58" i="53" s="1"/>
  <c r="L57" i="53" s="1"/>
  <c r="K57" i="53" s="1"/>
  <c r="AG12" i="53"/>
  <c r="AG51" i="53" s="1"/>
  <c r="AC50" i="53" s="1"/>
  <c r="W12" i="53"/>
  <c r="W51" i="53" s="1"/>
  <c r="D12" i="53"/>
  <c r="D51" i="53" s="1"/>
  <c r="AG5" i="53"/>
  <c r="AG44" i="53" s="1"/>
  <c r="W5" i="53"/>
  <c r="W44" i="53" s="1"/>
  <c r="D5" i="53"/>
  <c r="N5" i="53" s="1"/>
  <c r="N44" i="53" s="1"/>
  <c r="J43" i="53" s="1"/>
  <c r="D64" i="52"/>
  <c r="E64" i="52"/>
  <c r="F64" i="52"/>
  <c r="J64" i="52"/>
  <c r="N64" i="52"/>
  <c r="E65" i="52"/>
  <c r="F65" i="52"/>
  <c r="G65" i="52"/>
  <c r="H65" i="52"/>
  <c r="J65" i="52"/>
  <c r="L65" i="52"/>
  <c r="D66" i="52"/>
  <c r="E66" i="52"/>
  <c r="F66" i="52"/>
  <c r="G66" i="52"/>
  <c r="H66" i="52"/>
  <c r="J66" i="52"/>
  <c r="L66" i="52"/>
  <c r="M66" i="52"/>
  <c r="D67" i="52"/>
  <c r="E67" i="52"/>
  <c r="F67" i="52"/>
  <c r="G67" i="52"/>
  <c r="H67" i="52"/>
  <c r="J67" i="52"/>
  <c r="L67" i="52"/>
  <c r="D68" i="52"/>
  <c r="E68" i="52"/>
  <c r="F68" i="52"/>
  <c r="G68" i="52"/>
  <c r="H68" i="52"/>
  <c r="I68" i="52"/>
  <c r="J68" i="52"/>
  <c r="L68" i="52"/>
  <c r="D69" i="52"/>
  <c r="E69" i="52"/>
  <c r="F69" i="52"/>
  <c r="G69" i="52"/>
  <c r="H69" i="52"/>
  <c r="I69" i="52"/>
  <c r="J69" i="52"/>
  <c r="K69" i="52"/>
  <c r="L69" i="52"/>
  <c r="AG62" i="52"/>
  <c r="AF62" i="52"/>
  <c r="AC62" i="52"/>
  <c r="AB62" i="52"/>
  <c r="AA62" i="52"/>
  <c r="Z62" i="52"/>
  <c r="Y62" i="52"/>
  <c r="X62" i="52"/>
  <c r="W62" i="52"/>
  <c r="AG61" i="52"/>
  <c r="AF61" i="52"/>
  <c r="AC61" i="52"/>
  <c r="AA61" i="52"/>
  <c r="Z61" i="52"/>
  <c r="Y61" i="52"/>
  <c r="X61" i="52"/>
  <c r="W61" i="52"/>
  <c r="AG60" i="52"/>
  <c r="AF60" i="52"/>
  <c r="AC60" i="52"/>
  <c r="AA60" i="52"/>
  <c r="Y60" i="52"/>
  <c r="X60" i="52"/>
  <c r="W60" i="52"/>
  <c r="AG59" i="52"/>
  <c r="AF59" i="52"/>
  <c r="AD59" i="52"/>
  <c r="AC59" i="52"/>
  <c r="AA59" i="52"/>
  <c r="Y59" i="52"/>
  <c r="X59" i="52"/>
  <c r="W59" i="52"/>
  <c r="AG58" i="52"/>
  <c r="AC58" i="52"/>
  <c r="Y58" i="52"/>
  <c r="X58" i="52"/>
  <c r="AG57" i="52"/>
  <c r="AF57" i="52"/>
  <c r="AE57" i="52"/>
  <c r="Y57" i="52"/>
  <c r="X57" i="52"/>
  <c r="W57" i="52"/>
  <c r="N62" i="52"/>
  <c r="M62" i="52"/>
  <c r="J62" i="52"/>
  <c r="I62" i="52"/>
  <c r="H62" i="52"/>
  <c r="G62" i="52"/>
  <c r="F62" i="52"/>
  <c r="E62" i="52"/>
  <c r="D62" i="52"/>
  <c r="N61" i="52"/>
  <c r="M61" i="52"/>
  <c r="J61" i="52"/>
  <c r="H61" i="52"/>
  <c r="G61" i="52"/>
  <c r="F61" i="52"/>
  <c r="E61" i="52"/>
  <c r="D61" i="52"/>
  <c r="N60" i="52"/>
  <c r="M60" i="52"/>
  <c r="J60" i="52"/>
  <c r="H60" i="52"/>
  <c r="F60" i="52"/>
  <c r="E60" i="52"/>
  <c r="D60" i="52"/>
  <c r="N59" i="52"/>
  <c r="M59" i="52"/>
  <c r="K59" i="52"/>
  <c r="J59" i="52"/>
  <c r="H59" i="52"/>
  <c r="F59" i="52"/>
  <c r="E59" i="52"/>
  <c r="D59" i="52"/>
  <c r="N58" i="52"/>
  <c r="J58" i="52"/>
  <c r="F58" i="52"/>
  <c r="E58" i="52"/>
  <c r="N57" i="52"/>
  <c r="M57" i="52"/>
  <c r="L57" i="52"/>
  <c r="F57" i="52"/>
  <c r="E57" i="52"/>
  <c r="D57" i="52"/>
  <c r="AG55" i="52"/>
  <c r="AF55" i="52"/>
  <c r="AC55" i="52"/>
  <c r="AB55" i="52"/>
  <c r="AA55" i="52"/>
  <c r="Z55" i="52"/>
  <c r="Y55" i="52"/>
  <c r="X55" i="52"/>
  <c r="W55" i="52"/>
  <c r="AG54" i="52"/>
  <c r="AF54" i="52"/>
  <c r="AC54" i="52"/>
  <c r="AA54" i="52"/>
  <c r="Z54" i="52"/>
  <c r="Y54" i="52"/>
  <c r="X54" i="52"/>
  <c r="W54" i="52"/>
  <c r="AG53" i="52"/>
  <c r="AF53" i="52"/>
  <c r="AC53" i="52"/>
  <c r="AA53" i="52"/>
  <c r="Y53" i="52"/>
  <c r="X53" i="52"/>
  <c r="W53" i="52"/>
  <c r="AG52" i="52"/>
  <c r="AF52" i="52"/>
  <c r="AD52" i="52"/>
  <c r="AC52" i="52"/>
  <c r="AA52" i="52"/>
  <c r="Y52" i="52"/>
  <c r="X52" i="52"/>
  <c r="W52" i="52"/>
  <c r="AG51" i="52"/>
  <c r="AC51" i="52"/>
  <c r="Y51" i="52"/>
  <c r="X51" i="52"/>
  <c r="AG50" i="52"/>
  <c r="AF50" i="52"/>
  <c r="AE50" i="52"/>
  <c r="Y50" i="52"/>
  <c r="X50" i="52"/>
  <c r="W50" i="52"/>
  <c r="N55" i="52"/>
  <c r="M55" i="52"/>
  <c r="J55" i="52"/>
  <c r="I55" i="52"/>
  <c r="H55" i="52"/>
  <c r="G55" i="52"/>
  <c r="F55" i="52"/>
  <c r="E55" i="52"/>
  <c r="D55" i="52"/>
  <c r="N54" i="52"/>
  <c r="M54" i="52"/>
  <c r="J54" i="52"/>
  <c r="H54" i="52"/>
  <c r="G54" i="52"/>
  <c r="F54" i="52"/>
  <c r="E54" i="52"/>
  <c r="D54" i="52"/>
  <c r="N53" i="52"/>
  <c r="M53" i="52"/>
  <c r="J53" i="52"/>
  <c r="H53" i="52"/>
  <c r="F53" i="52"/>
  <c r="E53" i="52"/>
  <c r="D53" i="52"/>
  <c r="N52" i="52"/>
  <c r="M52" i="52"/>
  <c r="K52" i="52"/>
  <c r="J52" i="52"/>
  <c r="H52" i="52"/>
  <c r="F52" i="52"/>
  <c r="E52" i="52"/>
  <c r="D52" i="52"/>
  <c r="N51" i="52"/>
  <c r="J51" i="52"/>
  <c r="F51" i="52"/>
  <c r="E51" i="52"/>
  <c r="N50" i="52"/>
  <c r="M50" i="52"/>
  <c r="L50" i="52"/>
  <c r="F50" i="52"/>
  <c r="E50" i="52"/>
  <c r="D50" i="52"/>
  <c r="AG48" i="52"/>
  <c r="AF48" i="52"/>
  <c r="AC48" i="52"/>
  <c r="AB48" i="52"/>
  <c r="AA48" i="52"/>
  <c r="Z48" i="52"/>
  <c r="Y48" i="52"/>
  <c r="X48" i="52"/>
  <c r="W48" i="52"/>
  <c r="AG47" i="52"/>
  <c r="AF47" i="52"/>
  <c r="AC47" i="52"/>
  <c r="AA47" i="52"/>
  <c r="Z47" i="52"/>
  <c r="Y47" i="52"/>
  <c r="X47" i="52"/>
  <c r="W47" i="52"/>
  <c r="AG46" i="52"/>
  <c r="AF46" i="52"/>
  <c r="AC46" i="52"/>
  <c r="AA46" i="52"/>
  <c r="Y46" i="52"/>
  <c r="X46" i="52"/>
  <c r="W46" i="52"/>
  <c r="AG45" i="52"/>
  <c r="AF45" i="52"/>
  <c r="AD45" i="52"/>
  <c r="AC45" i="52"/>
  <c r="AA45" i="52"/>
  <c r="Y45" i="52"/>
  <c r="X45" i="52"/>
  <c r="W45" i="52"/>
  <c r="AG44" i="52"/>
  <c r="AC44" i="52"/>
  <c r="Y44" i="52"/>
  <c r="X44" i="52"/>
  <c r="AG43" i="52"/>
  <c r="AF43" i="52"/>
  <c r="AE43" i="52"/>
  <c r="Y43" i="52"/>
  <c r="X43" i="52"/>
  <c r="W43" i="52"/>
  <c r="AI76" i="52"/>
  <c r="AH76" i="52"/>
  <c r="AE76" i="52"/>
  <c r="AD76" i="52"/>
  <c r="AC76" i="52"/>
  <c r="AB76" i="52"/>
  <c r="AA76" i="52"/>
  <c r="Z76" i="52"/>
  <c r="Y76" i="52"/>
  <c r="X76" i="52"/>
  <c r="W76" i="52"/>
  <c r="AI75" i="52"/>
  <c r="AH75" i="52"/>
  <c r="AE75" i="52"/>
  <c r="AC75" i="52"/>
  <c r="AB75" i="52"/>
  <c r="AA75" i="52"/>
  <c r="Z75" i="52"/>
  <c r="Y75" i="52"/>
  <c r="X75" i="52"/>
  <c r="W75" i="52"/>
  <c r="AI74" i="52"/>
  <c r="AH74" i="52"/>
  <c r="AE74" i="52"/>
  <c r="AC74" i="52"/>
  <c r="AA74" i="52"/>
  <c r="Z74" i="52"/>
  <c r="Y74" i="52"/>
  <c r="X74" i="52"/>
  <c r="W74" i="52"/>
  <c r="AI73" i="52"/>
  <c r="AH73" i="52"/>
  <c r="AF73" i="52"/>
  <c r="AE73" i="52"/>
  <c r="AC73" i="52"/>
  <c r="AA73" i="52"/>
  <c r="Z73" i="52"/>
  <c r="Y73" i="52"/>
  <c r="X73" i="52"/>
  <c r="W73" i="52"/>
  <c r="AI72" i="52"/>
  <c r="AE72" i="52"/>
  <c r="AC72" i="52"/>
  <c r="AA72" i="52"/>
  <c r="Z72" i="52"/>
  <c r="Y72" i="52"/>
  <c r="X72" i="52"/>
  <c r="AI71" i="52"/>
  <c r="AH71" i="52"/>
  <c r="AG71" i="52"/>
  <c r="AC71" i="52"/>
  <c r="Y71" i="52"/>
  <c r="X71" i="52"/>
  <c r="W71" i="52"/>
  <c r="P76" i="52"/>
  <c r="O76" i="52"/>
  <c r="L76" i="52"/>
  <c r="K76" i="52"/>
  <c r="J76" i="52"/>
  <c r="I76" i="52"/>
  <c r="H76" i="52"/>
  <c r="G76" i="52"/>
  <c r="F76" i="52"/>
  <c r="E76" i="52"/>
  <c r="D76" i="52"/>
  <c r="P75" i="52"/>
  <c r="O75" i="52"/>
  <c r="L75" i="52"/>
  <c r="J75" i="52"/>
  <c r="I75" i="52"/>
  <c r="H75" i="52"/>
  <c r="G75" i="52"/>
  <c r="F75" i="52"/>
  <c r="E75" i="52"/>
  <c r="D75" i="52"/>
  <c r="P74" i="52"/>
  <c r="O74" i="52"/>
  <c r="L74" i="52"/>
  <c r="J74" i="52"/>
  <c r="H74" i="52"/>
  <c r="G74" i="52"/>
  <c r="F74" i="52"/>
  <c r="E74" i="52"/>
  <c r="D74" i="52"/>
  <c r="P73" i="52"/>
  <c r="O73" i="52"/>
  <c r="M73" i="52"/>
  <c r="L73" i="52"/>
  <c r="J73" i="52"/>
  <c r="H73" i="52"/>
  <c r="G73" i="52"/>
  <c r="F73" i="52"/>
  <c r="E73" i="52"/>
  <c r="D73" i="52"/>
  <c r="P72" i="52"/>
  <c r="L72" i="52"/>
  <c r="J72" i="52"/>
  <c r="H72" i="52"/>
  <c r="G72" i="52"/>
  <c r="F72" i="52"/>
  <c r="E72" i="52"/>
  <c r="P71" i="52"/>
  <c r="O71" i="52"/>
  <c r="N71" i="52"/>
  <c r="J71" i="52"/>
  <c r="F71" i="52"/>
  <c r="E71" i="52"/>
  <c r="D71" i="52"/>
  <c r="AI69" i="52"/>
  <c r="AH69" i="52"/>
  <c r="AE69" i="52"/>
  <c r="AD69" i="52"/>
  <c r="AC69" i="52"/>
  <c r="AB69" i="52"/>
  <c r="AA69" i="52"/>
  <c r="Z69" i="52"/>
  <c r="Y69" i="52"/>
  <c r="X69" i="52"/>
  <c r="W69" i="52"/>
  <c r="AI68" i="52"/>
  <c r="AH68" i="52"/>
  <c r="AE68" i="52"/>
  <c r="AC68" i="52"/>
  <c r="AB68" i="52"/>
  <c r="AA68" i="52"/>
  <c r="Z68" i="52"/>
  <c r="Y68" i="52"/>
  <c r="X68" i="52"/>
  <c r="W68" i="52"/>
  <c r="AI67" i="52"/>
  <c r="AH67" i="52"/>
  <c r="AE67" i="52"/>
  <c r="AC67" i="52"/>
  <c r="AA67" i="52"/>
  <c r="Z67" i="52"/>
  <c r="Y67" i="52"/>
  <c r="X67" i="52"/>
  <c r="W67" i="52"/>
  <c r="AI66" i="52"/>
  <c r="AH66" i="52"/>
  <c r="AF66" i="52"/>
  <c r="AE66" i="52"/>
  <c r="AC66" i="52"/>
  <c r="AA66" i="52"/>
  <c r="Z66" i="52"/>
  <c r="Y66" i="52"/>
  <c r="X66" i="52"/>
  <c r="W66" i="52"/>
  <c r="AI65" i="52"/>
  <c r="AE65" i="52"/>
  <c r="AC65" i="52"/>
  <c r="AA65" i="52"/>
  <c r="Z65" i="52"/>
  <c r="Y65" i="52"/>
  <c r="X65" i="52"/>
  <c r="AI64" i="52"/>
  <c r="AH64" i="52"/>
  <c r="AG64" i="52"/>
  <c r="AC64" i="52"/>
  <c r="Y64" i="52"/>
  <c r="X64" i="52"/>
  <c r="W64" i="52"/>
  <c r="G70" i="52"/>
  <c r="F70" i="52"/>
  <c r="AH33" i="52"/>
  <c r="AH72" i="52" s="1"/>
  <c r="O33" i="52"/>
  <c r="O72" i="52" s="1"/>
  <c r="M71" i="52" s="1"/>
  <c r="AH26" i="52"/>
  <c r="AH65" i="52" s="1"/>
  <c r="AM78" i="52"/>
  <c r="AL78" i="52"/>
  <c r="AK78" i="52"/>
  <c r="AJ78" i="52"/>
  <c r="AI78" i="52"/>
  <c r="AH78" i="52"/>
  <c r="AG78" i="52"/>
  <c r="AF78" i="52"/>
  <c r="AE78" i="52"/>
  <c r="AD78" i="52"/>
  <c r="AC78" i="52"/>
  <c r="AB78" i="52"/>
  <c r="AA78" i="52"/>
  <c r="Z78" i="52"/>
  <c r="Y78" i="52"/>
  <c r="V78" i="52"/>
  <c r="U78" i="52"/>
  <c r="T78" i="52"/>
  <c r="S78" i="52"/>
  <c r="R78" i="52"/>
  <c r="Q78" i="52"/>
  <c r="P78" i="52"/>
  <c r="O78" i="52"/>
  <c r="N78" i="52"/>
  <c r="M78" i="52"/>
  <c r="L78" i="52"/>
  <c r="K78" i="52"/>
  <c r="J78" i="52"/>
  <c r="I78" i="52"/>
  <c r="H78" i="52"/>
  <c r="E78" i="52"/>
  <c r="D78" i="52"/>
  <c r="A78" i="52"/>
  <c r="AO77" i="52"/>
  <c r="AN77" i="52"/>
  <c r="AM77" i="52"/>
  <c r="AL77" i="52"/>
  <c r="AK77" i="52"/>
  <c r="AJ77" i="52"/>
  <c r="AI77" i="52"/>
  <c r="AH77" i="52"/>
  <c r="AG77" i="52"/>
  <c r="AF77" i="52"/>
  <c r="AE77" i="52"/>
  <c r="AD77" i="52"/>
  <c r="AC77" i="52"/>
  <c r="AB77" i="52"/>
  <c r="AA77" i="52"/>
  <c r="V77" i="52"/>
  <c r="U77" i="52"/>
  <c r="T77" i="52"/>
  <c r="S77" i="52"/>
  <c r="R77" i="52"/>
  <c r="Q77" i="52"/>
  <c r="P77" i="52"/>
  <c r="O77" i="52"/>
  <c r="N77" i="52"/>
  <c r="M77" i="52"/>
  <c r="L77" i="52"/>
  <c r="K77" i="52"/>
  <c r="J77" i="52"/>
  <c r="I77" i="52"/>
  <c r="H77" i="52"/>
  <c r="E77" i="52"/>
  <c r="D77" i="52"/>
  <c r="A77" i="52"/>
  <c r="AO76" i="52"/>
  <c r="AN76" i="52"/>
  <c r="AM76" i="52"/>
  <c r="AL76" i="52"/>
  <c r="AK76" i="52"/>
  <c r="AJ76" i="52"/>
  <c r="V76" i="52"/>
  <c r="U76" i="52"/>
  <c r="T76" i="52"/>
  <c r="S76" i="52"/>
  <c r="R76" i="52"/>
  <c r="Q76" i="52"/>
  <c r="A76" i="52"/>
  <c r="AO75" i="52"/>
  <c r="AN75" i="52"/>
  <c r="AM75" i="52"/>
  <c r="AL75" i="52"/>
  <c r="AK75" i="52"/>
  <c r="AJ75" i="52"/>
  <c r="V75" i="52"/>
  <c r="U75" i="52"/>
  <c r="T75" i="52"/>
  <c r="S75" i="52"/>
  <c r="R75" i="52"/>
  <c r="Q75" i="52"/>
  <c r="A75" i="52"/>
  <c r="AO74" i="52"/>
  <c r="AN74" i="52"/>
  <c r="AM74" i="52"/>
  <c r="AL74" i="52"/>
  <c r="AK74" i="52"/>
  <c r="AJ74" i="52"/>
  <c r="V74" i="52"/>
  <c r="S74" i="52"/>
  <c r="R74" i="52"/>
  <c r="Q74" i="52"/>
  <c r="A74" i="52"/>
  <c r="AM73" i="52"/>
  <c r="AL73" i="52"/>
  <c r="AK73" i="52"/>
  <c r="AJ73" i="52"/>
  <c r="T73" i="52"/>
  <c r="S73" i="52"/>
  <c r="R73" i="52"/>
  <c r="Q73" i="52"/>
  <c r="A73" i="52"/>
  <c r="AM72" i="52"/>
  <c r="AL72" i="52"/>
  <c r="AK72" i="52"/>
  <c r="AJ72" i="52"/>
  <c r="T72" i="52"/>
  <c r="S72" i="52"/>
  <c r="R72" i="52"/>
  <c r="Q72" i="52"/>
  <c r="A72" i="52"/>
  <c r="AM71" i="52"/>
  <c r="AL71" i="52"/>
  <c r="AK71" i="52"/>
  <c r="AJ71" i="52"/>
  <c r="T71" i="52"/>
  <c r="S71" i="52"/>
  <c r="R71" i="52"/>
  <c r="Q71" i="52"/>
  <c r="A71" i="52"/>
  <c r="AM70" i="52"/>
  <c r="AL70" i="52"/>
  <c r="AK70" i="52"/>
  <c r="AJ70" i="52"/>
  <c r="AI70" i="52"/>
  <c r="AH70" i="52"/>
  <c r="AG70" i="52"/>
  <c r="AF70" i="52"/>
  <c r="AE70" i="52"/>
  <c r="AD70" i="52"/>
  <c r="AC70" i="52"/>
  <c r="AB70" i="52"/>
  <c r="AA70" i="52"/>
  <c r="X70" i="52"/>
  <c r="W70" i="52"/>
  <c r="T70" i="52"/>
  <c r="S70" i="52"/>
  <c r="R70" i="52"/>
  <c r="Q70" i="52"/>
  <c r="P70" i="52"/>
  <c r="O70" i="52"/>
  <c r="N70" i="52"/>
  <c r="M70" i="52"/>
  <c r="L70" i="52"/>
  <c r="K70" i="52"/>
  <c r="J70" i="52"/>
  <c r="I70" i="52"/>
  <c r="H70" i="52"/>
  <c r="E70" i="52"/>
  <c r="D70" i="52"/>
  <c r="A70" i="52"/>
  <c r="AM69" i="52"/>
  <c r="AL69" i="52"/>
  <c r="AK69" i="52"/>
  <c r="AJ69" i="52"/>
  <c r="T69" i="52"/>
  <c r="S69" i="52"/>
  <c r="R69" i="52"/>
  <c r="Q69" i="52"/>
  <c r="P69" i="52"/>
  <c r="O69" i="52"/>
  <c r="A69" i="52"/>
  <c r="AM68" i="52"/>
  <c r="AL68" i="52"/>
  <c r="AK68" i="52"/>
  <c r="AJ68" i="52"/>
  <c r="T68" i="52"/>
  <c r="S68" i="52"/>
  <c r="R68" i="52"/>
  <c r="Q68" i="52"/>
  <c r="P68" i="52"/>
  <c r="O68" i="52"/>
  <c r="A68" i="52"/>
  <c r="AM67" i="52"/>
  <c r="AL67" i="52"/>
  <c r="AK67" i="52"/>
  <c r="AJ67" i="52"/>
  <c r="T67" i="52"/>
  <c r="S67" i="52"/>
  <c r="R67" i="52"/>
  <c r="Q67" i="52"/>
  <c r="P67" i="52"/>
  <c r="O67" i="52"/>
  <c r="A67" i="52"/>
  <c r="AM66" i="52"/>
  <c r="AL66" i="52"/>
  <c r="AK66" i="52"/>
  <c r="AJ66" i="52"/>
  <c r="T66" i="52"/>
  <c r="S66" i="52"/>
  <c r="R66" i="52"/>
  <c r="Q66" i="52"/>
  <c r="P66" i="52"/>
  <c r="O66" i="52"/>
  <c r="A66" i="52"/>
  <c r="AM65" i="52"/>
  <c r="AL65" i="52"/>
  <c r="AK65" i="52"/>
  <c r="AJ65" i="52"/>
  <c r="T65" i="52"/>
  <c r="S65" i="52"/>
  <c r="R65" i="52"/>
  <c r="Q65" i="52"/>
  <c r="P65" i="52"/>
  <c r="A65" i="52"/>
  <c r="AM64" i="52"/>
  <c r="AL64" i="52"/>
  <c r="AK64" i="52"/>
  <c r="AJ64" i="52"/>
  <c r="T64" i="52"/>
  <c r="S64" i="52"/>
  <c r="R64" i="52"/>
  <c r="Q64" i="52"/>
  <c r="P64" i="52"/>
  <c r="O64" i="52"/>
  <c r="A64" i="52"/>
  <c r="AK63" i="52"/>
  <c r="AJ63" i="52"/>
  <c r="AI63" i="52"/>
  <c r="AH63" i="52"/>
  <c r="AG63" i="52"/>
  <c r="AF63" i="52"/>
  <c r="AE63" i="52"/>
  <c r="AD63" i="52"/>
  <c r="AC63" i="52"/>
  <c r="AB63" i="52"/>
  <c r="AA63" i="52"/>
  <c r="Z63" i="52"/>
  <c r="Y63" i="52"/>
  <c r="X63" i="52"/>
  <c r="W63" i="52"/>
  <c r="T63" i="52"/>
  <c r="S63" i="52"/>
  <c r="R63" i="52"/>
  <c r="Q63" i="52"/>
  <c r="P63" i="52"/>
  <c r="O63" i="52"/>
  <c r="N63" i="52"/>
  <c r="M63" i="52"/>
  <c r="L63" i="52"/>
  <c r="K63" i="52"/>
  <c r="J63" i="52"/>
  <c r="I63" i="52"/>
  <c r="H63" i="52"/>
  <c r="G63" i="52"/>
  <c r="F63" i="52"/>
  <c r="E63" i="52"/>
  <c r="D63" i="52"/>
  <c r="A63" i="52"/>
  <c r="AK62" i="52"/>
  <c r="AJ62" i="52"/>
  <c r="AI62" i="52"/>
  <c r="AH62" i="52"/>
  <c r="T62" i="52"/>
  <c r="S62" i="52"/>
  <c r="R62" i="52"/>
  <c r="Q62" i="52"/>
  <c r="P62" i="52"/>
  <c r="O62" i="52"/>
  <c r="A62" i="52"/>
  <c r="AK61" i="52"/>
  <c r="AJ61" i="52"/>
  <c r="AI61" i="52"/>
  <c r="AH61" i="52"/>
  <c r="T61" i="52"/>
  <c r="S61" i="52"/>
  <c r="R61" i="52"/>
  <c r="Q61" i="52"/>
  <c r="P61" i="52"/>
  <c r="O61" i="52"/>
  <c r="A61" i="52"/>
  <c r="AK60" i="52"/>
  <c r="AJ60" i="52"/>
  <c r="AI60" i="52"/>
  <c r="AH60" i="52"/>
  <c r="T60" i="52"/>
  <c r="S60" i="52"/>
  <c r="R60" i="52"/>
  <c r="Q60" i="52"/>
  <c r="P60" i="52"/>
  <c r="O60" i="52"/>
  <c r="A60" i="52"/>
  <c r="AK59" i="52"/>
  <c r="AJ59" i="52"/>
  <c r="AI59" i="52"/>
  <c r="AH59" i="52"/>
  <c r="T59" i="52"/>
  <c r="S59" i="52"/>
  <c r="R59" i="52"/>
  <c r="Q59" i="52"/>
  <c r="P59" i="52"/>
  <c r="O59" i="52"/>
  <c r="A59" i="52"/>
  <c r="AK58" i="52"/>
  <c r="AJ58" i="52"/>
  <c r="AI58" i="52"/>
  <c r="AH58" i="52"/>
  <c r="T58" i="52"/>
  <c r="S58" i="52"/>
  <c r="R58" i="52"/>
  <c r="Q58" i="52"/>
  <c r="P58" i="52"/>
  <c r="O58" i="52"/>
  <c r="A58" i="52"/>
  <c r="AK57" i="52"/>
  <c r="AJ57" i="52"/>
  <c r="AI57" i="52"/>
  <c r="AH57" i="52"/>
  <c r="T57" i="52"/>
  <c r="S57" i="52"/>
  <c r="R57" i="52"/>
  <c r="Q57" i="52"/>
  <c r="P57" i="52"/>
  <c r="O57" i="52"/>
  <c r="A57" i="52"/>
  <c r="AK56" i="52"/>
  <c r="AJ56" i="52"/>
  <c r="AI56" i="52"/>
  <c r="AH56" i="52"/>
  <c r="AG56" i="52"/>
  <c r="AF56" i="52"/>
  <c r="AE56" i="52"/>
  <c r="AD56" i="52"/>
  <c r="AC56" i="52"/>
  <c r="AB56" i="52"/>
  <c r="AA56" i="52"/>
  <c r="Z56" i="52"/>
  <c r="Y56" i="52"/>
  <c r="X56" i="52"/>
  <c r="W56" i="52"/>
  <c r="T56" i="52"/>
  <c r="S56" i="52"/>
  <c r="R56" i="52"/>
  <c r="Q56" i="52"/>
  <c r="P56" i="52"/>
  <c r="O56" i="52"/>
  <c r="N56" i="52"/>
  <c r="M56" i="52"/>
  <c r="L56" i="52"/>
  <c r="K56" i="52"/>
  <c r="J56" i="52"/>
  <c r="I56" i="52"/>
  <c r="H56" i="52"/>
  <c r="G56" i="52"/>
  <c r="F56" i="52"/>
  <c r="E56" i="52"/>
  <c r="D56" i="52"/>
  <c r="A56" i="52"/>
  <c r="AK55" i="52"/>
  <c r="AJ55" i="52"/>
  <c r="AI55" i="52"/>
  <c r="AH55" i="52"/>
  <c r="T55" i="52"/>
  <c r="S55" i="52"/>
  <c r="R55" i="52"/>
  <c r="Q55" i="52"/>
  <c r="P55" i="52"/>
  <c r="O55" i="52"/>
  <c r="A55" i="52"/>
  <c r="AK54" i="52"/>
  <c r="AJ54" i="52"/>
  <c r="AI54" i="52"/>
  <c r="AH54" i="52"/>
  <c r="T54" i="52"/>
  <c r="S54" i="52"/>
  <c r="R54" i="52"/>
  <c r="Q54" i="52"/>
  <c r="P54" i="52"/>
  <c r="O54" i="52"/>
  <c r="A54" i="52"/>
  <c r="AK53" i="52"/>
  <c r="AJ53" i="52"/>
  <c r="AI53" i="52"/>
  <c r="AH53" i="52"/>
  <c r="T53" i="52"/>
  <c r="S53" i="52"/>
  <c r="R53" i="52"/>
  <c r="Q53" i="52"/>
  <c r="P53" i="52"/>
  <c r="O53" i="52"/>
  <c r="A53" i="52"/>
  <c r="AK52" i="52"/>
  <c r="AJ52" i="52"/>
  <c r="AI52" i="52"/>
  <c r="AH52" i="52"/>
  <c r="T52" i="52"/>
  <c r="S52" i="52"/>
  <c r="R52" i="52"/>
  <c r="Q52" i="52"/>
  <c r="P52" i="52"/>
  <c r="O52" i="52"/>
  <c r="A52" i="52"/>
  <c r="AK51" i="52"/>
  <c r="AJ51" i="52"/>
  <c r="AI51" i="52"/>
  <c r="AH51" i="52"/>
  <c r="T51" i="52"/>
  <c r="S51" i="52"/>
  <c r="R51" i="52"/>
  <c r="Q51" i="52"/>
  <c r="P51" i="52"/>
  <c r="O51" i="52"/>
  <c r="A51" i="52"/>
  <c r="AK50" i="52"/>
  <c r="AJ50" i="52"/>
  <c r="AI50" i="52"/>
  <c r="AH50" i="52"/>
  <c r="T50" i="52"/>
  <c r="S50" i="52"/>
  <c r="R50" i="52"/>
  <c r="Q50" i="52"/>
  <c r="P50" i="52"/>
  <c r="O50" i="52"/>
  <c r="A50" i="52"/>
  <c r="AK49" i="52"/>
  <c r="AJ49" i="52"/>
  <c r="AI49" i="52"/>
  <c r="AH49" i="52"/>
  <c r="AG49" i="52"/>
  <c r="AF49" i="52"/>
  <c r="AE49" i="52"/>
  <c r="AD49" i="52"/>
  <c r="AC49" i="52"/>
  <c r="AB49" i="52"/>
  <c r="AA49" i="52"/>
  <c r="Z49" i="52"/>
  <c r="Y49" i="52"/>
  <c r="X49" i="52"/>
  <c r="W49" i="52"/>
  <c r="T49" i="52"/>
  <c r="S49" i="52"/>
  <c r="R49" i="52"/>
  <c r="Q49" i="52"/>
  <c r="P49" i="52"/>
  <c r="O49" i="52"/>
  <c r="N49" i="52"/>
  <c r="M49" i="52"/>
  <c r="L49" i="52"/>
  <c r="K49" i="52"/>
  <c r="J49" i="52"/>
  <c r="I49" i="52"/>
  <c r="H49" i="52"/>
  <c r="G49" i="52"/>
  <c r="F49" i="52"/>
  <c r="E49" i="52"/>
  <c r="D49" i="52"/>
  <c r="A49" i="52"/>
  <c r="AK48" i="52"/>
  <c r="AJ48" i="52"/>
  <c r="AI48" i="52"/>
  <c r="AH48" i="52"/>
  <c r="T48" i="52"/>
  <c r="S48" i="52"/>
  <c r="R48" i="52"/>
  <c r="Q48" i="52"/>
  <c r="P48" i="52"/>
  <c r="O48" i="52"/>
  <c r="N48" i="52"/>
  <c r="M48" i="52"/>
  <c r="J48" i="52"/>
  <c r="I48" i="52"/>
  <c r="H48" i="52"/>
  <c r="G48" i="52"/>
  <c r="F48" i="52"/>
  <c r="E48" i="52"/>
  <c r="D48" i="52"/>
  <c r="A48" i="52"/>
  <c r="AK47" i="52"/>
  <c r="AJ47" i="52"/>
  <c r="AI47" i="52"/>
  <c r="AH47" i="52"/>
  <c r="T47" i="52"/>
  <c r="S47" i="52"/>
  <c r="R47" i="52"/>
  <c r="Q47" i="52"/>
  <c r="P47" i="52"/>
  <c r="O47" i="52"/>
  <c r="N47" i="52"/>
  <c r="M47" i="52"/>
  <c r="J47" i="52"/>
  <c r="H47" i="52"/>
  <c r="G47" i="52"/>
  <c r="F47" i="52"/>
  <c r="E47" i="52"/>
  <c r="D47" i="52"/>
  <c r="A47" i="52"/>
  <c r="AK46" i="52"/>
  <c r="AJ46" i="52"/>
  <c r="AI46" i="52"/>
  <c r="AH46" i="52"/>
  <c r="T46" i="52"/>
  <c r="S46" i="52"/>
  <c r="R46" i="52"/>
  <c r="Q46" i="52"/>
  <c r="P46" i="52"/>
  <c r="O46" i="52"/>
  <c r="N46" i="52"/>
  <c r="M46" i="52"/>
  <c r="J46" i="52"/>
  <c r="H46" i="52"/>
  <c r="F46" i="52"/>
  <c r="E46" i="52"/>
  <c r="D46" i="52"/>
  <c r="A46" i="52"/>
  <c r="AK45" i="52"/>
  <c r="AJ45" i="52"/>
  <c r="AI45" i="52"/>
  <c r="AH45" i="52"/>
  <c r="T45" i="52"/>
  <c r="S45" i="52"/>
  <c r="R45" i="52"/>
  <c r="Q45" i="52"/>
  <c r="P45" i="52"/>
  <c r="O45" i="52"/>
  <c r="N45" i="52"/>
  <c r="M45" i="52"/>
  <c r="K45" i="52"/>
  <c r="J45" i="52"/>
  <c r="H45" i="52"/>
  <c r="F45" i="52"/>
  <c r="E45" i="52"/>
  <c r="D45" i="52"/>
  <c r="A45" i="52"/>
  <c r="AK44" i="52"/>
  <c r="AJ44" i="52"/>
  <c r="AI44" i="52"/>
  <c r="AH44" i="52"/>
  <c r="T44" i="52"/>
  <c r="S44" i="52"/>
  <c r="R44" i="52"/>
  <c r="Q44" i="52"/>
  <c r="P44" i="52"/>
  <c r="O44" i="52"/>
  <c r="N44" i="52"/>
  <c r="F44" i="52"/>
  <c r="E44" i="52"/>
  <c r="A44" i="52"/>
  <c r="AK43" i="52"/>
  <c r="AJ43" i="52"/>
  <c r="AI43" i="52"/>
  <c r="AH43" i="52"/>
  <c r="V43" i="52"/>
  <c r="U43" i="52"/>
  <c r="T43" i="52"/>
  <c r="S43" i="52"/>
  <c r="R43" i="52"/>
  <c r="Q43" i="52"/>
  <c r="P43" i="52"/>
  <c r="O43" i="52"/>
  <c r="N43" i="52"/>
  <c r="M43" i="52"/>
  <c r="L43" i="52"/>
  <c r="F43" i="52"/>
  <c r="E43" i="52"/>
  <c r="D43" i="52"/>
  <c r="C43" i="52"/>
  <c r="B43" i="52"/>
  <c r="A43" i="52"/>
  <c r="AK42" i="52"/>
  <c r="AJ42" i="52"/>
  <c r="AI42" i="52"/>
  <c r="AH42" i="52"/>
  <c r="AG42" i="52"/>
  <c r="AF42" i="52"/>
  <c r="AE42" i="52"/>
  <c r="AD42" i="52"/>
  <c r="AC42" i="52"/>
  <c r="AB42" i="52"/>
  <c r="AA42" i="52"/>
  <c r="Z42" i="52"/>
  <c r="Y42" i="52"/>
  <c r="X42" i="52"/>
  <c r="W42" i="52"/>
  <c r="V42" i="52"/>
  <c r="U42" i="52"/>
  <c r="T42" i="52"/>
  <c r="S42" i="52"/>
  <c r="R42" i="52"/>
  <c r="Q42" i="52"/>
  <c r="P42" i="52"/>
  <c r="O42" i="52"/>
  <c r="N42" i="52"/>
  <c r="M42" i="52"/>
  <c r="L42" i="52"/>
  <c r="K42" i="52"/>
  <c r="J42" i="52"/>
  <c r="I42" i="52"/>
  <c r="H42" i="52"/>
  <c r="G42" i="52"/>
  <c r="F42" i="52"/>
  <c r="E42" i="52"/>
  <c r="D42" i="52"/>
  <c r="C42" i="52"/>
  <c r="B42" i="52"/>
  <c r="A42" i="52"/>
  <c r="U41" i="52"/>
  <c r="Q41" i="52"/>
  <c r="AI40" i="52"/>
  <c r="AG40" i="52"/>
  <c r="D40" i="52"/>
  <c r="W33" i="52"/>
  <c r="D33" i="52"/>
  <c r="D72" i="52" s="1"/>
  <c r="W26" i="52"/>
  <c r="W65" i="52" s="1"/>
  <c r="O26" i="52"/>
  <c r="O65" i="52" s="1"/>
  <c r="D26" i="52"/>
  <c r="AF19" i="52"/>
  <c r="AF58" i="52" s="1"/>
  <c r="W19" i="52"/>
  <c r="M19" i="52"/>
  <c r="D19" i="52"/>
  <c r="D58" i="52" s="1"/>
  <c r="AF12" i="52"/>
  <c r="AF51" i="52" s="1"/>
  <c r="W12" i="52"/>
  <c r="W51" i="52" s="1"/>
  <c r="M12" i="52"/>
  <c r="M51" i="52" s="1"/>
  <c r="I50" i="52" s="1"/>
  <c r="D12" i="52"/>
  <c r="D51" i="52" s="1"/>
  <c r="AF5" i="52"/>
  <c r="AF44" i="52" s="1"/>
  <c r="AD43" i="52" s="1"/>
  <c r="W5" i="52"/>
  <c r="M5" i="52"/>
  <c r="M44" i="52" s="1"/>
  <c r="I43" i="52" s="1"/>
  <c r="D5" i="52"/>
  <c r="D44" i="52" s="1"/>
  <c r="AK78" i="51"/>
  <c r="AJ78" i="51"/>
  <c r="AI78" i="51"/>
  <c r="AH78" i="51"/>
  <c r="AG78" i="51"/>
  <c r="AF78" i="51"/>
  <c r="AE78" i="51"/>
  <c r="AD78" i="51"/>
  <c r="AC78" i="51"/>
  <c r="AB78" i="51"/>
  <c r="AA78" i="51"/>
  <c r="Z78" i="51"/>
  <c r="Y78" i="51"/>
  <c r="X78" i="51"/>
  <c r="W78" i="51"/>
  <c r="T78" i="51"/>
  <c r="S78" i="51"/>
  <c r="R78" i="51"/>
  <c r="Q78" i="51"/>
  <c r="P78" i="51"/>
  <c r="O78" i="51"/>
  <c r="N78" i="51"/>
  <c r="M78" i="51"/>
  <c r="L78" i="51"/>
  <c r="K78" i="51"/>
  <c r="J78" i="51"/>
  <c r="I78" i="51"/>
  <c r="H78" i="51"/>
  <c r="G78" i="51"/>
  <c r="F78" i="51"/>
  <c r="E78" i="51"/>
  <c r="D78" i="51"/>
  <c r="A78" i="51"/>
  <c r="AK77" i="51"/>
  <c r="AJ77" i="51"/>
  <c r="AI77" i="51"/>
  <c r="AH77" i="51"/>
  <c r="AG77" i="51"/>
  <c r="AF77" i="51"/>
  <c r="AE77" i="51"/>
  <c r="AD77" i="51"/>
  <c r="AC77" i="51"/>
  <c r="AB77" i="51"/>
  <c r="AA77" i="51"/>
  <c r="Z77" i="51"/>
  <c r="Y77" i="51"/>
  <c r="X77" i="51"/>
  <c r="W77" i="51"/>
  <c r="T77" i="51"/>
  <c r="S77" i="51"/>
  <c r="R77" i="51"/>
  <c r="Q77" i="51"/>
  <c r="P77" i="51"/>
  <c r="O77" i="51"/>
  <c r="N77" i="51"/>
  <c r="M77" i="51"/>
  <c r="L77" i="51"/>
  <c r="K77" i="51"/>
  <c r="J77" i="51"/>
  <c r="I77" i="51"/>
  <c r="H77" i="51"/>
  <c r="G77" i="51"/>
  <c r="F77" i="51"/>
  <c r="E77" i="51"/>
  <c r="D77" i="51"/>
  <c r="A77" i="51"/>
  <c r="AK76" i="51"/>
  <c r="AJ76" i="51"/>
  <c r="AI76" i="51"/>
  <c r="AH76" i="51"/>
  <c r="AG76" i="51"/>
  <c r="AF76" i="51"/>
  <c r="AC76" i="51"/>
  <c r="AB76" i="51"/>
  <c r="AA76" i="51"/>
  <c r="Z76" i="51"/>
  <c r="Y76" i="51"/>
  <c r="X76" i="51"/>
  <c r="W76" i="51"/>
  <c r="T76" i="51"/>
  <c r="S76" i="51"/>
  <c r="R76" i="51"/>
  <c r="Q76" i="51"/>
  <c r="P76" i="51"/>
  <c r="O76" i="51"/>
  <c r="N76" i="51"/>
  <c r="M76" i="51"/>
  <c r="J76" i="51"/>
  <c r="I76" i="51"/>
  <c r="H76" i="51"/>
  <c r="G76" i="51"/>
  <c r="F76" i="51"/>
  <c r="E76" i="51"/>
  <c r="D76" i="51"/>
  <c r="A76" i="51"/>
  <c r="AK75" i="51"/>
  <c r="AJ75" i="51"/>
  <c r="AI75" i="51"/>
  <c r="AH75" i="51"/>
  <c r="AG75" i="51"/>
  <c r="AF75" i="51"/>
  <c r="AC75" i="51"/>
  <c r="AA75" i="51"/>
  <c r="Z75" i="51"/>
  <c r="Y75" i="51"/>
  <c r="X75" i="51"/>
  <c r="W75" i="51"/>
  <c r="T75" i="51"/>
  <c r="S75" i="51"/>
  <c r="R75" i="51"/>
  <c r="Q75" i="51"/>
  <c r="P75" i="51"/>
  <c r="O75" i="51"/>
  <c r="N75" i="51"/>
  <c r="M75" i="51"/>
  <c r="J75" i="51"/>
  <c r="H75" i="51"/>
  <c r="G75" i="51"/>
  <c r="F75" i="51"/>
  <c r="E75" i="51"/>
  <c r="D75" i="51"/>
  <c r="A75" i="51"/>
  <c r="AK74" i="51"/>
  <c r="AJ74" i="51"/>
  <c r="AI74" i="51"/>
  <c r="AH74" i="51"/>
  <c r="AG74" i="51"/>
  <c r="AF74" i="51"/>
  <c r="AC74" i="51"/>
  <c r="AA74" i="51"/>
  <c r="Y74" i="51"/>
  <c r="X74" i="51"/>
  <c r="W74" i="51"/>
  <c r="T74" i="51"/>
  <c r="S74" i="51"/>
  <c r="R74" i="51"/>
  <c r="Q74" i="51"/>
  <c r="P74" i="51"/>
  <c r="O74" i="51"/>
  <c r="N74" i="51"/>
  <c r="M74" i="51"/>
  <c r="J74" i="51"/>
  <c r="H74" i="51"/>
  <c r="F74" i="51"/>
  <c r="E74" i="51"/>
  <c r="D74" i="51"/>
  <c r="A74" i="51"/>
  <c r="AK73" i="51"/>
  <c r="AJ73" i="51"/>
  <c r="AI73" i="51"/>
  <c r="AH73" i="51"/>
  <c r="AG73" i="51"/>
  <c r="AF73" i="51"/>
  <c r="AD73" i="51"/>
  <c r="AC73" i="51"/>
  <c r="AA73" i="51"/>
  <c r="Y73" i="51"/>
  <c r="X73" i="51"/>
  <c r="W73" i="51"/>
  <c r="T73" i="51"/>
  <c r="S73" i="51"/>
  <c r="R73" i="51"/>
  <c r="Q73" i="51"/>
  <c r="P73" i="51"/>
  <c r="O73" i="51"/>
  <c r="N73" i="51"/>
  <c r="M73" i="51"/>
  <c r="K73" i="51"/>
  <c r="J73" i="51"/>
  <c r="H73" i="51"/>
  <c r="F73" i="51"/>
  <c r="E73" i="51"/>
  <c r="D73" i="51"/>
  <c r="A73" i="51"/>
  <c r="AK72" i="51"/>
  <c r="AJ72" i="51"/>
  <c r="AI72" i="51"/>
  <c r="AH72" i="51"/>
  <c r="AG72" i="51"/>
  <c r="AA72" i="51"/>
  <c r="Y72" i="51"/>
  <c r="X72" i="51"/>
  <c r="T72" i="51"/>
  <c r="S72" i="51"/>
  <c r="R72" i="51"/>
  <c r="Q72" i="51"/>
  <c r="P72" i="51"/>
  <c r="O72" i="51"/>
  <c r="N72" i="51"/>
  <c r="H72" i="51"/>
  <c r="F72" i="51"/>
  <c r="E72" i="51"/>
  <c r="A72" i="51"/>
  <c r="AK71" i="51"/>
  <c r="AJ71" i="51"/>
  <c r="AI71" i="51"/>
  <c r="AH71" i="51"/>
  <c r="AG71" i="51"/>
  <c r="AF71" i="51"/>
  <c r="AE71" i="51"/>
  <c r="AA71" i="51"/>
  <c r="Y71" i="51"/>
  <c r="X71" i="51"/>
  <c r="W71" i="51"/>
  <c r="T71" i="51"/>
  <c r="S71" i="51"/>
  <c r="R71" i="51"/>
  <c r="Q71" i="51"/>
  <c r="P71" i="51"/>
  <c r="O71" i="51"/>
  <c r="N71" i="51"/>
  <c r="M71" i="51"/>
  <c r="L71" i="51"/>
  <c r="H71" i="51"/>
  <c r="F71" i="51"/>
  <c r="E71" i="51"/>
  <c r="D71" i="51"/>
  <c r="A71" i="51"/>
  <c r="AK70" i="51"/>
  <c r="AJ70" i="51"/>
  <c r="AI70" i="51"/>
  <c r="AH70" i="51"/>
  <c r="AG70" i="51"/>
  <c r="AF70" i="51"/>
  <c r="AE70" i="51"/>
  <c r="AD70" i="51"/>
  <c r="AC70" i="51"/>
  <c r="AB70" i="51"/>
  <c r="AA70" i="51"/>
  <c r="Z70" i="51"/>
  <c r="Y70" i="51"/>
  <c r="X70" i="51"/>
  <c r="W70" i="51"/>
  <c r="T70" i="51"/>
  <c r="S70" i="51"/>
  <c r="R70" i="51"/>
  <c r="Q70" i="51"/>
  <c r="P70" i="51"/>
  <c r="O70" i="51"/>
  <c r="N70" i="51"/>
  <c r="M70" i="51"/>
  <c r="L70" i="51"/>
  <c r="K70" i="51"/>
  <c r="J70" i="51"/>
  <c r="I70" i="51"/>
  <c r="H70" i="51"/>
  <c r="G70" i="51"/>
  <c r="F70" i="51"/>
  <c r="E70" i="51"/>
  <c r="D70" i="51"/>
  <c r="A70" i="51"/>
  <c r="AK69" i="51"/>
  <c r="AJ69" i="51"/>
  <c r="AI69" i="51"/>
  <c r="AH69" i="51"/>
  <c r="AG69" i="51"/>
  <c r="AF69" i="51"/>
  <c r="AC69" i="51"/>
  <c r="AB69" i="51"/>
  <c r="AA69" i="51"/>
  <c r="Z69" i="51"/>
  <c r="Y69" i="51"/>
  <c r="X69" i="51"/>
  <c r="W69" i="51"/>
  <c r="T69" i="51"/>
  <c r="S69" i="51"/>
  <c r="R69" i="51"/>
  <c r="Q69" i="51"/>
  <c r="P69" i="51"/>
  <c r="O69" i="51"/>
  <c r="N69" i="51"/>
  <c r="M69" i="51"/>
  <c r="J69" i="51"/>
  <c r="I69" i="51"/>
  <c r="H69" i="51"/>
  <c r="G69" i="51"/>
  <c r="F69" i="51"/>
  <c r="E69" i="51"/>
  <c r="D69" i="51"/>
  <c r="A69" i="51"/>
  <c r="AK68" i="51"/>
  <c r="AJ68" i="51"/>
  <c r="AI68" i="51"/>
  <c r="AH68" i="51"/>
  <c r="AG68" i="51"/>
  <c r="AF68" i="51"/>
  <c r="AC68" i="51"/>
  <c r="AA68" i="51"/>
  <c r="Z68" i="51"/>
  <c r="Y68" i="51"/>
  <c r="X68" i="51"/>
  <c r="W68" i="51"/>
  <c r="T68" i="51"/>
  <c r="S68" i="51"/>
  <c r="R68" i="51"/>
  <c r="Q68" i="51"/>
  <c r="P68" i="51"/>
  <c r="O68" i="51"/>
  <c r="N68" i="51"/>
  <c r="M68" i="51"/>
  <c r="J68" i="51"/>
  <c r="H68" i="51"/>
  <c r="G68" i="51"/>
  <c r="F68" i="51"/>
  <c r="E68" i="51"/>
  <c r="D68" i="51"/>
  <c r="A68" i="51"/>
  <c r="AK67" i="51"/>
  <c r="AJ67" i="51"/>
  <c r="AI67" i="51"/>
  <c r="AH67" i="51"/>
  <c r="AG67" i="51"/>
  <c r="AF67" i="51"/>
  <c r="AC67" i="51"/>
  <c r="AA67" i="51"/>
  <c r="Y67" i="51"/>
  <c r="X67" i="51"/>
  <c r="W67" i="51"/>
  <c r="T67" i="51"/>
  <c r="S67" i="51"/>
  <c r="R67" i="51"/>
  <c r="Q67" i="51"/>
  <c r="P67" i="51"/>
  <c r="O67" i="51"/>
  <c r="N67" i="51"/>
  <c r="M67" i="51"/>
  <c r="J67" i="51"/>
  <c r="H67" i="51"/>
  <c r="F67" i="51"/>
  <c r="E67" i="51"/>
  <c r="D67" i="51"/>
  <c r="A67" i="51"/>
  <c r="AK66" i="51"/>
  <c r="AJ66" i="51"/>
  <c r="AI66" i="51"/>
  <c r="AH66" i="51"/>
  <c r="AG66" i="51"/>
  <c r="AF66" i="51"/>
  <c r="AD66" i="51"/>
  <c r="AC66" i="51"/>
  <c r="AA66" i="51"/>
  <c r="Y66" i="51"/>
  <c r="X66" i="51"/>
  <c r="W66" i="51"/>
  <c r="T66" i="51"/>
  <c r="S66" i="51"/>
  <c r="R66" i="51"/>
  <c r="Q66" i="51"/>
  <c r="P66" i="51"/>
  <c r="O66" i="51"/>
  <c r="N66" i="51"/>
  <c r="M66" i="51"/>
  <c r="K66" i="51"/>
  <c r="J66" i="51"/>
  <c r="H66" i="51"/>
  <c r="F66" i="51"/>
  <c r="E66" i="51"/>
  <c r="D66" i="51"/>
  <c r="A66" i="51"/>
  <c r="AK65" i="51"/>
  <c r="AJ65" i="51"/>
  <c r="AI65" i="51"/>
  <c r="AH65" i="51"/>
  <c r="AG65" i="51"/>
  <c r="AA65" i="51"/>
  <c r="Y65" i="51"/>
  <c r="X65" i="51"/>
  <c r="T65" i="51"/>
  <c r="S65" i="51"/>
  <c r="R65" i="51"/>
  <c r="Q65" i="51"/>
  <c r="P65" i="51"/>
  <c r="O65" i="51"/>
  <c r="N65" i="51"/>
  <c r="H65" i="51"/>
  <c r="F65" i="51"/>
  <c r="E65" i="51"/>
  <c r="A65" i="51"/>
  <c r="AK64" i="51"/>
  <c r="AJ64" i="51"/>
  <c r="AI64" i="51"/>
  <c r="AH64" i="51"/>
  <c r="AG64" i="51"/>
  <c r="AF64" i="51"/>
  <c r="AE64" i="51"/>
  <c r="AA64" i="51"/>
  <c r="Y64" i="51"/>
  <c r="X64" i="51"/>
  <c r="W64" i="51"/>
  <c r="T64" i="51"/>
  <c r="S64" i="51"/>
  <c r="R64" i="51"/>
  <c r="Q64" i="51"/>
  <c r="P64" i="51"/>
  <c r="O64" i="51"/>
  <c r="N64" i="51"/>
  <c r="M64" i="51"/>
  <c r="L64" i="51"/>
  <c r="H64" i="51"/>
  <c r="F64" i="51"/>
  <c r="E64" i="51"/>
  <c r="D64" i="51"/>
  <c r="A64" i="51"/>
  <c r="AK63" i="51"/>
  <c r="AJ63" i="51"/>
  <c r="AI63" i="51"/>
  <c r="AH63" i="51"/>
  <c r="AG63" i="51"/>
  <c r="AF63" i="51"/>
  <c r="AE63" i="51"/>
  <c r="AD63" i="51"/>
  <c r="AC63" i="51"/>
  <c r="AB63" i="51"/>
  <c r="AA63" i="51"/>
  <c r="Z63" i="51"/>
  <c r="Y63" i="51"/>
  <c r="X63" i="51"/>
  <c r="W63" i="51"/>
  <c r="T63" i="51"/>
  <c r="S63" i="51"/>
  <c r="R63" i="51"/>
  <c r="Q63" i="51"/>
  <c r="P63" i="51"/>
  <c r="O63" i="51"/>
  <c r="N63" i="51"/>
  <c r="M63" i="51"/>
  <c r="L63" i="51"/>
  <c r="K63" i="51"/>
  <c r="J63" i="51"/>
  <c r="I63" i="51"/>
  <c r="H63" i="51"/>
  <c r="G63" i="51"/>
  <c r="F63" i="51"/>
  <c r="E63" i="51"/>
  <c r="D63" i="51"/>
  <c r="A63" i="51"/>
  <c r="AK62" i="51"/>
  <c r="AJ62" i="51"/>
  <c r="AI62" i="51"/>
  <c r="AH62" i="51"/>
  <c r="AG62" i="51"/>
  <c r="AF62" i="51"/>
  <c r="AC62" i="51"/>
  <c r="AB62" i="51"/>
  <c r="AA62" i="51"/>
  <c r="Z62" i="51"/>
  <c r="Y62" i="51"/>
  <c r="X62" i="51"/>
  <c r="W62" i="51"/>
  <c r="T62" i="51"/>
  <c r="S62" i="51"/>
  <c r="R62" i="51"/>
  <c r="Q62" i="51"/>
  <c r="P62" i="51"/>
  <c r="O62" i="51"/>
  <c r="N62" i="51"/>
  <c r="M62" i="51"/>
  <c r="J62" i="51"/>
  <c r="I62" i="51"/>
  <c r="H62" i="51"/>
  <c r="G62" i="51"/>
  <c r="F62" i="51"/>
  <c r="E62" i="51"/>
  <c r="D62" i="51"/>
  <c r="A62" i="51"/>
  <c r="AK61" i="51"/>
  <c r="AJ61" i="51"/>
  <c r="AI61" i="51"/>
  <c r="AH61" i="51"/>
  <c r="AG61" i="51"/>
  <c r="AF61" i="51"/>
  <c r="AC61" i="51"/>
  <c r="AA61" i="51"/>
  <c r="Z61" i="51"/>
  <c r="Y61" i="51"/>
  <c r="X61" i="51"/>
  <c r="W61" i="51"/>
  <c r="T61" i="51"/>
  <c r="S61" i="51"/>
  <c r="R61" i="51"/>
  <c r="Q61" i="51"/>
  <c r="P61" i="51"/>
  <c r="O61" i="51"/>
  <c r="N61" i="51"/>
  <c r="M61" i="51"/>
  <c r="J61" i="51"/>
  <c r="H61" i="51"/>
  <c r="G61" i="51"/>
  <c r="F61" i="51"/>
  <c r="E61" i="51"/>
  <c r="D61" i="51"/>
  <c r="A61" i="51"/>
  <c r="AK60" i="51"/>
  <c r="AJ60" i="51"/>
  <c r="AI60" i="51"/>
  <c r="AH60" i="51"/>
  <c r="AG60" i="51"/>
  <c r="AF60" i="51"/>
  <c r="AC60" i="51"/>
  <c r="AA60" i="51"/>
  <c r="Y60" i="51"/>
  <c r="X60" i="51"/>
  <c r="W60" i="51"/>
  <c r="T60" i="51"/>
  <c r="S60" i="51"/>
  <c r="R60" i="51"/>
  <c r="Q60" i="51"/>
  <c r="P60" i="51"/>
  <c r="O60" i="51"/>
  <c r="N60" i="51"/>
  <c r="M60" i="51"/>
  <c r="J60" i="51"/>
  <c r="H60" i="51"/>
  <c r="F60" i="51"/>
  <c r="E60" i="51"/>
  <c r="D60" i="51"/>
  <c r="A60" i="51"/>
  <c r="AK59" i="51"/>
  <c r="AJ59" i="51"/>
  <c r="AI59" i="51"/>
  <c r="AH59" i="51"/>
  <c r="AG59" i="51"/>
  <c r="AF59" i="51"/>
  <c r="AD59" i="51"/>
  <c r="AC59" i="51"/>
  <c r="AA59" i="51"/>
  <c r="Y59" i="51"/>
  <c r="X59" i="51"/>
  <c r="W59" i="51"/>
  <c r="T59" i="51"/>
  <c r="S59" i="51"/>
  <c r="R59" i="51"/>
  <c r="Q59" i="51"/>
  <c r="P59" i="51"/>
  <c r="O59" i="51"/>
  <c r="N59" i="51"/>
  <c r="M59" i="51"/>
  <c r="K59" i="51"/>
  <c r="J59" i="51"/>
  <c r="H59" i="51"/>
  <c r="F59" i="51"/>
  <c r="E59" i="51"/>
  <c r="D59" i="51"/>
  <c r="A59" i="51"/>
  <c r="AK58" i="51"/>
  <c r="AJ58" i="51"/>
  <c r="AI58" i="51"/>
  <c r="AH58" i="51"/>
  <c r="AG58" i="51"/>
  <c r="AA58" i="51"/>
  <c r="Y58" i="51"/>
  <c r="X58" i="51"/>
  <c r="T58" i="51"/>
  <c r="S58" i="51"/>
  <c r="R58" i="51"/>
  <c r="Q58" i="51"/>
  <c r="P58" i="51"/>
  <c r="O58" i="51"/>
  <c r="N58" i="51"/>
  <c r="H58" i="51"/>
  <c r="F58" i="51"/>
  <c r="E58" i="51"/>
  <c r="A58" i="51"/>
  <c r="AK57" i="51"/>
  <c r="AJ57" i="51"/>
  <c r="AI57" i="51"/>
  <c r="AH57" i="51"/>
  <c r="AG57" i="51"/>
  <c r="AF57" i="51"/>
  <c r="AE57" i="51"/>
  <c r="AA57" i="51"/>
  <c r="Y57" i="51"/>
  <c r="X57" i="51"/>
  <c r="W57" i="51"/>
  <c r="T57" i="51"/>
  <c r="S57" i="51"/>
  <c r="R57" i="51"/>
  <c r="Q57" i="51"/>
  <c r="P57" i="51"/>
  <c r="O57" i="51"/>
  <c r="N57" i="51"/>
  <c r="M57" i="51"/>
  <c r="L57" i="51"/>
  <c r="H57" i="51"/>
  <c r="F57" i="51"/>
  <c r="E57" i="51"/>
  <c r="D57" i="51"/>
  <c r="A57" i="51"/>
  <c r="AK56" i="51"/>
  <c r="AJ56" i="51"/>
  <c r="AI56" i="51"/>
  <c r="AH56" i="51"/>
  <c r="AG56" i="51"/>
  <c r="AF56" i="51"/>
  <c r="AE56" i="51"/>
  <c r="AD56" i="51"/>
  <c r="AC56" i="51"/>
  <c r="AB56" i="51"/>
  <c r="AA56" i="51"/>
  <c r="Z56" i="51"/>
  <c r="Y56" i="51"/>
  <c r="X56" i="51"/>
  <c r="W56" i="51"/>
  <c r="T56" i="51"/>
  <c r="S56" i="51"/>
  <c r="R56" i="51"/>
  <c r="Q56" i="51"/>
  <c r="P56" i="51"/>
  <c r="O56" i="51"/>
  <c r="N56" i="51"/>
  <c r="M56" i="51"/>
  <c r="L56" i="51"/>
  <c r="K56" i="51"/>
  <c r="J56" i="51"/>
  <c r="I56" i="51"/>
  <c r="H56" i="51"/>
  <c r="G56" i="51"/>
  <c r="F56" i="51"/>
  <c r="E56" i="51"/>
  <c r="D56" i="51"/>
  <c r="A56" i="51"/>
  <c r="AK55" i="51"/>
  <c r="AJ55" i="51"/>
  <c r="AI55" i="51"/>
  <c r="AH55" i="51"/>
  <c r="AG55" i="51"/>
  <c r="AF55" i="51"/>
  <c r="AC55" i="51"/>
  <c r="AB55" i="51"/>
  <c r="AA55" i="51"/>
  <c r="Z55" i="51"/>
  <c r="Y55" i="51"/>
  <c r="X55" i="51"/>
  <c r="W55" i="51"/>
  <c r="T55" i="51"/>
  <c r="S55" i="51"/>
  <c r="R55" i="51"/>
  <c r="Q55" i="51"/>
  <c r="P55" i="51"/>
  <c r="O55" i="51"/>
  <c r="N55" i="51"/>
  <c r="M55" i="51"/>
  <c r="J55" i="51"/>
  <c r="I55" i="51"/>
  <c r="H55" i="51"/>
  <c r="G55" i="51"/>
  <c r="F55" i="51"/>
  <c r="E55" i="51"/>
  <c r="D55" i="51"/>
  <c r="A55" i="51"/>
  <c r="AK54" i="51"/>
  <c r="AJ54" i="51"/>
  <c r="AI54" i="51"/>
  <c r="AH54" i="51"/>
  <c r="AG54" i="51"/>
  <c r="AF54" i="51"/>
  <c r="AC54" i="51"/>
  <c r="AA54" i="51"/>
  <c r="Z54" i="51"/>
  <c r="Y54" i="51"/>
  <c r="X54" i="51"/>
  <c r="W54" i="51"/>
  <c r="T54" i="51"/>
  <c r="S54" i="51"/>
  <c r="R54" i="51"/>
  <c r="Q54" i="51"/>
  <c r="P54" i="51"/>
  <c r="O54" i="51"/>
  <c r="N54" i="51"/>
  <c r="M54" i="51"/>
  <c r="J54" i="51"/>
  <c r="H54" i="51"/>
  <c r="G54" i="51"/>
  <c r="F54" i="51"/>
  <c r="E54" i="51"/>
  <c r="D54" i="51"/>
  <c r="A54" i="51"/>
  <c r="AK53" i="51"/>
  <c r="AJ53" i="51"/>
  <c r="AI53" i="51"/>
  <c r="AH53" i="51"/>
  <c r="AG53" i="51"/>
  <c r="AF53" i="51"/>
  <c r="AC53" i="51"/>
  <c r="AA53" i="51"/>
  <c r="Y53" i="51"/>
  <c r="X53" i="51"/>
  <c r="W53" i="51"/>
  <c r="T53" i="51"/>
  <c r="S53" i="51"/>
  <c r="R53" i="51"/>
  <c r="Q53" i="51"/>
  <c r="P53" i="51"/>
  <c r="O53" i="51"/>
  <c r="N53" i="51"/>
  <c r="M53" i="51"/>
  <c r="J53" i="51"/>
  <c r="H53" i="51"/>
  <c r="F53" i="51"/>
  <c r="E53" i="51"/>
  <c r="D53" i="51"/>
  <c r="A53" i="51"/>
  <c r="AK52" i="51"/>
  <c r="AJ52" i="51"/>
  <c r="AI52" i="51"/>
  <c r="AH52" i="51"/>
  <c r="AG52" i="51"/>
  <c r="AF52" i="51"/>
  <c r="AD52" i="51"/>
  <c r="AC52" i="51"/>
  <c r="AA52" i="51"/>
  <c r="Y52" i="51"/>
  <c r="X52" i="51"/>
  <c r="W52" i="51"/>
  <c r="T52" i="51"/>
  <c r="S52" i="51"/>
  <c r="R52" i="51"/>
  <c r="Q52" i="51"/>
  <c r="P52" i="51"/>
  <c r="O52" i="51"/>
  <c r="N52" i="51"/>
  <c r="M52" i="51"/>
  <c r="K52" i="51"/>
  <c r="J52" i="51"/>
  <c r="H52" i="51"/>
  <c r="F52" i="51"/>
  <c r="E52" i="51"/>
  <c r="D52" i="51"/>
  <c r="A52" i="51"/>
  <c r="AK51" i="51"/>
  <c r="AJ51" i="51"/>
  <c r="AI51" i="51"/>
  <c r="AH51" i="51"/>
  <c r="AG51" i="51"/>
  <c r="AA51" i="51"/>
  <c r="Y51" i="51"/>
  <c r="X51" i="51"/>
  <c r="T51" i="51"/>
  <c r="S51" i="51"/>
  <c r="R51" i="51"/>
  <c r="Q51" i="51"/>
  <c r="P51" i="51"/>
  <c r="O51" i="51"/>
  <c r="N51" i="51"/>
  <c r="H51" i="51"/>
  <c r="F51" i="51"/>
  <c r="E51" i="51"/>
  <c r="A51" i="51"/>
  <c r="AK50" i="51"/>
  <c r="AJ50" i="51"/>
  <c r="AI50" i="51"/>
  <c r="AH50" i="51"/>
  <c r="AG50" i="51"/>
  <c r="AF50" i="51"/>
  <c r="AE50" i="51"/>
  <c r="AA50" i="51"/>
  <c r="Y50" i="51"/>
  <c r="X50" i="51"/>
  <c r="W50" i="51"/>
  <c r="T50" i="51"/>
  <c r="S50" i="51"/>
  <c r="R50" i="51"/>
  <c r="Q50" i="51"/>
  <c r="P50" i="51"/>
  <c r="O50" i="51"/>
  <c r="N50" i="51"/>
  <c r="M50" i="51"/>
  <c r="L50" i="51"/>
  <c r="H50" i="51"/>
  <c r="F50" i="51"/>
  <c r="E50" i="51"/>
  <c r="D50" i="51"/>
  <c r="A50" i="51"/>
  <c r="AK49" i="51"/>
  <c r="AJ49" i="51"/>
  <c r="AI49" i="51"/>
  <c r="AH49" i="51"/>
  <c r="AG49" i="51"/>
  <c r="AF49" i="51"/>
  <c r="AE49" i="51"/>
  <c r="AD49" i="51"/>
  <c r="AC49" i="51"/>
  <c r="AB49" i="51"/>
  <c r="AA49" i="51"/>
  <c r="Z49" i="51"/>
  <c r="Y49" i="51"/>
  <c r="X49" i="51"/>
  <c r="W49" i="51"/>
  <c r="T49" i="51"/>
  <c r="S49" i="51"/>
  <c r="R49" i="51"/>
  <c r="Q49" i="51"/>
  <c r="P49" i="51"/>
  <c r="O49" i="51"/>
  <c r="N49" i="51"/>
  <c r="M49" i="51"/>
  <c r="L49" i="51"/>
  <c r="K49" i="51"/>
  <c r="J49" i="51"/>
  <c r="I49" i="51"/>
  <c r="H49" i="51"/>
  <c r="G49" i="51"/>
  <c r="F49" i="51"/>
  <c r="E49" i="51"/>
  <c r="D49" i="51"/>
  <c r="A49" i="51"/>
  <c r="AK48" i="51"/>
  <c r="AJ48" i="51"/>
  <c r="AI48" i="51"/>
  <c r="AH48" i="51"/>
  <c r="AG48" i="51"/>
  <c r="AF48" i="51"/>
  <c r="AC48" i="51"/>
  <c r="AB48" i="51"/>
  <c r="AA48" i="51"/>
  <c r="Z48" i="51"/>
  <c r="Y48" i="51"/>
  <c r="X48" i="51"/>
  <c r="W48" i="51"/>
  <c r="T48" i="51"/>
  <c r="S48" i="51"/>
  <c r="R48" i="51"/>
  <c r="Q48" i="51"/>
  <c r="P48" i="51"/>
  <c r="O48" i="51"/>
  <c r="N48" i="51"/>
  <c r="M48" i="51"/>
  <c r="J48" i="51"/>
  <c r="I48" i="51"/>
  <c r="H48" i="51"/>
  <c r="G48" i="51"/>
  <c r="F48" i="51"/>
  <c r="E48" i="51"/>
  <c r="D48" i="51"/>
  <c r="A48" i="51"/>
  <c r="AK47" i="51"/>
  <c r="AJ47" i="51"/>
  <c r="AI47" i="51"/>
  <c r="AH47" i="51"/>
  <c r="AG47" i="51"/>
  <c r="AF47" i="51"/>
  <c r="AC47" i="51"/>
  <c r="AA47" i="51"/>
  <c r="Z47" i="51"/>
  <c r="Y47" i="51"/>
  <c r="X47" i="51"/>
  <c r="W47" i="51"/>
  <c r="T47" i="51"/>
  <c r="S47" i="51"/>
  <c r="R47" i="51"/>
  <c r="Q47" i="51"/>
  <c r="P47" i="51"/>
  <c r="O47" i="51"/>
  <c r="N47" i="51"/>
  <c r="M47" i="51"/>
  <c r="J47" i="51"/>
  <c r="H47" i="51"/>
  <c r="G47" i="51"/>
  <c r="F47" i="51"/>
  <c r="E47" i="51"/>
  <c r="D47" i="51"/>
  <c r="A47" i="51"/>
  <c r="AK46" i="51"/>
  <c r="AJ46" i="51"/>
  <c r="AI46" i="51"/>
  <c r="AH46" i="51"/>
  <c r="AG46" i="51"/>
  <c r="AF46" i="51"/>
  <c r="AC46" i="51"/>
  <c r="AA46" i="51"/>
  <c r="Y46" i="51"/>
  <c r="X46" i="51"/>
  <c r="W46" i="51"/>
  <c r="T46" i="51"/>
  <c r="S46" i="51"/>
  <c r="R46" i="51"/>
  <c r="Q46" i="51"/>
  <c r="P46" i="51"/>
  <c r="O46" i="51"/>
  <c r="N46" i="51"/>
  <c r="M46" i="51"/>
  <c r="J46" i="51"/>
  <c r="H46" i="51"/>
  <c r="F46" i="51"/>
  <c r="E46" i="51"/>
  <c r="D46" i="51"/>
  <c r="A46" i="51"/>
  <c r="AK45" i="51"/>
  <c r="AJ45" i="51"/>
  <c r="AI45" i="51"/>
  <c r="AH45" i="51"/>
  <c r="AG45" i="51"/>
  <c r="AF45" i="51"/>
  <c r="AD45" i="51"/>
  <c r="AC45" i="51"/>
  <c r="AA45" i="51"/>
  <c r="Y45" i="51"/>
  <c r="X45" i="51"/>
  <c r="W45" i="51"/>
  <c r="T45" i="51"/>
  <c r="S45" i="51"/>
  <c r="R45" i="51"/>
  <c r="Q45" i="51"/>
  <c r="P45" i="51"/>
  <c r="O45" i="51"/>
  <c r="N45" i="51"/>
  <c r="M45" i="51"/>
  <c r="K45" i="51"/>
  <c r="J45" i="51"/>
  <c r="H45" i="51"/>
  <c r="F45" i="51"/>
  <c r="E45" i="51"/>
  <c r="D45" i="51"/>
  <c r="A45" i="51"/>
  <c r="AK44" i="51"/>
  <c r="AJ44" i="51"/>
  <c r="AI44" i="51"/>
  <c r="AH44" i="51"/>
  <c r="AG44" i="51"/>
  <c r="AA44" i="51"/>
  <c r="Y44" i="51"/>
  <c r="X44" i="51"/>
  <c r="T44" i="51"/>
  <c r="S44" i="51"/>
  <c r="R44" i="51"/>
  <c r="Q44" i="51"/>
  <c r="P44" i="51"/>
  <c r="O44" i="51"/>
  <c r="N44" i="51"/>
  <c r="H44" i="51"/>
  <c r="F44" i="51"/>
  <c r="E44" i="51"/>
  <c r="A44" i="51"/>
  <c r="AK43" i="51"/>
  <c r="AJ43" i="51"/>
  <c r="AI43" i="51"/>
  <c r="AH43" i="51"/>
  <c r="AG43" i="51"/>
  <c r="AF43" i="51"/>
  <c r="AE43" i="51"/>
  <c r="AA43" i="51"/>
  <c r="Y43" i="51"/>
  <c r="X43" i="51"/>
  <c r="W43" i="51"/>
  <c r="V43" i="51"/>
  <c r="U43" i="51"/>
  <c r="T43" i="51"/>
  <c r="S43" i="51"/>
  <c r="R43" i="51"/>
  <c r="Q43" i="51"/>
  <c r="P43" i="51"/>
  <c r="O43" i="51"/>
  <c r="N43" i="51"/>
  <c r="M43" i="51"/>
  <c r="L43" i="51"/>
  <c r="H43" i="51"/>
  <c r="F43" i="51"/>
  <c r="E43" i="51"/>
  <c r="D43" i="51"/>
  <c r="C43" i="51"/>
  <c r="B43" i="51"/>
  <c r="A43" i="51"/>
  <c r="AK42" i="51"/>
  <c r="AJ42" i="51"/>
  <c r="AI42" i="51"/>
  <c r="AH42" i="51"/>
  <c r="AG42" i="51"/>
  <c r="AF42" i="51"/>
  <c r="AE42" i="51"/>
  <c r="AD42" i="51"/>
  <c r="AC42" i="51"/>
  <c r="AB42" i="51"/>
  <c r="AA42" i="51"/>
  <c r="Z42" i="51"/>
  <c r="Y42" i="51"/>
  <c r="X42" i="51"/>
  <c r="W42" i="51"/>
  <c r="V42" i="51"/>
  <c r="U42" i="51"/>
  <c r="T42" i="51"/>
  <c r="S42" i="51"/>
  <c r="R42" i="51"/>
  <c r="Q42" i="51"/>
  <c r="P42" i="51"/>
  <c r="O42" i="51"/>
  <c r="N42" i="51"/>
  <c r="M42" i="51"/>
  <c r="L42" i="51"/>
  <c r="K42" i="51"/>
  <c r="J42" i="51"/>
  <c r="I42" i="51"/>
  <c r="H42" i="51"/>
  <c r="G42" i="51"/>
  <c r="F42" i="51"/>
  <c r="E42" i="51"/>
  <c r="D42" i="51"/>
  <c r="C42" i="51"/>
  <c r="B42" i="51"/>
  <c r="A42" i="51"/>
  <c r="U41" i="51"/>
  <c r="Q41" i="51"/>
  <c r="AI40" i="51"/>
  <c r="AG40" i="51"/>
  <c r="D40" i="51"/>
  <c r="AF33" i="51"/>
  <c r="AF72" i="51" s="1"/>
  <c r="AD71" i="51" s="1"/>
  <c r="AC71" i="51" s="1"/>
  <c r="W33" i="51"/>
  <c r="W72" i="51" s="1"/>
  <c r="M33" i="51"/>
  <c r="M72" i="51" s="1"/>
  <c r="I71" i="51" s="1"/>
  <c r="D33" i="51"/>
  <c r="D72" i="51" s="1"/>
  <c r="AF26" i="51"/>
  <c r="W26" i="51"/>
  <c r="W65" i="51" s="1"/>
  <c r="M26" i="51"/>
  <c r="M65" i="51" s="1"/>
  <c r="D26" i="51"/>
  <c r="AF19" i="51"/>
  <c r="AF58" i="51" s="1"/>
  <c r="AD57" i="51" s="1"/>
  <c r="AC57" i="51" s="1"/>
  <c r="W19" i="51"/>
  <c r="W58" i="51" s="1"/>
  <c r="M19" i="51"/>
  <c r="M58" i="51" s="1"/>
  <c r="I57" i="51" s="1"/>
  <c r="D19" i="51"/>
  <c r="D58" i="51" s="1"/>
  <c r="AF12" i="51"/>
  <c r="AF51" i="51" s="1"/>
  <c r="W12" i="51"/>
  <c r="M12" i="51"/>
  <c r="M51" i="51" s="1"/>
  <c r="D12" i="51"/>
  <c r="D51" i="51" s="1"/>
  <c r="AF5" i="51"/>
  <c r="AF44" i="51" s="1"/>
  <c r="AD43" i="51" s="1"/>
  <c r="AC43" i="51" s="1"/>
  <c r="W5" i="51"/>
  <c r="W44" i="51" s="1"/>
  <c r="M5" i="51"/>
  <c r="M44" i="51" s="1"/>
  <c r="D5" i="51"/>
  <c r="A27" i="45"/>
  <c r="E27" i="45"/>
  <c r="F27" i="45"/>
  <c r="G27" i="45"/>
  <c r="I27" i="45"/>
  <c r="J27" i="45"/>
  <c r="P27" i="45"/>
  <c r="Q27" i="45"/>
  <c r="R27" i="45"/>
  <c r="S27" i="45"/>
  <c r="T27" i="45"/>
  <c r="U27" i="45"/>
  <c r="V27" i="45"/>
  <c r="W27" i="45"/>
  <c r="X27" i="45"/>
  <c r="Y27" i="45"/>
  <c r="Z27" i="45"/>
  <c r="AA27" i="45"/>
  <c r="AB27" i="45"/>
  <c r="AC27" i="45"/>
  <c r="AD27" i="45"/>
  <c r="AE27" i="45"/>
  <c r="AF27" i="45"/>
  <c r="AG27" i="45"/>
  <c r="AH27" i="45"/>
  <c r="AI27" i="45"/>
  <c r="AJ27" i="45"/>
  <c r="AK27" i="45"/>
  <c r="B26" i="45"/>
  <c r="C26" i="45"/>
  <c r="D26" i="45"/>
  <c r="E26" i="45"/>
  <c r="F26" i="45"/>
  <c r="G26" i="45"/>
  <c r="H26" i="45"/>
  <c r="I26" i="45"/>
  <c r="J26" i="45"/>
  <c r="K26" i="45"/>
  <c r="L26" i="45"/>
  <c r="M26" i="45"/>
  <c r="N26" i="45"/>
  <c r="O26" i="45"/>
  <c r="P26" i="45"/>
  <c r="Q26" i="45"/>
  <c r="R26" i="45"/>
  <c r="S26" i="45"/>
  <c r="T26" i="45"/>
  <c r="U26" i="45"/>
  <c r="V26" i="45"/>
  <c r="W26" i="45"/>
  <c r="X26" i="45"/>
  <c r="Y26" i="45"/>
  <c r="Z26" i="45"/>
  <c r="AA26" i="45"/>
  <c r="AB26" i="45"/>
  <c r="AC26" i="45"/>
  <c r="AD26" i="45"/>
  <c r="AE26" i="45"/>
  <c r="AF26" i="45"/>
  <c r="AG26" i="45"/>
  <c r="AH26" i="45"/>
  <c r="AI26" i="45"/>
  <c r="AJ26" i="45"/>
  <c r="AK26" i="45"/>
  <c r="AS11" i="45"/>
  <c r="AS10" i="45"/>
  <c r="AS9" i="45"/>
  <c r="AS8" i="45"/>
  <c r="AS7" i="45"/>
  <c r="AS6" i="45"/>
  <c r="AS5" i="45"/>
  <c r="AS4" i="45"/>
  <c r="AM59" i="45"/>
  <c r="AM58" i="45"/>
  <c r="AM57" i="45"/>
  <c r="AM56" i="45"/>
  <c r="AM55" i="45"/>
  <c r="AM54" i="45"/>
  <c r="AM53" i="45"/>
  <c r="AM52" i="45"/>
  <c r="AM51" i="45"/>
  <c r="AM50" i="45"/>
  <c r="AM49" i="45"/>
  <c r="AM48" i="45"/>
  <c r="AM47" i="45"/>
  <c r="AM46" i="45"/>
  <c r="AM45" i="45"/>
  <c r="AM44" i="45"/>
  <c r="AM43" i="45"/>
  <c r="AM42" i="45"/>
  <c r="AM41" i="45"/>
  <c r="AM40" i="45"/>
  <c r="AM39" i="45"/>
  <c r="AM38" i="45"/>
  <c r="AM37" i="45"/>
  <c r="AM36" i="45"/>
  <c r="AM35" i="45"/>
  <c r="AM34" i="45"/>
  <c r="AM33" i="45"/>
  <c r="AM32" i="45"/>
  <c r="AM31" i="45"/>
  <c r="AM30" i="45"/>
  <c r="AM29" i="45"/>
  <c r="AM28" i="45"/>
  <c r="AM27" i="45"/>
  <c r="AM26" i="45"/>
  <c r="AM25" i="45"/>
  <c r="AM24" i="45"/>
  <c r="AM23" i="45"/>
  <c r="AM22" i="45"/>
  <c r="AM21" i="45"/>
  <c r="AM20" i="45"/>
  <c r="AM19" i="45"/>
  <c r="AM18" i="45"/>
  <c r="AM17" i="45"/>
  <c r="AM16" i="45"/>
  <c r="AM15" i="45"/>
  <c r="AM14" i="45"/>
  <c r="AM13" i="45"/>
  <c r="AM12" i="45"/>
  <c r="AM11" i="45"/>
  <c r="AM10" i="45"/>
  <c r="AM9" i="45"/>
  <c r="AM8" i="45"/>
  <c r="AM7" i="45"/>
  <c r="AM6" i="45"/>
  <c r="AM5" i="45"/>
  <c r="AM4" i="45"/>
  <c r="A28" i="45"/>
  <c r="D28" i="45"/>
  <c r="E28" i="45"/>
  <c r="F28" i="45"/>
  <c r="G28" i="45"/>
  <c r="H28" i="45"/>
  <c r="I28" i="45"/>
  <c r="J28" i="45"/>
  <c r="K28" i="45"/>
  <c r="L28" i="45"/>
  <c r="M28" i="45"/>
  <c r="N28" i="45"/>
  <c r="O28" i="45"/>
  <c r="P28" i="45"/>
  <c r="Q28" i="45"/>
  <c r="R28" i="45"/>
  <c r="S28" i="45"/>
  <c r="T28" i="45"/>
  <c r="U28" i="45"/>
  <c r="V28" i="45"/>
  <c r="W28" i="45"/>
  <c r="X28" i="45"/>
  <c r="Y28" i="45"/>
  <c r="Z28" i="45"/>
  <c r="AA28" i="45"/>
  <c r="AB28" i="45"/>
  <c r="AC28" i="45"/>
  <c r="AD28" i="45"/>
  <c r="AE28" i="45"/>
  <c r="AF28" i="45"/>
  <c r="AG28" i="45"/>
  <c r="AH28" i="45"/>
  <c r="AI28" i="45"/>
  <c r="AJ28" i="45"/>
  <c r="AK28" i="45"/>
  <c r="A29" i="45"/>
  <c r="E29" i="45"/>
  <c r="F29" i="45"/>
  <c r="G29" i="45"/>
  <c r="I29" i="45"/>
  <c r="J29" i="45"/>
  <c r="P29" i="45"/>
  <c r="Q29" i="45"/>
  <c r="R29" i="45"/>
  <c r="S29" i="45"/>
  <c r="T29" i="45"/>
  <c r="U29" i="45"/>
  <c r="V29" i="45"/>
  <c r="W29" i="45"/>
  <c r="X29" i="45"/>
  <c r="Y29" i="45"/>
  <c r="Z29" i="45"/>
  <c r="AA29" i="45"/>
  <c r="AB29" i="45"/>
  <c r="AC29" i="45"/>
  <c r="AD29" i="45"/>
  <c r="AE29" i="45"/>
  <c r="AF29" i="45"/>
  <c r="AG29" i="45"/>
  <c r="AH29" i="45"/>
  <c r="AI29" i="45"/>
  <c r="AJ29" i="45"/>
  <c r="AK29" i="45"/>
  <c r="A30" i="45"/>
  <c r="D30" i="45"/>
  <c r="E30" i="45"/>
  <c r="F30" i="45"/>
  <c r="G30" i="45"/>
  <c r="H30" i="45"/>
  <c r="I30" i="45"/>
  <c r="J30" i="45"/>
  <c r="K30" i="45"/>
  <c r="L30" i="45"/>
  <c r="M30" i="45"/>
  <c r="N30" i="45"/>
  <c r="O30" i="45"/>
  <c r="P30" i="45"/>
  <c r="Q30" i="45"/>
  <c r="R30" i="45"/>
  <c r="S30" i="45"/>
  <c r="T30" i="45"/>
  <c r="U30" i="45"/>
  <c r="V30" i="45"/>
  <c r="W30" i="45"/>
  <c r="X30" i="45"/>
  <c r="Y30" i="45"/>
  <c r="Z30" i="45"/>
  <c r="AA30" i="45"/>
  <c r="AB30" i="45"/>
  <c r="AC30" i="45"/>
  <c r="AD30" i="45"/>
  <c r="AE30" i="45"/>
  <c r="AF30" i="45"/>
  <c r="AG30" i="45"/>
  <c r="AH30" i="45"/>
  <c r="AI30" i="45"/>
  <c r="AJ30" i="45"/>
  <c r="AK30" i="45"/>
  <c r="A31" i="45"/>
  <c r="E31" i="45"/>
  <c r="F31" i="45"/>
  <c r="G31" i="45"/>
  <c r="I31" i="45"/>
  <c r="J31" i="45"/>
  <c r="P31" i="45"/>
  <c r="Q31" i="45"/>
  <c r="R31" i="45"/>
  <c r="S31" i="45"/>
  <c r="T31" i="45"/>
  <c r="U31" i="45"/>
  <c r="V31" i="45"/>
  <c r="W31" i="45"/>
  <c r="X31" i="45"/>
  <c r="Y31" i="45"/>
  <c r="Z31" i="45"/>
  <c r="AA31" i="45"/>
  <c r="AB31" i="45"/>
  <c r="AC31" i="45"/>
  <c r="AD31" i="45"/>
  <c r="AE31" i="45"/>
  <c r="AF31" i="45"/>
  <c r="AG31" i="45"/>
  <c r="AH31" i="45"/>
  <c r="AI31" i="45"/>
  <c r="AJ31" i="45"/>
  <c r="AK31" i="45"/>
  <c r="A32" i="45"/>
  <c r="D32" i="45"/>
  <c r="E32" i="45"/>
  <c r="F32" i="45"/>
  <c r="G32" i="45"/>
  <c r="H32" i="45"/>
  <c r="I32" i="45"/>
  <c r="J32" i="45"/>
  <c r="K32" i="45"/>
  <c r="L32" i="45"/>
  <c r="M32" i="45"/>
  <c r="N32" i="45"/>
  <c r="O32" i="45"/>
  <c r="P32" i="45"/>
  <c r="Q32" i="45"/>
  <c r="R32" i="45"/>
  <c r="S32" i="45"/>
  <c r="T32" i="45"/>
  <c r="U32" i="45"/>
  <c r="V32" i="45"/>
  <c r="W32" i="45"/>
  <c r="X32" i="45"/>
  <c r="Y32" i="45"/>
  <c r="Z32" i="45"/>
  <c r="AA32" i="45"/>
  <c r="AB32" i="45"/>
  <c r="AC32" i="45"/>
  <c r="AD32" i="45"/>
  <c r="AE32" i="45"/>
  <c r="AF32" i="45"/>
  <c r="AG32" i="45"/>
  <c r="AH32" i="45"/>
  <c r="AI32" i="45"/>
  <c r="AJ32" i="45"/>
  <c r="AK32" i="45"/>
  <c r="A33" i="45"/>
  <c r="E33" i="45"/>
  <c r="F33" i="45"/>
  <c r="G33" i="45"/>
  <c r="I33" i="45"/>
  <c r="J33" i="45"/>
  <c r="P33" i="45"/>
  <c r="Q33" i="45"/>
  <c r="R33" i="45"/>
  <c r="S33" i="45"/>
  <c r="T33" i="45"/>
  <c r="U33" i="45"/>
  <c r="V33" i="45"/>
  <c r="W33" i="45"/>
  <c r="X33" i="45"/>
  <c r="Y33" i="45"/>
  <c r="Z33" i="45"/>
  <c r="AA33" i="45"/>
  <c r="AB33" i="45"/>
  <c r="AC33" i="45"/>
  <c r="AD33" i="45"/>
  <c r="AE33" i="45"/>
  <c r="AF33" i="45"/>
  <c r="AG33" i="45"/>
  <c r="AH33" i="45"/>
  <c r="AI33" i="45"/>
  <c r="AJ33" i="45"/>
  <c r="AK33" i="45"/>
  <c r="A34" i="45"/>
  <c r="D34" i="45"/>
  <c r="E34" i="45"/>
  <c r="F34" i="45"/>
  <c r="G34" i="45"/>
  <c r="H34" i="45"/>
  <c r="I34" i="45"/>
  <c r="J34" i="45"/>
  <c r="K34" i="45"/>
  <c r="L34" i="45"/>
  <c r="M34" i="45"/>
  <c r="N34" i="45"/>
  <c r="O34" i="45"/>
  <c r="P34" i="45"/>
  <c r="Q34" i="45"/>
  <c r="R34" i="45"/>
  <c r="S34" i="45"/>
  <c r="T34" i="45"/>
  <c r="U34" i="45"/>
  <c r="V34" i="45"/>
  <c r="W34" i="45"/>
  <c r="X34" i="45"/>
  <c r="Y34" i="45"/>
  <c r="Z34" i="45"/>
  <c r="AA34" i="45"/>
  <c r="AB34" i="45"/>
  <c r="AC34" i="45"/>
  <c r="AD34" i="45"/>
  <c r="AE34" i="45"/>
  <c r="AF34" i="45"/>
  <c r="AG34" i="45"/>
  <c r="AH34" i="45"/>
  <c r="AI34" i="45"/>
  <c r="AJ34" i="45"/>
  <c r="AK34" i="45"/>
  <c r="A35" i="45"/>
  <c r="E35" i="45"/>
  <c r="F35" i="45"/>
  <c r="G35" i="45"/>
  <c r="H35" i="45"/>
  <c r="J35" i="45"/>
  <c r="P35" i="45"/>
  <c r="Q35" i="45"/>
  <c r="R35" i="45"/>
  <c r="S35" i="45"/>
  <c r="T35" i="45"/>
  <c r="U35" i="45"/>
  <c r="V35" i="45"/>
  <c r="W35" i="45"/>
  <c r="X35" i="45"/>
  <c r="Y35" i="45"/>
  <c r="Z35" i="45"/>
  <c r="AA35" i="45"/>
  <c r="AB35" i="45"/>
  <c r="AC35" i="45"/>
  <c r="AD35" i="45"/>
  <c r="AE35" i="45"/>
  <c r="AF35" i="45"/>
  <c r="AG35" i="45"/>
  <c r="AH35" i="45"/>
  <c r="AI35" i="45"/>
  <c r="AJ35" i="45"/>
  <c r="AK35" i="45"/>
  <c r="A36" i="45"/>
  <c r="D36" i="45"/>
  <c r="E36" i="45"/>
  <c r="F36" i="45"/>
  <c r="G36" i="45"/>
  <c r="H36" i="45"/>
  <c r="I36" i="45"/>
  <c r="J36" i="45"/>
  <c r="K36" i="45"/>
  <c r="L36" i="45"/>
  <c r="M36" i="45"/>
  <c r="N36" i="45"/>
  <c r="O36" i="45"/>
  <c r="P36" i="45"/>
  <c r="Q36" i="45"/>
  <c r="R36" i="45"/>
  <c r="S36" i="45"/>
  <c r="T36" i="45"/>
  <c r="U36" i="45"/>
  <c r="V36" i="45"/>
  <c r="W36" i="45"/>
  <c r="X36" i="45"/>
  <c r="Y36" i="45"/>
  <c r="Z36" i="45"/>
  <c r="AA36" i="45"/>
  <c r="AB36" i="45"/>
  <c r="AC36" i="45"/>
  <c r="AD36" i="45"/>
  <c r="AE36" i="45"/>
  <c r="AF36" i="45"/>
  <c r="AG36" i="45"/>
  <c r="AH36" i="45"/>
  <c r="AI36" i="45"/>
  <c r="AJ36" i="45"/>
  <c r="AK36" i="45"/>
  <c r="A37" i="45"/>
  <c r="E37" i="45"/>
  <c r="F37" i="45"/>
  <c r="G37" i="45"/>
  <c r="H37" i="45"/>
  <c r="J37" i="45"/>
  <c r="P37" i="45"/>
  <c r="Q37" i="45"/>
  <c r="R37" i="45"/>
  <c r="S37" i="45"/>
  <c r="T37" i="45"/>
  <c r="U37" i="45"/>
  <c r="V37" i="45"/>
  <c r="W37" i="45"/>
  <c r="X37" i="45"/>
  <c r="Y37" i="45"/>
  <c r="Z37" i="45"/>
  <c r="AA37" i="45"/>
  <c r="AB37" i="45"/>
  <c r="AC37" i="45"/>
  <c r="AD37" i="45"/>
  <c r="AE37" i="45"/>
  <c r="AF37" i="45"/>
  <c r="AG37" i="45"/>
  <c r="AH37" i="45"/>
  <c r="AI37" i="45"/>
  <c r="AJ37" i="45"/>
  <c r="AK37" i="45"/>
  <c r="A38" i="45"/>
  <c r="D38" i="45"/>
  <c r="E38" i="45"/>
  <c r="F38" i="45"/>
  <c r="G38" i="45"/>
  <c r="H38" i="45"/>
  <c r="I38" i="45"/>
  <c r="J38" i="45"/>
  <c r="K38" i="45"/>
  <c r="L38" i="45"/>
  <c r="M38" i="45"/>
  <c r="N38" i="45"/>
  <c r="O38" i="45"/>
  <c r="P38" i="45"/>
  <c r="Q38" i="45"/>
  <c r="R38" i="45"/>
  <c r="S38" i="45"/>
  <c r="T38" i="45"/>
  <c r="U38" i="45"/>
  <c r="V38" i="45"/>
  <c r="W38" i="45"/>
  <c r="X38" i="45"/>
  <c r="Y38" i="45"/>
  <c r="Z38" i="45"/>
  <c r="AA38" i="45"/>
  <c r="AB38" i="45"/>
  <c r="AC38" i="45"/>
  <c r="AD38" i="45"/>
  <c r="AE38" i="45"/>
  <c r="AF38" i="45"/>
  <c r="AG38" i="45"/>
  <c r="AH38" i="45"/>
  <c r="AI38" i="45"/>
  <c r="AJ38" i="45"/>
  <c r="AK38" i="45"/>
  <c r="A39" i="45"/>
  <c r="E39" i="45"/>
  <c r="F39" i="45"/>
  <c r="G39" i="45"/>
  <c r="H39" i="45"/>
  <c r="J39" i="45"/>
  <c r="P39" i="45"/>
  <c r="Q39" i="45"/>
  <c r="R39" i="45"/>
  <c r="S39" i="45"/>
  <c r="T39" i="45"/>
  <c r="U39" i="45"/>
  <c r="V39" i="45"/>
  <c r="W39" i="45"/>
  <c r="X39" i="45"/>
  <c r="Y39" i="45"/>
  <c r="Z39" i="45"/>
  <c r="AA39" i="45"/>
  <c r="AB39" i="45"/>
  <c r="AC39" i="45"/>
  <c r="AD39" i="45"/>
  <c r="AE39" i="45"/>
  <c r="AF39" i="45"/>
  <c r="AG39" i="45"/>
  <c r="AH39" i="45"/>
  <c r="AI39" i="45"/>
  <c r="AJ39" i="45"/>
  <c r="AK39" i="45"/>
  <c r="A40" i="45"/>
  <c r="D40" i="45"/>
  <c r="E40" i="45"/>
  <c r="F40" i="45"/>
  <c r="G40" i="45"/>
  <c r="H40" i="45"/>
  <c r="I40" i="45"/>
  <c r="J40" i="45"/>
  <c r="K40" i="45"/>
  <c r="L40" i="45"/>
  <c r="M40" i="45"/>
  <c r="N40" i="45"/>
  <c r="O40" i="45"/>
  <c r="P40" i="45"/>
  <c r="Q40" i="45"/>
  <c r="R40" i="45"/>
  <c r="S40" i="45"/>
  <c r="T40" i="45"/>
  <c r="U40" i="45"/>
  <c r="V40" i="45"/>
  <c r="W40" i="45"/>
  <c r="X40" i="45"/>
  <c r="Y40" i="45"/>
  <c r="Z40" i="45"/>
  <c r="AA40" i="45"/>
  <c r="AB40" i="45"/>
  <c r="AC40" i="45"/>
  <c r="AD40" i="45"/>
  <c r="AE40" i="45"/>
  <c r="AF40" i="45"/>
  <c r="AG40" i="45"/>
  <c r="AH40" i="45"/>
  <c r="AI40" i="45"/>
  <c r="AJ40" i="45"/>
  <c r="AK40" i="45"/>
  <c r="A41" i="45"/>
  <c r="E41" i="45"/>
  <c r="F41" i="45"/>
  <c r="G41" i="45"/>
  <c r="H41" i="45"/>
  <c r="J41" i="45"/>
  <c r="P41" i="45"/>
  <c r="Q41" i="45"/>
  <c r="R41" i="45"/>
  <c r="S41" i="45"/>
  <c r="T41" i="45"/>
  <c r="U41" i="45"/>
  <c r="V41" i="45"/>
  <c r="W41" i="45"/>
  <c r="X41" i="45"/>
  <c r="Y41" i="45"/>
  <c r="Z41" i="45"/>
  <c r="AA41" i="45"/>
  <c r="AB41" i="45"/>
  <c r="AC41" i="45"/>
  <c r="AD41" i="45"/>
  <c r="AE41" i="45"/>
  <c r="AF41" i="45"/>
  <c r="AG41" i="45"/>
  <c r="AH41" i="45"/>
  <c r="AI41" i="45"/>
  <c r="AJ41" i="45"/>
  <c r="AK41" i="45"/>
  <c r="A42" i="45"/>
  <c r="D42" i="45"/>
  <c r="E42" i="45"/>
  <c r="F42" i="45"/>
  <c r="G42" i="45"/>
  <c r="H42" i="45"/>
  <c r="I42" i="45"/>
  <c r="J42" i="45"/>
  <c r="K42" i="45"/>
  <c r="L42" i="45"/>
  <c r="M42" i="45"/>
  <c r="N42" i="45"/>
  <c r="O42" i="45"/>
  <c r="P42" i="45"/>
  <c r="Q42" i="45"/>
  <c r="R42" i="45"/>
  <c r="S42" i="45"/>
  <c r="T42" i="45"/>
  <c r="U42" i="45"/>
  <c r="V42" i="45"/>
  <c r="W42" i="45"/>
  <c r="X42" i="45"/>
  <c r="Y42" i="45"/>
  <c r="Z42" i="45"/>
  <c r="AA42" i="45"/>
  <c r="AB42" i="45"/>
  <c r="AC42" i="45"/>
  <c r="AD42" i="45"/>
  <c r="AE42" i="45"/>
  <c r="AF42" i="45"/>
  <c r="AG42" i="45"/>
  <c r="AH42" i="45"/>
  <c r="AI42" i="45"/>
  <c r="AJ42" i="45"/>
  <c r="AK42" i="45"/>
  <c r="A43" i="45"/>
  <c r="E43" i="45"/>
  <c r="F43" i="45"/>
  <c r="G43" i="45"/>
  <c r="H43" i="45"/>
  <c r="J43" i="45"/>
  <c r="P43" i="45"/>
  <c r="Q43" i="45"/>
  <c r="R43" i="45"/>
  <c r="S43" i="45"/>
  <c r="T43" i="45"/>
  <c r="U43" i="45"/>
  <c r="V43" i="45"/>
  <c r="W43" i="45"/>
  <c r="X43" i="45"/>
  <c r="Y43" i="45"/>
  <c r="Z43" i="45"/>
  <c r="AA43" i="45"/>
  <c r="AB43" i="45"/>
  <c r="AC43" i="45"/>
  <c r="AD43" i="45"/>
  <c r="AE43" i="45"/>
  <c r="AF43" i="45"/>
  <c r="AG43" i="45"/>
  <c r="AH43" i="45"/>
  <c r="AI43" i="45"/>
  <c r="AJ43" i="45"/>
  <c r="AK43" i="45"/>
  <c r="A44" i="45"/>
  <c r="D44" i="45"/>
  <c r="E44" i="45"/>
  <c r="F44" i="45"/>
  <c r="G44" i="45"/>
  <c r="H44" i="45"/>
  <c r="I44" i="45"/>
  <c r="J44" i="45"/>
  <c r="K44" i="45"/>
  <c r="L44" i="45"/>
  <c r="M44" i="45"/>
  <c r="N44" i="45"/>
  <c r="O44" i="45"/>
  <c r="P44" i="45"/>
  <c r="Q44" i="45"/>
  <c r="R44" i="45"/>
  <c r="S44" i="45"/>
  <c r="T44" i="45"/>
  <c r="U44" i="45"/>
  <c r="V44" i="45"/>
  <c r="W44" i="45"/>
  <c r="X44" i="45"/>
  <c r="Y44" i="45"/>
  <c r="Z44" i="45"/>
  <c r="AA44" i="45"/>
  <c r="AB44" i="45"/>
  <c r="AC44" i="45"/>
  <c r="AD44" i="45"/>
  <c r="AE44" i="45"/>
  <c r="AF44" i="45"/>
  <c r="AG44" i="45"/>
  <c r="AH44" i="45"/>
  <c r="AI44" i="45"/>
  <c r="AJ44" i="45"/>
  <c r="AK44" i="45"/>
  <c r="A45" i="45"/>
  <c r="E45" i="45"/>
  <c r="F45" i="45"/>
  <c r="G45" i="45"/>
  <c r="H45" i="45"/>
  <c r="J45" i="45"/>
  <c r="P45" i="45"/>
  <c r="Q45" i="45"/>
  <c r="R45" i="45"/>
  <c r="S45" i="45"/>
  <c r="T45" i="45"/>
  <c r="U45" i="45"/>
  <c r="V45" i="45"/>
  <c r="W45" i="45"/>
  <c r="X45" i="45"/>
  <c r="Y45" i="45"/>
  <c r="Z45" i="45"/>
  <c r="AA45" i="45"/>
  <c r="AB45" i="45"/>
  <c r="AC45" i="45"/>
  <c r="AD45" i="45"/>
  <c r="AE45" i="45"/>
  <c r="AF45" i="45"/>
  <c r="AG45" i="45"/>
  <c r="AH45" i="45"/>
  <c r="AI45" i="45"/>
  <c r="AJ45" i="45"/>
  <c r="AK45" i="45"/>
  <c r="A46" i="45"/>
  <c r="D46" i="45"/>
  <c r="E46" i="45"/>
  <c r="F46" i="45"/>
  <c r="G46" i="45"/>
  <c r="H46" i="45"/>
  <c r="I46" i="45"/>
  <c r="J46" i="45"/>
  <c r="K46" i="45"/>
  <c r="L46" i="45"/>
  <c r="M46" i="45"/>
  <c r="N46" i="45"/>
  <c r="O46" i="45"/>
  <c r="P46" i="45"/>
  <c r="Q46" i="45"/>
  <c r="R46" i="45"/>
  <c r="S46" i="45"/>
  <c r="T46" i="45"/>
  <c r="U46" i="45"/>
  <c r="V46" i="45"/>
  <c r="W46" i="45"/>
  <c r="X46" i="45"/>
  <c r="Y46" i="45"/>
  <c r="Z46" i="45"/>
  <c r="AA46" i="45"/>
  <c r="AB46" i="45"/>
  <c r="AC46" i="45"/>
  <c r="AD46" i="45"/>
  <c r="AE46" i="45"/>
  <c r="AF46" i="45"/>
  <c r="AG46" i="45"/>
  <c r="AH46" i="45"/>
  <c r="AI46" i="45"/>
  <c r="AJ46" i="45"/>
  <c r="AK46" i="45"/>
  <c r="A26" i="45"/>
  <c r="AE64" i="50"/>
  <c r="Y64" i="50"/>
  <c r="W64" i="50"/>
  <c r="AE63" i="50"/>
  <c r="AD63" i="50"/>
  <c r="AC63" i="50"/>
  <c r="AA63" i="50"/>
  <c r="Y63" i="50"/>
  <c r="W63" i="50"/>
  <c r="AE62" i="50"/>
  <c r="AC62" i="50"/>
  <c r="AA62" i="50"/>
  <c r="Y62" i="50"/>
  <c r="W62" i="50"/>
  <c r="AE61" i="50"/>
  <c r="AC61" i="50"/>
  <c r="AA61" i="50"/>
  <c r="Z61" i="50"/>
  <c r="Y61" i="50"/>
  <c r="X61" i="50"/>
  <c r="W61" i="50"/>
  <c r="AE60" i="50"/>
  <c r="AC60" i="50"/>
  <c r="AA60" i="50"/>
  <c r="Z60" i="50"/>
  <c r="Y60" i="50"/>
  <c r="X60" i="50"/>
  <c r="W60" i="50"/>
  <c r="AG64" i="50"/>
  <c r="AG63" i="50"/>
  <c r="AG62" i="50"/>
  <c r="AG61" i="50"/>
  <c r="AG60" i="50"/>
  <c r="N64" i="50"/>
  <c r="L64" i="50"/>
  <c r="F64" i="50"/>
  <c r="D64" i="50"/>
  <c r="N63" i="50"/>
  <c r="L63" i="50"/>
  <c r="K63" i="50"/>
  <c r="J63" i="50"/>
  <c r="H63" i="50"/>
  <c r="F63" i="50"/>
  <c r="D63" i="50"/>
  <c r="N62" i="50"/>
  <c r="L62" i="50"/>
  <c r="J62" i="50"/>
  <c r="H62" i="50"/>
  <c r="F62" i="50"/>
  <c r="D62" i="50"/>
  <c r="N61" i="50"/>
  <c r="L61" i="50"/>
  <c r="J61" i="50"/>
  <c r="H61" i="50"/>
  <c r="G61" i="50"/>
  <c r="F61" i="50"/>
  <c r="E61" i="50"/>
  <c r="D61" i="50"/>
  <c r="N60" i="50"/>
  <c r="L60" i="50"/>
  <c r="J60" i="50"/>
  <c r="H60" i="50"/>
  <c r="F60" i="50"/>
  <c r="E60" i="50"/>
  <c r="D60" i="50"/>
  <c r="AE58" i="50"/>
  <c r="AC58" i="50"/>
  <c r="Y58" i="50"/>
  <c r="W58" i="50"/>
  <c r="AE57" i="50"/>
  <c r="AC57" i="50"/>
  <c r="AB57" i="50"/>
  <c r="AA57" i="50"/>
  <c r="Y57" i="50"/>
  <c r="W57" i="50"/>
  <c r="AE56" i="50"/>
  <c r="AC56" i="50"/>
  <c r="AA56" i="50"/>
  <c r="Y56" i="50"/>
  <c r="W56" i="50"/>
  <c r="AE55" i="50"/>
  <c r="AC55" i="50"/>
  <c r="AA55" i="50"/>
  <c r="Y55" i="50"/>
  <c r="X55" i="50"/>
  <c r="W55" i="50"/>
  <c r="AE54" i="50"/>
  <c r="AC54" i="50"/>
  <c r="AA54" i="50"/>
  <c r="Y54" i="50"/>
  <c r="X54" i="50"/>
  <c r="W54" i="50"/>
  <c r="M58" i="50"/>
  <c r="L58" i="50"/>
  <c r="J58" i="50"/>
  <c r="F58" i="50"/>
  <c r="D58" i="50"/>
  <c r="M57" i="50"/>
  <c r="L57" i="50"/>
  <c r="J57" i="50"/>
  <c r="I57" i="50"/>
  <c r="H57" i="50"/>
  <c r="F57" i="50"/>
  <c r="D57" i="50"/>
  <c r="M56" i="50"/>
  <c r="L56" i="50"/>
  <c r="J56" i="50"/>
  <c r="H56" i="50"/>
  <c r="F56" i="50"/>
  <c r="D56" i="50"/>
  <c r="M55" i="50"/>
  <c r="L55" i="50"/>
  <c r="J55" i="50"/>
  <c r="H55" i="50"/>
  <c r="F55" i="50"/>
  <c r="E55" i="50"/>
  <c r="D55" i="50"/>
  <c r="M54" i="50"/>
  <c r="L54" i="50"/>
  <c r="J54" i="50"/>
  <c r="H54" i="50"/>
  <c r="F54" i="50"/>
  <c r="E54" i="50"/>
  <c r="D54" i="50"/>
  <c r="AG52" i="50"/>
  <c r="AE52" i="50"/>
  <c r="Y52" i="50"/>
  <c r="W52" i="50"/>
  <c r="AG51" i="50"/>
  <c r="AE51" i="50"/>
  <c r="AD51" i="50"/>
  <c r="AC51" i="50"/>
  <c r="AA51" i="50"/>
  <c r="Y51" i="50"/>
  <c r="W51" i="50"/>
  <c r="AG50" i="50"/>
  <c r="AE50" i="50"/>
  <c r="AC50" i="50"/>
  <c r="AA50" i="50"/>
  <c r="Y50" i="50"/>
  <c r="W50" i="50"/>
  <c r="AG49" i="50"/>
  <c r="AE49" i="50"/>
  <c r="AC49" i="50"/>
  <c r="AA49" i="50"/>
  <c r="Z49" i="50"/>
  <c r="Y49" i="50"/>
  <c r="X49" i="50"/>
  <c r="W49" i="50"/>
  <c r="AG48" i="50"/>
  <c r="AE48" i="50"/>
  <c r="AC48" i="50"/>
  <c r="AA48" i="50"/>
  <c r="Y48" i="50"/>
  <c r="X48" i="50"/>
  <c r="W48" i="50"/>
  <c r="AH48" i="50"/>
  <c r="AH49" i="50"/>
  <c r="AH50" i="50"/>
  <c r="AH51" i="50"/>
  <c r="AH52" i="50"/>
  <c r="L52" i="50"/>
  <c r="F52" i="50"/>
  <c r="D52" i="50"/>
  <c r="L51" i="50"/>
  <c r="K51" i="50"/>
  <c r="J51" i="50"/>
  <c r="H51" i="50"/>
  <c r="F51" i="50"/>
  <c r="D51" i="50"/>
  <c r="L50" i="50"/>
  <c r="J50" i="50"/>
  <c r="H50" i="50"/>
  <c r="F50" i="50"/>
  <c r="D50" i="50"/>
  <c r="L49" i="50"/>
  <c r="J49" i="50"/>
  <c r="H49" i="50"/>
  <c r="G49" i="50"/>
  <c r="F49" i="50"/>
  <c r="E49" i="50"/>
  <c r="D49" i="50"/>
  <c r="L48" i="50"/>
  <c r="J48" i="50"/>
  <c r="H48" i="50"/>
  <c r="F48" i="50"/>
  <c r="E48" i="50"/>
  <c r="D48" i="50"/>
  <c r="AG46" i="50"/>
  <c r="AE46" i="50"/>
  <c r="Y46" i="50"/>
  <c r="W46" i="50"/>
  <c r="AG45" i="50"/>
  <c r="AE45" i="50"/>
  <c r="AD45" i="50"/>
  <c r="AC45" i="50"/>
  <c r="AA45" i="50"/>
  <c r="Y45" i="50"/>
  <c r="W45" i="50"/>
  <c r="AG44" i="50"/>
  <c r="AE44" i="50"/>
  <c r="AC44" i="50"/>
  <c r="AA44" i="50"/>
  <c r="Y44" i="50"/>
  <c r="X44" i="50"/>
  <c r="W44" i="50"/>
  <c r="AG43" i="50"/>
  <c r="AE43" i="50"/>
  <c r="AC43" i="50"/>
  <c r="AA43" i="50"/>
  <c r="Z43" i="50"/>
  <c r="Y43" i="50"/>
  <c r="X43" i="50"/>
  <c r="W43" i="50"/>
  <c r="AG42" i="50"/>
  <c r="AE42" i="50"/>
  <c r="AC42" i="50"/>
  <c r="AA42" i="50"/>
  <c r="Z42" i="50"/>
  <c r="Y42" i="50"/>
  <c r="X42" i="50"/>
  <c r="W42" i="50"/>
  <c r="F46" i="50"/>
  <c r="K45" i="50"/>
  <c r="J45" i="50"/>
  <c r="H45" i="50"/>
  <c r="F45" i="50"/>
  <c r="D45" i="50"/>
  <c r="L44" i="50"/>
  <c r="J44" i="50"/>
  <c r="H44" i="50"/>
  <c r="F44" i="50"/>
  <c r="AC40" i="50"/>
  <c r="Y40" i="50"/>
  <c r="W40" i="50"/>
  <c r="AC39" i="50"/>
  <c r="AB39" i="50"/>
  <c r="AA39" i="50"/>
  <c r="Y39" i="50"/>
  <c r="W39" i="50"/>
  <c r="AC38" i="50"/>
  <c r="AA38" i="50"/>
  <c r="Y38" i="50"/>
  <c r="W38" i="50"/>
  <c r="AC37" i="50"/>
  <c r="AA37" i="50"/>
  <c r="Y37" i="50"/>
  <c r="X37" i="50"/>
  <c r="W37" i="50"/>
  <c r="AC36" i="50"/>
  <c r="AA36" i="50"/>
  <c r="Y36" i="50"/>
  <c r="X36" i="50"/>
  <c r="W36" i="50"/>
  <c r="A37" i="50"/>
  <c r="D37" i="50"/>
  <c r="E37" i="50"/>
  <c r="F37" i="50"/>
  <c r="H37" i="50"/>
  <c r="J37" i="50"/>
  <c r="L37" i="50"/>
  <c r="M37" i="50"/>
  <c r="N37" i="50"/>
  <c r="O37" i="50"/>
  <c r="P37" i="50"/>
  <c r="Q37" i="50"/>
  <c r="R37" i="50"/>
  <c r="S37" i="50"/>
  <c r="T37" i="50"/>
  <c r="AE37" i="50"/>
  <c r="AF37" i="50"/>
  <c r="AG37" i="50"/>
  <c r="AH37" i="50"/>
  <c r="AI37" i="50"/>
  <c r="AJ37" i="50"/>
  <c r="AK37" i="50"/>
  <c r="A38" i="50"/>
  <c r="D38" i="50"/>
  <c r="F38" i="50"/>
  <c r="H38" i="50"/>
  <c r="J38" i="50"/>
  <c r="L38" i="50"/>
  <c r="M38" i="50"/>
  <c r="N38" i="50"/>
  <c r="O38" i="50"/>
  <c r="P38" i="50"/>
  <c r="Q38" i="50"/>
  <c r="R38" i="50"/>
  <c r="S38" i="50"/>
  <c r="T38" i="50"/>
  <c r="AE38" i="50"/>
  <c r="AF38" i="50"/>
  <c r="AG38" i="50"/>
  <c r="AH38" i="50"/>
  <c r="AI38" i="50"/>
  <c r="AJ38" i="50"/>
  <c r="AK38" i="50"/>
  <c r="A39" i="50"/>
  <c r="D39" i="50"/>
  <c r="F39" i="50"/>
  <c r="H39" i="50"/>
  <c r="I39" i="50"/>
  <c r="J39" i="50"/>
  <c r="L39" i="50"/>
  <c r="M39" i="50"/>
  <c r="N39" i="50"/>
  <c r="O39" i="50"/>
  <c r="P39" i="50"/>
  <c r="Q39" i="50"/>
  <c r="R39" i="50"/>
  <c r="S39" i="50"/>
  <c r="T39" i="50"/>
  <c r="AE39" i="50"/>
  <c r="AF39" i="50"/>
  <c r="AG39" i="50"/>
  <c r="AH39" i="50"/>
  <c r="AI39" i="50"/>
  <c r="AJ39" i="50"/>
  <c r="AK39" i="50"/>
  <c r="A40" i="50"/>
  <c r="D40" i="50"/>
  <c r="F40" i="50"/>
  <c r="J40" i="50"/>
  <c r="L40" i="50"/>
  <c r="M40" i="50"/>
  <c r="N40" i="50"/>
  <c r="O40" i="50"/>
  <c r="P40" i="50"/>
  <c r="Q40" i="50"/>
  <c r="R40" i="50"/>
  <c r="S40" i="50"/>
  <c r="T40" i="50"/>
  <c r="AE40" i="50"/>
  <c r="AF40" i="50"/>
  <c r="AG40" i="50"/>
  <c r="AH40" i="50"/>
  <c r="AI40" i="50"/>
  <c r="AJ40" i="50"/>
  <c r="AK40" i="50"/>
  <c r="A41" i="50"/>
  <c r="D41" i="50"/>
  <c r="E41" i="50"/>
  <c r="F41" i="50"/>
  <c r="G41" i="50"/>
  <c r="H41" i="50"/>
  <c r="I41" i="50"/>
  <c r="J41" i="50"/>
  <c r="K41" i="50"/>
  <c r="L41" i="50"/>
  <c r="M41" i="50"/>
  <c r="N41" i="50"/>
  <c r="O41" i="50"/>
  <c r="P41" i="50"/>
  <c r="Q41" i="50"/>
  <c r="R41" i="50"/>
  <c r="S41" i="50"/>
  <c r="T41" i="50"/>
  <c r="W41" i="50"/>
  <c r="X41" i="50"/>
  <c r="Y41" i="50"/>
  <c r="Z41" i="50"/>
  <c r="AA41" i="50"/>
  <c r="AB41" i="50"/>
  <c r="AC41" i="50"/>
  <c r="AD41" i="50"/>
  <c r="AE41" i="50"/>
  <c r="AF41" i="50"/>
  <c r="AG41" i="50"/>
  <c r="AH41" i="50"/>
  <c r="AI41" i="50"/>
  <c r="AJ41" i="50"/>
  <c r="AK41" i="50"/>
  <c r="A42" i="50"/>
  <c r="D42" i="50"/>
  <c r="E42" i="50"/>
  <c r="F42" i="50"/>
  <c r="G42" i="50"/>
  <c r="H42" i="50"/>
  <c r="J42" i="50"/>
  <c r="L42" i="50"/>
  <c r="N42" i="50"/>
  <c r="O42" i="50"/>
  <c r="P42" i="50"/>
  <c r="Q42" i="50"/>
  <c r="R42" i="50"/>
  <c r="S42" i="50"/>
  <c r="T42" i="50"/>
  <c r="AH42" i="50"/>
  <c r="AI42" i="50"/>
  <c r="AJ42" i="50"/>
  <c r="AK42" i="50"/>
  <c r="A43" i="50"/>
  <c r="D43" i="50"/>
  <c r="E43" i="50"/>
  <c r="F43" i="50"/>
  <c r="G43" i="50"/>
  <c r="H43" i="50"/>
  <c r="J43" i="50"/>
  <c r="L43" i="50"/>
  <c r="N43" i="50"/>
  <c r="O43" i="50"/>
  <c r="P43" i="50"/>
  <c r="Q43" i="50"/>
  <c r="R43" i="50"/>
  <c r="S43" i="50"/>
  <c r="T43" i="50"/>
  <c r="AH43" i="50"/>
  <c r="AI43" i="50"/>
  <c r="AJ43" i="50"/>
  <c r="AK43" i="50"/>
  <c r="A44" i="50"/>
  <c r="D44" i="50"/>
  <c r="E44" i="50"/>
  <c r="N44" i="50"/>
  <c r="O44" i="50"/>
  <c r="P44" i="50"/>
  <c r="Q44" i="50"/>
  <c r="R44" i="50"/>
  <c r="S44" i="50"/>
  <c r="T44" i="50"/>
  <c r="AH44" i="50"/>
  <c r="AI44" i="50"/>
  <c r="AJ44" i="50"/>
  <c r="AK44" i="50"/>
  <c r="A45" i="50"/>
  <c r="L45" i="50"/>
  <c r="N45" i="50"/>
  <c r="O45" i="50"/>
  <c r="P45" i="50"/>
  <c r="Q45" i="50"/>
  <c r="R45" i="50"/>
  <c r="S45" i="50"/>
  <c r="T45" i="50"/>
  <c r="AH45" i="50"/>
  <c r="AI45" i="50"/>
  <c r="AJ45" i="50"/>
  <c r="AK45" i="50"/>
  <c r="A46" i="50"/>
  <c r="D46" i="50"/>
  <c r="L46" i="50"/>
  <c r="N46" i="50"/>
  <c r="O46" i="50"/>
  <c r="P46" i="50"/>
  <c r="Q46" i="50"/>
  <c r="R46" i="50"/>
  <c r="S46" i="50"/>
  <c r="T46" i="50"/>
  <c r="AH46" i="50"/>
  <c r="AI46" i="50"/>
  <c r="AJ46" i="50"/>
  <c r="AK46" i="50"/>
  <c r="A47" i="50"/>
  <c r="D47" i="50"/>
  <c r="E47" i="50"/>
  <c r="F47" i="50"/>
  <c r="G47" i="50"/>
  <c r="H47" i="50"/>
  <c r="I47" i="50"/>
  <c r="J47" i="50"/>
  <c r="K47" i="50"/>
  <c r="L47" i="50"/>
  <c r="M47" i="50"/>
  <c r="N47" i="50"/>
  <c r="O47" i="50"/>
  <c r="P47" i="50"/>
  <c r="Q47" i="50"/>
  <c r="R47" i="50"/>
  <c r="S47" i="50"/>
  <c r="T47" i="50"/>
  <c r="W47" i="50"/>
  <c r="X47" i="50"/>
  <c r="Y47" i="50"/>
  <c r="Z47" i="50"/>
  <c r="AA47" i="50"/>
  <c r="AB47" i="50"/>
  <c r="AC47" i="50"/>
  <c r="AD47" i="50"/>
  <c r="AE47" i="50"/>
  <c r="AF47" i="50"/>
  <c r="AG47" i="50"/>
  <c r="AH47" i="50"/>
  <c r="AI47" i="50"/>
  <c r="AJ47" i="50"/>
  <c r="AK47" i="50"/>
  <c r="A48" i="50"/>
  <c r="N48" i="50"/>
  <c r="O48" i="50"/>
  <c r="P48" i="50"/>
  <c r="Q48" i="50"/>
  <c r="R48" i="50"/>
  <c r="S48" i="50"/>
  <c r="T48" i="50"/>
  <c r="AI48" i="50"/>
  <c r="AJ48" i="50"/>
  <c r="AK48" i="50"/>
  <c r="A49" i="50"/>
  <c r="N49" i="50"/>
  <c r="O49" i="50"/>
  <c r="P49" i="50"/>
  <c r="Q49" i="50"/>
  <c r="R49" i="50"/>
  <c r="S49" i="50"/>
  <c r="T49" i="50"/>
  <c r="AI49" i="50"/>
  <c r="AJ49" i="50"/>
  <c r="AK49" i="50"/>
  <c r="A50" i="50"/>
  <c r="N50" i="50"/>
  <c r="O50" i="50"/>
  <c r="P50" i="50"/>
  <c r="Q50" i="50"/>
  <c r="R50" i="50"/>
  <c r="S50" i="50"/>
  <c r="T50" i="50"/>
  <c r="AI50" i="50"/>
  <c r="AJ50" i="50"/>
  <c r="AK50" i="50"/>
  <c r="A51" i="50"/>
  <c r="N51" i="50"/>
  <c r="O51" i="50"/>
  <c r="P51" i="50"/>
  <c r="Q51" i="50"/>
  <c r="R51" i="50"/>
  <c r="S51" i="50"/>
  <c r="T51" i="50"/>
  <c r="AI51" i="50"/>
  <c r="AJ51" i="50"/>
  <c r="AK51" i="50"/>
  <c r="A52" i="50"/>
  <c r="N52" i="50"/>
  <c r="O52" i="50"/>
  <c r="P52" i="50"/>
  <c r="Q52" i="50"/>
  <c r="R52" i="50"/>
  <c r="S52" i="50"/>
  <c r="T52" i="50"/>
  <c r="AI52" i="50"/>
  <c r="AJ52" i="50"/>
  <c r="AK52" i="50"/>
  <c r="A53" i="50"/>
  <c r="D53" i="50"/>
  <c r="E53" i="50"/>
  <c r="F53" i="50"/>
  <c r="G53" i="50"/>
  <c r="H53" i="50"/>
  <c r="I53" i="50"/>
  <c r="J53" i="50"/>
  <c r="K53" i="50"/>
  <c r="L53" i="50"/>
  <c r="M53" i="50"/>
  <c r="N53" i="50"/>
  <c r="O53" i="50"/>
  <c r="P53" i="50"/>
  <c r="Q53" i="50"/>
  <c r="R53" i="50"/>
  <c r="S53" i="50"/>
  <c r="T53" i="50"/>
  <c r="W53" i="50"/>
  <c r="X53" i="50"/>
  <c r="Y53" i="50"/>
  <c r="Z53" i="50"/>
  <c r="AA53" i="50"/>
  <c r="AB53" i="50"/>
  <c r="AC53" i="50"/>
  <c r="AD53" i="50"/>
  <c r="AE53" i="50"/>
  <c r="AF53" i="50"/>
  <c r="AG53" i="50"/>
  <c r="AH53" i="50"/>
  <c r="AI53" i="50"/>
  <c r="AJ53" i="50"/>
  <c r="AK53" i="50"/>
  <c r="A54" i="50"/>
  <c r="N54" i="50"/>
  <c r="O54" i="50"/>
  <c r="P54" i="50"/>
  <c r="Q54" i="50"/>
  <c r="R54" i="50"/>
  <c r="S54" i="50"/>
  <c r="T54" i="50"/>
  <c r="AF54" i="50"/>
  <c r="AG54" i="50"/>
  <c r="AH54" i="50"/>
  <c r="AI54" i="50"/>
  <c r="AJ54" i="50"/>
  <c r="AK54" i="50"/>
  <c r="A55" i="50"/>
  <c r="N55" i="50"/>
  <c r="O55" i="50"/>
  <c r="P55" i="50"/>
  <c r="Q55" i="50"/>
  <c r="R55" i="50"/>
  <c r="S55" i="50"/>
  <c r="T55" i="50"/>
  <c r="AF55" i="50"/>
  <c r="AG55" i="50"/>
  <c r="AH55" i="50"/>
  <c r="AI55" i="50"/>
  <c r="AJ55" i="50"/>
  <c r="AK55" i="50"/>
  <c r="A56" i="50"/>
  <c r="N56" i="50"/>
  <c r="O56" i="50"/>
  <c r="P56" i="50"/>
  <c r="Q56" i="50"/>
  <c r="R56" i="50"/>
  <c r="S56" i="50"/>
  <c r="T56" i="50"/>
  <c r="AF56" i="50"/>
  <c r="AG56" i="50"/>
  <c r="AH56" i="50"/>
  <c r="AI56" i="50"/>
  <c r="AJ56" i="50"/>
  <c r="AK56" i="50"/>
  <c r="A57" i="50"/>
  <c r="N57" i="50"/>
  <c r="O57" i="50"/>
  <c r="P57" i="50"/>
  <c r="Q57" i="50"/>
  <c r="R57" i="50"/>
  <c r="S57" i="50"/>
  <c r="T57" i="50"/>
  <c r="AF57" i="50"/>
  <c r="AG57" i="50"/>
  <c r="AH57" i="50"/>
  <c r="AI57" i="50"/>
  <c r="AJ57" i="50"/>
  <c r="AK57" i="50"/>
  <c r="A58" i="50"/>
  <c r="N58" i="50"/>
  <c r="O58" i="50"/>
  <c r="P58" i="50"/>
  <c r="Q58" i="50"/>
  <c r="R58" i="50"/>
  <c r="S58" i="50"/>
  <c r="T58" i="50"/>
  <c r="AF58" i="50"/>
  <c r="AG58" i="50"/>
  <c r="AH58" i="50"/>
  <c r="AI58" i="50"/>
  <c r="AJ58" i="50"/>
  <c r="AK58" i="50"/>
  <c r="A59" i="50"/>
  <c r="D59" i="50"/>
  <c r="E59" i="50"/>
  <c r="F59" i="50"/>
  <c r="G59" i="50"/>
  <c r="H59" i="50"/>
  <c r="I59" i="50"/>
  <c r="J59" i="50"/>
  <c r="K59" i="50"/>
  <c r="L59" i="50"/>
  <c r="M59" i="50"/>
  <c r="N59" i="50"/>
  <c r="O59" i="50"/>
  <c r="P59" i="50"/>
  <c r="Q59" i="50"/>
  <c r="R59" i="50"/>
  <c r="S59" i="50"/>
  <c r="T59" i="50"/>
  <c r="U59" i="50"/>
  <c r="V59" i="50"/>
  <c r="W59" i="50"/>
  <c r="X59" i="50"/>
  <c r="Y59" i="50"/>
  <c r="Z59" i="50"/>
  <c r="AA59" i="50"/>
  <c r="AB59" i="50"/>
  <c r="AC59" i="50"/>
  <c r="AD59" i="50"/>
  <c r="AE59" i="50"/>
  <c r="AF59" i="50"/>
  <c r="AG59" i="50"/>
  <c r="AH59" i="50"/>
  <c r="AI59" i="50"/>
  <c r="AJ59" i="50"/>
  <c r="AK59" i="50"/>
  <c r="A60" i="50"/>
  <c r="O60" i="50"/>
  <c r="P60" i="50"/>
  <c r="Q60" i="50"/>
  <c r="R60" i="50"/>
  <c r="S60" i="50"/>
  <c r="T60" i="50"/>
  <c r="U60" i="50"/>
  <c r="AH60" i="50"/>
  <c r="AI60" i="50"/>
  <c r="AJ60" i="50"/>
  <c r="A61" i="50"/>
  <c r="O61" i="50"/>
  <c r="P61" i="50"/>
  <c r="Q61" i="50"/>
  <c r="R61" i="50"/>
  <c r="S61" i="50"/>
  <c r="T61" i="50"/>
  <c r="U61" i="50"/>
  <c r="AH61" i="50"/>
  <c r="AI61" i="50"/>
  <c r="AJ61" i="50"/>
  <c r="A62" i="50"/>
  <c r="O62" i="50"/>
  <c r="P62" i="50"/>
  <c r="Q62" i="50"/>
  <c r="R62" i="50"/>
  <c r="S62" i="50"/>
  <c r="T62" i="50"/>
  <c r="U62" i="50"/>
  <c r="AH62" i="50"/>
  <c r="AI62" i="50"/>
  <c r="AJ62" i="50"/>
  <c r="A63" i="50"/>
  <c r="O63" i="50"/>
  <c r="P63" i="50"/>
  <c r="Q63" i="50"/>
  <c r="R63" i="50"/>
  <c r="S63" i="50"/>
  <c r="T63" i="50"/>
  <c r="U63" i="50"/>
  <c r="AH63" i="50"/>
  <c r="AI63" i="50"/>
  <c r="AJ63" i="50"/>
  <c r="A64" i="50"/>
  <c r="O64" i="50"/>
  <c r="P64" i="50"/>
  <c r="Q64" i="50"/>
  <c r="R64" i="50"/>
  <c r="S64" i="50"/>
  <c r="T64" i="50"/>
  <c r="U64" i="50"/>
  <c r="AH64" i="50"/>
  <c r="AI64" i="50"/>
  <c r="AJ64" i="50"/>
  <c r="D36" i="50"/>
  <c r="E36" i="50"/>
  <c r="F36" i="50"/>
  <c r="H36" i="50"/>
  <c r="J36" i="50"/>
  <c r="L36" i="50"/>
  <c r="M36" i="50"/>
  <c r="N36" i="50"/>
  <c r="O36" i="50"/>
  <c r="P36" i="50"/>
  <c r="Q36" i="50"/>
  <c r="R36" i="50"/>
  <c r="S36" i="50"/>
  <c r="T36" i="50"/>
  <c r="AE36" i="50"/>
  <c r="AF36" i="50"/>
  <c r="AG36" i="50"/>
  <c r="AH36" i="50"/>
  <c r="AI36" i="50"/>
  <c r="AJ36" i="50"/>
  <c r="AK36" i="50"/>
  <c r="A36" i="50"/>
  <c r="AD29" i="50"/>
  <c r="AD61" i="50" s="1"/>
  <c r="AB29" i="50"/>
  <c r="AB61" i="50" s="1"/>
  <c r="AD28" i="50"/>
  <c r="AD60" i="50" s="1"/>
  <c r="AB28" i="50"/>
  <c r="AB60" i="50" s="1"/>
  <c r="K29" i="50"/>
  <c r="K61" i="50" s="1"/>
  <c r="I29" i="50"/>
  <c r="I61" i="50" s="1"/>
  <c r="K28" i="50"/>
  <c r="K60" i="50" s="1"/>
  <c r="I28" i="50"/>
  <c r="I60" i="50" s="1"/>
  <c r="G28" i="50"/>
  <c r="G60" i="50" s="1"/>
  <c r="AD17" i="50"/>
  <c r="AD49" i="50" s="1"/>
  <c r="AB17" i="50"/>
  <c r="AB49" i="50" s="1"/>
  <c r="AD16" i="50"/>
  <c r="AD48" i="50" s="1"/>
  <c r="AB16" i="50"/>
  <c r="AB48" i="50" s="1"/>
  <c r="Z16" i="50"/>
  <c r="Z48" i="50" s="1"/>
  <c r="G16" i="50"/>
  <c r="G48" i="50" s="1"/>
  <c r="K17" i="50"/>
  <c r="K49" i="50" s="1"/>
  <c r="I17" i="50"/>
  <c r="I49" i="50" s="1"/>
  <c r="K16" i="50"/>
  <c r="K48" i="50" s="1"/>
  <c r="I16" i="50"/>
  <c r="I48" i="50" s="1"/>
  <c r="AD11" i="50"/>
  <c r="AD43" i="50" s="1"/>
  <c r="AB11" i="50"/>
  <c r="AB43" i="50" s="1"/>
  <c r="AD10" i="50"/>
  <c r="AD42" i="50" s="1"/>
  <c r="AB10" i="50"/>
  <c r="AB42" i="50" s="1"/>
  <c r="I11" i="50"/>
  <c r="I43" i="50" s="1"/>
  <c r="K11" i="50"/>
  <c r="K43" i="50" s="1"/>
  <c r="K10" i="50"/>
  <c r="K42" i="50" s="1"/>
  <c r="I10" i="50"/>
  <c r="I42" i="50" s="1"/>
  <c r="AK35" i="50"/>
  <c r="AJ35" i="50"/>
  <c r="AI35" i="50"/>
  <c r="AH35" i="50"/>
  <c r="AG35" i="50"/>
  <c r="AF35" i="50"/>
  <c r="AE35" i="50"/>
  <c r="AD35" i="50"/>
  <c r="AC35" i="50"/>
  <c r="AB35" i="50"/>
  <c r="AA35" i="50"/>
  <c r="Z35" i="50"/>
  <c r="Y35" i="50"/>
  <c r="X35" i="50"/>
  <c r="W35" i="50"/>
  <c r="V35" i="50"/>
  <c r="U35" i="50"/>
  <c r="T35" i="50"/>
  <c r="S35" i="50"/>
  <c r="R35" i="50"/>
  <c r="Q35" i="50"/>
  <c r="P35" i="50"/>
  <c r="O35" i="50"/>
  <c r="N35" i="50"/>
  <c r="M35" i="50"/>
  <c r="L35" i="50"/>
  <c r="K35" i="50"/>
  <c r="J35" i="50"/>
  <c r="I35" i="50"/>
  <c r="H35" i="50"/>
  <c r="G35" i="50"/>
  <c r="F35" i="50"/>
  <c r="E35" i="50"/>
  <c r="D35" i="50"/>
  <c r="C35" i="50"/>
  <c r="B35" i="50"/>
  <c r="A35" i="50"/>
  <c r="U34" i="50"/>
  <c r="Q34" i="50"/>
  <c r="AJ33" i="50"/>
  <c r="AI33" i="50"/>
  <c r="AG33" i="50"/>
  <c r="D33" i="50"/>
  <c r="AB23" i="50"/>
  <c r="AB55" i="50" s="1"/>
  <c r="Z23" i="50"/>
  <c r="Z55" i="50" s="1"/>
  <c r="I23" i="50"/>
  <c r="I55" i="50" s="1"/>
  <c r="G23" i="50"/>
  <c r="G55" i="50" s="1"/>
  <c r="AB22" i="50"/>
  <c r="AB54" i="50" s="1"/>
  <c r="Z22" i="50"/>
  <c r="Z54" i="50" s="1"/>
  <c r="I22" i="50"/>
  <c r="I54" i="50" s="1"/>
  <c r="G22" i="50"/>
  <c r="G54" i="50" s="1"/>
  <c r="AB5" i="50"/>
  <c r="AB37" i="50" s="1"/>
  <c r="Z5" i="50"/>
  <c r="Z37" i="50" s="1"/>
  <c r="I5" i="50"/>
  <c r="I37" i="50" s="1"/>
  <c r="G5" i="50"/>
  <c r="G37" i="50" s="1"/>
  <c r="AB4" i="50"/>
  <c r="AB36" i="50" s="1"/>
  <c r="Z4" i="50"/>
  <c r="Z36" i="50" s="1"/>
  <c r="I4" i="50"/>
  <c r="I36" i="50" s="1"/>
  <c r="G4" i="50"/>
  <c r="G36" i="50" s="1"/>
  <c r="AH55" i="49"/>
  <c r="AG55" i="49"/>
  <c r="AF55" i="49"/>
  <c r="AE55" i="49"/>
  <c r="AD55" i="49"/>
  <c r="AC55" i="49"/>
  <c r="AB55" i="49"/>
  <c r="AA55" i="49"/>
  <c r="Z55" i="49"/>
  <c r="Y55" i="49"/>
  <c r="X55" i="49"/>
  <c r="W55" i="49"/>
  <c r="AH54" i="49"/>
  <c r="AG54" i="49"/>
  <c r="AE54" i="49"/>
  <c r="AA54" i="49"/>
  <c r="Y54" i="49"/>
  <c r="W54" i="49"/>
  <c r="AH53" i="49"/>
  <c r="AG53" i="49"/>
  <c r="AE53" i="49"/>
  <c r="AC53" i="49"/>
  <c r="AB53" i="49"/>
  <c r="AA53" i="49"/>
  <c r="Z53" i="49"/>
  <c r="Y53" i="49"/>
  <c r="X53" i="49"/>
  <c r="W53" i="49"/>
  <c r="AH52" i="49"/>
  <c r="AG52" i="49"/>
  <c r="AC52" i="49"/>
  <c r="AA52" i="49"/>
  <c r="Y52" i="49"/>
  <c r="X52" i="49"/>
  <c r="W52" i="49"/>
  <c r="N55" i="49"/>
  <c r="M55" i="49"/>
  <c r="L55" i="49"/>
  <c r="K55" i="49"/>
  <c r="J55" i="49"/>
  <c r="I55" i="49"/>
  <c r="H55" i="49"/>
  <c r="G55" i="49"/>
  <c r="F55" i="49"/>
  <c r="E55" i="49"/>
  <c r="D55" i="49"/>
  <c r="N54" i="49"/>
  <c r="M54" i="49"/>
  <c r="L54" i="49"/>
  <c r="D54" i="49"/>
  <c r="N53" i="49"/>
  <c r="M53" i="49"/>
  <c r="L53" i="49"/>
  <c r="H53" i="49"/>
  <c r="G53" i="49"/>
  <c r="F53" i="49"/>
  <c r="E53" i="49"/>
  <c r="D53" i="49"/>
  <c r="N52" i="49"/>
  <c r="M52" i="49"/>
  <c r="L52" i="49"/>
  <c r="H52" i="49"/>
  <c r="F52" i="49"/>
  <c r="E52" i="49"/>
  <c r="D52" i="49"/>
  <c r="AH50" i="49"/>
  <c r="AG50" i="49"/>
  <c r="AF50" i="49"/>
  <c r="AE50" i="49"/>
  <c r="AD50" i="49"/>
  <c r="AC50" i="49"/>
  <c r="AB50" i="49"/>
  <c r="AA50" i="49"/>
  <c r="Z50" i="49"/>
  <c r="Y50" i="49"/>
  <c r="X50" i="49"/>
  <c r="W50" i="49"/>
  <c r="AH49" i="49"/>
  <c r="AG49" i="49"/>
  <c r="AE49" i="49"/>
  <c r="AA49" i="49"/>
  <c r="Y49" i="49"/>
  <c r="W49" i="49"/>
  <c r="AH48" i="49"/>
  <c r="AG48" i="49"/>
  <c r="AE48" i="49"/>
  <c r="AC48" i="49"/>
  <c r="AB48" i="49"/>
  <c r="AA48" i="49"/>
  <c r="Z48" i="49"/>
  <c r="Y48" i="49"/>
  <c r="X48" i="49"/>
  <c r="W48" i="49"/>
  <c r="AH47" i="49"/>
  <c r="AG47" i="49"/>
  <c r="AC47" i="49"/>
  <c r="AA47" i="49"/>
  <c r="Y47" i="49"/>
  <c r="X47" i="49"/>
  <c r="W47" i="49"/>
  <c r="N49" i="49"/>
  <c r="M49" i="49"/>
  <c r="L49" i="49"/>
  <c r="D49" i="49"/>
  <c r="N48" i="49"/>
  <c r="M48" i="49"/>
  <c r="L48" i="49"/>
  <c r="H48" i="49"/>
  <c r="G48" i="49"/>
  <c r="F48" i="49"/>
  <c r="E48" i="49"/>
  <c r="D48" i="49"/>
  <c r="N47" i="49"/>
  <c r="M47" i="49"/>
  <c r="L47" i="49"/>
  <c r="H47" i="49"/>
  <c r="F47" i="49"/>
  <c r="E47" i="49"/>
  <c r="D47" i="49"/>
  <c r="AJ44" i="49"/>
  <c r="AI44" i="49"/>
  <c r="AH44" i="49"/>
  <c r="AG44" i="49"/>
  <c r="AE44" i="49"/>
  <c r="AA44" i="49"/>
  <c r="Y44" i="49"/>
  <c r="W44" i="49"/>
  <c r="AJ43" i="49"/>
  <c r="AI43" i="49"/>
  <c r="AH43" i="49"/>
  <c r="AG43" i="49"/>
  <c r="AE43" i="49"/>
  <c r="AC43" i="49"/>
  <c r="AB43" i="49"/>
  <c r="AA43" i="49"/>
  <c r="Z43" i="49"/>
  <c r="Y43" i="49"/>
  <c r="X43" i="49"/>
  <c r="W43" i="49"/>
  <c r="AJ42" i="49"/>
  <c r="AI42" i="49"/>
  <c r="AH42" i="49"/>
  <c r="AG42" i="49"/>
  <c r="AC42" i="49"/>
  <c r="AA42" i="49"/>
  <c r="Y42" i="49"/>
  <c r="X42" i="49"/>
  <c r="W42" i="49"/>
  <c r="AH39" i="49"/>
  <c r="AG39" i="49"/>
  <c r="AE39" i="49"/>
  <c r="AC39" i="49"/>
  <c r="Y39" i="49"/>
  <c r="X39" i="49"/>
  <c r="W39" i="49"/>
  <c r="AH38" i="49"/>
  <c r="AG38" i="49"/>
  <c r="AE38" i="49"/>
  <c r="AC38" i="49"/>
  <c r="AB38" i="49"/>
  <c r="AA38" i="49"/>
  <c r="Z38" i="49"/>
  <c r="Y38" i="49"/>
  <c r="X38" i="49"/>
  <c r="W38" i="49"/>
  <c r="AH37" i="49"/>
  <c r="AG37" i="49"/>
  <c r="AE37" i="49"/>
  <c r="AC37" i="49"/>
  <c r="AA37" i="49"/>
  <c r="Z37" i="49"/>
  <c r="Y37" i="49"/>
  <c r="X37" i="49"/>
  <c r="W37" i="49"/>
  <c r="A37" i="49"/>
  <c r="D37" i="49"/>
  <c r="E37" i="49"/>
  <c r="F37" i="49"/>
  <c r="G37" i="49"/>
  <c r="H37" i="49"/>
  <c r="J37" i="49"/>
  <c r="L37" i="49"/>
  <c r="N37" i="49"/>
  <c r="O37" i="49"/>
  <c r="P37" i="49"/>
  <c r="Q37" i="49"/>
  <c r="R37" i="49"/>
  <c r="S37" i="49"/>
  <c r="T37" i="49"/>
  <c r="AI37" i="49"/>
  <c r="AJ37" i="49"/>
  <c r="AK37" i="49"/>
  <c r="A38" i="49"/>
  <c r="D38" i="49"/>
  <c r="E38" i="49"/>
  <c r="F38" i="49"/>
  <c r="G38" i="49"/>
  <c r="H38" i="49"/>
  <c r="I38" i="49"/>
  <c r="J38" i="49"/>
  <c r="L38" i="49"/>
  <c r="N38" i="49"/>
  <c r="O38" i="49"/>
  <c r="P38" i="49"/>
  <c r="Q38" i="49"/>
  <c r="R38" i="49"/>
  <c r="S38" i="49"/>
  <c r="T38" i="49"/>
  <c r="AI38" i="49"/>
  <c r="AJ38" i="49"/>
  <c r="AK38" i="49"/>
  <c r="A39" i="49"/>
  <c r="D39" i="49"/>
  <c r="E39" i="49"/>
  <c r="F39" i="49"/>
  <c r="J39" i="49"/>
  <c r="L39" i="49"/>
  <c r="N39" i="49"/>
  <c r="O39" i="49"/>
  <c r="P39" i="49"/>
  <c r="Q39" i="49"/>
  <c r="R39" i="49"/>
  <c r="S39" i="49"/>
  <c r="T39" i="49"/>
  <c r="AI39" i="49"/>
  <c r="AJ39" i="49"/>
  <c r="AK39" i="49"/>
  <c r="A40" i="49"/>
  <c r="D40" i="49"/>
  <c r="E40" i="49"/>
  <c r="F40" i="49"/>
  <c r="G40" i="49"/>
  <c r="H40" i="49"/>
  <c r="I40" i="49"/>
  <c r="J40" i="49"/>
  <c r="K40" i="49"/>
  <c r="L40" i="49"/>
  <c r="M40" i="49"/>
  <c r="N40" i="49"/>
  <c r="O40" i="49"/>
  <c r="P40" i="49"/>
  <c r="Q40" i="49"/>
  <c r="R40" i="49"/>
  <c r="S40" i="49"/>
  <c r="T40" i="49"/>
  <c r="W40" i="49"/>
  <c r="X40" i="49"/>
  <c r="Y40" i="49"/>
  <c r="Z40" i="49"/>
  <c r="AA40" i="49"/>
  <c r="AB40" i="49"/>
  <c r="AC40" i="49"/>
  <c r="AD40" i="49"/>
  <c r="AE40" i="49"/>
  <c r="AF40" i="49"/>
  <c r="AG40" i="49"/>
  <c r="AH40" i="49"/>
  <c r="AI40" i="49"/>
  <c r="AJ40" i="49"/>
  <c r="AK40" i="49"/>
  <c r="A41" i="49"/>
  <c r="D41" i="49"/>
  <c r="E41" i="49"/>
  <c r="F41" i="49"/>
  <c r="G41" i="49"/>
  <c r="H41" i="49"/>
  <c r="I41" i="49"/>
  <c r="J41" i="49"/>
  <c r="K41" i="49"/>
  <c r="L41" i="49"/>
  <c r="M41" i="49"/>
  <c r="N41" i="49"/>
  <c r="O41" i="49"/>
  <c r="P41" i="49"/>
  <c r="Q41" i="49"/>
  <c r="R41" i="49"/>
  <c r="S41" i="49"/>
  <c r="T41" i="49"/>
  <c r="W41" i="49"/>
  <c r="X41" i="49"/>
  <c r="Y41" i="49"/>
  <c r="Z41" i="49"/>
  <c r="AA41" i="49"/>
  <c r="AB41" i="49"/>
  <c r="AC41" i="49"/>
  <c r="AD41" i="49"/>
  <c r="AE41" i="49"/>
  <c r="AF41" i="49"/>
  <c r="AG41" i="49"/>
  <c r="AH41" i="49"/>
  <c r="AI41" i="49"/>
  <c r="AJ41" i="49"/>
  <c r="AK41" i="49"/>
  <c r="A42" i="49"/>
  <c r="D42" i="49"/>
  <c r="E42" i="49"/>
  <c r="F42" i="49"/>
  <c r="H42" i="49"/>
  <c r="J42" i="49"/>
  <c r="N42" i="49"/>
  <c r="O42" i="49"/>
  <c r="P42" i="49"/>
  <c r="Q42" i="49"/>
  <c r="R42" i="49"/>
  <c r="S42" i="49"/>
  <c r="T42" i="49"/>
  <c r="AK42" i="49"/>
  <c r="A43" i="49"/>
  <c r="D43" i="49"/>
  <c r="E43" i="49"/>
  <c r="F43" i="49"/>
  <c r="G43" i="49"/>
  <c r="H43" i="49"/>
  <c r="I43" i="49"/>
  <c r="J43" i="49"/>
  <c r="L43" i="49"/>
  <c r="N43" i="49"/>
  <c r="O43" i="49"/>
  <c r="P43" i="49"/>
  <c r="Q43" i="49"/>
  <c r="R43" i="49"/>
  <c r="S43" i="49"/>
  <c r="T43" i="49"/>
  <c r="AK43" i="49"/>
  <c r="A44" i="49"/>
  <c r="D44" i="49"/>
  <c r="F44" i="49"/>
  <c r="H44" i="49"/>
  <c r="L44" i="49"/>
  <c r="N44" i="49"/>
  <c r="O44" i="49"/>
  <c r="P44" i="49"/>
  <c r="Q44" i="49"/>
  <c r="R44" i="49"/>
  <c r="S44" i="49"/>
  <c r="T44" i="49"/>
  <c r="AK44" i="49"/>
  <c r="A45" i="49"/>
  <c r="D45" i="49"/>
  <c r="E45" i="49"/>
  <c r="F45" i="49"/>
  <c r="G45" i="49"/>
  <c r="H45" i="49"/>
  <c r="I45" i="49"/>
  <c r="J45" i="49"/>
  <c r="K45" i="49"/>
  <c r="L45" i="49"/>
  <c r="M45" i="49"/>
  <c r="N45" i="49"/>
  <c r="O45" i="49"/>
  <c r="P45" i="49"/>
  <c r="Q45" i="49"/>
  <c r="R45" i="49"/>
  <c r="S45" i="49"/>
  <c r="T45" i="49"/>
  <c r="W45" i="49"/>
  <c r="X45" i="49"/>
  <c r="Y45" i="49"/>
  <c r="Z45" i="49"/>
  <c r="AA45" i="49"/>
  <c r="AB45" i="49"/>
  <c r="AC45" i="49"/>
  <c r="AD45" i="49"/>
  <c r="AE45" i="49"/>
  <c r="AF45" i="49"/>
  <c r="AG45" i="49"/>
  <c r="AH45" i="49"/>
  <c r="AI45" i="49"/>
  <c r="AJ45" i="49"/>
  <c r="AK45" i="49"/>
  <c r="A46" i="49"/>
  <c r="D46" i="49"/>
  <c r="E46" i="49"/>
  <c r="F46" i="49"/>
  <c r="G46" i="49"/>
  <c r="H46" i="49"/>
  <c r="I46" i="49"/>
  <c r="J46" i="49"/>
  <c r="K46" i="49"/>
  <c r="L46" i="49"/>
  <c r="M46" i="49"/>
  <c r="N46" i="49"/>
  <c r="O46" i="49"/>
  <c r="P46" i="49"/>
  <c r="Q46" i="49"/>
  <c r="R46" i="49"/>
  <c r="S46" i="49"/>
  <c r="T46" i="49"/>
  <c r="W46" i="49"/>
  <c r="X46" i="49"/>
  <c r="Y46" i="49"/>
  <c r="Z46" i="49"/>
  <c r="AA46" i="49"/>
  <c r="AB46" i="49"/>
  <c r="AC46" i="49"/>
  <c r="AD46" i="49"/>
  <c r="AE46" i="49"/>
  <c r="AF46" i="49"/>
  <c r="AG46" i="49"/>
  <c r="AH46" i="49"/>
  <c r="AI46" i="49"/>
  <c r="AJ46" i="49"/>
  <c r="AK46" i="49"/>
  <c r="A47" i="49"/>
  <c r="O47" i="49"/>
  <c r="P47" i="49"/>
  <c r="Q47" i="49"/>
  <c r="R47" i="49"/>
  <c r="S47" i="49"/>
  <c r="T47" i="49"/>
  <c r="AI47" i="49"/>
  <c r="AJ47" i="49"/>
  <c r="AK47" i="49"/>
  <c r="A48" i="49"/>
  <c r="O48" i="49"/>
  <c r="P48" i="49"/>
  <c r="Q48" i="49"/>
  <c r="R48" i="49"/>
  <c r="S48" i="49"/>
  <c r="T48" i="49"/>
  <c r="AI48" i="49"/>
  <c r="AJ48" i="49"/>
  <c r="AK48" i="49"/>
  <c r="A49" i="49"/>
  <c r="O49" i="49"/>
  <c r="P49" i="49"/>
  <c r="Q49" i="49"/>
  <c r="R49" i="49"/>
  <c r="S49" i="49"/>
  <c r="T49" i="49"/>
  <c r="AI49" i="49"/>
  <c r="AJ49" i="49"/>
  <c r="AK49" i="49"/>
  <c r="A50" i="49"/>
  <c r="D50" i="49"/>
  <c r="E50" i="49"/>
  <c r="F50" i="49"/>
  <c r="G50" i="49"/>
  <c r="H50" i="49"/>
  <c r="I50" i="49"/>
  <c r="J50" i="49"/>
  <c r="K50" i="49"/>
  <c r="L50" i="49"/>
  <c r="M50" i="49"/>
  <c r="N50" i="49"/>
  <c r="O50" i="49"/>
  <c r="P50" i="49"/>
  <c r="Q50" i="49"/>
  <c r="R50" i="49"/>
  <c r="S50" i="49"/>
  <c r="T50" i="49"/>
  <c r="AI50" i="49"/>
  <c r="AJ50" i="49"/>
  <c r="AK50" i="49"/>
  <c r="A51" i="49"/>
  <c r="D51" i="49"/>
  <c r="E51" i="49"/>
  <c r="F51" i="49"/>
  <c r="G51" i="49"/>
  <c r="H51" i="49"/>
  <c r="I51" i="49"/>
  <c r="J51" i="49"/>
  <c r="K51" i="49"/>
  <c r="L51" i="49"/>
  <c r="M51" i="49"/>
  <c r="N51" i="49"/>
  <c r="O51" i="49"/>
  <c r="P51" i="49"/>
  <c r="Q51" i="49"/>
  <c r="R51" i="49"/>
  <c r="S51" i="49"/>
  <c r="T51" i="49"/>
  <c r="U51" i="49"/>
  <c r="V51" i="49"/>
  <c r="W51" i="49"/>
  <c r="X51" i="49"/>
  <c r="Y51" i="49"/>
  <c r="Z51" i="49"/>
  <c r="AA51" i="49"/>
  <c r="AB51" i="49"/>
  <c r="AC51" i="49"/>
  <c r="AD51" i="49"/>
  <c r="AE51" i="49"/>
  <c r="AF51" i="49"/>
  <c r="AG51" i="49"/>
  <c r="AH51" i="49"/>
  <c r="AI51" i="49"/>
  <c r="AJ51" i="49"/>
  <c r="AK51" i="49"/>
  <c r="A52" i="49"/>
  <c r="O52" i="49"/>
  <c r="P52" i="49"/>
  <c r="Q52" i="49"/>
  <c r="R52" i="49"/>
  <c r="S52" i="49"/>
  <c r="T52" i="49"/>
  <c r="U52" i="49"/>
  <c r="V52" i="49"/>
  <c r="AI52" i="49"/>
  <c r="AJ52" i="49"/>
  <c r="AK52" i="49"/>
  <c r="A53" i="49"/>
  <c r="O53" i="49"/>
  <c r="P53" i="49"/>
  <c r="Q53" i="49"/>
  <c r="R53" i="49"/>
  <c r="S53" i="49"/>
  <c r="T53" i="49"/>
  <c r="U53" i="49"/>
  <c r="V53" i="49"/>
  <c r="AI53" i="49"/>
  <c r="AJ53" i="49"/>
  <c r="AK53" i="49"/>
  <c r="A54" i="49"/>
  <c r="O54" i="49"/>
  <c r="P54" i="49"/>
  <c r="Q54" i="49"/>
  <c r="R54" i="49"/>
  <c r="S54" i="49"/>
  <c r="T54" i="49"/>
  <c r="U54" i="49"/>
  <c r="V54" i="49"/>
  <c r="AI54" i="49"/>
  <c r="AJ54" i="49"/>
  <c r="AK54" i="49"/>
  <c r="A55" i="49"/>
  <c r="O55" i="49"/>
  <c r="P55" i="49"/>
  <c r="Q55" i="49"/>
  <c r="R55" i="49"/>
  <c r="S55" i="49"/>
  <c r="T55" i="49"/>
  <c r="U55" i="49"/>
  <c r="V55" i="49"/>
  <c r="AI55" i="49"/>
  <c r="AJ55" i="49"/>
  <c r="AK55" i="49"/>
  <c r="A56" i="49"/>
  <c r="D56" i="49"/>
  <c r="E56" i="49"/>
  <c r="F56" i="49"/>
  <c r="G56" i="49"/>
  <c r="H56" i="49"/>
  <c r="I56" i="49"/>
  <c r="J56" i="49"/>
  <c r="K56" i="49"/>
  <c r="L56" i="49"/>
  <c r="M56" i="49"/>
  <c r="N56" i="49"/>
  <c r="O56" i="49"/>
  <c r="P56" i="49"/>
  <c r="Q56" i="49"/>
  <c r="R56" i="49"/>
  <c r="S56" i="49"/>
  <c r="T56" i="49"/>
  <c r="U56" i="49"/>
  <c r="V56" i="49"/>
  <c r="W56" i="49"/>
  <c r="X56" i="49"/>
  <c r="Y56" i="49"/>
  <c r="Z56" i="49"/>
  <c r="AA56" i="49"/>
  <c r="AB56" i="49"/>
  <c r="AC56" i="49"/>
  <c r="AD56" i="49"/>
  <c r="AE56" i="49"/>
  <c r="AF56" i="49"/>
  <c r="AG56" i="49"/>
  <c r="AH56" i="49"/>
  <c r="AI56" i="49"/>
  <c r="AJ56" i="49"/>
  <c r="AK56" i="49"/>
  <c r="A36" i="49"/>
  <c r="B36" i="49"/>
  <c r="C36" i="49"/>
  <c r="D36" i="49"/>
  <c r="E36" i="49"/>
  <c r="F36" i="49"/>
  <c r="G36" i="49"/>
  <c r="H36" i="49"/>
  <c r="I36" i="49"/>
  <c r="J36" i="49"/>
  <c r="K36" i="49"/>
  <c r="L36" i="49"/>
  <c r="M36" i="49"/>
  <c r="N36" i="49"/>
  <c r="O36" i="49"/>
  <c r="P36" i="49"/>
  <c r="Q36" i="49"/>
  <c r="R36" i="49"/>
  <c r="S36" i="49"/>
  <c r="T36" i="49"/>
  <c r="U36" i="49"/>
  <c r="V36" i="49"/>
  <c r="W36" i="49"/>
  <c r="X36" i="49"/>
  <c r="Y36" i="49"/>
  <c r="Z36" i="49"/>
  <c r="AA36" i="49"/>
  <c r="AB36" i="49"/>
  <c r="AC36" i="49"/>
  <c r="AD36" i="49"/>
  <c r="AE36" i="49"/>
  <c r="AF36" i="49"/>
  <c r="AG36" i="49"/>
  <c r="AH36" i="49"/>
  <c r="AI36" i="49"/>
  <c r="AJ36" i="49"/>
  <c r="AK36" i="49"/>
  <c r="B35" i="49"/>
  <c r="C35" i="49"/>
  <c r="D35" i="49"/>
  <c r="E35" i="49"/>
  <c r="F35" i="49"/>
  <c r="G35" i="49"/>
  <c r="H35" i="49"/>
  <c r="I35" i="49"/>
  <c r="J35" i="49"/>
  <c r="K35" i="49"/>
  <c r="L35" i="49"/>
  <c r="M35" i="49"/>
  <c r="N35" i="49"/>
  <c r="O35" i="49"/>
  <c r="P35" i="49"/>
  <c r="Q35" i="49"/>
  <c r="R35" i="49"/>
  <c r="S35" i="49"/>
  <c r="T35" i="49"/>
  <c r="U35" i="49"/>
  <c r="V35" i="49"/>
  <c r="W35" i="49"/>
  <c r="X35" i="49"/>
  <c r="Y35" i="49"/>
  <c r="Z35" i="49"/>
  <c r="AA35" i="49"/>
  <c r="AB35" i="49"/>
  <c r="AC35" i="49"/>
  <c r="AD35" i="49"/>
  <c r="AE35" i="49"/>
  <c r="AF35" i="49"/>
  <c r="AG35" i="49"/>
  <c r="AH35" i="49"/>
  <c r="AI35" i="49"/>
  <c r="AJ35" i="49"/>
  <c r="AK35" i="49"/>
  <c r="AG34" i="49"/>
  <c r="AF34" i="49"/>
  <c r="AE34" i="49"/>
  <c r="W34" i="49"/>
  <c r="AG33" i="49"/>
  <c r="AF33" i="49"/>
  <c r="AE33" i="49"/>
  <c r="AA33" i="49"/>
  <c r="Z33" i="49"/>
  <c r="Y33" i="49"/>
  <c r="X33" i="49"/>
  <c r="W33" i="49"/>
  <c r="AG32" i="49"/>
  <c r="AF32" i="49"/>
  <c r="AE32" i="49"/>
  <c r="AA32" i="49"/>
  <c r="Y32" i="49"/>
  <c r="X32" i="49"/>
  <c r="W32" i="49"/>
  <c r="AD10" i="49"/>
  <c r="AD38" i="49" s="1"/>
  <c r="AF38" i="49" s="1"/>
  <c r="AD9" i="49"/>
  <c r="AD37" i="49" s="1"/>
  <c r="AB9" i="49"/>
  <c r="AB37" i="49" s="1"/>
  <c r="K15" i="49"/>
  <c r="K43" i="49" s="1"/>
  <c r="M43" i="49" s="1"/>
  <c r="L14" i="49"/>
  <c r="K14" i="49"/>
  <c r="K42" i="49" s="1"/>
  <c r="K10" i="49"/>
  <c r="K38" i="49" s="1"/>
  <c r="M38" i="49" s="1"/>
  <c r="K9" i="49"/>
  <c r="K37" i="49" s="1"/>
  <c r="I9" i="49"/>
  <c r="I37" i="49" s="1"/>
  <c r="AB5" i="49"/>
  <c r="AB33" i="49" s="1"/>
  <c r="AD33" i="49" s="1"/>
  <c r="AC4" i="49"/>
  <c r="Z4" i="49" s="1"/>
  <c r="Z32" i="49" s="1"/>
  <c r="AB4" i="49"/>
  <c r="AB32" i="49" s="1"/>
  <c r="A35" i="49"/>
  <c r="AK34" i="49"/>
  <c r="AJ34" i="49"/>
  <c r="AI34" i="49"/>
  <c r="AH34" i="49"/>
  <c r="T34" i="49"/>
  <c r="S34" i="49"/>
  <c r="R34" i="49"/>
  <c r="Q34" i="49"/>
  <c r="P34" i="49"/>
  <c r="O34" i="49"/>
  <c r="N34" i="49"/>
  <c r="M34" i="49"/>
  <c r="L34" i="49"/>
  <c r="D34" i="49"/>
  <c r="A34" i="49"/>
  <c r="AK33" i="49"/>
  <c r="AJ33" i="49"/>
  <c r="AI33" i="49"/>
  <c r="AH33" i="49"/>
  <c r="T33" i="49"/>
  <c r="S33" i="49"/>
  <c r="R33" i="49"/>
  <c r="Q33" i="49"/>
  <c r="P33" i="49"/>
  <c r="O33" i="49"/>
  <c r="N33" i="49"/>
  <c r="M33" i="49"/>
  <c r="L33" i="49"/>
  <c r="H33" i="49"/>
  <c r="G33" i="49"/>
  <c r="F33" i="49"/>
  <c r="E33" i="49"/>
  <c r="D33" i="49"/>
  <c r="A33" i="49"/>
  <c r="AK32" i="49"/>
  <c r="AJ32" i="49"/>
  <c r="AI32" i="49"/>
  <c r="AH32" i="49"/>
  <c r="T32" i="49"/>
  <c r="S32" i="49"/>
  <c r="R32" i="49"/>
  <c r="Q32" i="49"/>
  <c r="P32" i="49"/>
  <c r="O32" i="49"/>
  <c r="N32" i="49"/>
  <c r="M32" i="49"/>
  <c r="L32" i="49"/>
  <c r="H32" i="49"/>
  <c r="F32" i="49"/>
  <c r="E32" i="49"/>
  <c r="D32" i="49"/>
  <c r="A32" i="49"/>
  <c r="AK31" i="49"/>
  <c r="AJ31" i="49"/>
  <c r="AI31" i="49"/>
  <c r="AH31" i="49"/>
  <c r="AG31" i="49"/>
  <c r="AF31" i="49"/>
  <c r="AE31" i="49"/>
  <c r="AD31" i="49"/>
  <c r="AC31" i="49"/>
  <c r="AB31" i="49"/>
  <c r="AA31" i="49"/>
  <c r="Z31" i="49"/>
  <c r="Y31" i="49"/>
  <c r="X31" i="49"/>
  <c r="W31" i="49"/>
  <c r="V31" i="49"/>
  <c r="U31" i="49"/>
  <c r="T31" i="49"/>
  <c r="S31" i="49"/>
  <c r="R31" i="49"/>
  <c r="Q31" i="49"/>
  <c r="P31" i="49"/>
  <c r="O31" i="49"/>
  <c r="N31" i="49"/>
  <c r="M31" i="49"/>
  <c r="L31" i="49"/>
  <c r="K31" i="49"/>
  <c r="J31" i="49"/>
  <c r="I31" i="49"/>
  <c r="H31" i="49"/>
  <c r="G31" i="49"/>
  <c r="F31" i="49"/>
  <c r="E31" i="49"/>
  <c r="D31" i="49"/>
  <c r="C31" i="49"/>
  <c r="B31" i="49"/>
  <c r="A31" i="49"/>
  <c r="U30" i="49"/>
  <c r="Q30" i="49"/>
  <c r="P30" i="49"/>
  <c r="O30" i="49"/>
  <c r="N30" i="49"/>
  <c r="M30" i="49"/>
  <c r="L30" i="49"/>
  <c r="K30" i="49"/>
  <c r="J30" i="49"/>
  <c r="I30" i="49"/>
  <c r="AK29" i="49"/>
  <c r="AI29" i="49"/>
  <c r="AG29" i="49"/>
  <c r="AF29" i="49"/>
  <c r="AE29" i="49"/>
  <c r="AD29" i="49"/>
  <c r="AC29" i="49"/>
  <c r="AB29" i="49"/>
  <c r="AA29" i="49"/>
  <c r="Z29" i="49"/>
  <c r="Y29" i="49"/>
  <c r="X29" i="49"/>
  <c r="W29" i="49"/>
  <c r="V29" i="49"/>
  <c r="U29" i="49"/>
  <c r="T29" i="49"/>
  <c r="D29" i="49"/>
  <c r="AD25" i="49"/>
  <c r="AD53" i="49" s="1"/>
  <c r="AF53" i="49" s="1"/>
  <c r="I25" i="49"/>
  <c r="I53" i="49" s="1"/>
  <c r="K53" i="49" s="1"/>
  <c r="AE24" i="49"/>
  <c r="Z24" i="49" s="1"/>
  <c r="Z52" i="49" s="1"/>
  <c r="AD24" i="49"/>
  <c r="AD52" i="49" s="1"/>
  <c r="J24" i="49"/>
  <c r="G24" i="49" s="1"/>
  <c r="G52" i="49" s="1"/>
  <c r="I24" i="49"/>
  <c r="I52" i="49" s="1"/>
  <c r="AD20" i="49"/>
  <c r="AD48" i="49" s="1"/>
  <c r="AF48" i="49" s="1"/>
  <c r="I20" i="49"/>
  <c r="I48" i="49" s="1"/>
  <c r="K48" i="49" s="1"/>
  <c r="AE19" i="49"/>
  <c r="Z19" i="49" s="1"/>
  <c r="Z47" i="49" s="1"/>
  <c r="AD19" i="49"/>
  <c r="AD47" i="49" s="1"/>
  <c r="J19" i="49"/>
  <c r="G19" i="49" s="1"/>
  <c r="G47" i="49" s="1"/>
  <c r="I19" i="49"/>
  <c r="I47" i="49" s="1"/>
  <c r="AD15" i="49"/>
  <c r="AD43" i="49" s="1"/>
  <c r="AF43" i="49" s="1"/>
  <c r="AE14" i="49"/>
  <c r="Z14" i="49" s="1"/>
  <c r="Z42" i="49" s="1"/>
  <c r="AD14" i="49"/>
  <c r="AD42" i="49" s="1"/>
  <c r="I5" i="49"/>
  <c r="I33" i="49" s="1"/>
  <c r="K33" i="49" s="1"/>
  <c r="J4" i="49"/>
  <c r="G4" i="49" s="1"/>
  <c r="G32" i="49" s="1"/>
  <c r="I4" i="49"/>
  <c r="I32" i="49" s="1"/>
  <c r="A29" i="44"/>
  <c r="E29" i="44"/>
  <c r="F29" i="44"/>
  <c r="G29" i="44"/>
  <c r="H29" i="44"/>
  <c r="J29" i="44"/>
  <c r="Q29" i="44"/>
  <c r="R29" i="44"/>
  <c r="S29" i="44"/>
  <c r="T29" i="44"/>
  <c r="U29" i="44"/>
  <c r="V29" i="44"/>
  <c r="W29" i="44"/>
  <c r="X29" i="44"/>
  <c r="Y29" i="44"/>
  <c r="Z29" i="44"/>
  <c r="AA29" i="44"/>
  <c r="AB29" i="44"/>
  <c r="AC29" i="44"/>
  <c r="AD29" i="44"/>
  <c r="AE29" i="44"/>
  <c r="AF29" i="44"/>
  <c r="AG29" i="44"/>
  <c r="AH29" i="44"/>
  <c r="AI29" i="44"/>
  <c r="AJ29" i="44"/>
  <c r="AK29" i="44"/>
  <c r="A30" i="44"/>
  <c r="D30" i="44"/>
  <c r="E30" i="44"/>
  <c r="F30" i="44"/>
  <c r="G30" i="44"/>
  <c r="H30" i="44"/>
  <c r="I30" i="44"/>
  <c r="J30" i="44"/>
  <c r="K30" i="44"/>
  <c r="L30" i="44"/>
  <c r="M30" i="44"/>
  <c r="N30" i="44"/>
  <c r="O30" i="44"/>
  <c r="P30" i="44"/>
  <c r="Q30" i="44"/>
  <c r="R30" i="44"/>
  <c r="S30" i="44"/>
  <c r="T30" i="44"/>
  <c r="U30" i="44"/>
  <c r="V30" i="44"/>
  <c r="W30" i="44"/>
  <c r="X30" i="44"/>
  <c r="Y30" i="44"/>
  <c r="Z30" i="44"/>
  <c r="AA30" i="44"/>
  <c r="AB30" i="44"/>
  <c r="AC30" i="44"/>
  <c r="AD30" i="44"/>
  <c r="AE30" i="44"/>
  <c r="AF30" i="44"/>
  <c r="AG30" i="44"/>
  <c r="AH30" i="44"/>
  <c r="AI30" i="44"/>
  <c r="AJ30" i="44"/>
  <c r="AK30" i="44"/>
  <c r="A31" i="44"/>
  <c r="E31" i="44"/>
  <c r="F31" i="44"/>
  <c r="G31" i="44"/>
  <c r="H31" i="44"/>
  <c r="J31" i="44"/>
  <c r="Q31" i="44"/>
  <c r="R31" i="44"/>
  <c r="S31" i="44"/>
  <c r="T31" i="44"/>
  <c r="U31" i="44"/>
  <c r="V31" i="44"/>
  <c r="W31" i="44"/>
  <c r="X31" i="44"/>
  <c r="Y31" i="44"/>
  <c r="Z31" i="44"/>
  <c r="AA31" i="44"/>
  <c r="AB31" i="44"/>
  <c r="AC31" i="44"/>
  <c r="AD31" i="44"/>
  <c r="AE31" i="44"/>
  <c r="AF31" i="44"/>
  <c r="AG31" i="44"/>
  <c r="AH31" i="44"/>
  <c r="AI31" i="44"/>
  <c r="AJ31" i="44"/>
  <c r="AK31" i="44"/>
  <c r="A32" i="44"/>
  <c r="D32" i="44"/>
  <c r="E32" i="44"/>
  <c r="F32" i="44"/>
  <c r="G32" i="44"/>
  <c r="H32" i="44"/>
  <c r="I32" i="44"/>
  <c r="J32" i="44"/>
  <c r="K32" i="44"/>
  <c r="L32" i="44"/>
  <c r="M32" i="44"/>
  <c r="N32" i="44"/>
  <c r="O32" i="44"/>
  <c r="P32" i="44"/>
  <c r="Q32" i="44"/>
  <c r="R32" i="44"/>
  <c r="S32" i="44"/>
  <c r="T32" i="44"/>
  <c r="U32" i="44"/>
  <c r="V32" i="44"/>
  <c r="W32" i="44"/>
  <c r="X32" i="44"/>
  <c r="Y32" i="44"/>
  <c r="Z32" i="44"/>
  <c r="AA32" i="44"/>
  <c r="AB32" i="44"/>
  <c r="AC32" i="44"/>
  <c r="AD32" i="44"/>
  <c r="AE32" i="44"/>
  <c r="AF32" i="44"/>
  <c r="AG32" i="44"/>
  <c r="AH32" i="44"/>
  <c r="AI32" i="44"/>
  <c r="AJ32" i="44"/>
  <c r="AK32" i="44"/>
  <c r="A33" i="44"/>
  <c r="E33" i="44"/>
  <c r="F33" i="44"/>
  <c r="G33" i="44"/>
  <c r="H33" i="44"/>
  <c r="J33" i="44"/>
  <c r="Q33" i="44"/>
  <c r="R33" i="44"/>
  <c r="S33" i="44"/>
  <c r="T33" i="44"/>
  <c r="U33" i="44"/>
  <c r="V33" i="44"/>
  <c r="W33" i="44"/>
  <c r="X33" i="44"/>
  <c r="Y33" i="44"/>
  <c r="Z33" i="44"/>
  <c r="AA33" i="44"/>
  <c r="AB33" i="44"/>
  <c r="AC33" i="44"/>
  <c r="AD33" i="44"/>
  <c r="AE33" i="44"/>
  <c r="AF33" i="44"/>
  <c r="AG33" i="44"/>
  <c r="AH33" i="44"/>
  <c r="AI33" i="44"/>
  <c r="AJ33" i="44"/>
  <c r="AK33" i="44"/>
  <c r="A34" i="44"/>
  <c r="D34" i="44"/>
  <c r="E34" i="44"/>
  <c r="F34" i="44"/>
  <c r="G34" i="44"/>
  <c r="H34" i="44"/>
  <c r="I34" i="44"/>
  <c r="J34" i="44"/>
  <c r="K34" i="44"/>
  <c r="L34" i="44"/>
  <c r="M34" i="44"/>
  <c r="N34" i="44"/>
  <c r="O34" i="44"/>
  <c r="P34" i="44"/>
  <c r="Q34" i="44"/>
  <c r="R34" i="44"/>
  <c r="S34" i="44"/>
  <c r="T34" i="44"/>
  <c r="U34" i="44"/>
  <c r="V34" i="44"/>
  <c r="W34" i="44"/>
  <c r="X34" i="44"/>
  <c r="Y34" i="44"/>
  <c r="Z34" i="44"/>
  <c r="AA34" i="44"/>
  <c r="AB34" i="44"/>
  <c r="AC34" i="44"/>
  <c r="AD34" i="44"/>
  <c r="AE34" i="44"/>
  <c r="AF34" i="44"/>
  <c r="AG34" i="44"/>
  <c r="AH34" i="44"/>
  <c r="AI34" i="44"/>
  <c r="AJ34" i="44"/>
  <c r="AK34" i="44"/>
  <c r="A35" i="44"/>
  <c r="E35" i="44"/>
  <c r="F35" i="44"/>
  <c r="G35" i="44"/>
  <c r="H35" i="44"/>
  <c r="J35" i="44"/>
  <c r="Q35" i="44"/>
  <c r="R35" i="44"/>
  <c r="S35" i="44"/>
  <c r="T35" i="44"/>
  <c r="U35" i="44"/>
  <c r="V35" i="44"/>
  <c r="W35" i="44"/>
  <c r="X35" i="44"/>
  <c r="Y35" i="44"/>
  <c r="Z35" i="44"/>
  <c r="AA35" i="44"/>
  <c r="AB35" i="44"/>
  <c r="AC35" i="44"/>
  <c r="AD35" i="44"/>
  <c r="AE35" i="44"/>
  <c r="AF35" i="44"/>
  <c r="AG35" i="44"/>
  <c r="AH35" i="44"/>
  <c r="AI35" i="44"/>
  <c r="AJ35" i="44"/>
  <c r="AK35" i="44"/>
  <c r="A36" i="44"/>
  <c r="D36" i="44"/>
  <c r="E36" i="44"/>
  <c r="F36" i="44"/>
  <c r="G36" i="44"/>
  <c r="H36" i="44"/>
  <c r="I36" i="44"/>
  <c r="J36" i="44"/>
  <c r="K36" i="44"/>
  <c r="L36" i="44"/>
  <c r="M36" i="44"/>
  <c r="N36" i="44"/>
  <c r="O36" i="44"/>
  <c r="P36" i="44"/>
  <c r="Q36" i="44"/>
  <c r="R36" i="44"/>
  <c r="S36" i="44"/>
  <c r="T36" i="44"/>
  <c r="U36" i="44"/>
  <c r="V36" i="44"/>
  <c r="W36" i="44"/>
  <c r="X36" i="44"/>
  <c r="Y36" i="44"/>
  <c r="Z36" i="44"/>
  <c r="AA36" i="44"/>
  <c r="AB36" i="44"/>
  <c r="AC36" i="44"/>
  <c r="AD36" i="44"/>
  <c r="AE36" i="44"/>
  <c r="AF36" i="44"/>
  <c r="AG36" i="44"/>
  <c r="AH36" i="44"/>
  <c r="AI36" i="44"/>
  <c r="AJ36" i="44"/>
  <c r="AK36" i="44"/>
  <c r="A37" i="44"/>
  <c r="E37" i="44"/>
  <c r="F37" i="44"/>
  <c r="G37" i="44"/>
  <c r="H37" i="44"/>
  <c r="J37" i="44"/>
  <c r="Q37" i="44"/>
  <c r="R37" i="44"/>
  <c r="S37" i="44"/>
  <c r="T37" i="44"/>
  <c r="U37" i="44"/>
  <c r="V37" i="44"/>
  <c r="W37" i="44"/>
  <c r="X37" i="44"/>
  <c r="Y37" i="44"/>
  <c r="Z37" i="44"/>
  <c r="AA37" i="44"/>
  <c r="AB37" i="44"/>
  <c r="AC37" i="44"/>
  <c r="AD37" i="44"/>
  <c r="AE37" i="44"/>
  <c r="AF37" i="44"/>
  <c r="AG37" i="44"/>
  <c r="AH37" i="44"/>
  <c r="AI37" i="44"/>
  <c r="AJ37" i="44"/>
  <c r="AK37" i="44"/>
  <c r="A38" i="44"/>
  <c r="D38" i="44"/>
  <c r="E38" i="44"/>
  <c r="F38" i="44"/>
  <c r="G38" i="44"/>
  <c r="H38" i="44"/>
  <c r="I38" i="44"/>
  <c r="J38" i="44"/>
  <c r="K38" i="44"/>
  <c r="L38" i="44"/>
  <c r="M38" i="44"/>
  <c r="N38" i="44"/>
  <c r="O38" i="44"/>
  <c r="P38" i="44"/>
  <c r="Q38" i="44"/>
  <c r="R38" i="44"/>
  <c r="S38" i="44"/>
  <c r="T38" i="44"/>
  <c r="U38" i="44"/>
  <c r="V38" i="44"/>
  <c r="W38" i="44"/>
  <c r="X38" i="44"/>
  <c r="Y38" i="44"/>
  <c r="Z38" i="44"/>
  <c r="AA38" i="44"/>
  <c r="AB38" i="44"/>
  <c r="AC38" i="44"/>
  <c r="AD38" i="44"/>
  <c r="AE38" i="44"/>
  <c r="AF38" i="44"/>
  <c r="AG38" i="44"/>
  <c r="AH38" i="44"/>
  <c r="AI38" i="44"/>
  <c r="AJ38" i="44"/>
  <c r="AK38" i="44"/>
  <c r="A39" i="44"/>
  <c r="E39" i="44"/>
  <c r="F39" i="44"/>
  <c r="G39" i="44"/>
  <c r="H39" i="44"/>
  <c r="J39" i="44"/>
  <c r="Q39" i="44"/>
  <c r="R39" i="44"/>
  <c r="S39" i="44"/>
  <c r="T39" i="44"/>
  <c r="U39" i="44"/>
  <c r="V39" i="44"/>
  <c r="W39" i="44"/>
  <c r="X39" i="44"/>
  <c r="Y39" i="44"/>
  <c r="Z39" i="44"/>
  <c r="AA39" i="44"/>
  <c r="AB39" i="44"/>
  <c r="AC39" i="44"/>
  <c r="AD39" i="44"/>
  <c r="AE39" i="44"/>
  <c r="AF39" i="44"/>
  <c r="AG39" i="44"/>
  <c r="AH39" i="44"/>
  <c r="AI39" i="44"/>
  <c r="AJ39" i="44"/>
  <c r="AK39" i="44"/>
  <c r="A40" i="44"/>
  <c r="D40" i="44"/>
  <c r="E40" i="44"/>
  <c r="F40" i="44"/>
  <c r="G40" i="44"/>
  <c r="H40" i="44"/>
  <c r="I40" i="44"/>
  <c r="J40" i="44"/>
  <c r="K40" i="44"/>
  <c r="L40" i="44"/>
  <c r="M40" i="44"/>
  <c r="N40" i="44"/>
  <c r="O40" i="44"/>
  <c r="P40" i="44"/>
  <c r="Q40" i="44"/>
  <c r="R40" i="44"/>
  <c r="S40" i="44"/>
  <c r="T40" i="44"/>
  <c r="U40" i="44"/>
  <c r="V40" i="44"/>
  <c r="W40" i="44"/>
  <c r="X40" i="44"/>
  <c r="Y40" i="44"/>
  <c r="Z40" i="44"/>
  <c r="AA40" i="44"/>
  <c r="AB40" i="44"/>
  <c r="AC40" i="44"/>
  <c r="AD40" i="44"/>
  <c r="AE40" i="44"/>
  <c r="AF40" i="44"/>
  <c r="AG40" i="44"/>
  <c r="AH40" i="44"/>
  <c r="AI40" i="44"/>
  <c r="AJ40" i="44"/>
  <c r="AK40" i="44"/>
  <c r="A41" i="44"/>
  <c r="E41" i="44"/>
  <c r="F41" i="44"/>
  <c r="G41" i="44"/>
  <c r="H41" i="44"/>
  <c r="J41" i="44"/>
  <c r="Q41" i="44"/>
  <c r="R41" i="44"/>
  <c r="S41" i="44"/>
  <c r="T41" i="44"/>
  <c r="U41" i="44"/>
  <c r="V41" i="44"/>
  <c r="W41" i="44"/>
  <c r="X41" i="44"/>
  <c r="Y41" i="44"/>
  <c r="Z41" i="44"/>
  <c r="AA41" i="44"/>
  <c r="AB41" i="44"/>
  <c r="AC41" i="44"/>
  <c r="AD41" i="44"/>
  <c r="AE41" i="44"/>
  <c r="AF41" i="44"/>
  <c r="AG41" i="44"/>
  <c r="AH41" i="44"/>
  <c r="AI41" i="44"/>
  <c r="AJ41" i="44"/>
  <c r="AK41" i="44"/>
  <c r="A42" i="44"/>
  <c r="D42" i="44"/>
  <c r="E42" i="44"/>
  <c r="F42" i="44"/>
  <c r="G42" i="44"/>
  <c r="H42" i="44"/>
  <c r="I42" i="44"/>
  <c r="J42" i="44"/>
  <c r="K42" i="44"/>
  <c r="L42" i="44"/>
  <c r="M42" i="44"/>
  <c r="N42" i="44"/>
  <c r="O42" i="44"/>
  <c r="P42" i="44"/>
  <c r="Q42" i="44"/>
  <c r="R42" i="44"/>
  <c r="S42" i="44"/>
  <c r="T42" i="44"/>
  <c r="U42" i="44"/>
  <c r="V42" i="44"/>
  <c r="W42" i="44"/>
  <c r="X42" i="44"/>
  <c r="Y42" i="44"/>
  <c r="Z42" i="44"/>
  <c r="AA42" i="44"/>
  <c r="AB42" i="44"/>
  <c r="AC42" i="44"/>
  <c r="AD42" i="44"/>
  <c r="AE42" i="44"/>
  <c r="AF42" i="44"/>
  <c r="AG42" i="44"/>
  <c r="AH42" i="44"/>
  <c r="AI42" i="44"/>
  <c r="AJ42" i="44"/>
  <c r="AK42" i="44"/>
  <c r="A43" i="44"/>
  <c r="E43" i="44"/>
  <c r="F43" i="44"/>
  <c r="G43" i="44"/>
  <c r="H43" i="44"/>
  <c r="J43" i="44"/>
  <c r="Q43" i="44"/>
  <c r="R43" i="44"/>
  <c r="S43" i="44"/>
  <c r="T43" i="44"/>
  <c r="U43" i="44"/>
  <c r="V43" i="44"/>
  <c r="W43" i="44"/>
  <c r="X43" i="44"/>
  <c r="Y43" i="44"/>
  <c r="Z43" i="44"/>
  <c r="AA43" i="44"/>
  <c r="AB43" i="44"/>
  <c r="AC43" i="44"/>
  <c r="AD43" i="44"/>
  <c r="AE43" i="44"/>
  <c r="AF43" i="44"/>
  <c r="AG43" i="44"/>
  <c r="AH43" i="44"/>
  <c r="AI43" i="44"/>
  <c r="AJ43" i="44"/>
  <c r="AK43" i="44"/>
  <c r="A44" i="44"/>
  <c r="D44" i="44"/>
  <c r="E44" i="44"/>
  <c r="F44" i="44"/>
  <c r="G44" i="44"/>
  <c r="H44" i="44"/>
  <c r="I44" i="44"/>
  <c r="J44" i="44"/>
  <c r="K44" i="44"/>
  <c r="L44" i="44"/>
  <c r="M44" i="44"/>
  <c r="N44" i="44"/>
  <c r="O44" i="44"/>
  <c r="P44" i="44"/>
  <c r="Q44" i="44"/>
  <c r="R44" i="44"/>
  <c r="S44" i="44"/>
  <c r="T44" i="44"/>
  <c r="U44" i="44"/>
  <c r="V44" i="44"/>
  <c r="W44" i="44"/>
  <c r="X44" i="44"/>
  <c r="Y44" i="44"/>
  <c r="Z44" i="44"/>
  <c r="AA44" i="44"/>
  <c r="AB44" i="44"/>
  <c r="AC44" i="44"/>
  <c r="AD44" i="44"/>
  <c r="AE44" i="44"/>
  <c r="AF44" i="44"/>
  <c r="AG44" i="44"/>
  <c r="AH44" i="44"/>
  <c r="AI44" i="44"/>
  <c r="AJ44" i="44"/>
  <c r="AK44" i="44"/>
  <c r="A45" i="44"/>
  <c r="E45" i="44"/>
  <c r="F45" i="44"/>
  <c r="G45" i="44"/>
  <c r="H45" i="44"/>
  <c r="J45" i="44"/>
  <c r="Q45" i="44"/>
  <c r="R45" i="44"/>
  <c r="S45" i="44"/>
  <c r="T45" i="44"/>
  <c r="U45" i="44"/>
  <c r="V45" i="44"/>
  <c r="W45" i="44"/>
  <c r="X45" i="44"/>
  <c r="Y45" i="44"/>
  <c r="Z45" i="44"/>
  <c r="AA45" i="44"/>
  <c r="AB45" i="44"/>
  <c r="AC45" i="44"/>
  <c r="AD45" i="44"/>
  <c r="AE45" i="44"/>
  <c r="AF45" i="44"/>
  <c r="AG45" i="44"/>
  <c r="AH45" i="44"/>
  <c r="AI45" i="44"/>
  <c r="AJ45" i="44"/>
  <c r="AK45" i="44"/>
  <c r="A46" i="44"/>
  <c r="D46" i="44"/>
  <c r="E46" i="44"/>
  <c r="F46" i="44"/>
  <c r="G46" i="44"/>
  <c r="H46" i="44"/>
  <c r="I46" i="44"/>
  <c r="J46" i="44"/>
  <c r="K46" i="44"/>
  <c r="L46" i="44"/>
  <c r="M46" i="44"/>
  <c r="N46" i="44"/>
  <c r="O46" i="44"/>
  <c r="P46" i="44"/>
  <c r="Q46" i="44"/>
  <c r="R46" i="44"/>
  <c r="S46" i="44"/>
  <c r="T46" i="44"/>
  <c r="U46" i="44"/>
  <c r="V46" i="44"/>
  <c r="W46" i="44"/>
  <c r="X46" i="44"/>
  <c r="Y46" i="44"/>
  <c r="Z46" i="44"/>
  <c r="AA46" i="44"/>
  <c r="AB46" i="44"/>
  <c r="AC46" i="44"/>
  <c r="AD46" i="44"/>
  <c r="AE46" i="44"/>
  <c r="AF46" i="44"/>
  <c r="AG46" i="44"/>
  <c r="AH46" i="44"/>
  <c r="AI46" i="44"/>
  <c r="AJ46" i="44"/>
  <c r="AK46" i="44"/>
  <c r="A47" i="44"/>
  <c r="E47" i="44"/>
  <c r="F47" i="44"/>
  <c r="G47" i="44"/>
  <c r="H47" i="44"/>
  <c r="J47" i="44"/>
  <c r="Q47" i="44"/>
  <c r="R47" i="44"/>
  <c r="S47" i="44"/>
  <c r="T47" i="44"/>
  <c r="U47" i="44"/>
  <c r="V47" i="44"/>
  <c r="W47" i="44"/>
  <c r="X47" i="44"/>
  <c r="Y47" i="44"/>
  <c r="Z47" i="44"/>
  <c r="AA47" i="44"/>
  <c r="AB47" i="44"/>
  <c r="AC47" i="44"/>
  <c r="AD47" i="44"/>
  <c r="AE47" i="44"/>
  <c r="AF47" i="44"/>
  <c r="AG47" i="44"/>
  <c r="AH47" i="44"/>
  <c r="AI47" i="44"/>
  <c r="AJ47" i="44"/>
  <c r="AK47" i="44"/>
  <c r="A48" i="44"/>
  <c r="D48" i="44"/>
  <c r="E48" i="44"/>
  <c r="F48" i="44"/>
  <c r="G48" i="44"/>
  <c r="H48" i="44"/>
  <c r="I48" i="44"/>
  <c r="J48" i="44"/>
  <c r="K48" i="44"/>
  <c r="L48" i="44"/>
  <c r="M48" i="44"/>
  <c r="N48" i="44"/>
  <c r="O48" i="44"/>
  <c r="P48" i="44"/>
  <c r="Q48" i="44"/>
  <c r="R48" i="44"/>
  <c r="S48" i="44"/>
  <c r="T48" i="44"/>
  <c r="U48" i="44"/>
  <c r="V48" i="44"/>
  <c r="W48" i="44"/>
  <c r="X48" i="44"/>
  <c r="Y48" i="44"/>
  <c r="Z48" i="44"/>
  <c r="AA48" i="44"/>
  <c r="AB48" i="44"/>
  <c r="AC48" i="44"/>
  <c r="AD48" i="44"/>
  <c r="AE48" i="44"/>
  <c r="AF48" i="44"/>
  <c r="AG48" i="44"/>
  <c r="AH48" i="44"/>
  <c r="AI48" i="44"/>
  <c r="AJ48" i="44"/>
  <c r="AK48" i="44"/>
  <c r="A49" i="44"/>
  <c r="D49" i="44"/>
  <c r="E49" i="44"/>
  <c r="F49" i="44"/>
  <c r="G49" i="44"/>
  <c r="H49" i="44"/>
  <c r="I49" i="44"/>
  <c r="J49" i="44"/>
  <c r="K49" i="44"/>
  <c r="L49" i="44"/>
  <c r="M49" i="44"/>
  <c r="N49" i="44"/>
  <c r="O49" i="44"/>
  <c r="P49" i="44"/>
  <c r="Q49" i="44"/>
  <c r="R49" i="44"/>
  <c r="S49" i="44"/>
  <c r="T49" i="44"/>
  <c r="U49" i="44"/>
  <c r="V49" i="44"/>
  <c r="W49" i="44"/>
  <c r="X49" i="44"/>
  <c r="Y49" i="44"/>
  <c r="Z49" i="44"/>
  <c r="AA49" i="44"/>
  <c r="AB49" i="44"/>
  <c r="AC49" i="44"/>
  <c r="AD49" i="44"/>
  <c r="AE49" i="44"/>
  <c r="AF49" i="44"/>
  <c r="AG49" i="44"/>
  <c r="AH49" i="44"/>
  <c r="AI49" i="44"/>
  <c r="AJ49" i="44"/>
  <c r="AK49" i="44"/>
  <c r="A50" i="44"/>
  <c r="D50" i="44"/>
  <c r="E50" i="44"/>
  <c r="F50" i="44"/>
  <c r="G50" i="44"/>
  <c r="H50" i="44"/>
  <c r="I50" i="44"/>
  <c r="J50" i="44"/>
  <c r="K50" i="44"/>
  <c r="L50" i="44"/>
  <c r="M50" i="44"/>
  <c r="N50" i="44"/>
  <c r="O50" i="44"/>
  <c r="P50" i="44"/>
  <c r="Q50" i="44"/>
  <c r="R50" i="44"/>
  <c r="S50" i="44"/>
  <c r="T50" i="44"/>
  <c r="U50" i="44"/>
  <c r="V50" i="44"/>
  <c r="W50" i="44"/>
  <c r="X50" i="44"/>
  <c r="Y50" i="44"/>
  <c r="Z50" i="44"/>
  <c r="AA50" i="44"/>
  <c r="AB50" i="44"/>
  <c r="AC50" i="44"/>
  <c r="AD50" i="44"/>
  <c r="AE50" i="44"/>
  <c r="AF50" i="44"/>
  <c r="AG50" i="44"/>
  <c r="AH50" i="44"/>
  <c r="AI50" i="44"/>
  <c r="AJ50" i="44"/>
  <c r="AK50" i="44"/>
  <c r="B28" i="44"/>
  <c r="C28" i="44"/>
  <c r="D28" i="44"/>
  <c r="E28" i="44"/>
  <c r="F28" i="44"/>
  <c r="G28" i="44"/>
  <c r="H28" i="44"/>
  <c r="I28" i="44"/>
  <c r="J28" i="44"/>
  <c r="K28" i="44"/>
  <c r="L28" i="44"/>
  <c r="M28" i="44"/>
  <c r="N28" i="44"/>
  <c r="O28" i="44"/>
  <c r="P28" i="44"/>
  <c r="Q28" i="44"/>
  <c r="R28" i="44"/>
  <c r="S28" i="44"/>
  <c r="T28" i="44"/>
  <c r="U28" i="44"/>
  <c r="V28" i="44"/>
  <c r="W28" i="44"/>
  <c r="X28" i="44"/>
  <c r="Y28" i="44"/>
  <c r="Z28" i="44"/>
  <c r="AA28" i="44"/>
  <c r="AB28" i="44"/>
  <c r="AC28" i="44"/>
  <c r="AD28" i="44"/>
  <c r="AE28" i="44"/>
  <c r="AF28" i="44"/>
  <c r="AG28" i="44"/>
  <c r="AH28" i="44"/>
  <c r="AI28" i="44"/>
  <c r="AJ28" i="44"/>
  <c r="AK28" i="44"/>
  <c r="A28" i="44"/>
  <c r="AM5" i="44"/>
  <c r="AM6" i="44"/>
  <c r="AM7" i="44"/>
  <c r="AM8" i="44"/>
  <c r="AM9" i="44"/>
  <c r="AM10" i="44"/>
  <c r="AM11" i="44"/>
  <c r="AM12" i="44"/>
  <c r="AM13" i="44"/>
  <c r="AM14" i="44"/>
  <c r="AM15" i="44"/>
  <c r="AM16" i="44"/>
  <c r="AM17" i="44"/>
  <c r="AM18" i="44"/>
  <c r="AM19" i="44"/>
  <c r="AM20" i="44"/>
  <c r="AM21" i="44"/>
  <c r="AM22" i="44"/>
  <c r="AM23" i="44"/>
  <c r="AM24" i="44"/>
  <c r="AM25" i="44"/>
  <c r="AM26" i="44"/>
  <c r="AM27" i="44"/>
  <c r="AM28" i="44"/>
  <c r="AM29" i="44"/>
  <c r="AM30" i="44"/>
  <c r="AM31" i="44"/>
  <c r="AM32" i="44"/>
  <c r="AM33" i="44"/>
  <c r="AM34" i="44"/>
  <c r="AM35" i="44"/>
  <c r="AM36" i="44"/>
  <c r="AM37" i="44"/>
  <c r="AM38" i="44"/>
  <c r="AM39" i="44"/>
  <c r="AM40" i="44"/>
  <c r="AM41" i="44"/>
  <c r="AM42" i="44"/>
  <c r="AM43" i="44"/>
  <c r="AM44" i="44"/>
  <c r="AM45" i="44"/>
  <c r="AM46" i="44"/>
  <c r="AM47" i="44"/>
  <c r="AM48" i="44"/>
  <c r="AM49" i="44"/>
  <c r="AM50" i="44"/>
  <c r="AM51" i="44"/>
  <c r="AM52" i="44"/>
  <c r="AM53" i="44"/>
  <c r="AM54" i="44"/>
  <c r="AM55" i="44"/>
  <c r="AM56" i="44"/>
  <c r="AM57" i="44"/>
  <c r="AM58" i="44"/>
  <c r="AM59" i="44"/>
  <c r="AM60" i="44"/>
  <c r="AM61" i="44"/>
  <c r="AM62" i="44"/>
  <c r="AM63" i="44"/>
  <c r="AM64" i="44"/>
  <c r="AM65" i="44"/>
  <c r="AM66" i="44"/>
  <c r="AM67" i="44"/>
  <c r="AP5" i="44"/>
  <c r="AP6" i="44"/>
  <c r="AP7" i="44"/>
  <c r="AP8" i="44"/>
  <c r="AP9" i="44"/>
  <c r="AP10" i="44"/>
  <c r="AP11" i="44"/>
  <c r="AP13" i="44"/>
  <c r="AP14" i="44"/>
  <c r="AP15" i="44"/>
  <c r="AP16" i="44"/>
  <c r="AP17" i="44"/>
  <c r="AP18" i="44"/>
  <c r="AP19" i="44"/>
  <c r="AP21" i="44"/>
  <c r="AP22" i="44"/>
  <c r="AP23" i="44"/>
  <c r="AP24" i="44"/>
  <c r="AP25" i="44"/>
  <c r="AP26" i="44"/>
  <c r="AP27" i="44"/>
  <c r="AP29" i="44"/>
  <c r="AP30" i="44"/>
  <c r="AP31" i="44"/>
  <c r="AP32" i="44"/>
  <c r="AP33" i="44"/>
  <c r="AP34" i="44"/>
  <c r="AP35" i="44"/>
  <c r="AP37" i="44"/>
  <c r="AP38" i="44"/>
  <c r="AP39" i="44"/>
  <c r="AP40" i="44"/>
  <c r="AP41" i="44"/>
  <c r="AP42" i="44"/>
  <c r="AP43" i="44"/>
  <c r="AP45" i="44"/>
  <c r="AP46" i="44"/>
  <c r="AP47" i="44"/>
  <c r="AP48" i="44"/>
  <c r="AP49" i="44"/>
  <c r="AP50" i="44"/>
  <c r="AP51" i="44"/>
  <c r="AP53" i="44"/>
  <c r="AP54" i="44"/>
  <c r="AP55" i="44"/>
  <c r="AP56" i="44"/>
  <c r="AP57" i="44"/>
  <c r="AP58" i="44"/>
  <c r="AP59" i="44"/>
  <c r="AP61" i="44"/>
  <c r="AP62" i="44"/>
  <c r="AP63" i="44"/>
  <c r="AP64" i="44"/>
  <c r="AP65" i="44"/>
  <c r="AP66" i="44"/>
  <c r="AP67" i="44"/>
  <c r="AM4" i="44"/>
  <c r="L54" i="48"/>
  <c r="K54" i="48"/>
  <c r="I54" i="48"/>
  <c r="G54" i="48"/>
  <c r="F54" i="48"/>
  <c r="E54" i="48"/>
  <c r="M50" i="48"/>
  <c r="L50" i="48"/>
  <c r="J50" i="48"/>
  <c r="H50" i="48"/>
  <c r="G50" i="48"/>
  <c r="F50" i="48"/>
  <c r="E50" i="48"/>
  <c r="L46" i="48"/>
  <c r="K46" i="48"/>
  <c r="I46" i="48"/>
  <c r="G46" i="48"/>
  <c r="F46" i="48"/>
  <c r="E46" i="48"/>
  <c r="K43" i="48"/>
  <c r="J43" i="48"/>
  <c r="H43" i="48"/>
  <c r="F43" i="48"/>
  <c r="E43" i="48"/>
  <c r="I38" i="48"/>
  <c r="I36" i="48"/>
  <c r="I34" i="48"/>
  <c r="I32" i="48"/>
  <c r="A30" i="48"/>
  <c r="C30" i="48"/>
  <c r="A31" i="48"/>
  <c r="E31" i="48"/>
  <c r="F31" i="48"/>
  <c r="G31" i="48"/>
  <c r="H31" i="48"/>
  <c r="I31" i="48"/>
  <c r="K31" i="48"/>
  <c r="L31" i="48"/>
  <c r="M31" i="48"/>
  <c r="N31" i="48"/>
  <c r="O31" i="48"/>
  <c r="A32" i="48"/>
  <c r="A33" i="48"/>
  <c r="E33" i="48"/>
  <c r="F33" i="48"/>
  <c r="G33" i="48"/>
  <c r="H33" i="48"/>
  <c r="I33" i="48"/>
  <c r="K33" i="48"/>
  <c r="L33" i="48"/>
  <c r="M33" i="48"/>
  <c r="N33" i="48"/>
  <c r="O33" i="48"/>
  <c r="A34" i="48"/>
  <c r="A35" i="48"/>
  <c r="E35" i="48"/>
  <c r="F35" i="48"/>
  <c r="G35" i="48"/>
  <c r="H35" i="48"/>
  <c r="I35" i="48"/>
  <c r="K35" i="48"/>
  <c r="L35" i="48"/>
  <c r="M35" i="48"/>
  <c r="N35" i="48"/>
  <c r="O35" i="48"/>
  <c r="A36" i="48"/>
  <c r="A37" i="48"/>
  <c r="E37" i="48"/>
  <c r="F37" i="48"/>
  <c r="G37" i="48"/>
  <c r="H37" i="48"/>
  <c r="I37" i="48"/>
  <c r="K37" i="48"/>
  <c r="L37" i="48"/>
  <c r="M37" i="48"/>
  <c r="N37" i="48"/>
  <c r="O37" i="48"/>
  <c r="A38" i="48"/>
  <c r="U38" i="48"/>
  <c r="V38" i="48"/>
  <c r="W38" i="48"/>
  <c r="X38" i="48"/>
  <c r="Y38" i="48"/>
  <c r="Z38" i="48"/>
  <c r="AA38" i="48"/>
  <c r="AB38" i="48"/>
  <c r="AC38" i="48"/>
  <c r="AD38" i="48"/>
  <c r="AE38" i="48"/>
  <c r="AF38" i="48"/>
  <c r="AG38" i="48"/>
  <c r="AH38" i="48"/>
  <c r="AI38" i="48"/>
  <c r="AJ38" i="48"/>
  <c r="AK38" i="48"/>
  <c r="A39" i="48"/>
  <c r="D39" i="48"/>
  <c r="E39" i="48"/>
  <c r="F39" i="48"/>
  <c r="G39" i="48"/>
  <c r="H39" i="48"/>
  <c r="I39" i="48"/>
  <c r="J39" i="48"/>
  <c r="K39" i="48"/>
  <c r="L39" i="48"/>
  <c r="M39" i="48"/>
  <c r="N39" i="48"/>
  <c r="O39" i="48"/>
  <c r="P39" i="48"/>
  <c r="Q39" i="48"/>
  <c r="R39" i="48"/>
  <c r="S39" i="48"/>
  <c r="T39" i="48"/>
  <c r="U39" i="48"/>
  <c r="V39" i="48"/>
  <c r="W39" i="48"/>
  <c r="X39" i="48"/>
  <c r="Y39" i="48"/>
  <c r="Z39" i="48"/>
  <c r="AA39" i="48"/>
  <c r="AB39" i="48"/>
  <c r="AC39" i="48"/>
  <c r="AD39" i="48"/>
  <c r="AE39" i="48"/>
  <c r="AF39" i="48"/>
  <c r="AG39" i="48"/>
  <c r="AH39" i="48"/>
  <c r="AI39" i="48"/>
  <c r="AJ39" i="48"/>
  <c r="AK39" i="48"/>
  <c r="A40" i="48"/>
  <c r="D40" i="48"/>
  <c r="A41" i="48"/>
  <c r="E41" i="48"/>
  <c r="F41" i="48"/>
  <c r="G41" i="48"/>
  <c r="H41" i="48"/>
  <c r="J41" i="48"/>
  <c r="K41" i="48"/>
  <c r="L41" i="48"/>
  <c r="M41" i="48"/>
  <c r="A42" i="48"/>
  <c r="D42" i="48"/>
  <c r="A43" i="48"/>
  <c r="R43" i="48"/>
  <c r="S43" i="48"/>
  <c r="T43" i="48"/>
  <c r="U43" i="48"/>
  <c r="V43" i="48"/>
  <c r="W43" i="48"/>
  <c r="X43" i="48"/>
  <c r="Y43" i="48"/>
  <c r="Z43" i="48"/>
  <c r="AA43" i="48"/>
  <c r="AB43" i="48"/>
  <c r="AC43" i="48"/>
  <c r="AD43" i="48"/>
  <c r="AE43" i="48"/>
  <c r="AF43" i="48"/>
  <c r="AG43" i="48"/>
  <c r="AH43" i="48"/>
  <c r="AI43" i="48"/>
  <c r="AJ43" i="48"/>
  <c r="AK43" i="48"/>
  <c r="A44" i="48"/>
  <c r="E44" i="48"/>
  <c r="F44" i="48"/>
  <c r="G44" i="48"/>
  <c r="H44" i="48"/>
  <c r="I44" i="48"/>
  <c r="K44" i="48"/>
  <c r="L44" i="48"/>
  <c r="M44" i="48"/>
  <c r="N44" i="48"/>
  <c r="A45" i="48"/>
  <c r="D45" i="48"/>
  <c r="A46" i="48"/>
  <c r="T46" i="48"/>
  <c r="U46" i="48"/>
  <c r="V46" i="48"/>
  <c r="W46" i="48"/>
  <c r="X46" i="48"/>
  <c r="Y46" i="48"/>
  <c r="Z46" i="48"/>
  <c r="AA46" i="48"/>
  <c r="AB46" i="48"/>
  <c r="AC46" i="48"/>
  <c r="AD46" i="48"/>
  <c r="AE46" i="48"/>
  <c r="AF46" i="48"/>
  <c r="AG46" i="48"/>
  <c r="AH46" i="48"/>
  <c r="AI46" i="48"/>
  <c r="AJ46" i="48"/>
  <c r="AK46" i="48"/>
  <c r="A47" i="48"/>
  <c r="E47" i="48"/>
  <c r="F47" i="48"/>
  <c r="G47" i="48"/>
  <c r="H47" i="48"/>
  <c r="I47" i="48"/>
  <c r="J47" i="48"/>
  <c r="L47" i="48"/>
  <c r="M47" i="48"/>
  <c r="N47" i="48"/>
  <c r="O47" i="48"/>
  <c r="A48" i="48"/>
  <c r="D48" i="48"/>
  <c r="A49" i="48"/>
  <c r="D49" i="48"/>
  <c r="A50" i="48"/>
  <c r="T50" i="48"/>
  <c r="U50" i="48"/>
  <c r="V50" i="48"/>
  <c r="W50" i="48"/>
  <c r="X50" i="48"/>
  <c r="Y50" i="48"/>
  <c r="Z50" i="48"/>
  <c r="AA50" i="48"/>
  <c r="AB50" i="48"/>
  <c r="AC50" i="48"/>
  <c r="AD50" i="48"/>
  <c r="AE50" i="48"/>
  <c r="AF50" i="48"/>
  <c r="AG50" i="48"/>
  <c r="AH50" i="48"/>
  <c r="AI50" i="48"/>
  <c r="AJ50" i="48"/>
  <c r="AK50" i="48"/>
  <c r="A51" i="48"/>
  <c r="E51" i="48"/>
  <c r="F51" i="48"/>
  <c r="G51" i="48"/>
  <c r="H51" i="48"/>
  <c r="I51" i="48"/>
  <c r="K51" i="48"/>
  <c r="L51" i="48"/>
  <c r="M51" i="48"/>
  <c r="N51" i="48"/>
  <c r="A52" i="48"/>
  <c r="D52" i="48"/>
  <c r="A53" i="48"/>
  <c r="D53" i="48"/>
  <c r="A54" i="48"/>
  <c r="S54" i="48"/>
  <c r="T54" i="48"/>
  <c r="U54" i="48"/>
  <c r="V54" i="48"/>
  <c r="W54" i="48"/>
  <c r="X54" i="48"/>
  <c r="Y54" i="48"/>
  <c r="Z54" i="48"/>
  <c r="AA54" i="48"/>
  <c r="AB54" i="48"/>
  <c r="AC54" i="48"/>
  <c r="AD54" i="48"/>
  <c r="AE54" i="48"/>
  <c r="AF54" i="48"/>
  <c r="AG54" i="48"/>
  <c r="AH54" i="48"/>
  <c r="AI54" i="48"/>
  <c r="AJ54" i="48"/>
  <c r="AK54" i="48"/>
  <c r="J24" i="48"/>
  <c r="J51" i="48" s="1"/>
  <c r="J54" i="48" s="1"/>
  <c r="D24" i="48"/>
  <c r="D51" i="48" s="1"/>
  <c r="D54" i="48" s="1"/>
  <c r="K20" i="48"/>
  <c r="K47" i="48" s="1"/>
  <c r="K50" i="48" s="1"/>
  <c r="D20" i="48"/>
  <c r="D47" i="48" s="1"/>
  <c r="D50" i="48" s="1"/>
  <c r="J17" i="48"/>
  <c r="J44" i="48" s="1"/>
  <c r="J46" i="48" s="1"/>
  <c r="D17" i="48"/>
  <c r="D44" i="48" s="1"/>
  <c r="D46" i="48" s="1"/>
  <c r="D14" i="48"/>
  <c r="D41" i="48" s="1"/>
  <c r="D43" i="48" s="1"/>
  <c r="I14" i="48"/>
  <c r="I41" i="48" s="1"/>
  <c r="I43" i="48" s="1"/>
  <c r="D10" i="48"/>
  <c r="J10" i="48" s="1"/>
  <c r="J37" i="48" s="1"/>
  <c r="J38" i="48" s="1"/>
  <c r="D8" i="48"/>
  <c r="J6" i="48"/>
  <c r="J33" i="48" s="1"/>
  <c r="J34" i="48" s="1"/>
  <c r="D6" i="48"/>
  <c r="D33" i="48" s="1"/>
  <c r="D34" i="48" s="1"/>
  <c r="J4" i="48"/>
  <c r="J31" i="48" s="1"/>
  <c r="J32" i="48" s="1"/>
  <c r="D4" i="48"/>
  <c r="D31" i="48" s="1"/>
  <c r="D32" i="48" s="1"/>
  <c r="U29" i="48"/>
  <c r="Q29" i="48"/>
  <c r="AI28" i="48"/>
  <c r="AG28" i="48"/>
  <c r="D28" i="48"/>
  <c r="D36" i="46"/>
  <c r="AG36" i="46"/>
  <c r="AI36" i="46"/>
  <c r="Q37" i="46"/>
  <c r="U37" i="46"/>
  <c r="A39" i="46"/>
  <c r="A40" i="46"/>
  <c r="B40" i="46"/>
  <c r="C40" i="46"/>
  <c r="D40" i="46"/>
  <c r="E40" i="46"/>
  <c r="F40" i="46"/>
  <c r="G40" i="46"/>
  <c r="H40" i="46"/>
  <c r="I40" i="46"/>
  <c r="J40" i="46"/>
  <c r="K40" i="46"/>
  <c r="L40" i="46"/>
  <c r="M40" i="46"/>
  <c r="N40" i="46"/>
  <c r="O40" i="46"/>
  <c r="P40" i="46"/>
  <c r="Q40" i="46"/>
  <c r="R40" i="46"/>
  <c r="S40" i="46"/>
  <c r="T40" i="46"/>
  <c r="U40" i="46"/>
  <c r="V40" i="46"/>
  <c r="W40" i="46"/>
  <c r="X40" i="46"/>
  <c r="Y40" i="46"/>
  <c r="Z40" i="46"/>
  <c r="AA40" i="46"/>
  <c r="AB40" i="46"/>
  <c r="AC40" i="46"/>
  <c r="AD40" i="46"/>
  <c r="AE40" i="46"/>
  <c r="AF40" i="46"/>
  <c r="AG40" i="46"/>
  <c r="AH40" i="46"/>
  <c r="AI40" i="46"/>
  <c r="AJ40" i="46"/>
  <c r="AK40" i="46"/>
  <c r="A41" i="46"/>
  <c r="C41" i="46"/>
  <c r="D41" i="46"/>
  <c r="G41" i="46"/>
  <c r="A42" i="46"/>
  <c r="B42" i="46"/>
  <c r="C42" i="46"/>
  <c r="A43" i="46"/>
  <c r="B43" i="46"/>
  <c r="C43" i="46"/>
  <c r="D43" i="46"/>
  <c r="E43" i="46"/>
  <c r="F43" i="46"/>
  <c r="G43" i="46"/>
  <c r="H43" i="46"/>
  <c r="I43" i="46"/>
  <c r="J43" i="46"/>
  <c r="K43" i="46"/>
  <c r="L43" i="46"/>
  <c r="U43" i="46"/>
  <c r="V43" i="46"/>
  <c r="W43" i="46"/>
  <c r="X43" i="46"/>
  <c r="Y43" i="46"/>
  <c r="Z43" i="46"/>
  <c r="A44" i="46"/>
  <c r="C44" i="46"/>
  <c r="D44" i="46"/>
  <c r="G44" i="46"/>
  <c r="A45" i="46"/>
  <c r="B45" i="46"/>
  <c r="C45" i="46"/>
  <c r="A46" i="46"/>
  <c r="B46" i="46"/>
  <c r="C46" i="46"/>
  <c r="D46" i="46"/>
  <c r="E46" i="46"/>
  <c r="F46" i="46"/>
  <c r="G46" i="46"/>
  <c r="H46" i="46"/>
  <c r="I46" i="46"/>
  <c r="J46" i="46"/>
  <c r="K46" i="46"/>
  <c r="L46" i="46"/>
  <c r="U46" i="46"/>
  <c r="V46" i="46"/>
  <c r="W46" i="46"/>
  <c r="X46" i="46"/>
  <c r="Y46" i="46"/>
  <c r="Z46" i="46"/>
  <c r="A47" i="46"/>
  <c r="C47" i="46"/>
  <c r="D47" i="46"/>
  <c r="G47" i="46"/>
  <c r="A48" i="46"/>
  <c r="B48" i="46"/>
  <c r="C48" i="46"/>
  <c r="A49" i="46"/>
  <c r="B49" i="46"/>
  <c r="C49" i="46"/>
  <c r="D49" i="46"/>
  <c r="E49" i="46"/>
  <c r="F49" i="46"/>
  <c r="G49" i="46"/>
  <c r="H49" i="46"/>
  <c r="I49" i="46"/>
  <c r="J49" i="46"/>
  <c r="K49" i="46"/>
  <c r="L49" i="46"/>
  <c r="U49" i="46"/>
  <c r="W49" i="46"/>
  <c r="X49" i="46"/>
  <c r="Y49" i="46"/>
  <c r="Z49" i="46"/>
  <c r="A50" i="46"/>
  <c r="C50" i="46"/>
  <c r="D50" i="46"/>
  <c r="G50" i="46"/>
  <c r="A51" i="46"/>
  <c r="B51" i="46"/>
  <c r="C51" i="46"/>
  <c r="A52" i="46"/>
  <c r="B52" i="46"/>
  <c r="C52" i="46"/>
  <c r="D52" i="46"/>
  <c r="E52" i="46"/>
  <c r="F52" i="46"/>
  <c r="G52" i="46"/>
  <c r="H52" i="46"/>
  <c r="I52" i="46"/>
  <c r="J52" i="46"/>
  <c r="K52" i="46"/>
  <c r="L52" i="46"/>
  <c r="U52" i="46"/>
  <c r="V52" i="46"/>
  <c r="W52" i="46"/>
  <c r="X52" i="46"/>
  <c r="Y52" i="46"/>
  <c r="Z52" i="46"/>
  <c r="A53" i="46"/>
  <c r="C53" i="46"/>
  <c r="D53" i="46"/>
  <c r="G53" i="46"/>
  <c r="A54" i="46"/>
  <c r="B54" i="46"/>
  <c r="C54" i="46"/>
  <c r="A55" i="46"/>
  <c r="B55" i="46"/>
  <c r="C55" i="46"/>
  <c r="D55" i="46"/>
  <c r="E55" i="46"/>
  <c r="F55" i="46"/>
  <c r="G55" i="46"/>
  <c r="H55" i="46"/>
  <c r="I55" i="46"/>
  <c r="J55" i="46"/>
  <c r="K55" i="46"/>
  <c r="L55" i="46"/>
  <c r="U55" i="46"/>
  <c r="V55" i="46"/>
  <c r="W55" i="46"/>
  <c r="X55" i="46"/>
  <c r="Y55" i="46"/>
  <c r="Z55" i="46"/>
  <c r="A56" i="46"/>
  <c r="C56" i="46"/>
  <c r="D56" i="46"/>
  <c r="G56" i="46"/>
  <c r="A57" i="46"/>
  <c r="B57" i="46"/>
  <c r="C57" i="46"/>
  <c r="A58" i="46"/>
  <c r="B58" i="46"/>
  <c r="C58" i="46"/>
  <c r="D58" i="46"/>
  <c r="E58" i="46"/>
  <c r="F58" i="46"/>
  <c r="G58" i="46"/>
  <c r="H58" i="46"/>
  <c r="I58" i="46"/>
  <c r="J58" i="46"/>
  <c r="K58" i="46"/>
  <c r="L58" i="46"/>
  <c r="U58" i="46"/>
  <c r="V58" i="46"/>
  <c r="W58" i="46"/>
  <c r="X58" i="46"/>
  <c r="Y58" i="46"/>
  <c r="Z58" i="46"/>
  <c r="A59" i="46"/>
  <c r="C59" i="46"/>
  <c r="D59" i="46"/>
  <c r="G59" i="46"/>
  <c r="A60" i="46"/>
  <c r="B60" i="46"/>
  <c r="C60" i="46"/>
  <c r="A61" i="46"/>
  <c r="C61" i="46"/>
  <c r="D61" i="46"/>
  <c r="E61" i="46"/>
  <c r="F61" i="46"/>
  <c r="G61" i="46"/>
  <c r="H61" i="46"/>
  <c r="I61" i="46"/>
  <c r="J61" i="46"/>
  <c r="K61" i="46"/>
  <c r="L61" i="46"/>
  <c r="A62" i="46"/>
  <c r="C62" i="46"/>
  <c r="D62" i="46"/>
  <c r="G62" i="46"/>
  <c r="A63" i="46"/>
  <c r="B63" i="46"/>
  <c r="C63" i="46"/>
  <c r="A64" i="46"/>
  <c r="B64" i="46"/>
  <c r="C64" i="46"/>
  <c r="D64" i="46"/>
  <c r="E64" i="46"/>
  <c r="F64" i="46"/>
  <c r="G64" i="46"/>
  <c r="H64" i="46"/>
  <c r="I64" i="46"/>
  <c r="J64" i="46"/>
  <c r="K64" i="46"/>
  <c r="L64" i="46"/>
  <c r="A65" i="46"/>
  <c r="C65" i="46"/>
  <c r="D65" i="46"/>
  <c r="G65" i="46"/>
  <c r="A66" i="46"/>
  <c r="B66" i="46"/>
  <c r="C66" i="46"/>
  <c r="A67" i="46"/>
  <c r="B67" i="46"/>
  <c r="C67" i="46"/>
  <c r="D67" i="46"/>
  <c r="E67" i="46"/>
  <c r="F67" i="46"/>
  <c r="G67" i="46"/>
  <c r="H67" i="46"/>
  <c r="I67" i="46"/>
  <c r="J67" i="46"/>
  <c r="K67" i="46"/>
  <c r="L67" i="46"/>
  <c r="A68" i="46"/>
  <c r="G68" i="46"/>
  <c r="K70" i="46"/>
  <c r="L70" i="46"/>
  <c r="M70" i="46"/>
  <c r="N70" i="46"/>
  <c r="O70" i="46"/>
  <c r="P70" i="46"/>
  <c r="Q70" i="46"/>
  <c r="R70" i="46"/>
  <c r="D24" i="45"/>
  <c r="AG24" i="45"/>
  <c r="AI24" i="45"/>
  <c r="Q25" i="45"/>
  <c r="U25" i="45"/>
  <c r="D26" i="44"/>
  <c r="AG26" i="44"/>
  <c r="AI26" i="44"/>
  <c r="Q27" i="44"/>
  <c r="U27" i="44"/>
  <c r="U29" i="6"/>
  <c r="D26" i="6"/>
  <c r="D53" i="6" s="1"/>
  <c r="T53" i="6" s="1"/>
  <c r="D24" i="6"/>
  <c r="D51" i="6" s="1"/>
  <c r="T51" i="6" s="1"/>
  <c r="D22" i="6"/>
  <c r="D49" i="6" s="1"/>
  <c r="T49" i="6" s="1"/>
  <c r="D19" i="6"/>
  <c r="D46" i="6" s="1"/>
  <c r="M47" i="6" s="1"/>
  <c r="M46" i="6" s="1"/>
  <c r="D17" i="6"/>
  <c r="D44" i="6" s="1"/>
  <c r="M45" i="6" s="1"/>
  <c r="D14" i="6"/>
  <c r="D41" i="6" s="1"/>
  <c r="M42" i="6" s="1"/>
  <c r="M41" i="6" s="1"/>
  <c r="D12" i="6"/>
  <c r="D39" i="6" s="1"/>
  <c r="D9" i="6"/>
  <c r="D36" i="6" s="1"/>
  <c r="M36" i="6" s="1"/>
  <c r="D7" i="6"/>
  <c r="D34" i="6" s="1"/>
  <c r="M34" i="6" s="1"/>
  <c r="D5" i="6"/>
  <c r="D32" i="6" s="1"/>
  <c r="M32" i="6" s="1"/>
  <c r="A48" i="6"/>
  <c r="A43" i="6"/>
  <c r="A38" i="6"/>
  <c r="A31" i="6"/>
  <c r="Q47" i="6"/>
  <c r="P47" i="6"/>
  <c r="O47" i="6"/>
  <c r="N47" i="6"/>
  <c r="Q45" i="6"/>
  <c r="P45" i="6"/>
  <c r="O45" i="6"/>
  <c r="N45" i="6"/>
  <c r="L44" i="6"/>
  <c r="L45" i="6"/>
  <c r="Q42" i="6"/>
  <c r="P42" i="6"/>
  <c r="O42" i="6"/>
  <c r="N42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T45" i="6"/>
  <c r="T46" i="6"/>
  <c r="T47" i="6"/>
  <c r="S40" i="6"/>
  <c r="T40" i="6"/>
  <c r="U40" i="6"/>
  <c r="V40" i="6"/>
  <c r="W40" i="6"/>
  <c r="X40" i="6"/>
  <c r="Y40" i="6"/>
  <c r="Z40" i="6"/>
  <c r="AA40" i="6"/>
  <c r="AB40" i="6"/>
  <c r="AC40" i="6"/>
  <c r="AD40" i="6"/>
  <c r="AE40" i="6"/>
  <c r="AF40" i="6"/>
  <c r="AG40" i="6"/>
  <c r="AH40" i="6"/>
  <c r="AI40" i="6"/>
  <c r="AJ40" i="6"/>
  <c r="AK40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T39" i="6"/>
  <c r="U39" i="6"/>
  <c r="V39" i="6"/>
  <c r="W39" i="6"/>
  <c r="X39" i="6"/>
  <c r="Y39" i="6"/>
  <c r="Z39" i="6"/>
  <c r="AA39" i="6"/>
  <c r="AB39" i="6"/>
  <c r="AC39" i="6"/>
  <c r="AD39" i="6"/>
  <c r="AE39" i="6"/>
  <c r="AF39" i="6"/>
  <c r="AG39" i="6"/>
  <c r="AH39" i="6"/>
  <c r="AI39" i="6"/>
  <c r="AJ39" i="6"/>
  <c r="AK39" i="6"/>
  <c r="U32" i="6"/>
  <c r="V32" i="6"/>
  <c r="W32" i="6"/>
  <c r="X32" i="6"/>
  <c r="Y32" i="6"/>
  <c r="Z32" i="6"/>
  <c r="AA32" i="6"/>
  <c r="AB32" i="6"/>
  <c r="AC32" i="6"/>
  <c r="AD32" i="6"/>
  <c r="AE32" i="6"/>
  <c r="AF32" i="6"/>
  <c r="AG32" i="6"/>
  <c r="AH32" i="6"/>
  <c r="AI32" i="6"/>
  <c r="AJ32" i="6"/>
  <c r="AK32" i="6"/>
  <c r="U33" i="6"/>
  <c r="V33" i="6"/>
  <c r="W33" i="6"/>
  <c r="X33" i="6"/>
  <c r="Y33" i="6"/>
  <c r="Z33" i="6"/>
  <c r="AA33" i="6"/>
  <c r="AB33" i="6"/>
  <c r="AC33" i="6"/>
  <c r="AD33" i="6"/>
  <c r="AE33" i="6"/>
  <c r="AF33" i="6"/>
  <c r="AG33" i="6"/>
  <c r="AH33" i="6"/>
  <c r="AI33" i="6"/>
  <c r="AJ33" i="6"/>
  <c r="AK33" i="6"/>
  <c r="U34" i="6"/>
  <c r="V34" i="6"/>
  <c r="W34" i="6"/>
  <c r="X34" i="6"/>
  <c r="Y34" i="6"/>
  <c r="Z34" i="6"/>
  <c r="AA34" i="6"/>
  <c r="AB34" i="6"/>
  <c r="AC34" i="6"/>
  <c r="AD34" i="6"/>
  <c r="AE34" i="6"/>
  <c r="AF34" i="6"/>
  <c r="AG34" i="6"/>
  <c r="AH34" i="6"/>
  <c r="AI34" i="6"/>
  <c r="AJ34" i="6"/>
  <c r="AK34" i="6"/>
  <c r="U35" i="6"/>
  <c r="V35" i="6"/>
  <c r="W35" i="6"/>
  <c r="X35" i="6"/>
  <c r="Y35" i="6"/>
  <c r="Z35" i="6"/>
  <c r="AA35" i="6"/>
  <c r="AB35" i="6"/>
  <c r="AC35" i="6"/>
  <c r="AD35" i="6"/>
  <c r="AE35" i="6"/>
  <c r="AF35" i="6"/>
  <c r="AG35" i="6"/>
  <c r="AH35" i="6"/>
  <c r="AI35" i="6"/>
  <c r="AJ35" i="6"/>
  <c r="AK35" i="6"/>
  <c r="U36" i="6"/>
  <c r="V36" i="6"/>
  <c r="W36" i="6"/>
  <c r="X36" i="6"/>
  <c r="Y36" i="6"/>
  <c r="Z36" i="6"/>
  <c r="AA36" i="6"/>
  <c r="AB36" i="6"/>
  <c r="AC36" i="6"/>
  <c r="AD36" i="6"/>
  <c r="AE36" i="6"/>
  <c r="AF36" i="6"/>
  <c r="AG36" i="6"/>
  <c r="AH36" i="6"/>
  <c r="AI36" i="6"/>
  <c r="AJ36" i="6"/>
  <c r="AK36" i="6"/>
  <c r="U37" i="6"/>
  <c r="V37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T33" i="6"/>
  <c r="T34" i="6"/>
  <c r="T35" i="6"/>
  <c r="T36" i="6"/>
  <c r="T37" i="6"/>
  <c r="A50" i="6"/>
  <c r="A51" i="6"/>
  <c r="A52" i="6"/>
  <c r="A53" i="6"/>
  <c r="A54" i="6"/>
  <c r="I53" i="6"/>
  <c r="R53" i="6"/>
  <c r="S53" i="6"/>
  <c r="Y53" i="6"/>
  <c r="Z53" i="6"/>
  <c r="AA53" i="6"/>
  <c r="AB53" i="6"/>
  <c r="AC53" i="6"/>
  <c r="AD53" i="6"/>
  <c r="AE53" i="6"/>
  <c r="AF53" i="6"/>
  <c r="AG53" i="6"/>
  <c r="AH53" i="6"/>
  <c r="AI53" i="6"/>
  <c r="AJ53" i="6"/>
  <c r="AK53" i="6"/>
  <c r="B54" i="6"/>
  <c r="C54" i="6"/>
  <c r="D54" i="6"/>
  <c r="E54" i="6"/>
  <c r="F54" i="6"/>
  <c r="G54" i="6"/>
  <c r="H54" i="6"/>
  <c r="I54" i="6"/>
  <c r="J54" i="6"/>
  <c r="Q54" i="6"/>
  <c r="R54" i="6"/>
  <c r="S54" i="6"/>
  <c r="T54" i="6"/>
  <c r="U54" i="6"/>
  <c r="V54" i="6"/>
  <c r="AB54" i="6"/>
  <c r="AC54" i="6"/>
  <c r="AD54" i="6"/>
  <c r="AE54" i="6"/>
  <c r="AF54" i="6"/>
  <c r="AG54" i="6"/>
  <c r="AH54" i="6"/>
  <c r="AI54" i="6"/>
  <c r="AJ54" i="6"/>
  <c r="AK54" i="6"/>
  <c r="B52" i="6"/>
  <c r="C52" i="6"/>
  <c r="D52" i="6"/>
  <c r="E52" i="6"/>
  <c r="F52" i="6"/>
  <c r="G52" i="6"/>
  <c r="H52" i="6"/>
  <c r="I52" i="6"/>
  <c r="J52" i="6"/>
  <c r="Q52" i="6"/>
  <c r="R52" i="6"/>
  <c r="S52" i="6"/>
  <c r="T52" i="6"/>
  <c r="U52" i="6"/>
  <c r="V52" i="6"/>
  <c r="W52" i="6"/>
  <c r="X52" i="6"/>
  <c r="Y52" i="6"/>
  <c r="Z52" i="6"/>
  <c r="AA52" i="6"/>
  <c r="AB52" i="6"/>
  <c r="AC52" i="6"/>
  <c r="AD52" i="6"/>
  <c r="AE52" i="6"/>
  <c r="AF52" i="6"/>
  <c r="AG52" i="6"/>
  <c r="AH52" i="6"/>
  <c r="AI52" i="6"/>
  <c r="AJ52" i="6"/>
  <c r="AK52" i="6"/>
  <c r="A34" i="6"/>
  <c r="A35" i="6"/>
  <c r="A36" i="6"/>
  <c r="A37" i="6"/>
  <c r="A39" i="6"/>
  <c r="C34" i="6"/>
  <c r="I34" i="6"/>
  <c r="L34" i="6"/>
  <c r="R34" i="6"/>
  <c r="S34" i="6"/>
  <c r="C35" i="6"/>
  <c r="D35" i="6"/>
  <c r="E35" i="6"/>
  <c r="F35" i="6"/>
  <c r="G35" i="6"/>
  <c r="H35" i="6"/>
  <c r="I35" i="6"/>
  <c r="J35" i="6"/>
  <c r="K35" i="6"/>
  <c r="L35" i="6"/>
  <c r="M35" i="6"/>
  <c r="N35" i="6"/>
  <c r="O35" i="6"/>
  <c r="P35" i="6"/>
  <c r="Q35" i="6"/>
  <c r="R35" i="6"/>
  <c r="S35" i="6"/>
  <c r="C36" i="6"/>
  <c r="I36" i="6"/>
  <c r="L36" i="6"/>
  <c r="R36" i="6"/>
  <c r="S36" i="6"/>
  <c r="B37" i="6"/>
  <c r="C37" i="6"/>
  <c r="D37" i="6"/>
  <c r="E37" i="6"/>
  <c r="F37" i="6"/>
  <c r="G37" i="6"/>
  <c r="H37" i="6"/>
  <c r="I37" i="6"/>
  <c r="J37" i="6"/>
  <c r="K37" i="6"/>
  <c r="L37" i="6"/>
  <c r="M37" i="6"/>
  <c r="N37" i="6"/>
  <c r="O37" i="6"/>
  <c r="P37" i="6"/>
  <c r="Q37" i="6"/>
  <c r="R37" i="6"/>
  <c r="S37" i="6"/>
  <c r="C39" i="6"/>
  <c r="I39" i="6"/>
  <c r="L39" i="6"/>
  <c r="R39" i="6"/>
  <c r="S39" i="6"/>
  <c r="A40" i="6"/>
  <c r="B40" i="6"/>
  <c r="C40" i="6"/>
  <c r="D40" i="6"/>
  <c r="E40" i="6"/>
  <c r="F40" i="6"/>
  <c r="G40" i="6"/>
  <c r="H40" i="6"/>
  <c r="I40" i="6"/>
  <c r="J40" i="6"/>
  <c r="K40" i="6"/>
  <c r="L40" i="6"/>
  <c r="N40" i="6"/>
  <c r="O40" i="6"/>
  <c r="P40" i="6"/>
  <c r="Q40" i="6"/>
  <c r="R40" i="6"/>
  <c r="A41" i="6"/>
  <c r="C41" i="6"/>
  <c r="I41" i="6"/>
  <c r="L41" i="6"/>
  <c r="R41" i="6"/>
  <c r="A42" i="6"/>
  <c r="B42" i="6"/>
  <c r="C42" i="6"/>
  <c r="D42" i="6"/>
  <c r="E42" i="6"/>
  <c r="F42" i="6"/>
  <c r="G42" i="6"/>
  <c r="H42" i="6"/>
  <c r="I42" i="6"/>
  <c r="J42" i="6"/>
  <c r="K42" i="6"/>
  <c r="L42" i="6"/>
  <c r="R42" i="6"/>
  <c r="A44" i="6"/>
  <c r="C44" i="6"/>
  <c r="I44" i="6"/>
  <c r="R44" i="6"/>
  <c r="S44" i="6"/>
  <c r="T44" i="6"/>
  <c r="A45" i="6"/>
  <c r="B45" i="6"/>
  <c r="C45" i="6"/>
  <c r="D45" i="6"/>
  <c r="E45" i="6"/>
  <c r="F45" i="6"/>
  <c r="G45" i="6"/>
  <c r="H45" i="6"/>
  <c r="I45" i="6"/>
  <c r="J45" i="6"/>
  <c r="K45" i="6"/>
  <c r="R45" i="6"/>
  <c r="S45" i="6"/>
  <c r="A46" i="6"/>
  <c r="C46" i="6"/>
  <c r="I46" i="6"/>
  <c r="L46" i="6"/>
  <c r="R46" i="6"/>
  <c r="S46" i="6"/>
  <c r="A47" i="6"/>
  <c r="B47" i="6"/>
  <c r="C47" i="6"/>
  <c r="D47" i="6"/>
  <c r="E47" i="6"/>
  <c r="F47" i="6"/>
  <c r="G47" i="6"/>
  <c r="H47" i="6"/>
  <c r="I47" i="6"/>
  <c r="J47" i="6"/>
  <c r="K47" i="6"/>
  <c r="L47" i="6"/>
  <c r="R47" i="6"/>
  <c r="S47" i="6"/>
  <c r="A49" i="6"/>
  <c r="C49" i="6"/>
  <c r="I49" i="6"/>
  <c r="R49" i="6"/>
  <c r="S49" i="6"/>
  <c r="AB49" i="6"/>
  <c r="AC49" i="6"/>
  <c r="AD49" i="6"/>
  <c r="AE49" i="6"/>
  <c r="AF49" i="6"/>
  <c r="AG49" i="6"/>
  <c r="AH49" i="6"/>
  <c r="AI49" i="6"/>
  <c r="AJ49" i="6"/>
  <c r="AK49" i="6"/>
  <c r="B50" i="6"/>
  <c r="C50" i="6"/>
  <c r="D50" i="6"/>
  <c r="E50" i="6"/>
  <c r="F50" i="6"/>
  <c r="G50" i="6"/>
  <c r="H50" i="6"/>
  <c r="I50" i="6"/>
  <c r="J50" i="6"/>
  <c r="Q50" i="6"/>
  <c r="R50" i="6"/>
  <c r="S50" i="6"/>
  <c r="T50" i="6"/>
  <c r="U50" i="6"/>
  <c r="V50" i="6"/>
  <c r="W50" i="6"/>
  <c r="X50" i="6"/>
  <c r="Y50" i="6"/>
  <c r="Z50" i="6"/>
  <c r="AA50" i="6"/>
  <c r="AB50" i="6"/>
  <c r="AC50" i="6"/>
  <c r="AD50" i="6"/>
  <c r="AE50" i="6"/>
  <c r="AF50" i="6"/>
  <c r="AG50" i="6"/>
  <c r="AH50" i="6"/>
  <c r="AI50" i="6"/>
  <c r="AJ50" i="6"/>
  <c r="AK50" i="6"/>
  <c r="C51" i="6"/>
  <c r="I51" i="6"/>
  <c r="R51" i="6"/>
  <c r="S51" i="6"/>
  <c r="AB51" i="6"/>
  <c r="AC51" i="6"/>
  <c r="AD51" i="6"/>
  <c r="AE51" i="6"/>
  <c r="AF51" i="6"/>
  <c r="AG51" i="6"/>
  <c r="AH51" i="6"/>
  <c r="AI51" i="6"/>
  <c r="AJ51" i="6"/>
  <c r="AK51" i="6"/>
  <c r="B33" i="6"/>
  <c r="C33" i="6"/>
  <c r="D33" i="6"/>
  <c r="E33" i="6"/>
  <c r="F33" i="6"/>
  <c r="G33" i="6"/>
  <c r="H33" i="6"/>
  <c r="I33" i="6"/>
  <c r="J33" i="6"/>
  <c r="K33" i="6"/>
  <c r="L33" i="6"/>
  <c r="M33" i="6"/>
  <c r="N33" i="6"/>
  <c r="O33" i="6"/>
  <c r="P33" i="6"/>
  <c r="Q33" i="6"/>
  <c r="R33" i="6"/>
  <c r="S33" i="6"/>
  <c r="A33" i="6"/>
  <c r="C32" i="6"/>
  <c r="I32" i="6"/>
  <c r="L32" i="6"/>
  <c r="R32" i="6"/>
  <c r="S32" i="6"/>
  <c r="T32" i="6"/>
  <c r="A32" i="6"/>
  <c r="B30" i="6"/>
  <c r="C30" i="6"/>
  <c r="D30" i="6"/>
  <c r="E30" i="6"/>
  <c r="F30" i="6"/>
  <c r="G30" i="6"/>
  <c r="H30" i="6"/>
  <c r="AI28" i="6"/>
  <c r="AG28" i="6"/>
  <c r="Q29" i="6"/>
  <c r="A30" i="6"/>
  <c r="I30" i="6"/>
  <c r="J30" i="6"/>
  <c r="K30" i="6"/>
  <c r="L30" i="6"/>
  <c r="M30" i="6"/>
  <c r="N30" i="6"/>
  <c r="O30" i="6"/>
  <c r="P30" i="6"/>
  <c r="Q30" i="6"/>
  <c r="R30" i="6"/>
  <c r="S30" i="6"/>
  <c r="T30" i="6"/>
  <c r="U30" i="6"/>
  <c r="V30" i="6"/>
  <c r="W30" i="6"/>
  <c r="X30" i="6"/>
  <c r="Y30" i="6"/>
  <c r="Z30" i="6"/>
  <c r="AA30" i="6"/>
  <c r="AB30" i="6"/>
  <c r="AC30" i="6"/>
  <c r="AD30" i="6"/>
  <c r="AE30" i="6"/>
  <c r="AF30" i="6"/>
  <c r="AG30" i="6"/>
  <c r="AH30" i="6"/>
  <c r="AI30" i="6"/>
  <c r="AJ30" i="6"/>
  <c r="AK30" i="6"/>
  <c r="D28" i="6"/>
  <c r="U32" i="23"/>
  <c r="F26" i="23"/>
  <c r="J26" i="23" s="1"/>
  <c r="J56" i="23" s="1"/>
  <c r="J59" i="23" s="1"/>
  <c r="R26" i="23"/>
  <c r="V26" i="23" s="1"/>
  <c r="V56" i="23" s="1"/>
  <c r="V59" i="23" s="1"/>
  <c r="AD26" i="23"/>
  <c r="F21" i="23"/>
  <c r="F51" i="23" s="1"/>
  <c r="N51" i="23" s="1"/>
  <c r="J18" i="23"/>
  <c r="J48" i="23" s="1"/>
  <c r="T48" i="23" s="1"/>
  <c r="F19" i="23"/>
  <c r="F49" i="23" s="1"/>
  <c r="T49" i="23" s="1"/>
  <c r="P15" i="23"/>
  <c r="P45" i="23" s="1"/>
  <c r="AE46" i="23" s="1"/>
  <c r="P12" i="23"/>
  <c r="P42" i="23" s="1"/>
  <c r="AD43" i="23" s="1"/>
  <c r="R25" i="23"/>
  <c r="V25" i="23" s="1"/>
  <c r="V55" i="23" s="1"/>
  <c r="V58" i="23" s="1"/>
  <c r="F25" i="23"/>
  <c r="F55" i="23" s="1"/>
  <c r="F58" i="23" s="1"/>
  <c r="F22" i="23"/>
  <c r="AB5" i="23"/>
  <c r="AB35" i="23" s="1"/>
  <c r="Q5" i="23"/>
  <c r="Q35" i="23" s="1"/>
  <c r="F5" i="23"/>
  <c r="F35" i="23" s="1"/>
  <c r="AI31" i="23"/>
  <c r="AG31" i="23"/>
  <c r="Q32" i="23"/>
  <c r="A33" i="23"/>
  <c r="B33" i="23"/>
  <c r="C33" i="23"/>
  <c r="D33" i="23"/>
  <c r="E33" i="23"/>
  <c r="F33" i="23"/>
  <c r="G33" i="23"/>
  <c r="H33" i="23"/>
  <c r="I33" i="23"/>
  <c r="J33" i="23"/>
  <c r="K33" i="23"/>
  <c r="L33" i="23"/>
  <c r="M33" i="23"/>
  <c r="N33" i="23"/>
  <c r="O33" i="23"/>
  <c r="P33" i="23"/>
  <c r="Q33" i="23"/>
  <c r="R33" i="23"/>
  <c r="S33" i="23"/>
  <c r="T33" i="23"/>
  <c r="U33" i="23"/>
  <c r="V33" i="23"/>
  <c r="W33" i="23"/>
  <c r="X33" i="23"/>
  <c r="Y33" i="23"/>
  <c r="Z33" i="23"/>
  <c r="AA33" i="23"/>
  <c r="AB33" i="23"/>
  <c r="AC33" i="23"/>
  <c r="AD33" i="23"/>
  <c r="AE33" i="23"/>
  <c r="AF33" i="23"/>
  <c r="AG33" i="23"/>
  <c r="AH33" i="23"/>
  <c r="AI33" i="23"/>
  <c r="AJ33" i="23"/>
  <c r="AK33" i="23"/>
  <c r="A34" i="23"/>
  <c r="D34" i="23"/>
  <c r="A35" i="23"/>
  <c r="B35" i="23"/>
  <c r="C35" i="23"/>
  <c r="D35" i="23"/>
  <c r="H35" i="23"/>
  <c r="I35" i="23"/>
  <c r="J35" i="23"/>
  <c r="K35" i="23"/>
  <c r="L35" i="23"/>
  <c r="M35" i="23"/>
  <c r="N35" i="23"/>
  <c r="O35" i="23"/>
  <c r="R35" i="23"/>
  <c r="S35" i="23"/>
  <c r="T35" i="23"/>
  <c r="U35" i="23"/>
  <c r="V35" i="23"/>
  <c r="W35" i="23"/>
  <c r="X35" i="23"/>
  <c r="Y35" i="23"/>
  <c r="Z35" i="23"/>
  <c r="AE35" i="23"/>
  <c r="AF35" i="23"/>
  <c r="AG35" i="23"/>
  <c r="AH35" i="23"/>
  <c r="AI35" i="23"/>
  <c r="AJ35" i="23"/>
  <c r="AK35" i="23"/>
  <c r="A36" i="23"/>
  <c r="B36" i="23"/>
  <c r="C36" i="23"/>
  <c r="F36" i="23"/>
  <c r="H36" i="23"/>
  <c r="I36" i="23"/>
  <c r="J36" i="23"/>
  <c r="K36" i="23"/>
  <c r="L36" i="23"/>
  <c r="M36" i="23"/>
  <c r="N36" i="23"/>
  <c r="Q36" i="23"/>
  <c r="R36" i="23"/>
  <c r="S36" i="23"/>
  <c r="T36" i="23"/>
  <c r="U36" i="23"/>
  <c r="V36" i="23"/>
  <c r="W36" i="23"/>
  <c r="X36" i="23"/>
  <c r="Y36" i="23"/>
  <c r="AB36" i="23"/>
  <c r="AE36" i="23"/>
  <c r="AF36" i="23"/>
  <c r="AG36" i="23"/>
  <c r="AH36" i="23"/>
  <c r="AI36" i="23"/>
  <c r="AJ36" i="23"/>
  <c r="AK36" i="23"/>
  <c r="A37" i="23"/>
  <c r="B37" i="23"/>
  <c r="C37" i="23"/>
  <c r="D37" i="23"/>
  <c r="E37" i="23"/>
  <c r="F37" i="23"/>
  <c r="G37" i="23"/>
  <c r="H37" i="23"/>
  <c r="I37" i="23"/>
  <c r="J37" i="23"/>
  <c r="K37" i="23"/>
  <c r="L37" i="23"/>
  <c r="M37" i="23"/>
  <c r="N37" i="23"/>
  <c r="O37" i="23"/>
  <c r="P37" i="23"/>
  <c r="Q37" i="23"/>
  <c r="R37" i="23"/>
  <c r="S37" i="23"/>
  <c r="T37" i="23"/>
  <c r="U37" i="23"/>
  <c r="V37" i="23"/>
  <c r="W37" i="23"/>
  <c r="X37" i="23"/>
  <c r="Y37" i="23"/>
  <c r="Z37" i="23"/>
  <c r="AA37" i="23"/>
  <c r="AB37" i="23"/>
  <c r="AC37" i="23"/>
  <c r="AD37" i="23"/>
  <c r="AE37" i="23"/>
  <c r="AF37" i="23"/>
  <c r="AG37" i="23"/>
  <c r="AH37" i="23"/>
  <c r="AI37" i="23"/>
  <c r="AJ37" i="23"/>
  <c r="AK37" i="23"/>
  <c r="AG38" i="23"/>
  <c r="AH38" i="23"/>
  <c r="AI38" i="23"/>
  <c r="AJ38" i="23"/>
  <c r="AK38" i="23"/>
  <c r="AG39" i="23"/>
  <c r="AH39" i="23"/>
  <c r="AI39" i="23"/>
  <c r="AJ39" i="23"/>
  <c r="AK39" i="23"/>
  <c r="A40" i="23"/>
  <c r="B40" i="23"/>
  <c r="C40" i="23"/>
  <c r="D40" i="23"/>
  <c r="E40" i="23"/>
  <c r="F40" i="23"/>
  <c r="G40" i="23"/>
  <c r="H40" i="23"/>
  <c r="I40" i="23"/>
  <c r="J40" i="23"/>
  <c r="K40" i="23"/>
  <c r="L40" i="23"/>
  <c r="M40" i="23"/>
  <c r="N40" i="23"/>
  <c r="O40" i="23"/>
  <c r="P40" i="23"/>
  <c r="Q40" i="23"/>
  <c r="R40" i="23"/>
  <c r="S40" i="23"/>
  <c r="T40" i="23"/>
  <c r="U40" i="23"/>
  <c r="V40" i="23"/>
  <c r="W40" i="23"/>
  <c r="X40" i="23"/>
  <c r="Y40" i="23"/>
  <c r="Z40" i="23"/>
  <c r="AA40" i="23"/>
  <c r="AB40" i="23"/>
  <c r="AC40" i="23"/>
  <c r="AD40" i="23"/>
  <c r="AE40" i="23"/>
  <c r="AF40" i="23"/>
  <c r="AG40" i="23"/>
  <c r="AH40" i="23"/>
  <c r="AI40" i="23"/>
  <c r="AJ40" i="23"/>
  <c r="AK40" i="23"/>
  <c r="A41" i="23"/>
  <c r="D41" i="23"/>
  <c r="A42" i="23"/>
  <c r="B42" i="23"/>
  <c r="C42" i="23"/>
  <c r="D42" i="23"/>
  <c r="R42" i="23"/>
  <c r="AF42" i="23"/>
  <c r="A43" i="23"/>
  <c r="B43" i="23"/>
  <c r="C43" i="23"/>
  <c r="AC43" i="23"/>
  <c r="AE43" i="23"/>
  <c r="AJ43" i="23"/>
  <c r="AK43" i="23"/>
  <c r="A44" i="23"/>
  <c r="B44" i="23"/>
  <c r="C44" i="23"/>
  <c r="D44" i="23"/>
  <c r="E44" i="23"/>
  <c r="F44" i="23"/>
  <c r="G44" i="23"/>
  <c r="H44" i="23"/>
  <c r="I44" i="23"/>
  <c r="J44" i="23"/>
  <c r="K44" i="23"/>
  <c r="L44" i="23"/>
  <c r="M44" i="23"/>
  <c r="N44" i="23"/>
  <c r="O44" i="23"/>
  <c r="P44" i="23"/>
  <c r="Q44" i="23"/>
  <c r="R44" i="23"/>
  <c r="S44" i="23"/>
  <c r="T44" i="23"/>
  <c r="U44" i="23"/>
  <c r="V44" i="23"/>
  <c r="W44" i="23"/>
  <c r="X44" i="23"/>
  <c r="Y44" i="23"/>
  <c r="Z44" i="23"/>
  <c r="AA44" i="23"/>
  <c r="AB44" i="23"/>
  <c r="AC44" i="23"/>
  <c r="AD44" i="23"/>
  <c r="AE44" i="23"/>
  <c r="AF44" i="23"/>
  <c r="AG44" i="23"/>
  <c r="AH44" i="23"/>
  <c r="AI44" i="23"/>
  <c r="AJ44" i="23"/>
  <c r="AK44" i="23"/>
  <c r="A45" i="23"/>
  <c r="B45" i="23"/>
  <c r="C45" i="23"/>
  <c r="D45" i="23"/>
  <c r="R45" i="23"/>
  <c r="Z45" i="23"/>
  <c r="AG45" i="23"/>
  <c r="A46" i="23"/>
  <c r="B46" i="23"/>
  <c r="C46" i="23"/>
  <c r="A47" i="23"/>
  <c r="B47" i="23"/>
  <c r="C47" i="23"/>
  <c r="D47" i="23"/>
  <c r="E47" i="23"/>
  <c r="F47" i="23"/>
  <c r="G47" i="23"/>
  <c r="H47" i="23"/>
  <c r="I47" i="23"/>
  <c r="J47" i="23"/>
  <c r="K47" i="23"/>
  <c r="L47" i="23"/>
  <c r="M47" i="23"/>
  <c r="N47" i="23"/>
  <c r="O47" i="23"/>
  <c r="P47" i="23"/>
  <c r="Q47" i="23"/>
  <c r="R47" i="23"/>
  <c r="S47" i="23"/>
  <c r="T47" i="23"/>
  <c r="U47" i="23"/>
  <c r="V47" i="23"/>
  <c r="W47" i="23"/>
  <c r="X47" i="23"/>
  <c r="Y47" i="23"/>
  <c r="Z47" i="23"/>
  <c r="AA47" i="23"/>
  <c r="AB47" i="23"/>
  <c r="AC47" i="23"/>
  <c r="AD47" i="23"/>
  <c r="AE47" i="23"/>
  <c r="AF47" i="23"/>
  <c r="AG47" i="23"/>
  <c r="AH47" i="23"/>
  <c r="AI47" i="23"/>
  <c r="AJ47" i="23"/>
  <c r="AK47" i="23"/>
  <c r="A48" i="23"/>
  <c r="B48" i="23"/>
  <c r="C48" i="23"/>
  <c r="D48" i="23"/>
  <c r="F48" i="23"/>
  <c r="H48" i="23"/>
  <c r="L48" i="23"/>
  <c r="V48" i="23"/>
  <c r="A49" i="23"/>
  <c r="B49" i="23"/>
  <c r="C49" i="23"/>
  <c r="A50" i="23"/>
  <c r="B50" i="23"/>
  <c r="C50" i="23"/>
  <c r="D50" i="23"/>
  <c r="E50" i="23"/>
  <c r="F50" i="23"/>
  <c r="G50" i="23"/>
  <c r="H50" i="23"/>
  <c r="I50" i="23"/>
  <c r="J50" i="23"/>
  <c r="K50" i="23"/>
  <c r="L50" i="23"/>
  <c r="M50" i="23"/>
  <c r="N50" i="23"/>
  <c r="O50" i="23"/>
  <c r="P50" i="23"/>
  <c r="Q50" i="23"/>
  <c r="R50" i="23"/>
  <c r="S50" i="23"/>
  <c r="T50" i="23"/>
  <c r="U50" i="23"/>
  <c r="V50" i="23"/>
  <c r="W50" i="23"/>
  <c r="X50" i="23"/>
  <c r="Y50" i="23"/>
  <c r="Z50" i="23"/>
  <c r="AA50" i="23"/>
  <c r="AB50" i="23"/>
  <c r="AC50" i="23"/>
  <c r="AD50" i="23"/>
  <c r="AE50" i="23"/>
  <c r="AF50" i="23"/>
  <c r="AG50" i="23"/>
  <c r="AH50" i="23"/>
  <c r="AI50" i="23"/>
  <c r="AJ50" i="23"/>
  <c r="AK50" i="23"/>
  <c r="A51" i="23"/>
  <c r="B51" i="23"/>
  <c r="C51" i="23"/>
  <c r="D51" i="23"/>
  <c r="H51" i="23"/>
  <c r="J51" i="23"/>
  <c r="L51" i="23"/>
  <c r="P51" i="23"/>
  <c r="A52" i="23"/>
  <c r="B52" i="23"/>
  <c r="C52" i="23"/>
  <c r="A53" i="23"/>
  <c r="B53" i="23"/>
  <c r="C53" i="23"/>
  <c r="D53" i="23"/>
  <c r="E53" i="23"/>
  <c r="F53" i="23"/>
  <c r="G53" i="23"/>
  <c r="H53" i="23"/>
  <c r="I53" i="23"/>
  <c r="J53" i="23"/>
  <c r="K53" i="23"/>
  <c r="L53" i="23"/>
  <c r="M53" i="23"/>
  <c r="N53" i="23"/>
  <c r="O53" i="23"/>
  <c r="P53" i="23"/>
  <c r="Q53" i="23"/>
  <c r="R53" i="23"/>
  <c r="S53" i="23"/>
  <c r="T53" i="23"/>
  <c r="U53" i="23"/>
  <c r="V53" i="23"/>
  <c r="W53" i="23"/>
  <c r="X53" i="23"/>
  <c r="Y53" i="23"/>
  <c r="Z53" i="23"/>
  <c r="AA53" i="23"/>
  <c r="AB53" i="23"/>
  <c r="AC53" i="23"/>
  <c r="AD53" i="23"/>
  <c r="AE53" i="23"/>
  <c r="AF53" i="23"/>
  <c r="AG53" i="23"/>
  <c r="AH53" i="23"/>
  <c r="AI53" i="23"/>
  <c r="AJ53" i="23"/>
  <c r="AK53" i="23"/>
  <c r="A54" i="23"/>
  <c r="D54" i="23"/>
  <c r="A55" i="23"/>
  <c r="B55" i="23"/>
  <c r="C55" i="23"/>
  <c r="D55" i="23"/>
  <c r="H55" i="23"/>
  <c r="P55" i="23"/>
  <c r="AB55" i="23"/>
  <c r="AF55" i="23"/>
  <c r="AH55" i="23"/>
  <c r="AH58" i="23"/>
  <c r="A56" i="23"/>
  <c r="B56" i="23"/>
  <c r="C56" i="23"/>
  <c r="A59" i="23"/>
  <c r="B59" i="23"/>
  <c r="C59" i="23"/>
  <c r="D59" i="23"/>
  <c r="E59" i="23"/>
  <c r="L59" i="23"/>
  <c r="M59" i="23"/>
  <c r="N59" i="23"/>
  <c r="O59" i="23"/>
  <c r="P59" i="23"/>
  <c r="Q59" i="23"/>
  <c r="X59" i="23"/>
  <c r="Y59" i="23"/>
  <c r="Z59" i="23"/>
  <c r="AA59" i="23"/>
  <c r="AB59" i="23"/>
  <c r="AC59" i="23"/>
  <c r="AJ59" i="23"/>
  <c r="AK59" i="23"/>
  <c r="D31" i="23"/>
  <c r="U32" i="24"/>
  <c r="L29" i="24"/>
  <c r="L60" i="24" s="1"/>
  <c r="L59" i="24" s="1"/>
  <c r="H59" i="24"/>
  <c r="L26" i="24"/>
  <c r="L57" i="24" s="1"/>
  <c r="L56" i="24" s="1"/>
  <c r="H22" i="24"/>
  <c r="H53" i="24" s="1"/>
  <c r="S53" i="24" s="1"/>
  <c r="H23" i="24"/>
  <c r="H54" i="24" s="1"/>
  <c r="I23" i="24"/>
  <c r="I54" i="24" s="1"/>
  <c r="I19" i="24"/>
  <c r="I18" i="24" s="1"/>
  <c r="I49" i="24" s="1"/>
  <c r="G18" i="24"/>
  <c r="G49" i="24" s="1"/>
  <c r="H16" i="24"/>
  <c r="H47" i="24" s="1"/>
  <c r="S47" i="24" s="1"/>
  <c r="H17" i="24"/>
  <c r="H48" i="24" s="1"/>
  <c r="I17" i="24"/>
  <c r="I48" i="24" s="1"/>
  <c r="H14" i="24"/>
  <c r="H45" i="24" s="1"/>
  <c r="M43" i="24" s="1"/>
  <c r="I10" i="24"/>
  <c r="G9" i="24"/>
  <c r="G40" i="24" s="1"/>
  <c r="J59" i="24"/>
  <c r="K52" i="24"/>
  <c r="B37" i="24"/>
  <c r="C37" i="24"/>
  <c r="D37" i="24"/>
  <c r="A37" i="24"/>
  <c r="A53" i="24"/>
  <c r="B53" i="24"/>
  <c r="C53" i="24"/>
  <c r="D53" i="24"/>
  <c r="G53" i="24"/>
  <c r="J53" i="24"/>
  <c r="A54" i="24"/>
  <c r="B54" i="24"/>
  <c r="C54" i="24"/>
  <c r="D54" i="24"/>
  <c r="E54" i="24"/>
  <c r="F54" i="24"/>
  <c r="G54" i="24"/>
  <c r="J54" i="24"/>
  <c r="K54" i="24"/>
  <c r="L54" i="24"/>
  <c r="M54" i="24"/>
  <c r="N54" i="24"/>
  <c r="O54" i="24"/>
  <c r="P54" i="24"/>
  <c r="Q54" i="24"/>
  <c r="R54" i="24"/>
  <c r="S54" i="24"/>
  <c r="T54" i="24"/>
  <c r="U54" i="24"/>
  <c r="V54" i="24"/>
  <c r="W54" i="24"/>
  <c r="X54" i="24"/>
  <c r="Y54" i="24"/>
  <c r="Z54" i="24"/>
  <c r="AA54" i="24"/>
  <c r="AB54" i="24"/>
  <c r="AC54" i="24"/>
  <c r="AD54" i="24"/>
  <c r="AE54" i="24"/>
  <c r="AF54" i="24"/>
  <c r="AG54" i="24"/>
  <c r="AH54" i="24"/>
  <c r="AI54" i="24"/>
  <c r="AJ54" i="24"/>
  <c r="AK54" i="24"/>
  <c r="A55" i="24"/>
  <c r="D55" i="24"/>
  <c r="A56" i="24"/>
  <c r="B56" i="24"/>
  <c r="C56" i="24"/>
  <c r="D56" i="24"/>
  <c r="E56" i="24"/>
  <c r="G56" i="24"/>
  <c r="H56" i="24"/>
  <c r="J56" i="24"/>
  <c r="N56" i="24"/>
  <c r="O56" i="24"/>
  <c r="P56" i="24"/>
  <c r="Q56" i="24"/>
  <c r="R56" i="24"/>
  <c r="S56" i="24"/>
  <c r="T56" i="24"/>
  <c r="U56" i="24"/>
  <c r="V56" i="24"/>
  <c r="W56" i="24"/>
  <c r="X56" i="24"/>
  <c r="Y56" i="24"/>
  <c r="Z56" i="24"/>
  <c r="AA56" i="24"/>
  <c r="AB56" i="24"/>
  <c r="AC56" i="24"/>
  <c r="AD56" i="24"/>
  <c r="AE56" i="24"/>
  <c r="AF56" i="24"/>
  <c r="AG56" i="24"/>
  <c r="AH56" i="24"/>
  <c r="AI56" i="24"/>
  <c r="AJ56" i="24"/>
  <c r="A57" i="24"/>
  <c r="B57" i="24"/>
  <c r="C57" i="24"/>
  <c r="D57" i="24"/>
  <c r="G57" i="24"/>
  <c r="N57" i="24"/>
  <c r="O57" i="24"/>
  <c r="P57" i="24"/>
  <c r="Q57" i="24"/>
  <c r="R57" i="24"/>
  <c r="S57" i="24"/>
  <c r="T57" i="24"/>
  <c r="U57" i="24"/>
  <c r="V57" i="24"/>
  <c r="W57" i="24"/>
  <c r="X57" i="24"/>
  <c r="Y57" i="24"/>
  <c r="Z57" i="24"/>
  <c r="AA57" i="24"/>
  <c r="AB57" i="24"/>
  <c r="AC57" i="24"/>
  <c r="AD57" i="24"/>
  <c r="AE57" i="24"/>
  <c r="AF57" i="24"/>
  <c r="AG57" i="24"/>
  <c r="AH57" i="24"/>
  <c r="AI57" i="24"/>
  <c r="AJ57" i="24"/>
  <c r="A58" i="24"/>
  <c r="B58" i="24"/>
  <c r="C58" i="24"/>
  <c r="D58" i="24"/>
  <c r="E58" i="24"/>
  <c r="F58" i="24"/>
  <c r="G58" i="24"/>
  <c r="H58" i="24"/>
  <c r="I58" i="24"/>
  <c r="J58" i="24"/>
  <c r="K58" i="24"/>
  <c r="L58" i="24"/>
  <c r="M58" i="24"/>
  <c r="N58" i="24"/>
  <c r="O58" i="24"/>
  <c r="P58" i="24"/>
  <c r="Q58" i="24"/>
  <c r="R58" i="24"/>
  <c r="S58" i="24"/>
  <c r="T58" i="24"/>
  <c r="U58" i="24"/>
  <c r="V58" i="24"/>
  <c r="W58" i="24"/>
  <c r="X58" i="24"/>
  <c r="Y58" i="24"/>
  <c r="Z58" i="24"/>
  <c r="AA58" i="24"/>
  <c r="AB58" i="24"/>
  <c r="AC58" i="24"/>
  <c r="AD58" i="24"/>
  <c r="AE58" i="24"/>
  <c r="AF58" i="24"/>
  <c r="AG58" i="24"/>
  <c r="AH58" i="24"/>
  <c r="AI58" i="24"/>
  <c r="AJ58" i="24"/>
  <c r="A59" i="24"/>
  <c r="B59" i="24"/>
  <c r="C59" i="24"/>
  <c r="D59" i="24"/>
  <c r="E59" i="24"/>
  <c r="G59" i="24"/>
  <c r="N59" i="24"/>
  <c r="O59" i="24"/>
  <c r="P59" i="24"/>
  <c r="Q59" i="24"/>
  <c r="R59" i="24"/>
  <c r="S59" i="24"/>
  <c r="T59" i="24"/>
  <c r="U59" i="24"/>
  <c r="V59" i="24"/>
  <c r="W59" i="24"/>
  <c r="X59" i="24"/>
  <c r="Y59" i="24"/>
  <c r="Z59" i="24"/>
  <c r="AA59" i="24"/>
  <c r="AB59" i="24"/>
  <c r="AC59" i="24"/>
  <c r="AD59" i="24"/>
  <c r="AE59" i="24"/>
  <c r="AF59" i="24"/>
  <c r="AG59" i="24"/>
  <c r="AH59" i="24"/>
  <c r="AI59" i="24"/>
  <c r="AJ59" i="24"/>
  <c r="A60" i="24"/>
  <c r="B60" i="24"/>
  <c r="C60" i="24"/>
  <c r="D60" i="24"/>
  <c r="G60" i="24"/>
  <c r="N60" i="24"/>
  <c r="O60" i="24"/>
  <c r="P60" i="24"/>
  <c r="Q60" i="24"/>
  <c r="R60" i="24"/>
  <c r="S60" i="24"/>
  <c r="T60" i="24"/>
  <c r="U60" i="24"/>
  <c r="V60" i="24"/>
  <c r="W60" i="24"/>
  <c r="X60" i="24"/>
  <c r="Y60" i="24"/>
  <c r="Z60" i="24"/>
  <c r="AA60" i="24"/>
  <c r="AB60" i="24"/>
  <c r="AC60" i="24"/>
  <c r="AD60" i="24"/>
  <c r="AE60" i="24"/>
  <c r="AF60" i="24"/>
  <c r="AG60" i="24"/>
  <c r="AH60" i="24"/>
  <c r="AI60" i="24"/>
  <c r="AJ60" i="24"/>
  <c r="A52" i="24"/>
  <c r="B52" i="24"/>
  <c r="C52" i="24"/>
  <c r="D52" i="24"/>
  <c r="E52" i="24"/>
  <c r="G52" i="24"/>
  <c r="J52" i="24"/>
  <c r="L49" i="24"/>
  <c r="K46" i="24"/>
  <c r="K43" i="24"/>
  <c r="H13" i="24"/>
  <c r="P6" i="24"/>
  <c r="AA6" i="24"/>
  <c r="AA36" i="24" s="1"/>
  <c r="Y5" i="24"/>
  <c r="Y35" i="24" s="1"/>
  <c r="G6" i="24"/>
  <c r="AI31" i="24"/>
  <c r="AG31" i="24"/>
  <c r="Q32" i="24"/>
  <c r="A33" i="24"/>
  <c r="B33" i="24"/>
  <c r="C33" i="24"/>
  <c r="D33" i="24"/>
  <c r="E33" i="24"/>
  <c r="F33" i="24"/>
  <c r="G33" i="24"/>
  <c r="H33" i="24"/>
  <c r="I33" i="24"/>
  <c r="J33" i="24"/>
  <c r="K33" i="24"/>
  <c r="L33" i="24"/>
  <c r="M33" i="24"/>
  <c r="N33" i="24"/>
  <c r="O33" i="24"/>
  <c r="P33" i="24"/>
  <c r="Q33" i="24"/>
  <c r="R33" i="24"/>
  <c r="S33" i="24"/>
  <c r="T33" i="24"/>
  <c r="U33" i="24"/>
  <c r="V33" i="24"/>
  <c r="W33" i="24"/>
  <c r="X33" i="24"/>
  <c r="Y33" i="24"/>
  <c r="Z33" i="24"/>
  <c r="AA33" i="24"/>
  <c r="AB33" i="24"/>
  <c r="AC33" i="24"/>
  <c r="AD33" i="24"/>
  <c r="AE33" i="24"/>
  <c r="AF33" i="24"/>
  <c r="AG33" i="24"/>
  <c r="AH33" i="24"/>
  <c r="AI33" i="24"/>
  <c r="AJ33" i="24"/>
  <c r="AK33" i="24"/>
  <c r="A34" i="24"/>
  <c r="D34" i="24"/>
  <c r="A35" i="24"/>
  <c r="B35" i="24"/>
  <c r="C35" i="24"/>
  <c r="D35" i="24"/>
  <c r="E35" i="24"/>
  <c r="I35" i="24"/>
  <c r="J35" i="24"/>
  <c r="K35" i="24"/>
  <c r="L35" i="24"/>
  <c r="M35" i="24"/>
  <c r="N35" i="24"/>
  <c r="R35" i="24"/>
  <c r="S35" i="24"/>
  <c r="T35" i="24"/>
  <c r="U35" i="24"/>
  <c r="V35" i="24"/>
  <c r="W35" i="24"/>
  <c r="AC35" i="24"/>
  <c r="AD35" i="24"/>
  <c r="AE35" i="24"/>
  <c r="AF35" i="24"/>
  <c r="AG35" i="24"/>
  <c r="AH35" i="24"/>
  <c r="AI35" i="24"/>
  <c r="AJ35" i="24"/>
  <c r="AK35" i="24"/>
  <c r="A36" i="24"/>
  <c r="B36" i="24"/>
  <c r="C36" i="24"/>
  <c r="D36" i="24"/>
  <c r="I36" i="24"/>
  <c r="J36" i="24"/>
  <c r="K36" i="24"/>
  <c r="L36" i="24"/>
  <c r="M36" i="24"/>
  <c r="R36" i="24"/>
  <c r="S36" i="24"/>
  <c r="T36" i="24"/>
  <c r="U36" i="24"/>
  <c r="V36" i="24"/>
  <c r="AC36" i="24"/>
  <c r="AD36" i="24"/>
  <c r="AE36" i="24"/>
  <c r="AF36" i="24"/>
  <c r="AG36" i="24"/>
  <c r="AH36" i="24"/>
  <c r="AI36" i="24"/>
  <c r="AJ36" i="24"/>
  <c r="AK36" i="24"/>
  <c r="A38" i="24"/>
  <c r="B38" i="24"/>
  <c r="C38" i="24"/>
  <c r="D38" i="24"/>
  <c r="A39" i="24"/>
  <c r="D39" i="24"/>
  <c r="A40" i="24"/>
  <c r="B40" i="24"/>
  <c r="C40" i="24"/>
  <c r="D40" i="24"/>
  <c r="E40" i="24"/>
  <c r="K40" i="24"/>
  <c r="L40" i="24"/>
  <c r="P40" i="24"/>
  <c r="Q40" i="24"/>
  <c r="R40" i="24"/>
  <c r="S40" i="24"/>
  <c r="T40" i="24"/>
  <c r="U40" i="24"/>
  <c r="V40" i="24"/>
  <c r="W40" i="24"/>
  <c r="X40" i="24"/>
  <c r="Y40" i="24"/>
  <c r="Z40" i="24"/>
  <c r="AA40" i="24"/>
  <c r="AB40" i="24"/>
  <c r="AC40" i="24"/>
  <c r="AD40" i="24"/>
  <c r="AE40" i="24"/>
  <c r="AF40" i="24"/>
  <c r="AG40" i="24"/>
  <c r="AH40" i="24"/>
  <c r="AI40" i="24"/>
  <c r="AJ40" i="24"/>
  <c r="AK40" i="24"/>
  <c r="A41" i="24"/>
  <c r="B41" i="24"/>
  <c r="C41" i="24"/>
  <c r="D41" i="24"/>
  <c r="K41" i="24"/>
  <c r="P41" i="24"/>
  <c r="Q41" i="24"/>
  <c r="R41" i="24"/>
  <c r="S41" i="24"/>
  <c r="T41" i="24"/>
  <c r="U41" i="24"/>
  <c r="V41" i="24"/>
  <c r="W41" i="24"/>
  <c r="X41" i="24"/>
  <c r="Y41" i="24"/>
  <c r="Z41" i="24"/>
  <c r="AA41" i="24"/>
  <c r="AB41" i="24"/>
  <c r="AC41" i="24"/>
  <c r="AD41" i="24"/>
  <c r="AE41" i="24"/>
  <c r="AF41" i="24"/>
  <c r="AG41" i="24"/>
  <c r="AH41" i="24"/>
  <c r="AI41" i="24"/>
  <c r="AJ41" i="24"/>
  <c r="AK41" i="24"/>
  <c r="A42" i="24"/>
  <c r="B42" i="24"/>
  <c r="C42" i="24"/>
  <c r="D42" i="24"/>
  <c r="E42" i="24"/>
  <c r="F42" i="24"/>
  <c r="G42" i="24"/>
  <c r="H42" i="24"/>
  <c r="I42" i="24"/>
  <c r="J42" i="24"/>
  <c r="K42" i="24"/>
  <c r="L42" i="24"/>
  <c r="M42" i="24"/>
  <c r="N42" i="24"/>
  <c r="O42" i="24"/>
  <c r="P42" i="24"/>
  <c r="Q42" i="24"/>
  <c r="R42" i="24"/>
  <c r="S42" i="24"/>
  <c r="T42" i="24"/>
  <c r="U42" i="24"/>
  <c r="V42" i="24"/>
  <c r="W42" i="24"/>
  <c r="X42" i="24"/>
  <c r="Y42" i="24"/>
  <c r="Z42" i="24"/>
  <c r="AA42" i="24"/>
  <c r="AB42" i="24"/>
  <c r="AC42" i="24"/>
  <c r="AD42" i="24"/>
  <c r="AE42" i="24"/>
  <c r="AF42" i="24"/>
  <c r="AG42" i="24"/>
  <c r="AH42" i="24"/>
  <c r="AI42" i="24"/>
  <c r="AJ42" i="24"/>
  <c r="AK42" i="24"/>
  <c r="A43" i="24"/>
  <c r="B43" i="24"/>
  <c r="C43" i="24"/>
  <c r="D43" i="24"/>
  <c r="E43" i="24"/>
  <c r="G43" i="24"/>
  <c r="J43" i="24"/>
  <c r="O43" i="24"/>
  <c r="P43" i="24"/>
  <c r="Q43" i="24"/>
  <c r="R43" i="24"/>
  <c r="S43" i="24"/>
  <c r="T43" i="24"/>
  <c r="U43" i="24"/>
  <c r="V43" i="24"/>
  <c r="W43" i="24"/>
  <c r="X43" i="24"/>
  <c r="Y43" i="24"/>
  <c r="Z43" i="24"/>
  <c r="AA43" i="24"/>
  <c r="AB43" i="24"/>
  <c r="AC43" i="24"/>
  <c r="AD43" i="24"/>
  <c r="AE43" i="24"/>
  <c r="AF43" i="24"/>
  <c r="AG43" i="24"/>
  <c r="AH43" i="24"/>
  <c r="AI43" i="24"/>
  <c r="AJ43" i="24"/>
  <c r="AK43" i="24"/>
  <c r="A44" i="24"/>
  <c r="B44" i="24"/>
  <c r="C44" i="24"/>
  <c r="D44" i="24"/>
  <c r="G44" i="24"/>
  <c r="J44" i="24"/>
  <c r="O44" i="24"/>
  <c r="P44" i="24"/>
  <c r="Q44" i="24"/>
  <c r="R44" i="24"/>
  <c r="S44" i="24"/>
  <c r="T44" i="24"/>
  <c r="U44" i="24"/>
  <c r="V44" i="24"/>
  <c r="W44" i="24"/>
  <c r="X44" i="24"/>
  <c r="Y44" i="24"/>
  <c r="Z44" i="24"/>
  <c r="AA44" i="24"/>
  <c r="AB44" i="24"/>
  <c r="AC44" i="24"/>
  <c r="AD44" i="24"/>
  <c r="AE44" i="24"/>
  <c r="AF44" i="24"/>
  <c r="AG44" i="24"/>
  <c r="AH44" i="24"/>
  <c r="AI44" i="24"/>
  <c r="AJ44" i="24"/>
  <c r="AK44" i="24"/>
  <c r="A45" i="24"/>
  <c r="B45" i="24"/>
  <c r="C45" i="24"/>
  <c r="D45" i="24"/>
  <c r="E45" i="24"/>
  <c r="F45" i="24"/>
  <c r="G45" i="24"/>
  <c r="I45" i="24"/>
  <c r="J45" i="24"/>
  <c r="K45" i="24"/>
  <c r="L45" i="24"/>
  <c r="M45" i="24"/>
  <c r="N45" i="24"/>
  <c r="O45" i="24"/>
  <c r="P45" i="24"/>
  <c r="Q45" i="24"/>
  <c r="R45" i="24"/>
  <c r="S45" i="24"/>
  <c r="T45" i="24"/>
  <c r="U45" i="24"/>
  <c r="V45" i="24"/>
  <c r="W45" i="24"/>
  <c r="X45" i="24"/>
  <c r="Y45" i="24"/>
  <c r="Z45" i="24"/>
  <c r="AA45" i="24"/>
  <c r="AB45" i="24"/>
  <c r="AC45" i="24"/>
  <c r="AD45" i="24"/>
  <c r="AE45" i="24"/>
  <c r="AF45" i="24"/>
  <c r="AG45" i="24"/>
  <c r="AH45" i="24"/>
  <c r="AI45" i="24"/>
  <c r="AJ45" i="24"/>
  <c r="AK45" i="24"/>
  <c r="A46" i="24"/>
  <c r="B46" i="24"/>
  <c r="C46" i="24"/>
  <c r="D46" i="24"/>
  <c r="E46" i="24"/>
  <c r="G46" i="24"/>
  <c r="J46" i="24"/>
  <c r="A47" i="24"/>
  <c r="B47" i="24"/>
  <c r="C47" i="24"/>
  <c r="D47" i="24"/>
  <c r="G47" i="24"/>
  <c r="J47" i="24"/>
  <c r="A48" i="24"/>
  <c r="B48" i="24"/>
  <c r="C48" i="24"/>
  <c r="D48" i="24"/>
  <c r="E48" i="24"/>
  <c r="F48" i="24"/>
  <c r="G48" i="24"/>
  <c r="J48" i="24"/>
  <c r="K48" i="24"/>
  <c r="L48" i="24"/>
  <c r="M48" i="24"/>
  <c r="N48" i="24"/>
  <c r="O48" i="24"/>
  <c r="P48" i="24"/>
  <c r="Q48" i="24"/>
  <c r="R48" i="24"/>
  <c r="S48" i="24"/>
  <c r="T48" i="24"/>
  <c r="U48" i="24"/>
  <c r="V48" i="24"/>
  <c r="W48" i="24"/>
  <c r="X48" i="24"/>
  <c r="Y48" i="24"/>
  <c r="Z48" i="24"/>
  <c r="AA48" i="24"/>
  <c r="AB48" i="24"/>
  <c r="AC48" i="24"/>
  <c r="AD48" i="24"/>
  <c r="AE48" i="24"/>
  <c r="AF48" i="24"/>
  <c r="AG48" i="24"/>
  <c r="AH48" i="24"/>
  <c r="AI48" i="24"/>
  <c r="AJ48" i="24"/>
  <c r="AK48" i="24"/>
  <c r="A49" i="24"/>
  <c r="B49" i="24"/>
  <c r="C49" i="24"/>
  <c r="D49" i="24"/>
  <c r="E49" i="24"/>
  <c r="K49" i="24"/>
  <c r="P49" i="24"/>
  <c r="Q49" i="24"/>
  <c r="R49" i="24"/>
  <c r="S49" i="24"/>
  <c r="T49" i="24"/>
  <c r="U49" i="24"/>
  <c r="V49" i="24"/>
  <c r="W49" i="24"/>
  <c r="X49" i="24"/>
  <c r="Y49" i="24"/>
  <c r="Z49" i="24"/>
  <c r="AA49" i="24"/>
  <c r="AB49" i="24"/>
  <c r="AC49" i="24"/>
  <c r="AD49" i="24"/>
  <c r="AE49" i="24"/>
  <c r="AF49" i="24"/>
  <c r="AG49" i="24"/>
  <c r="AH49" i="24"/>
  <c r="AI49" i="24"/>
  <c r="AJ49" i="24"/>
  <c r="AK49" i="24"/>
  <c r="A50" i="24"/>
  <c r="B50" i="24"/>
  <c r="C50" i="24"/>
  <c r="D50" i="24"/>
  <c r="K50" i="24"/>
  <c r="P50" i="24"/>
  <c r="Q50" i="24"/>
  <c r="R50" i="24"/>
  <c r="S50" i="24"/>
  <c r="T50" i="24"/>
  <c r="U50" i="24"/>
  <c r="V50" i="24"/>
  <c r="W50" i="24"/>
  <c r="X50" i="24"/>
  <c r="Y50" i="24"/>
  <c r="Z50" i="24"/>
  <c r="AA50" i="24"/>
  <c r="AB50" i="24"/>
  <c r="AC50" i="24"/>
  <c r="AD50" i="24"/>
  <c r="AE50" i="24"/>
  <c r="AF50" i="24"/>
  <c r="AG50" i="24"/>
  <c r="AH50" i="24"/>
  <c r="AI50" i="24"/>
  <c r="AJ50" i="24"/>
  <c r="AK50" i="24"/>
  <c r="A51" i="24"/>
  <c r="B51" i="24"/>
  <c r="C51" i="24"/>
  <c r="D51" i="24"/>
  <c r="E51" i="24"/>
  <c r="F51" i="24"/>
  <c r="G51" i="24"/>
  <c r="H51" i="24"/>
  <c r="I51" i="24"/>
  <c r="J51" i="24"/>
  <c r="K51" i="24"/>
  <c r="L51" i="24"/>
  <c r="M51" i="24"/>
  <c r="N51" i="24"/>
  <c r="O51" i="24"/>
  <c r="P51" i="24"/>
  <c r="Q51" i="24"/>
  <c r="R51" i="24"/>
  <c r="S51" i="24"/>
  <c r="T51" i="24"/>
  <c r="U51" i="24"/>
  <c r="V51" i="24"/>
  <c r="W51" i="24"/>
  <c r="X51" i="24"/>
  <c r="Y51" i="24"/>
  <c r="Z51" i="24"/>
  <c r="AA51" i="24"/>
  <c r="AB51" i="24"/>
  <c r="AC51" i="24"/>
  <c r="AD51" i="24"/>
  <c r="AE51" i="24"/>
  <c r="AF51" i="24"/>
  <c r="AG51" i="24"/>
  <c r="AH51" i="24"/>
  <c r="AI51" i="24"/>
  <c r="AJ51" i="24"/>
  <c r="AK51" i="24"/>
  <c r="D31" i="24"/>
  <c r="J44" i="52"/>
  <c r="D36" i="59"/>
  <c r="P36" i="59"/>
  <c r="U36" i="59"/>
  <c r="T35" i="59"/>
  <c r="Z46" i="60" l="1"/>
  <c r="M49" i="60" s="1"/>
  <c r="Q49" i="60" s="1"/>
  <c r="I50" i="60" s="1"/>
  <c r="Q50" i="60" s="1"/>
  <c r="AG52" i="60" s="1"/>
  <c r="D65" i="53"/>
  <c r="I7" i="46"/>
  <c r="I42" i="46" s="1"/>
  <c r="M42" i="46" s="1"/>
  <c r="H13" i="60"/>
  <c r="W13" i="60" s="1"/>
  <c r="K55" i="50"/>
  <c r="I38" i="60"/>
  <c r="N42" i="60" s="1"/>
  <c r="I19" i="46"/>
  <c r="I54" i="46" s="1"/>
  <c r="M54" i="46" s="1"/>
  <c r="M37" i="49"/>
  <c r="M39" i="49" s="1"/>
  <c r="G39" i="49" s="1"/>
  <c r="W7" i="60"/>
  <c r="W33" i="60" s="1"/>
  <c r="I35" i="60" s="1"/>
  <c r="S35" i="60" s="1"/>
  <c r="I36" i="60" s="1"/>
  <c r="S36" i="60" s="1"/>
  <c r="AF37" i="60" s="1"/>
  <c r="M61" i="50"/>
  <c r="AF19" i="53"/>
  <c r="AA19" i="53" s="1"/>
  <c r="AA58" i="53" s="1"/>
  <c r="M49" i="50"/>
  <c r="AD36" i="50"/>
  <c r="AD38" i="50" s="1"/>
  <c r="K54" i="50"/>
  <c r="K57" i="50" s="1"/>
  <c r="Y9" i="58"/>
  <c r="Y34" i="58" s="1"/>
  <c r="K52" i="49"/>
  <c r="K54" i="49" s="1"/>
  <c r="E54" i="49" s="1"/>
  <c r="G54" i="49" s="1"/>
  <c r="V26" i="54"/>
  <c r="V72" i="54" s="1"/>
  <c r="AF72" i="54" s="1"/>
  <c r="AH73" i="54" s="1"/>
  <c r="AD37" i="50"/>
  <c r="AF45" i="53"/>
  <c r="AA45" i="53" s="1"/>
  <c r="E33" i="46"/>
  <c r="E68" i="46" s="1"/>
  <c r="K37" i="50"/>
  <c r="L59" i="51"/>
  <c r="I59" i="51" s="1"/>
  <c r="I16" i="55"/>
  <c r="I15" i="55" s="1"/>
  <c r="I50" i="55" s="1"/>
  <c r="P34" i="48"/>
  <c r="E42" i="46"/>
  <c r="D44" i="53"/>
  <c r="M45" i="53" s="1"/>
  <c r="J45" i="53" s="1"/>
  <c r="AF42" i="50"/>
  <c r="AF44" i="50" s="1"/>
  <c r="P50" i="48"/>
  <c r="E18" i="46"/>
  <c r="E53" i="46" s="1"/>
  <c r="L26" i="51"/>
  <c r="K26" i="51" s="1"/>
  <c r="J33" i="53"/>
  <c r="J72" i="53" s="1"/>
  <c r="AD32" i="49"/>
  <c r="AD34" i="49" s="1"/>
  <c r="X34" i="49" s="1"/>
  <c r="J25" i="23"/>
  <c r="J55" i="23" s="1"/>
  <c r="H58" i="23" s="1"/>
  <c r="AB24" i="49"/>
  <c r="AB52" i="49" s="1"/>
  <c r="AF52" i="49" s="1"/>
  <c r="AF54" i="49" s="1"/>
  <c r="S47" i="58"/>
  <c r="K36" i="50"/>
  <c r="K38" i="50" s="1"/>
  <c r="AG8" i="56"/>
  <c r="AG33" i="56" s="1"/>
  <c r="Y34" i="56" s="1"/>
  <c r="AB34" i="56" s="1"/>
  <c r="AG34" i="56" s="1"/>
  <c r="AT7" i="45"/>
  <c r="L12" i="52"/>
  <c r="H12" i="52" s="1"/>
  <c r="H51" i="52" s="1"/>
  <c r="D65" i="51"/>
  <c r="K50" i="52"/>
  <c r="L54" i="52" s="1"/>
  <c r="I54" i="52" s="1"/>
  <c r="AB57" i="51"/>
  <c r="AE59" i="51" s="1"/>
  <c r="AE47" i="51"/>
  <c r="AB47" i="51" s="1"/>
  <c r="AE12" i="52"/>
  <c r="AD12" i="52" s="1"/>
  <c r="AD51" i="52" s="1"/>
  <c r="K71" i="52"/>
  <c r="N73" i="52" s="1"/>
  <c r="I10" i="55"/>
  <c r="I45" i="55" s="1"/>
  <c r="M45" i="55" s="1"/>
  <c r="AE19" i="51"/>
  <c r="AE58" i="51" s="1"/>
  <c r="E45" i="55"/>
  <c r="K57" i="51"/>
  <c r="J57" i="51" s="1"/>
  <c r="AB19" i="49"/>
  <c r="AB47" i="49" s="1"/>
  <c r="AF47" i="49" s="1"/>
  <c r="AF49" i="49" s="1"/>
  <c r="X49" i="49" s="1"/>
  <c r="AF43" i="50"/>
  <c r="P14" i="56"/>
  <c r="P39" i="56" s="1"/>
  <c r="G41" i="56" s="1"/>
  <c r="J41" i="56" s="1"/>
  <c r="O41" i="56" s="1"/>
  <c r="L43" i="53"/>
  <c r="K43" i="53" s="1"/>
  <c r="AT10" i="45"/>
  <c r="AD54" i="50"/>
  <c r="AD56" i="50" s="1"/>
  <c r="AF60" i="50"/>
  <c r="AF63" i="50" s="1"/>
  <c r="N72" i="53"/>
  <c r="L71" i="53" s="1"/>
  <c r="K71" i="53" s="1"/>
  <c r="AD55" i="50"/>
  <c r="N8" i="58"/>
  <c r="N9" i="58" s="1"/>
  <c r="N34" i="58" s="1"/>
  <c r="M5" i="53"/>
  <c r="M44" i="53" s="1"/>
  <c r="AF52" i="53"/>
  <c r="AC52" i="53" s="1"/>
  <c r="H30" i="55"/>
  <c r="H65" i="55" s="1"/>
  <c r="L65" i="55" s="1"/>
  <c r="N65" i="55" s="1"/>
  <c r="K32" i="49"/>
  <c r="K34" i="49" s="1"/>
  <c r="E34" i="49" s="1"/>
  <c r="G34" i="49" s="1"/>
  <c r="AG8" i="58"/>
  <c r="AG33" i="58" s="1"/>
  <c r="F17" i="58"/>
  <c r="M34" i="57"/>
  <c r="M60" i="50"/>
  <c r="M62" i="50" s="1"/>
  <c r="E62" i="50" s="1"/>
  <c r="G62" i="50" s="1"/>
  <c r="O54" i="48"/>
  <c r="E57" i="46"/>
  <c r="AF26" i="53"/>
  <c r="AE26" i="53" s="1"/>
  <c r="AD26" i="53" s="1"/>
  <c r="AD65" i="53" s="1"/>
  <c r="AE50" i="53"/>
  <c r="AD50" i="53" s="1"/>
  <c r="AN24" i="44"/>
  <c r="AB14" i="49"/>
  <c r="AB42" i="49" s="1"/>
  <c r="AF42" i="49" s="1"/>
  <c r="AF44" i="49" s="1"/>
  <c r="D37" i="48"/>
  <c r="D38" i="48" s="1"/>
  <c r="P38" i="48" s="1"/>
  <c r="M48" i="50"/>
  <c r="M50" i="50" s="1"/>
  <c r="K71" i="51"/>
  <c r="J71" i="51" s="1"/>
  <c r="AT6" i="45"/>
  <c r="H33" i="53"/>
  <c r="H72" i="53" s="1"/>
  <c r="AN38" i="44"/>
  <c r="AN15" i="44"/>
  <c r="AF48" i="50"/>
  <c r="AF51" i="50" s="1"/>
  <c r="AF12" i="53"/>
  <c r="AA12" i="53" s="1"/>
  <c r="AA51" i="53" s="1"/>
  <c r="M43" i="50"/>
  <c r="AN21" i="45"/>
  <c r="L33" i="51"/>
  <c r="L72" i="51" s="1"/>
  <c r="AN8" i="44"/>
  <c r="I34" i="57"/>
  <c r="AB50" i="52"/>
  <c r="AE52" i="52" s="1"/>
  <c r="AD50" i="52"/>
  <c r="AE54" i="52" s="1"/>
  <c r="AB54" i="52" s="1"/>
  <c r="I43" i="51"/>
  <c r="K43" i="51"/>
  <c r="J43" i="51" s="1"/>
  <c r="I33" i="46"/>
  <c r="I68" i="46" s="1"/>
  <c r="I69" i="46"/>
  <c r="M69" i="46" s="1"/>
  <c r="L64" i="53"/>
  <c r="K64" i="53" s="1"/>
  <c r="J64" i="53"/>
  <c r="I53" i="54"/>
  <c r="M55" i="54" s="1"/>
  <c r="G55" i="54" s="1"/>
  <c r="I55" i="54" s="1"/>
  <c r="N62" i="54"/>
  <c r="N63" i="54" s="1"/>
  <c r="J63" i="54" s="1"/>
  <c r="N65" i="54" s="1"/>
  <c r="N64" i="54"/>
  <c r="H64" i="54" s="1"/>
  <c r="J64" i="54" s="1"/>
  <c r="AN47" i="44"/>
  <c r="Q46" i="57"/>
  <c r="I22" i="55"/>
  <c r="E60" i="46"/>
  <c r="AN4" i="44"/>
  <c r="I25" i="46"/>
  <c r="N43" i="48"/>
  <c r="E69" i="46"/>
  <c r="AN16" i="44"/>
  <c r="AB43" i="52"/>
  <c r="K43" i="52"/>
  <c r="L47" i="52" s="1"/>
  <c r="I47" i="52" s="1"/>
  <c r="AN54" i="44"/>
  <c r="H15" i="24"/>
  <c r="H46" i="24" s="1"/>
  <c r="M46" i="24" s="1"/>
  <c r="S46" i="24" s="1"/>
  <c r="O46" i="48"/>
  <c r="AN55" i="44"/>
  <c r="AE57" i="53"/>
  <c r="AD57" i="53" s="1"/>
  <c r="AN11" i="44"/>
  <c r="AN14" i="44"/>
  <c r="AF14" i="56"/>
  <c r="AF39" i="56" s="1"/>
  <c r="Y41" i="56" s="1"/>
  <c r="AB41" i="56" s="1"/>
  <c r="AG41" i="56" s="1"/>
  <c r="D72" i="53"/>
  <c r="Q48" i="57"/>
  <c r="AN25" i="44"/>
  <c r="AT9" i="45"/>
  <c r="D15" i="55"/>
  <c r="D50" i="55" s="1"/>
  <c r="E63" i="46"/>
  <c r="I27" i="46"/>
  <c r="I62" i="46" s="1"/>
  <c r="AN27" i="44"/>
  <c r="W58" i="53"/>
  <c r="AF59" i="53" s="1"/>
  <c r="AC59" i="53" s="1"/>
  <c r="L33" i="53"/>
  <c r="E60" i="55"/>
  <c r="M42" i="50"/>
  <c r="M45" i="50" s="1"/>
  <c r="E45" i="50" s="1"/>
  <c r="AN49" i="44"/>
  <c r="M54" i="54"/>
  <c r="G54" i="54" s="1"/>
  <c r="I54" i="54" s="1"/>
  <c r="K54" i="54" s="1"/>
  <c r="AE64" i="53"/>
  <c r="AD64" i="53" s="1"/>
  <c r="E24" i="55"/>
  <c r="E59" i="55" s="1"/>
  <c r="E27" i="46"/>
  <c r="E62" i="46" s="1"/>
  <c r="AN11" i="45"/>
  <c r="L46" i="59"/>
  <c r="D47" i="59" s="1"/>
  <c r="O47" i="59" s="1"/>
  <c r="Y47" i="59" s="1"/>
  <c r="AT8" i="45"/>
  <c r="AN67" i="44"/>
  <c r="AN12" i="45"/>
  <c r="AN52" i="45"/>
  <c r="J57" i="53"/>
  <c r="L5" i="52"/>
  <c r="L44" i="52" s="1"/>
  <c r="AN7" i="44"/>
  <c r="AN17" i="44"/>
  <c r="AN36" i="44"/>
  <c r="E6" i="55"/>
  <c r="E41" i="55" s="1"/>
  <c r="AE75" i="51"/>
  <c r="AB75" i="51" s="1"/>
  <c r="AG26" i="52"/>
  <c r="AD26" i="52" s="1"/>
  <c r="AD65" i="52" s="1"/>
  <c r="X15" i="23"/>
  <c r="X45" i="23" s="1"/>
  <c r="AE45" i="23" s="1"/>
  <c r="L19" i="51"/>
  <c r="I19" i="51" s="1"/>
  <c r="I58" i="51" s="1"/>
  <c r="E57" i="55"/>
  <c r="N33" i="52"/>
  <c r="N72" i="52" s="1"/>
  <c r="AF49" i="50"/>
  <c r="AD56" i="23"/>
  <c r="AD59" i="23" s="1"/>
  <c r="AD25" i="23"/>
  <c r="AD55" i="23" s="1"/>
  <c r="AN6" i="45"/>
  <c r="AN25" i="45"/>
  <c r="H69" i="55"/>
  <c r="L69" i="55" s="1"/>
  <c r="H33" i="55"/>
  <c r="H68" i="55" s="1"/>
  <c r="AN41" i="45"/>
  <c r="Q40" i="57"/>
  <c r="M40" i="57"/>
  <c r="I40" i="57"/>
  <c r="I44" i="57"/>
  <c r="S44" i="57"/>
  <c r="N49" i="59"/>
  <c r="D50" i="59" s="1"/>
  <c r="Q50" i="59" s="1"/>
  <c r="Y50" i="59" s="1"/>
  <c r="L73" i="51"/>
  <c r="G73" i="51" s="1"/>
  <c r="I46" i="57"/>
  <c r="Q42" i="57"/>
  <c r="AN45" i="45"/>
  <c r="AN44" i="45"/>
  <c r="AN34" i="45"/>
  <c r="AN42" i="45"/>
  <c r="AN22" i="45"/>
  <c r="AN57" i="45"/>
  <c r="AN27" i="45"/>
  <c r="AN38" i="45"/>
  <c r="AN9" i="45"/>
  <c r="AN4" i="45"/>
  <c r="AN43" i="45"/>
  <c r="AN29" i="45"/>
  <c r="AN49" i="45"/>
  <c r="AF65" i="51"/>
  <c r="AE26" i="51"/>
  <c r="M58" i="52"/>
  <c r="L19" i="52"/>
  <c r="E9" i="46"/>
  <c r="E44" i="46" s="1"/>
  <c r="E45" i="46"/>
  <c r="AN37" i="45"/>
  <c r="AN10" i="45"/>
  <c r="AN30" i="45"/>
  <c r="AN50" i="45"/>
  <c r="W58" i="52"/>
  <c r="AE19" i="52"/>
  <c r="AB19" i="52" s="1"/>
  <c r="AB58" i="52" s="1"/>
  <c r="AF5" i="53"/>
  <c r="AA62" i="54"/>
  <c r="V64" i="54" s="1"/>
  <c r="I13" i="46"/>
  <c r="E48" i="46"/>
  <c r="D44" i="51"/>
  <c r="L5" i="51"/>
  <c r="I16" i="46"/>
  <c r="E15" i="46"/>
  <c r="E50" i="46" s="1"/>
  <c r="N72" i="54"/>
  <c r="P73" i="54" s="1"/>
  <c r="P74" i="54"/>
  <c r="H74" i="54" s="1"/>
  <c r="J74" i="54" s="1"/>
  <c r="L74" i="54" s="1"/>
  <c r="AN16" i="45"/>
  <c r="AN33" i="45"/>
  <c r="K64" i="52"/>
  <c r="M64" i="52"/>
  <c r="U44" i="56"/>
  <c r="R46" i="56" s="1"/>
  <c r="Z46" i="56" s="1"/>
  <c r="AF46" i="56" s="1"/>
  <c r="AN9" i="44"/>
  <c r="AN13" i="44"/>
  <c r="AN30" i="44"/>
  <c r="AN5" i="44"/>
  <c r="AN32" i="44"/>
  <c r="AN31" i="44"/>
  <c r="AN35" i="44"/>
  <c r="AN56" i="44"/>
  <c r="AN48" i="44"/>
  <c r="AN26" i="44"/>
  <c r="AN65" i="44"/>
  <c r="AN46" i="44"/>
  <c r="AN51" i="44"/>
  <c r="AN10" i="44"/>
  <c r="AN14" i="45"/>
  <c r="AN54" i="45"/>
  <c r="H44" i="24"/>
  <c r="H12" i="24"/>
  <c r="H43" i="24" s="1"/>
  <c r="AE43" i="53"/>
  <c r="AD43" i="53" s="1"/>
  <c r="AC43" i="53"/>
  <c r="AN33" i="44"/>
  <c r="AN63" i="44"/>
  <c r="AN35" i="45"/>
  <c r="AN55" i="45"/>
  <c r="AN62" i="44"/>
  <c r="AN22" i="44"/>
  <c r="AN36" i="45"/>
  <c r="P36" i="24"/>
  <c r="P5" i="24"/>
  <c r="P35" i="24" s="1"/>
  <c r="D35" i="48"/>
  <c r="D36" i="48" s="1"/>
  <c r="J8" i="48"/>
  <c r="J35" i="48" s="1"/>
  <c r="J36" i="48" s="1"/>
  <c r="AN61" i="44"/>
  <c r="AN41" i="44"/>
  <c r="AN17" i="45"/>
  <c r="I32" i="57"/>
  <c r="Q32" i="57"/>
  <c r="AA5" i="24"/>
  <c r="AA35" i="24" s="1"/>
  <c r="AB57" i="52"/>
  <c r="AD57" i="52"/>
  <c r="AN60" i="44"/>
  <c r="AN40" i="44"/>
  <c r="AN20" i="44"/>
  <c r="AN18" i="45"/>
  <c r="AN53" i="44"/>
  <c r="AN39" i="44"/>
  <c r="AN19" i="45"/>
  <c r="AN59" i="45"/>
  <c r="Y24" i="58"/>
  <c r="Y49" i="58" s="1"/>
  <c r="F39" i="54"/>
  <c r="I50" i="24"/>
  <c r="E42" i="55"/>
  <c r="AN23" i="44"/>
  <c r="F56" i="23"/>
  <c r="F59" i="23" s="1"/>
  <c r="L12" i="51"/>
  <c r="G12" i="51" s="1"/>
  <c r="G51" i="51" s="1"/>
  <c r="I6" i="55"/>
  <c r="I41" i="55" s="1"/>
  <c r="AN7" i="45"/>
  <c r="R55" i="23"/>
  <c r="AB71" i="51"/>
  <c r="AE73" i="51" s="1"/>
  <c r="AB73" i="51" s="1"/>
  <c r="AT4" i="45"/>
  <c r="M26" i="53"/>
  <c r="M65" i="53" s="1"/>
  <c r="AF66" i="53"/>
  <c r="AE66" i="53" s="1"/>
  <c r="AN20" i="45"/>
  <c r="I60" i="55"/>
  <c r="M60" i="55" s="1"/>
  <c r="N38" i="57"/>
  <c r="H21" i="24"/>
  <c r="H52" i="24" s="1"/>
  <c r="AE5" i="51"/>
  <c r="AD5" i="51" s="1"/>
  <c r="AN29" i="44"/>
  <c r="S50" i="57"/>
  <c r="I38" i="57"/>
  <c r="R56" i="23"/>
  <c r="R59" i="23" s="1"/>
  <c r="I22" i="46"/>
  <c r="AT11" i="45"/>
  <c r="S36" i="57"/>
  <c r="N8" i="56"/>
  <c r="N33" i="56" s="1"/>
  <c r="F34" i="56" s="1"/>
  <c r="I34" i="56" s="1"/>
  <c r="N34" i="56" s="1"/>
  <c r="AE33" i="51"/>
  <c r="Z33" i="51" s="1"/>
  <c r="Z72" i="51" s="1"/>
  <c r="AB43" i="51"/>
  <c r="AE45" i="51" s="1"/>
  <c r="P32" i="48"/>
  <c r="K47" i="49"/>
  <c r="K49" i="49" s="1"/>
  <c r="N75" i="52"/>
  <c r="K75" i="52" s="1"/>
  <c r="AE12" i="51"/>
  <c r="W51" i="51"/>
  <c r="L52" i="52"/>
  <c r="N26" i="52"/>
  <c r="D65" i="52"/>
  <c r="I41" i="24"/>
  <c r="I9" i="24"/>
  <c r="I40" i="24" s="1"/>
  <c r="AB64" i="54"/>
  <c r="AN51" i="45"/>
  <c r="AF71" i="52"/>
  <c r="AD71" i="52"/>
  <c r="M40" i="6"/>
  <c r="M39" i="6" s="1"/>
  <c r="J22" i="23"/>
  <c r="J52" i="23" s="1"/>
  <c r="F52" i="23"/>
  <c r="AE61" i="51"/>
  <c r="L45" i="52"/>
  <c r="K64" i="51"/>
  <c r="J64" i="51" s="1"/>
  <c r="I64" i="51"/>
  <c r="M44" i="6"/>
  <c r="AN47" i="45"/>
  <c r="AT5" i="45"/>
  <c r="W44" i="52"/>
  <c r="AE5" i="52"/>
  <c r="AA52" i="54"/>
  <c r="V54" i="54" s="1"/>
  <c r="V5" i="54"/>
  <c r="V52" i="54" s="1"/>
  <c r="AH41" i="58"/>
  <c r="Y17" i="58"/>
  <c r="AN53" i="45"/>
  <c r="AN5" i="45"/>
  <c r="AN23" i="45"/>
  <c r="AN8" i="45"/>
  <c r="AN15" i="45"/>
  <c r="AN28" i="44"/>
  <c r="G36" i="24"/>
  <c r="G5" i="24"/>
  <c r="G35" i="24" s="1"/>
  <c r="AF61" i="50"/>
  <c r="I50" i="51"/>
  <c r="L52" i="51" s="1"/>
  <c r="K50" i="51"/>
  <c r="AF64" i="52"/>
  <c r="AG68" i="52" s="1"/>
  <c r="AD68" i="52" s="1"/>
  <c r="AD64" i="52"/>
  <c r="AG66" i="52" s="1"/>
  <c r="I9" i="46"/>
  <c r="I44" i="46" s="1"/>
  <c r="I45" i="46"/>
  <c r="M45" i="46" s="1"/>
  <c r="D18" i="55"/>
  <c r="D53" i="55" s="1"/>
  <c r="I19" i="55"/>
  <c r="AD50" i="51"/>
  <c r="AC50" i="51" s="1"/>
  <c r="AB50" i="51"/>
  <c r="N12" i="53"/>
  <c r="N51" i="53" s="1"/>
  <c r="I14" i="49"/>
  <c r="I42" i="49" s="1"/>
  <c r="L42" i="49"/>
  <c r="G14" i="49"/>
  <c r="G42" i="49" s="1"/>
  <c r="AG72" i="53"/>
  <c r="AF33" i="53"/>
  <c r="E48" i="55"/>
  <c r="I13" i="55"/>
  <c r="E12" i="55"/>
  <c r="E47" i="55" s="1"/>
  <c r="AH17" i="58"/>
  <c r="W85" i="54"/>
  <c r="X39" i="54"/>
  <c r="AN26" i="45"/>
  <c r="AN48" i="45"/>
  <c r="AN13" i="45"/>
  <c r="AN31" i="45"/>
  <c r="AN32" i="45"/>
  <c r="AN39" i="45"/>
  <c r="AN40" i="45"/>
  <c r="AN24" i="45"/>
  <c r="AN56" i="45"/>
  <c r="W72" i="52"/>
  <c r="AG33" i="52"/>
  <c r="E63" i="55"/>
  <c r="I28" i="55"/>
  <c r="AN28" i="45"/>
  <c r="AN58" i="45"/>
  <c r="AN46" i="45"/>
  <c r="AN45" i="44"/>
  <c r="AN37" i="44"/>
  <c r="AN21" i="44"/>
  <c r="AN58" i="44"/>
  <c r="AN12" i="44"/>
  <c r="AN50" i="44"/>
  <c r="AN57" i="44"/>
  <c r="AN43" i="44"/>
  <c r="AN59" i="44"/>
  <c r="AN19" i="44"/>
  <c r="AN52" i="44"/>
  <c r="AN64" i="44"/>
  <c r="AN66" i="44"/>
  <c r="AN18" i="44"/>
  <c r="AN44" i="44"/>
  <c r="AN42" i="44"/>
  <c r="AN6" i="44"/>
  <c r="AN34" i="44"/>
  <c r="AF37" i="49"/>
  <c r="AF39" i="49" s="1"/>
  <c r="D58" i="53"/>
  <c r="M19" i="53"/>
  <c r="E30" i="46"/>
  <c r="E65" i="46" s="1"/>
  <c r="I31" i="46"/>
  <c r="M66" i="53" l="1"/>
  <c r="M67" i="53" s="1"/>
  <c r="I6" i="46"/>
  <c r="I41" i="46" s="1"/>
  <c r="M41" i="46" s="1"/>
  <c r="Q41" i="46" s="1"/>
  <c r="R41" i="46" s="1"/>
  <c r="R42" i="46" s="1"/>
  <c r="AD39" i="50"/>
  <c r="V39" i="50" s="1"/>
  <c r="AC19" i="53"/>
  <c r="AC58" i="53" s="1"/>
  <c r="I18" i="46"/>
  <c r="I53" i="46" s="1"/>
  <c r="M53" i="46" s="1"/>
  <c r="O53" i="46" s="1"/>
  <c r="AH74" i="54"/>
  <c r="Z74" i="54" s="1"/>
  <c r="K56" i="50"/>
  <c r="E56" i="50" s="1"/>
  <c r="G56" i="50" s="1"/>
  <c r="I56" i="50" s="1"/>
  <c r="AF58" i="53"/>
  <c r="AF60" i="53" s="1"/>
  <c r="AE60" i="53" s="1"/>
  <c r="AE19" i="53"/>
  <c r="AE58" i="53" s="1"/>
  <c r="AE45" i="53"/>
  <c r="AC45" i="53"/>
  <c r="AG9" i="58"/>
  <c r="AG34" i="58" s="1"/>
  <c r="AD35" i="58" s="1"/>
  <c r="L61" i="51"/>
  <c r="I61" i="51" s="1"/>
  <c r="G12" i="52"/>
  <c r="G51" i="52" s="1"/>
  <c r="I26" i="51"/>
  <c r="I65" i="51" s="1"/>
  <c r="G59" i="51"/>
  <c r="M68" i="46"/>
  <c r="Q68" i="46" s="1"/>
  <c r="R68" i="46" s="1"/>
  <c r="R69" i="46" s="1"/>
  <c r="I51" i="55"/>
  <c r="M51" i="55" s="1"/>
  <c r="L65" i="51"/>
  <c r="AD19" i="51"/>
  <c r="AD58" i="51" s="1"/>
  <c r="G26" i="51"/>
  <c r="G65" i="51" s="1"/>
  <c r="AF45" i="50"/>
  <c r="X45" i="50" s="1"/>
  <c r="Z45" i="50" s="1"/>
  <c r="AB45" i="50" s="1"/>
  <c r="X54" i="49"/>
  <c r="Z54" i="49" s="1"/>
  <c r="J58" i="23"/>
  <c r="Z19" i="51"/>
  <c r="Z58" i="51" s="1"/>
  <c r="K33" i="51"/>
  <c r="J33" i="51" s="1"/>
  <c r="J72" i="51" s="1"/>
  <c r="I33" i="51"/>
  <c r="I72" i="51" s="1"/>
  <c r="AB19" i="51"/>
  <c r="AB58" i="51" s="1"/>
  <c r="M46" i="53"/>
  <c r="J46" i="53" s="1"/>
  <c r="AE60" i="51"/>
  <c r="Z60" i="51" s="1"/>
  <c r="AB60" i="51" s="1"/>
  <c r="H45" i="53"/>
  <c r="G33" i="51"/>
  <c r="G72" i="51" s="1"/>
  <c r="K39" i="50"/>
  <c r="C39" i="50" s="1"/>
  <c r="E39" i="50" s="1"/>
  <c r="I12" i="52"/>
  <c r="I51" i="52" s="1"/>
  <c r="K12" i="52"/>
  <c r="K51" i="52" s="1"/>
  <c r="AE51" i="52"/>
  <c r="AE53" i="52" s="1"/>
  <c r="Z53" i="52" s="1"/>
  <c r="AB53" i="52" s="1"/>
  <c r="AB12" i="52"/>
  <c r="AB51" i="52" s="1"/>
  <c r="N33" i="58"/>
  <c r="AD57" i="50"/>
  <c r="V57" i="50" s="1"/>
  <c r="AA12" i="52"/>
  <c r="AA51" i="52" s="1"/>
  <c r="Z12" i="52"/>
  <c r="Z51" i="52" s="1"/>
  <c r="L66" i="51"/>
  <c r="I9" i="55"/>
  <c r="I44" i="55" s="1"/>
  <c r="M44" i="55" s="1"/>
  <c r="O44" i="55" s="1"/>
  <c r="M68" i="53"/>
  <c r="AD33" i="51"/>
  <c r="AD72" i="51" s="1"/>
  <c r="M47" i="53"/>
  <c r="AE12" i="53"/>
  <c r="AD12" i="53" s="1"/>
  <c r="AD51" i="53" s="1"/>
  <c r="L63" i="54"/>
  <c r="N67" i="54" s="1"/>
  <c r="H67" i="54" s="1"/>
  <c r="J67" i="54" s="1"/>
  <c r="G45" i="50"/>
  <c r="I45" i="50" s="1"/>
  <c r="AB33" i="51"/>
  <c r="AB72" i="51" s="1"/>
  <c r="AF62" i="50"/>
  <c r="X62" i="50" s="1"/>
  <c r="AE52" i="53"/>
  <c r="M62" i="46"/>
  <c r="O62" i="46" s="1"/>
  <c r="L51" i="52"/>
  <c r="L53" i="52" s="1"/>
  <c r="I54" i="49"/>
  <c r="H54" i="49" s="1"/>
  <c r="O41" i="46"/>
  <c r="AE72" i="51"/>
  <c r="AE74" i="51" s="1"/>
  <c r="Z74" i="51" s="1"/>
  <c r="AB74" i="51" s="1"/>
  <c r="AF65" i="53"/>
  <c r="AF67" i="53" s="1"/>
  <c r="AE67" i="53" s="1"/>
  <c r="J71" i="53"/>
  <c r="M73" i="53" s="1"/>
  <c r="Z49" i="49"/>
  <c r="AB49" i="49" s="1"/>
  <c r="H5" i="53"/>
  <c r="H44" i="53" s="1"/>
  <c r="L5" i="53"/>
  <c r="J5" i="53"/>
  <c r="J44" i="53" s="1"/>
  <c r="F9" i="58"/>
  <c r="F34" i="58" s="1"/>
  <c r="G5" i="52"/>
  <c r="G44" i="52" s="1"/>
  <c r="H5" i="52"/>
  <c r="H44" i="52" s="1"/>
  <c r="N66" i="54"/>
  <c r="K5" i="52"/>
  <c r="K44" i="52" s="1"/>
  <c r="AA52" i="53"/>
  <c r="K53" i="54"/>
  <c r="M57" i="54" s="1"/>
  <c r="G57" i="54" s="1"/>
  <c r="I57" i="54" s="1"/>
  <c r="K57" i="54" s="1"/>
  <c r="I5" i="52"/>
  <c r="I44" i="52" s="1"/>
  <c r="P36" i="48"/>
  <c r="E50" i="50"/>
  <c r="AA26" i="53"/>
  <c r="AA65" i="53" s="1"/>
  <c r="AC12" i="53"/>
  <c r="AC51" i="53" s="1"/>
  <c r="AF51" i="53"/>
  <c r="AF53" i="53" s="1"/>
  <c r="AE53" i="53" s="1"/>
  <c r="P65" i="55"/>
  <c r="Q65" i="55" s="1"/>
  <c r="Q66" i="55" s="1"/>
  <c r="M59" i="55"/>
  <c r="O59" i="55" s="1"/>
  <c r="M51" i="50"/>
  <c r="F42" i="58"/>
  <c r="F18" i="58"/>
  <c r="F43" i="58" s="1"/>
  <c r="O17" i="58"/>
  <c r="O42" i="58" s="1"/>
  <c r="F16" i="58"/>
  <c r="F41" i="58" s="1"/>
  <c r="L75" i="51"/>
  <c r="I75" i="51" s="1"/>
  <c r="M75" i="53"/>
  <c r="I33" i="52"/>
  <c r="I72" i="52" s="1"/>
  <c r="I62" i="50"/>
  <c r="K62" i="50" s="1"/>
  <c r="K33" i="52"/>
  <c r="K72" i="52" s="1"/>
  <c r="M63" i="50"/>
  <c r="C63" i="50" s="1"/>
  <c r="E63" i="50" s="1"/>
  <c r="G63" i="50" s="1"/>
  <c r="I63" i="50" s="1"/>
  <c r="AA19" i="52"/>
  <c r="AA58" i="52" s="1"/>
  <c r="AE65" i="53"/>
  <c r="M33" i="52"/>
  <c r="M72" i="52" s="1"/>
  <c r="AF50" i="50"/>
  <c r="AF52" i="50" s="1"/>
  <c r="I73" i="51"/>
  <c r="AC26" i="53"/>
  <c r="AC65" i="53" s="1"/>
  <c r="AB59" i="51"/>
  <c r="M44" i="50"/>
  <c r="G44" i="50" s="1"/>
  <c r="I44" i="50" s="1"/>
  <c r="J66" i="53"/>
  <c r="AB52" i="52"/>
  <c r="Z52" i="52"/>
  <c r="I57" i="55"/>
  <c r="M57" i="55" s="1"/>
  <c r="I21" i="55"/>
  <c r="I56" i="55" s="1"/>
  <c r="M56" i="55" s="1"/>
  <c r="Z59" i="51"/>
  <c r="AB26" i="52"/>
  <c r="AB65" i="52" s="1"/>
  <c r="L72" i="53"/>
  <c r="K33" i="53"/>
  <c r="K72" i="53" s="1"/>
  <c r="Z5" i="51"/>
  <c r="Z44" i="51" s="1"/>
  <c r="AF26" i="52"/>
  <c r="AF65" i="52" s="1"/>
  <c r="Z34" i="49"/>
  <c r="AB34" i="49" s="1"/>
  <c r="AA34" i="49" s="1"/>
  <c r="AE59" i="53"/>
  <c r="I39" i="49"/>
  <c r="K39" i="49" s="1"/>
  <c r="M56" i="54"/>
  <c r="G56" i="54" s="1"/>
  <c r="AA59" i="53"/>
  <c r="K19" i="51"/>
  <c r="G19" i="51"/>
  <c r="G58" i="51" s="1"/>
  <c r="L58" i="51"/>
  <c r="L60" i="51" s="1"/>
  <c r="K61" i="51" s="1"/>
  <c r="AG65" i="52"/>
  <c r="AG67" i="52" s="1"/>
  <c r="Z73" i="51"/>
  <c r="I12" i="44"/>
  <c r="I37" i="44" s="1"/>
  <c r="I24" i="46"/>
  <c r="I59" i="46" s="1"/>
  <c r="M59" i="46" s="1"/>
  <c r="I60" i="46"/>
  <c r="M60" i="46" s="1"/>
  <c r="I12" i="45"/>
  <c r="I35" i="45" s="1"/>
  <c r="I51" i="46"/>
  <c r="M51" i="46" s="1"/>
  <c r="I15" i="46"/>
  <c r="I50" i="46" s="1"/>
  <c r="M50" i="46" s="1"/>
  <c r="L40" i="54"/>
  <c r="H40" i="54"/>
  <c r="H86" i="54" s="1"/>
  <c r="J40" i="54"/>
  <c r="J86" i="54" s="1"/>
  <c r="F85" i="54"/>
  <c r="L47" i="51"/>
  <c r="I47" i="51" s="1"/>
  <c r="L45" i="51"/>
  <c r="K57" i="52"/>
  <c r="L61" i="52" s="1"/>
  <c r="I61" i="52" s="1"/>
  <c r="I57" i="52"/>
  <c r="L59" i="52" s="1"/>
  <c r="X44" i="49"/>
  <c r="Z44" i="49" s="1"/>
  <c r="Z44" i="50"/>
  <c r="AD64" i="51"/>
  <c r="AB64" i="51"/>
  <c r="AE66" i="51" s="1"/>
  <c r="Z66" i="51" s="1"/>
  <c r="AF62" i="54"/>
  <c r="AH63" i="54" s="1"/>
  <c r="V51" i="50"/>
  <c r="D12" i="45"/>
  <c r="D35" i="45" s="1"/>
  <c r="J73" i="54"/>
  <c r="P75" i="54" s="1"/>
  <c r="I6" i="44"/>
  <c r="I31" i="44" s="1"/>
  <c r="K73" i="52"/>
  <c r="I73" i="52"/>
  <c r="N74" i="52"/>
  <c r="AC5" i="53"/>
  <c r="AC44" i="53" s="1"/>
  <c r="AF44" i="53"/>
  <c r="AF46" i="53" s="1"/>
  <c r="AE46" i="53" s="1"/>
  <c r="AA5" i="53"/>
  <c r="AA44" i="53" s="1"/>
  <c r="AE5" i="53"/>
  <c r="M12" i="53"/>
  <c r="H12" i="53" s="1"/>
  <c r="H51" i="53" s="1"/>
  <c r="M41" i="55"/>
  <c r="E49" i="49"/>
  <c r="G49" i="49" s="1"/>
  <c r="I49" i="49" s="1"/>
  <c r="H49" i="49" s="1"/>
  <c r="I19" i="52"/>
  <c r="I58" i="52" s="1"/>
  <c r="K19" i="52"/>
  <c r="K58" i="52" s="1"/>
  <c r="H19" i="52"/>
  <c r="H58" i="52" s="1"/>
  <c r="L58" i="52"/>
  <c r="G19" i="52"/>
  <c r="G58" i="52" s="1"/>
  <c r="D22" i="44"/>
  <c r="D47" i="44" s="1"/>
  <c r="H26" i="53"/>
  <c r="H65" i="53" s="1"/>
  <c r="J26" i="53"/>
  <c r="J65" i="53" s="1"/>
  <c r="L26" i="53"/>
  <c r="Z19" i="52"/>
  <c r="Z58" i="52" s="1"/>
  <c r="AE58" i="52"/>
  <c r="AD19" i="52"/>
  <c r="AD58" i="52" s="1"/>
  <c r="M44" i="46"/>
  <c r="O44" i="46" s="1"/>
  <c r="N50" i="24"/>
  <c r="N49" i="24"/>
  <c r="L74" i="51"/>
  <c r="AA66" i="53"/>
  <c r="AC66" i="53"/>
  <c r="H10" i="45"/>
  <c r="H33" i="45" s="1"/>
  <c r="D10" i="45"/>
  <c r="D33" i="45" s="1"/>
  <c r="AE59" i="52"/>
  <c r="AE61" i="52"/>
  <c r="AB61" i="52" s="1"/>
  <c r="I34" i="49"/>
  <c r="H34" i="49" s="1"/>
  <c r="M52" i="24"/>
  <c r="S52" i="24" s="1"/>
  <c r="G5" i="51"/>
  <c r="G44" i="51" s="1"/>
  <c r="K5" i="51"/>
  <c r="L44" i="51"/>
  <c r="I5" i="51"/>
  <c r="I44" i="51" s="1"/>
  <c r="D14" i="45"/>
  <c r="D37" i="45" s="1"/>
  <c r="K12" i="51"/>
  <c r="J12" i="51" s="1"/>
  <c r="J51" i="51" s="1"/>
  <c r="Z26" i="51"/>
  <c r="Z65" i="51" s="1"/>
  <c r="AD26" i="51"/>
  <c r="AB26" i="51"/>
  <c r="AB65" i="51" s="1"/>
  <c r="AE65" i="51"/>
  <c r="I57" i="46"/>
  <c r="M57" i="46" s="1"/>
  <c r="I21" i="46"/>
  <c r="I56" i="46" s="1"/>
  <c r="M56" i="46" s="1"/>
  <c r="R58" i="23"/>
  <c r="T58" i="23"/>
  <c r="D18" i="45"/>
  <c r="D41" i="45" s="1"/>
  <c r="AF58" i="23"/>
  <c r="AD58" i="23"/>
  <c r="AB5" i="51"/>
  <c r="AB44" i="51" s="1"/>
  <c r="AE44" i="51"/>
  <c r="AE46" i="51" s="1"/>
  <c r="C57" i="50"/>
  <c r="E57" i="50" s="1"/>
  <c r="G57" i="50" s="1"/>
  <c r="I48" i="46"/>
  <c r="M48" i="46" s="1"/>
  <c r="I12" i="46"/>
  <c r="I47" i="46" s="1"/>
  <c r="M47" i="46" s="1"/>
  <c r="L51" i="51"/>
  <c r="L53" i="51" s="1"/>
  <c r="I12" i="51"/>
  <c r="I51" i="51" s="1"/>
  <c r="L68" i="55"/>
  <c r="O46" i="24"/>
  <c r="O47" i="24"/>
  <c r="I52" i="51"/>
  <c r="G52" i="51"/>
  <c r="I66" i="46"/>
  <c r="M66" i="46" s="1"/>
  <c r="I30" i="46"/>
  <c r="I65" i="46" s="1"/>
  <c r="M65" i="46" s="1"/>
  <c r="AC33" i="53"/>
  <c r="AC72" i="53" s="1"/>
  <c r="AE33" i="53"/>
  <c r="AA33" i="53"/>
  <c r="AA72" i="53" s="1"/>
  <c r="AF72" i="53"/>
  <c r="AB66" i="52"/>
  <c r="AD66" i="52"/>
  <c r="X38" i="50"/>
  <c r="Z38" i="50" s="1"/>
  <c r="AD40" i="50"/>
  <c r="I52" i="52"/>
  <c r="G52" i="52"/>
  <c r="I20" i="44"/>
  <c r="I45" i="44" s="1"/>
  <c r="I8" i="44"/>
  <c r="I33" i="44" s="1"/>
  <c r="I16" i="44"/>
  <c r="I41" i="44" s="1"/>
  <c r="AE47" i="52"/>
  <c r="AB47" i="52" s="1"/>
  <c r="AE45" i="52"/>
  <c r="H65" i="54"/>
  <c r="J65" i="54" s="1"/>
  <c r="I18" i="44"/>
  <c r="I43" i="44" s="1"/>
  <c r="D6" i="44"/>
  <c r="D31" i="44" s="1"/>
  <c r="D8" i="44"/>
  <c r="D33" i="44" s="1"/>
  <c r="D8" i="45"/>
  <c r="D31" i="45" s="1"/>
  <c r="H6" i="45"/>
  <c r="H29" i="45" s="1"/>
  <c r="H4" i="45"/>
  <c r="H27" i="45" s="1"/>
  <c r="H8" i="45"/>
  <c r="H31" i="45" s="1"/>
  <c r="D6" i="45"/>
  <c r="D29" i="45" s="1"/>
  <c r="D4" i="45"/>
  <c r="D27" i="45" s="1"/>
  <c r="I63" i="55"/>
  <c r="M63" i="55" s="1"/>
  <c r="I27" i="55"/>
  <c r="I62" i="55" s="1"/>
  <c r="M62" i="55" s="1"/>
  <c r="Y18" i="58"/>
  <c r="Y43" i="58" s="1"/>
  <c r="AH42" i="58"/>
  <c r="AB45" i="51"/>
  <c r="Z45" i="51"/>
  <c r="I54" i="55"/>
  <c r="M54" i="55" s="1"/>
  <c r="I18" i="55"/>
  <c r="I53" i="55" s="1"/>
  <c r="J50" i="51"/>
  <c r="L54" i="51"/>
  <c r="I54" i="51" s="1"/>
  <c r="D16" i="45"/>
  <c r="D39" i="45" s="1"/>
  <c r="L46" i="52"/>
  <c r="D16" i="44"/>
  <c r="D41" i="44" s="1"/>
  <c r="D4" i="44"/>
  <c r="D29" i="44" s="1"/>
  <c r="Y42" i="58"/>
  <c r="AB61" i="51"/>
  <c r="H19" i="53"/>
  <c r="H58" i="53" s="1"/>
  <c r="L19" i="53"/>
  <c r="J19" i="53"/>
  <c r="J58" i="53" s="1"/>
  <c r="M58" i="53"/>
  <c r="M59" i="53"/>
  <c r="M61" i="53"/>
  <c r="M42" i="49"/>
  <c r="M44" i="49" s="1"/>
  <c r="L68" i="51"/>
  <c r="I68" i="51" s="1"/>
  <c r="I14" i="45"/>
  <c r="I37" i="45" s="1"/>
  <c r="X56" i="50"/>
  <c r="Z56" i="50" s="1"/>
  <c r="D14" i="44"/>
  <c r="D39" i="44" s="1"/>
  <c r="D18" i="44"/>
  <c r="D43" i="44" s="1"/>
  <c r="AF33" i="52"/>
  <c r="AF72" i="52" s="1"/>
  <c r="AG72" i="52"/>
  <c r="AD33" i="52"/>
  <c r="AD72" i="52" s="1"/>
  <c r="AB33" i="52"/>
  <c r="AB72" i="52" s="1"/>
  <c r="AG54" i="54"/>
  <c r="AF52" i="54"/>
  <c r="AG53" i="54" s="1"/>
  <c r="I22" i="45"/>
  <c r="I45" i="45" s="1"/>
  <c r="AD44" i="51"/>
  <c r="AC5" i="51"/>
  <c r="AC44" i="51" s="1"/>
  <c r="V63" i="50"/>
  <c r="J26" i="51"/>
  <c r="J65" i="51" s="1"/>
  <c r="K65" i="51"/>
  <c r="AE54" i="51"/>
  <c r="AB54" i="51" s="1"/>
  <c r="AE52" i="51"/>
  <c r="E38" i="50"/>
  <c r="G38" i="50" s="1"/>
  <c r="D12" i="44"/>
  <c r="D37" i="44" s="1"/>
  <c r="I4" i="44"/>
  <c r="I29" i="44" s="1"/>
  <c r="X85" i="54"/>
  <c r="AD40" i="54"/>
  <c r="AB40" i="54"/>
  <c r="AB86" i="54" s="1"/>
  <c r="Z40" i="54"/>
  <c r="Z86" i="54" s="1"/>
  <c r="AC71" i="53"/>
  <c r="AE71" i="53"/>
  <c r="AD71" i="53" s="1"/>
  <c r="AF73" i="53"/>
  <c r="Z39" i="49"/>
  <c r="AB39" i="49" s="1"/>
  <c r="AD39" i="49" s="1"/>
  <c r="AG75" i="52"/>
  <c r="AD75" i="52" s="1"/>
  <c r="AG73" i="52"/>
  <c r="L64" i="54"/>
  <c r="AB12" i="51"/>
  <c r="AB51" i="51" s="1"/>
  <c r="AE51" i="51"/>
  <c r="AD12" i="51"/>
  <c r="Z12" i="51"/>
  <c r="Z51" i="51" s="1"/>
  <c r="I10" i="44"/>
  <c r="I35" i="44" s="1"/>
  <c r="I22" i="44"/>
  <c r="I47" i="44" s="1"/>
  <c r="N41" i="24"/>
  <c r="N40" i="24"/>
  <c r="I26" i="52"/>
  <c r="I65" i="52" s="1"/>
  <c r="K26" i="52"/>
  <c r="K65" i="52" s="1"/>
  <c r="N65" i="52"/>
  <c r="M26" i="52"/>
  <c r="M65" i="52" s="1"/>
  <c r="I14" i="44"/>
  <c r="I39" i="44" s="1"/>
  <c r="I48" i="55"/>
  <c r="M48" i="55" s="1"/>
  <c r="I12" i="55"/>
  <c r="I47" i="55" s="1"/>
  <c r="M47" i="55" s="1"/>
  <c r="J50" i="53"/>
  <c r="M52" i="53" s="1"/>
  <c r="L50" i="53"/>
  <c r="AB73" i="54"/>
  <c r="AH75" i="54" s="1"/>
  <c r="D22" i="45"/>
  <c r="D45" i="45" s="1"/>
  <c r="I16" i="45"/>
  <c r="I39" i="45" s="1"/>
  <c r="I18" i="45"/>
  <c r="I41" i="45" s="1"/>
  <c r="I20" i="45"/>
  <c r="I43" i="45" s="1"/>
  <c r="Z5" i="52"/>
  <c r="Z44" i="52" s="1"/>
  <c r="AD5" i="52"/>
  <c r="AD44" i="52" s="1"/>
  <c r="AB5" i="52"/>
  <c r="AB44" i="52" s="1"/>
  <c r="AA5" i="52"/>
  <c r="AA44" i="52" s="1"/>
  <c r="AE44" i="52"/>
  <c r="G45" i="52"/>
  <c r="I45" i="52"/>
  <c r="D20" i="45"/>
  <c r="D43" i="45" s="1"/>
  <c r="N66" i="52"/>
  <c r="N68" i="52"/>
  <c r="K68" i="52" s="1"/>
  <c r="D20" i="44"/>
  <c r="D45" i="44" s="1"/>
  <c r="D10" i="44"/>
  <c r="D35" i="44" s="1"/>
  <c r="H66" i="53" l="1"/>
  <c r="K58" i="50"/>
  <c r="C58" i="50" s="1"/>
  <c r="AD19" i="53"/>
  <c r="AD58" i="53" s="1"/>
  <c r="L67" i="51"/>
  <c r="K67" i="51" s="1"/>
  <c r="AC19" i="51"/>
  <c r="AC58" i="51" s="1"/>
  <c r="AF46" i="50"/>
  <c r="X46" i="50" s="1"/>
  <c r="Z46" i="50" s="1"/>
  <c r="AB46" i="50" s="1"/>
  <c r="M33" i="45"/>
  <c r="M50" i="55"/>
  <c r="O50" i="55" s="1"/>
  <c r="Q53" i="46"/>
  <c r="R53" i="46" s="1"/>
  <c r="R54" i="46" s="1"/>
  <c r="I66" i="51"/>
  <c r="G66" i="51"/>
  <c r="Q56" i="46"/>
  <c r="R56" i="46" s="1"/>
  <c r="R57" i="46" s="1"/>
  <c r="O68" i="46"/>
  <c r="M48" i="53"/>
  <c r="L48" i="53" s="1"/>
  <c r="AB54" i="49"/>
  <c r="AD54" i="49" s="1"/>
  <c r="K60" i="51"/>
  <c r="H46" i="53"/>
  <c r="K72" i="51"/>
  <c r="AE53" i="51"/>
  <c r="Z53" i="51" s="1"/>
  <c r="AB53" i="51" s="1"/>
  <c r="L46" i="53"/>
  <c r="AE62" i="51"/>
  <c r="AD62" i="51" s="1"/>
  <c r="Q44" i="55"/>
  <c r="R44" i="55" s="1"/>
  <c r="R45" i="55" s="1"/>
  <c r="AC33" i="51"/>
  <c r="AC72" i="51" s="1"/>
  <c r="AD58" i="50"/>
  <c r="V58" i="50" s="1"/>
  <c r="X57" i="50"/>
  <c r="Z57" i="50" s="1"/>
  <c r="K40" i="50"/>
  <c r="C40" i="50" s="1"/>
  <c r="E40" i="50" s="1"/>
  <c r="J47" i="53"/>
  <c r="K35" i="58"/>
  <c r="AD60" i="51"/>
  <c r="AD61" i="51"/>
  <c r="AE51" i="53"/>
  <c r="H47" i="53"/>
  <c r="N68" i="54"/>
  <c r="L68" i="54" s="1"/>
  <c r="L47" i="53"/>
  <c r="J68" i="53"/>
  <c r="Q62" i="46"/>
  <c r="R62" i="46" s="1"/>
  <c r="R63" i="46" s="1"/>
  <c r="AF64" i="50"/>
  <c r="V64" i="50" s="1"/>
  <c r="M74" i="53"/>
  <c r="J75" i="53" s="1"/>
  <c r="H73" i="53"/>
  <c r="J73" i="53"/>
  <c r="G53" i="52"/>
  <c r="I53" i="52" s="1"/>
  <c r="L55" i="52"/>
  <c r="K55" i="52" s="1"/>
  <c r="K54" i="52"/>
  <c r="K53" i="52"/>
  <c r="AD49" i="49"/>
  <c r="AE60" i="52"/>
  <c r="AD60" i="52" s="1"/>
  <c r="M41" i="45"/>
  <c r="E58" i="50"/>
  <c r="G58" i="50" s="1"/>
  <c r="I58" i="50" s="1"/>
  <c r="Q59" i="55"/>
  <c r="R59" i="55" s="1"/>
  <c r="R60" i="55" s="1"/>
  <c r="X50" i="50"/>
  <c r="Z50" i="50" s="1"/>
  <c r="AG86" i="54"/>
  <c r="G50" i="50"/>
  <c r="I50" i="50" s="1"/>
  <c r="K50" i="50" s="1"/>
  <c r="J44" i="58"/>
  <c r="M64" i="50"/>
  <c r="C64" i="50" s="1"/>
  <c r="L44" i="53"/>
  <c r="K5" i="53"/>
  <c r="K44" i="53" s="1"/>
  <c r="H66" i="54"/>
  <c r="J66" i="54" s="1"/>
  <c r="O56" i="46"/>
  <c r="M37" i="44"/>
  <c r="M45" i="45"/>
  <c r="AE67" i="51"/>
  <c r="AD68" i="51" s="1"/>
  <c r="M43" i="44"/>
  <c r="C51" i="50"/>
  <c r="E51" i="50" s="1"/>
  <c r="AB66" i="51"/>
  <c r="AD74" i="51"/>
  <c r="L76" i="51"/>
  <c r="K76" i="51" s="1"/>
  <c r="K51" i="51"/>
  <c r="M47" i="44"/>
  <c r="I38" i="50"/>
  <c r="AE76" i="51"/>
  <c r="AD76" i="51" s="1"/>
  <c r="AD75" i="51"/>
  <c r="L62" i="51"/>
  <c r="K62" i="51" s="1"/>
  <c r="M58" i="54"/>
  <c r="K58" i="54" s="1"/>
  <c r="M46" i="50"/>
  <c r="E46" i="50" s="1"/>
  <c r="G60" i="51"/>
  <c r="I60" i="51" s="1"/>
  <c r="L67" i="54"/>
  <c r="M52" i="50"/>
  <c r="C52" i="50" s="1"/>
  <c r="E52" i="50" s="1"/>
  <c r="M35" i="44"/>
  <c r="AD73" i="54"/>
  <c r="M31" i="45"/>
  <c r="L68" i="53"/>
  <c r="L46" i="51"/>
  <c r="K46" i="51" s="1"/>
  <c r="O59" i="46"/>
  <c r="Q59" i="46"/>
  <c r="R59" i="46" s="1"/>
  <c r="R60" i="46" s="1"/>
  <c r="M39" i="45"/>
  <c r="H68" i="53"/>
  <c r="AE55" i="52"/>
  <c r="AD55" i="52" s="1"/>
  <c r="L67" i="53"/>
  <c r="J67" i="53"/>
  <c r="AD53" i="52"/>
  <c r="M69" i="53"/>
  <c r="L69" i="53" s="1"/>
  <c r="M35" i="45"/>
  <c r="AD54" i="52"/>
  <c r="J19" i="51"/>
  <c r="J58" i="51" s="1"/>
  <c r="K58" i="51"/>
  <c r="Q56" i="55"/>
  <c r="R56" i="55" s="1"/>
  <c r="R57" i="55" s="1"/>
  <c r="O56" i="55"/>
  <c r="M43" i="45"/>
  <c r="H67" i="53"/>
  <c r="Q50" i="55"/>
  <c r="R50" i="55" s="1"/>
  <c r="R51" i="55" s="1"/>
  <c r="L60" i="52"/>
  <c r="K60" i="52" s="1"/>
  <c r="M31" i="44"/>
  <c r="O52" i="24"/>
  <c r="O53" i="24"/>
  <c r="P76" i="54"/>
  <c r="H75" i="54"/>
  <c r="J75" i="54" s="1"/>
  <c r="P92" i="54"/>
  <c r="P93" i="54"/>
  <c r="G85" i="54"/>
  <c r="Q47" i="46"/>
  <c r="R47" i="46" s="1"/>
  <c r="R48" i="46" s="1"/>
  <c r="O47" i="46"/>
  <c r="L12" i="53"/>
  <c r="L51" i="53" s="1"/>
  <c r="AC64" i="51"/>
  <c r="AE68" i="51"/>
  <c r="AB68" i="51" s="1"/>
  <c r="AB44" i="50"/>
  <c r="AD44" i="50" s="1"/>
  <c r="K26" i="53"/>
  <c r="K65" i="53" s="1"/>
  <c r="L65" i="53"/>
  <c r="K74" i="51"/>
  <c r="O86" i="54"/>
  <c r="J12" i="53"/>
  <c r="J51" i="53" s="1"/>
  <c r="K75" i="51"/>
  <c r="AB44" i="49"/>
  <c r="AD44" i="49" s="1"/>
  <c r="AD65" i="51"/>
  <c r="AC26" i="51"/>
  <c r="AC65" i="51" s="1"/>
  <c r="V52" i="50"/>
  <c r="X52" i="50" s="1"/>
  <c r="Z52" i="50" s="1"/>
  <c r="AB52" i="50" s="1"/>
  <c r="AD52" i="50" s="1"/>
  <c r="L73" i="54"/>
  <c r="AD63" i="54"/>
  <c r="AH65" i="54" s="1"/>
  <c r="G74" i="51"/>
  <c r="I74" i="51" s="1"/>
  <c r="Q44" i="46"/>
  <c r="R44" i="46" s="1"/>
  <c r="R45" i="46" s="1"/>
  <c r="AG74" i="52"/>
  <c r="AF74" i="52" s="1"/>
  <c r="M37" i="45"/>
  <c r="AB38" i="50"/>
  <c r="O41" i="55"/>
  <c r="Q41" i="55"/>
  <c r="R41" i="55" s="1"/>
  <c r="R42" i="55" s="1"/>
  <c r="O50" i="46"/>
  <c r="Q50" i="46"/>
  <c r="R50" i="46" s="1"/>
  <c r="R51" i="46" s="1"/>
  <c r="M60" i="53"/>
  <c r="K40" i="54"/>
  <c r="K86" i="54" s="1"/>
  <c r="L86" i="54"/>
  <c r="M74" i="52"/>
  <c r="M75" i="52"/>
  <c r="I74" i="52"/>
  <c r="K74" i="52" s="1"/>
  <c r="N76" i="52"/>
  <c r="M76" i="52" s="1"/>
  <c r="X51" i="50"/>
  <c r="Z51" i="50" s="1"/>
  <c r="AB51" i="50" s="1"/>
  <c r="AE46" i="52"/>
  <c r="AE48" i="52" s="1"/>
  <c r="AD48" i="52" s="1"/>
  <c r="M41" i="44"/>
  <c r="I59" i="52"/>
  <c r="G59" i="52"/>
  <c r="M51" i="53"/>
  <c r="M53" i="53" s="1"/>
  <c r="K44" i="51"/>
  <c r="J5" i="51"/>
  <c r="J44" i="51" s="1"/>
  <c r="P68" i="55"/>
  <c r="Q68" i="55" s="1"/>
  <c r="Q69" i="55" s="1"/>
  <c r="N68" i="55"/>
  <c r="AD5" i="53"/>
  <c r="AD44" i="53" s="1"/>
  <c r="AE44" i="53"/>
  <c r="M45" i="44"/>
  <c r="M53" i="55"/>
  <c r="Q53" i="55" s="1"/>
  <c r="R53" i="55" s="1"/>
  <c r="R54" i="55" s="1"/>
  <c r="AB59" i="52"/>
  <c r="Z59" i="52"/>
  <c r="G45" i="51"/>
  <c r="I45" i="51"/>
  <c r="K44" i="50"/>
  <c r="O47" i="55"/>
  <c r="Q47" i="55"/>
  <c r="R47" i="55" s="1"/>
  <c r="R48" i="55" s="1"/>
  <c r="X63" i="50"/>
  <c r="Z63" i="50" s="1"/>
  <c r="AB63" i="50" s="1"/>
  <c r="AB56" i="50"/>
  <c r="G39" i="50"/>
  <c r="L58" i="53"/>
  <c r="K19" i="53"/>
  <c r="K58" i="53" s="1"/>
  <c r="M33" i="44"/>
  <c r="AF74" i="53"/>
  <c r="AE74" i="53" s="1"/>
  <c r="Z75" i="54"/>
  <c r="AB75" i="54" s="1"/>
  <c r="AA73" i="53"/>
  <c r="AC73" i="53"/>
  <c r="AE73" i="53"/>
  <c r="G53" i="51"/>
  <c r="I53" i="51" s="1"/>
  <c r="K54" i="51"/>
  <c r="K53" i="51"/>
  <c r="L55" i="51"/>
  <c r="K55" i="51" s="1"/>
  <c r="AE48" i="51"/>
  <c r="AD48" i="51" s="1"/>
  <c r="AD47" i="51"/>
  <c r="AD46" i="51"/>
  <c r="Z46" i="51"/>
  <c r="AB46" i="51" s="1"/>
  <c r="AC40" i="54"/>
  <c r="AC86" i="54" s="1"/>
  <c r="AD86" i="54"/>
  <c r="AD88" i="54" s="1"/>
  <c r="AA53" i="54"/>
  <c r="AG55" i="54" s="1"/>
  <c r="AG56" i="54" s="1"/>
  <c r="E44" i="49"/>
  <c r="G44" i="49" s="1"/>
  <c r="AE72" i="53"/>
  <c r="AD33" i="53"/>
  <c r="AD72" i="53" s="1"/>
  <c r="N67" i="52"/>
  <c r="K50" i="53"/>
  <c r="M54" i="53"/>
  <c r="J52" i="53"/>
  <c r="H52" i="53"/>
  <c r="AH92" i="54"/>
  <c r="AH93" i="54"/>
  <c r="Y85" i="54"/>
  <c r="Y54" i="54"/>
  <c r="O62" i="55"/>
  <c r="Q62" i="55"/>
  <c r="R62" i="55" s="1"/>
  <c r="R63" i="55" s="1"/>
  <c r="M27" i="45"/>
  <c r="I56" i="54"/>
  <c r="K56" i="54" s="1"/>
  <c r="V40" i="50"/>
  <c r="I66" i="52"/>
  <c r="K66" i="52"/>
  <c r="AD51" i="51"/>
  <c r="AC12" i="51"/>
  <c r="AC51" i="51" s="1"/>
  <c r="AD73" i="52"/>
  <c r="AB73" i="52"/>
  <c r="AB74" i="54"/>
  <c r="AD74" i="54" s="1"/>
  <c r="Z62" i="50"/>
  <c r="AB62" i="50" s="1"/>
  <c r="Y16" i="58"/>
  <c r="Y41" i="58" s="1"/>
  <c r="AC44" i="58" s="1"/>
  <c r="M29" i="44"/>
  <c r="M29" i="45"/>
  <c r="AB45" i="52"/>
  <c r="Z45" i="52"/>
  <c r="AH76" i="54"/>
  <c r="Z52" i="51"/>
  <c r="AB52" i="51"/>
  <c r="H59" i="53"/>
  <c r="J59" i="53"/>
  <c r="X39" i="50"/>
  <c r="Z39" i="50" s="1"/>
  <c r="AF67" i="52"/>
  <c r="AB67" i="52"/>
  <c r="AD67" i="52" s="1"/>
  <c r="AG69" i="52"/>
  <c r="AF69" i="52" s="1"/>
  <c r="AF68" i="52"/>
  <c r="M39" i="44"/>
  <c r="O65" i="46"/>
  <c r="Q65" i="46"/>
  <c r="R65" i="46" s="1"/>
  <c r="R66" i="46" s="1"/>
  <c r="L48" i="52"/>
  <c r="K48" i="52" s="1"/>
  <c r="K46" i="52"/>
  <c r="K47" i="52"/>
  <c r="G46" i="52"/>
  <c r="I46" i="52" s="1"/>
  <c r="AD53" i="51" l="1"/>
  <c r="AE55" i="51"/>
  <c r="AD55" i="51" s="1"/>
  <c r="G67" i="51"/>
  <c r="I67" i="51" s="1"/>
  <c r="L69" i="51"/>
  <c r="K69" i="51" s="1"/>
  <c r="K68" i="51"/>
  <c r="AD54" i="51"/>
  <c r="L75" i="53"/>
  <c r="G51" i="50"/>
  <c r="I51" i="50" s="1"/>
  <c r="X40" i="50"/>
  <c r="Z40" i="50" s="1"/>
  <c r="AB40" i="50" s="1"/>
  <c r="H74" i="53"/>
  <c r="AB50" i="50"/>
  <c r="AD50" i="50" s="1"/>
  <c r="L66" i="54"/>
  <c r="M76" i="53"/>
  <c r="L76" i="53" s="1"/>
  <c r="H75" i="53"/>
  <c r="AD61" i="52"/>
  <c r="E64" i="50"/>
  <c r="G64" i="50" s="1"/>
  <c r="I64" i="50" s="1"/>
  <c r="AE62" i="52"/>
  <c r="AD62" i="52" s="1"/>
  <c r="Z60" i="52"/>
  <c r="AB60" i="52" s="1"/>
  <c r="L74" i="53"/>
  <c r="J74" i="53"/>
  <c r="L62" i="52"/>
  <c r="K62" i="52" s="1"/>
  <c r="AD67" i="51"/>
  <c r="Z67" i="51"/>
  <c r="AB67" i="51" s="1"/>
  <c r="K61" i="52"/>
  <c r="AC53" i="54"/>
  <c r="AG57" i="54" s="1"/>
  <c r="AG58" i="54" s="1"/>
  <c r="K47" i="51"/>
  <c r="AF63" i="54"/>
  <c r="AH67" i="54" s="1"/>
  <c r="O53" i="55"/>
  <c r="G52" i="50"/>
  <c r="I52" i="50" s="1"/>
  <c r="K52" i="50" s="1"/>
  <c r="AD46" i="50"/>
  <c r="G46" i="50"/>
  <c r="I46" i="50" s="1"/>
  <c r="G46" i="51"/>
  <c r="I46" i="51" s="1"/>
  <c r="G60" i="52"/>
  <c r="I60" i="52" s="1"/>
  <c r="I44" i="49"/>
  <c r="K44" i="49" s="1"/>
  <c r="L48" i="51"/>
  <c r="K48" i="51" s="1"/>
  <c r="AH77" i="54"/>
  <c r="Z77" i="54" s="1"/>
  <c r="AF73" i="54"/>
  <c r="AH79" i="54" s="1"/>
  <c r="AB79" i="54" s="1"/>
  <c r="AD79" i="54" s="1"/>
  <c r="L60" i="53"/>
  <c r="H61" i="53"/>
  <c r="H76" i="54"/>
  <c r="J76" i="54" s="1"/>
  <c r="AD47" i="52"/>
  <c r="J61" i="53"/>
  <c r="J60" i="53"/>
  <c r="M62" i="53"/>
  <c r="L62" i="53" s="1"/>
  <c r="Z46" i="52"/>
  <c r="AB46" i="52" s="1"/>
  <c r="N73" i="54"/>
  <c r="P79" i="54" s="1"/>
  <c r="P77" i="54"/>
  <c r="P78" i="54" s="1"/>
  <c r="X58" i="50"/>
  <c r="L85" i="54"/>
  <c r="O89" i="54" s="1"/>
  <c r="J85" i="54"/>
  <c r="O87" i="54" s="1"/>
  <c r="O88" i="54" s="1"/>
  <c r="N85" i="54"/>
  <c r="AF75" i="52"/>
  <c r="AD46" i="52"/>
  <c r="AE69" i="51"/>
  <c r="AD69" i="51" s="1"/>
  <c r="H60" i="53"/>
  <c r="L61" i="53"/>
  <c r="AB74" i="52"/>
  <c r="AD74" i="52" s="1"/>
  <c r="AG76" i="52"/>
  <c r="AF76" i="52" s="1"/>
  <c r="K12" i="53"/>
  <c r="K51" i="53" s="1"/>
  <c r="Z65" i="54"/>
  <c r="AB65" i="54" s="1"/>
  <c r="AH66" i="54"/>
  <c r="AB66" i="54" s="1"/>
  <c r="AD66" i="54" s="1"/>
  <c r="Y56" i="54"/>
  <c r="AA56" i="54" s="1"/>
  <c r="AD85" i="54"/>
  <c r="AG89" i="54" s="1"/>
  <c r="AF85" i="54"/>
  <c r="AB85" i="54"/>
  <c r="AG87" i="54" s="1"/>
  <c r="I67" i="52"/>
  <c r="K67" i="52" s="1"/>
  <c r="M68" i="52"/>
  <c r="M67" i="52"/>
  <c r="N69" i="52"/>
  <c r="M69" i="52" s="1"/>
  <c r="H53" i="53"/>
  <c r="J54" i="53"/>
  <c r="M55" i="53"/>
  <c r="L55" i="53" s="1"/>
  <c r="H54" i="53"/>
  <c r="J53" i="53"/>
  <c r="L53" i="53"/>
  <c r="L54" i="53"/>
  <c r="Z76" i="54"/>
  <c r="AB76" i="54" s="1"/>
  <c r="AD76" i="54" s="1"/>
  <c r="AA54" i="54"/>
  <c r="AC54" i="54" s="1"/>
  <c r="AD62" i="50"/>
  <c r="X64" i="50"/>
  <c r="Z64" i="50" s="1"/>
  <c r="G40" i="50"/>
  <c r="I40" i="50" s="1"/>
  <c r="Y55" i="54"/>
  <c r="AA55" i="54" s="1"/>
  <c r="AE53" i="54" l="1"/>
  <c r="AG59" i="54" s="1"/>
  <c r="AG60" i="54" s="1"/>
  <c r="AE60" i="54" s="1"/>
  <c r="K64" i="50"/>
  <c r="Y57" i="54"/>
  <c r="AA57" i="54" s="1"/>
  <c r="AC57" i="54" s="1"/>
  <c r="AB67" i="54"/>
  <c r="AD67" i="54" s="1"/>
  <c r="AF67" i="54" s="1"/>
  <c r="K46" i="50"/>
  <c r="L76" i="54"/>
  <c r="AB77" i="54"/>
  <c r="AD77" i="54" s="1"/>
  <c r="AH78" i="54"/>
  <c r="AF79" i="54"/>
  <c r="J78" i="54"/>
  <c r="P80" i="54"/>
  <c r="N80" i="54" s="1"/>
  <c r="Z58" i="50"/>
  <c r="AB58" i="50" s="1"/>
  <c r="H88" i="54"/>
  <c r="J88" i="54"/>
  <c r="O90" i="54"/>
  <c r="L88" i="54"/>
  <c r="AD65" i="54"/>
  <c r="J79" i="54"/>
  <c r="L79" i="54" s="1"/>
  <c r="N79" i="54" s="1"/>
  <c r="J87" i="54"/>
  <c r="H87" i="54"/>
  <c r="H77" i="54"/>
  <c r="J77" i="54" s="1"/>
  <c r="L77" i="54" s="1"/>
  <c r="J89" i="54"/>
  <c r="L89" i="54"/>
  <c r="AA58" i="54"/>
  <c r="AC58" i="54" s="1"/>
  <c r="AC56" i="54"/>
  <c r="AB87" i="54"/>
  <c r="Z87" i="54"/>
  <c r="AG88" i="54"/>
  <c r="AB64" i="50"/>
  <c r="AD64" i="50" s="1"/>
  <c r="AB78" i="54"/>
  <c r="AD78" i="54" s="1"/>
  <c r="AF78" i="54" s="1"/>
  <c r="AH80" i="54"/>
  <c r="AF80" i="54" s="1"/>
  <c r="AD89" i="54"/>
  <c r="AB89" i="54"/>
  <c r="Z89" i="54"/>
  <c r="AA59" i="54" l="1"/>
  <c r="AC59" i="54" s="1"/>
  <c r="AE59" i="54" s="1"/>
  <c r="L90" i="54"/>
  <c r="J90" i="54"/>
  <c r="L78" i="54"/>
  <c r="N78" i="54" s="1"/>
  <c r="AB88" i="54"/>
  <c r="Z88" i="54"/>
  <c r="AG90" i="54"/>
  <c r="AE58" i="54"/>
  <c r="AB90" i="54" l="1"/>
  <c r="AD90" i="54"/>
  <c r="W39" i="60"/>
  <c r="I41" i="60" s="1"/>
  <c r="H39" i="60"/>
  <c r="N41" i="60" s="1"/>
  <c r="S41" i="60" l="1"/>
  <c r="I42" i="60" s="1"/>
  <c r="S42" i="60" s="1"/>
  <c r="AF43" i="60" s="1"/>
</calcChain>
</file>

<file path=xl/sharedStrings.xml><?xml version="1.0" encoding="utf-8"?>
<sst xmlns="http://schemas.openxmlformats.org/spreadsheetml/2006/main" count="799" uniqueCount="288">
  <si>
    <t>名前</t>
    <rPh sb="0" eb="2">
      <t>ナマエ</t>
    </rPh>
    <phoneticPr fontId="2"/>
  </si>
  <si>
    <t>答え</t>
    <rPh sb="0" eb="1">
      <t>コタ</t>
    </rPh>
    <phoneticPr fontId="2"/>
  </si>
  <si>
    <t>№</t>
    <phoneticPr fontId="2"/>
  </si>
  <si>
    <t>№</t>
    <phoneticPr fontId="2"/>
  </si>
  <si>
    <t>(1)</t>
    <phoneticPr fontId="2"/>
  </si>
  <si>
    <t>→</t>
    <phoneticPr fontId="2"/>
  </si>
  <si>
    <t>(2)</t>
    <phoneticPr fontId="2"/>
  </si>
  <si>
    <t>◇　四捨五入で上から１けたのがい数にしましょう。</t>
    <rPh sb="2" eb="6">
      <t>シシャゴニュウ</t>
    </rPh>
    <rPh sb="7" eb="8">
      <t>ウエ</t>
    </rPh>
    <rPh sb="16" eb="17">
      <t>スウ</t>
    </rPh>
    <phoneticPr fontId="2"/>
  </si>
  <si>
    <t>◇　四捨五入で上から２けたのがい数にしましょう。</t>
    <rPh sb="2" eb="6">
      <t>シシャゴニュウ</t>
    </rPh>
    <rPh sb="7" eb="8">
      <t>ウエ</t>
    </rPh>
    <rPh sb="16" eb="17">
      <t>スウ</t>
    </rPh>
    <phoneticPr fontId="2"/>
  </si>
  <si>
    <t>◇　四捨五入で［　　］の中の位までのがい数にしましょう。</t>
    <rPh sb="2" eb="6">
      <t>シシャゴニュウ</t>
    </rPh>
    <rPh sb="12" eb="13">
      <t>ナカ</t>
    </rPh>
    <rPh sb="14" eb="15">
      <t>クライ</t>
    </rPh>
    <rPh sb="20" eb="21">
      <t>スウ</t>
    </rPh>
    <phoneticPr fontId="2"/>
  </si>
  <si>
    <t>［千の位］</t>
    <rPh sb="1" eb="2">
      <t>セン</t>
    </rPh>
    <rPh sb="3" eb="4">
      <t>クライ</t>
    </rPh>
    <phoneticPr fontId="2"/>
  </si>
  <si>
    <t>［一万の位］</t>
    <rPh sb="1" eb="3">
      <t>イチマン</t>
    </rPh>
    <rPh sb="4" eb="5">
      <t>クライ</t>
    </rPh>
    <phoneticPr fontId="2"/>
  </si>
  <si>
    <t>［十万の位］</t>
    <rPh sb="1" eb="3">
      <t>ジュウマン</t>
    </rPh>
    <rPh sb="4" eb="5">
      <t>クライ</t>
    </rPh>
    <phoneticPr fontId="2"/>
  </si>
  <si>
    <t>÷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</si>
  <si>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</si>
  <si>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</si>
  <si>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</si>
  <si>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</si>
  <si>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</si>
  <si>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</si>
  <si>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</si>
  <si>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</si>
  <si>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)</t>
    <phoneticPr fontId="2"/>
  </si>
  <si>
    <t>(3)</t>
    <phoneticPr fontId="2"/>
  </si>
  <si>
    <t>(2)</t>
    <phoneticPr fontId="2"/>
  </si>
  <si>
    <t>＝</t>
    <phoneticPr fontId="2"/>
  </si>
  <si>
    <t>－</t>
    <phoneticPr fontId="2"/>
  </si>
  <si>
    <t>＋</t>
    <phoneticPr fontId="2"/>
  </si>
  <si>
    <t>×</t>
    <phoneticPr fontId="2"/>
  </si>
  <si>
    <t>次の分数を，下の数直線に表しましょう。</t>
    <rPh sb="0" eb="1">
      <t>ツギ</t>
    </rPh>
    <rPh sb="2" eb="4">
      <t>ブンスウ</t>
    </rPh>
    <rPh sb="6" eb="7">
      <t>シタ</t>
    </rPh>
    <rPh sb="8" eb="11">
      <t>スウチョクセン</t>
    </rPh>
    <rPh sb="12" eb="13">
      <t>アラワ</t>
    </rPh>
    <phoneticPr fontId="2"/>
  </si>
  <si>
    <t>①</t>
    <phoneticPr fontId="2"/>
  </si>
  <si>
    <t>②</t>
    <phoneticPr fontId="2"/>
  </si>
  <si>
    <t>③</t>
    <phoneticPr fontId="2"/>
  </si>
  <si>
    <t>次の□にあてはまる数をかきましょう。</t>
    <rPh sb="0" eb="1">
      <t>ツギ</t>
    </rPh>
    <rPh sb="9" eb="10">
      <t>スウ</t>
    </rPh>
    <phoneticPr fontId="2"/>
  </si>
  <si>
    <t>つに分けた１つ分は</t>
    <rPh sb="2" eb="3">
      <t>ワ</t>
    </rPh>
    <rPh sb="7" eb="8">
      <t>ブン</t>
    </rPh>
    <phoneticPr fontId="2"/>
  </si>
  <si>
    <t>です。</t>
    <phoneticPr fontId="2"/>
  </si>
  <si>
    <t>つに分けた</t>
    <rPh sb="2" eb="3">
      <t>ワ</t>
    </rPh>
    <phoneticPr fontId="2"/>
  </si>
  <si>
    <t>つ分は</t>
    <rPh sb="1" eb="2">
      <t>ブン</t>
    </rPh>
    <phoneticPr fontId="2"/>
  </si>
  <si>
    <t>③</t>
    <phoneticPr fontId="2"/>
  </si>
  <si>
    <t>を</t>
    <phoneticPr fontId="2"/>
  </si>
  <si>
    <t>こ集めた数は</t>
    <rPh sb="1" eb="2">
      <t>アツ</t>
    </rPh>
    <rPh sb="4" eb="5">
      <t>スウ</t>
    </rPh>
    <phoneticPr fontId="2"/>
  </si>
  <si>
    <t>です。</t>
    <phoneticPr fontId="2"/>
  </si>
  <si>
    <t>は</t>
    <phoneticPr fontId="2"/>
  </si>
  <si>
    <t>こ集めた数です。</t>
    <rPh sb="1" eb="2">
      <t>アツ</t>
    </rPh>
    <rPh sb="4" eb="5">
      <t>スウ</t>
    </rPh>
    <phoneticPr fontId="2"/>
  </si>
  <si>
    <t>と</t>
    <phoneticPr fontId="2"/>
  </si>
  <si>
    <t>④　１を同じ大きさに</t>
    <rPh sb="4" eb="5">
      <t>オナ</t>
    </rPh>
    <rPh sb="6" eb="7">
      <t>オオ</t>
    </rPh>
    <phoneticPr fontId="2"/>
  </si>
  <si>
    <t>⑤　１を同じ大きさに</t>
    <rPh sb="4" eb="5">
      <t>オナ</t>
    </rPh>
    <rPh sb="6" eb="7">
      <t>オオ</t>
    </rPh>
    <phoneticPr fontId="2"/>
  </si>
  <si>
    <t>⑥</t>
    <phoneticPr fontId="2"/>
  </si>
  <si>
    <t>⑦</t>
    <phoneticPr fontId="2"/>
  </si>
  <si>
    <t>⑧</t>
    <phoneticPr fontId="2"/>
  </si>
  <si>
    <t>⑨</t>
    <phoneticPr fontId="2"/>
  </si>
  <si>
    <t>⑩</t>
    <phoneticPr fontId="2"/>
  </si>
  <si>
    <t>次の分数を，真分数・仮分数・帯分数に分けましょう。</t>
    <rPh sb="0" eb="1">
      <t>ツギ</t>
    </rPh>
    <rPh sb="2" eb="4">
      <t>ブンスウ</t>
    </rPh>
    <rPh sb="6" eb="9">
      <t>シンブンスウ</t>
    </rPh>
    <rPh sb="10" eb="13">
      <t>カブンスウ</t>
    </rPh>
    <rPh sb="14" eb="17">
      <t>タイブンスウ</t>
    </rPh>
    <rPh sb="18" eb="19">
      <t>ワ</t>
    </rPh>
    <phoneticPr fontId="2"/>
  </si>
  <si>
    <t>①</t>
    <phoneticPr fontId="2"/>
  </si>
  <si>
    <t>②</t>
    <phoneticPr fontId="2"/>
  </si>
  <si>
    <t>帯分数は仮分数に，仮分数は整数か帯分数になおしましょう。</t>
    <rPh sb="0" eb="3">
      <t>タイブンスウ</t>
    </rPh>
    <rPh sb="4" eb="7">
      <t>カブンスウ</t>
    </rPh>
    <rPh sb="9" eb="12">
      <t>カブンスウ</t>
    </rPh>
    <rPh sb="13" eb="15">
      <t>セイスウ</t>
    </rPh>
    <rPh sb="16" eb="19">
      <t>タイブンスウ</t>
    </rPh>
    <phoneticPr fontId="2"/>
  </si>
  <si>
    <t>④</t>
    <phoneticPr fontId="2"/>
  </si>
  <si>
    <t>⑤</t>
    <phoneticPr fontId="2"/>
  </si>
  <si>
    <t>(3)</t>
    <phoneticPr fontId="2"/>
  </si>
  <si>
    <t>□にあてはまる数をかきましょう。</t>
    <rPh sb="7" eb="8">
      <t>スウ</t>
    </rPh>
    <phoneticPr fontId="2"/>
  </si>
  <si>
    <t>⑩</t>
    <phoneticPr fontId="2"/>
  </si>
  <si>
    <t>真分数</t>
    <rPh sb="0" eb="1">
      <t>シン</t>
    </rPh>
    <rPh sb="1" eb="3">
      <t>ブンスウ</t>
    </rPh>
    <phoneticPr fontId="2"/>
  </si>
  <si>
    <t>仮分数</t>
    <rPh sb="0" eb="3">
      <t>カブンスウ</t>
    </rPh>
    <phoneticPr fontId="2"/>
  </si>
  <si>
    <t>帯分数</t>
    <rPh sb="0" eb="3">
      <t>タイブンスウ</t>
    </rPh>
    <phoneticPr fontId="2"/>
  </si>
  <si>
    <t>分数</t>
    <rPh sb="0" eb="2">
      <t>ブンスウ</t>
    </rPh>
    <phoneticPr fontId="2"/>
  </si>
  <si>
    <t>小数のかけ算</t>
    <rPh sb="0" eb="2">
      <t>ショウスウ</t>
    </rPh>
    <rPh sb="5" eb="6">
      <t>ザン</t>
    </rPh>
    <phoneticPr fontId="2"/>
  </si>
  <si>
    <t>№</t>
    <phoneticPr fontId="2"/>
  </si>
  <si>
    <t>(1)</t>
    <phoneticPr fontId="2"/>
  </si>
  <si>
    <t>×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</si>
  <si>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</si>
  <si>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</si>
  <si>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</si>
  <si>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</si>
  <si>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</si>
  <si>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</si>
  <si>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</si>
  <si>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(９)</t>
    <phoneticPr fontId="2"/>
  </si>
  <si>
    <t>(10)</t>
    <phoneticPr fontId="2"/>
  </si>
  <si>
    <t>小数のわり算</t>
    <rPh sb="0" eb="2">
      <t>ショウスウ</t>
    </rPh>
    <rPh sb="5" eb="6">
      <t>サン</t>
    </rPh>
    <phoneticPr fontId="2"/>
  </si>
  <si>
    <t>(9)</t>
    <phoneticPr fontId="2"/>
  </si>
  <si>
    <t>分数のたし算・ひき算</t>
    <rPh sb="0" eb="2">
      <t>ブンスウ</t>
    </rPh>
    <rPh sb="5" eb="6">
      <t>ザン</t>
    </rPh>
    <rPh sb="9" eb="10">
      <t>ザン</t>
    </rPh>
    <phoneticPr fontId="2"/>
  </si>
  <si>
    <t>№</t>
    <phoneticPr fontId="2"/>
  </si>
  <si>
    <t>◎計算しましょう。</t>
    <rPh sb="1" eb="3">
      <t>ケイサン</t>
    </rPh>
    <phoneticPr fontId="2"/>
  </si>
  <si>
    <t>(1)</t>
    <phoneticPr fontId="2"/>
  </si>
  <si>
    <t>＋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</si>
  <si>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</si>
  <si>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</si>
  <si>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</si>
  <si>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</si>
  <si>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</si>
  <si>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</si>
  <si>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</si>
  <si>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</si>
  <si>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</si>
  <si>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＝</t>
    <phoneticPr fontId="2"/>
  </si>
  <si>
    <t>がい数</t>
    <rPh sb="2" eb="3">
      <t>スウ</t>
    </rPh>
    <phoneticPr fontId="2"/>
  </si>
  <si>
    <t>がい数の計算</t>
    <rPh sb="2" eb="3">
      <t>スウ</t>
    </rPh>
    <rPh sb="4" eb="6">
      <t>ケイサン</t>
    </rPh>
    <phoneticPr fontId="2"/>
  </si>
  <si>
    <t>〔　　〕の中の位までもとめましょう。</t>
    <rPh sb="5" eb="6">
      <t>ナカ</t>
    </rPh>
    <rPh sb="7" eb="8">
      <t>クライ</t>
    </rPh>
    <phoneticPr fontId="2"/>
  </si>
  <si>
    <t>(1)</t>
    <phoneticPr fontId="2"/>
  </si>
  <si>
    <t>＋</t>
    <phoneticPr fontId="2"/>
  </si>
  <si>
    <t>〔千の位〕</t>
    <rPh sb="1" eb="2">
      <t>セン</t>
    </rPh>
    <rPh sb="3" eb="4">
      <t>クライ</t>
    </rPh>
    <phoneticPr fontId="2"/>
  </si>
  <si>
    <t>(2)</t>
    <phoneticPr fontId="2"/>
  </si>
  <si>
    <t>〔万の位〕</t>
    <rPh sb="1" eb="2">
      <t>マン</t>
    </rPh>
    <rPh sb="3" eb="4">
      <t>クライ</t>
    </rPh>
    <phoneticPr fontId="2"/>
  </si>
  <si>
    <t>(3)</t>
    <phoneticPr fontId="2"/>
  </si>
  <si>
    <t>(4)</t>
    <phoneticPr fontId="2"/>
  </si>
  <si>
    <t>×</t>
    <phoneticPr fontId="2"/>
  </si>
  <si>
    <t>１</t>
    <phoneticPr fontId="2"/>
  </si>
  <si>
    <t>２</t>
    <phoneticPr fontId="2"/>
  </si>
  <si>
    <t>次の問いの答えなさい。</t>
    <rPh sb="0" eb="1">
      <t>ツギ</t>
    </rPh>
    <rPh sb="2" eb="3">
      <t>ト</t>
    </rPh>
    <rPh sb="5" eb="6">
      <t>コタ</t>
    </rPh>
    <phoneticPr fontId="2"/>
  </si>
  <si>
    <t>見積もりましょう。</t>
    <phoneticPr fontId="2"/>
  </si>
  <si>
    <t>(3)</t>
    <phoneticPr fontId="2"/>
  </si>
  <si>
    <t>をわられる数を上から２けた，</t>
    <rPh sb="5" eb="6">
      <t>スウ</t>
    </rPh>
    <rPh sb="7" eb="8">
      <t>ウエ</t>
    </rPh>
    <phoneticPr fontId="2"/>
  </si>
  <si>
    <t>もとめましょう。</t>
    <phoneticPr fontId="2"/>
  </si>
  <si>
    <r>
      <rPr>
        <sz val="14"/>
        <rFont val="ＭＳ 明朝"/>
        <family val="1"/>
        <charset val="128"/>
      </rPr>
      <t>(2)</t>
    </r>
    <phoneticPr fontId="2"/>
  </si>
  <si>
    <t>小数のかけ算の筆算</t>
    <rPh sb="0" eb="2">
      <t>ショウスウ</t>
    </rPh>
    <rPh sb="5" eb="6">
      <t>サン</t>
    </rPh>
    <rPh sb="7" eb="9">
      <t>ヒッサン</t>
    </rPh>
    <phoneticPr fontId="2"/>
  </si>
  <si>
    <t>№</t>
    <phoneticPr fontId="2"/>
  </si>
  <si>
    <t>(1)</t>
    <phoneticPr fontId="2"/>
  </si>
  <si>
    <t>.</t>
    <phoneticPr fontId="2"/>
  </si>
  <si>
    <t>(2)</t>
    <phoneticPr fontId="2"/>
  </si>
  <si>
    <t>×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</si>
  <si>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</si>
  <si>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</si>
  <si>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</si>
  <si>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</si>
  <si>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</si>
  <si>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</si>
  <si>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.</t>
    <phoneticPr fontId="2"/>
  </si>
  <si>
    <t>(9)</t>
    <phoneticPr fontId="2"/>
  </si>
  <si>
    <t>(10)</t>
    <phoneticPr fontId="2"/>
  </si>
  <si>
    <t>．</t>
    <phoneticPr fontId="2"/>
  </si>
  <si>
    <t>.</t>
    <phoneticPr fontId="2"/>
  </si>
  <si>
    <t>№</t>
    <phoneticPr fontId="2"/>
  </si>
  <si>
    <t>(8)</t>
    <phoneticPr fontId="2"/>
  </si>
  <si>
    <t>(9)</t>
    <phoneticPr fontId="2"/>
  </si>
  <si>
    <t>(10)</t>
    <phoneticPr fontId="2"/>
  </si>
  <si>
    <t>.</t>
    <phoneticPr fontId="2"/>
  </si>
  <si>
    <t>÷</t>
    <phoneticPr fontId="3"/>
  </si>
  <si>
    <r>
      <t>(</t>
    </r>
    <r>
      <rPr>
        <sz val="14"/>
        <rFont val="ＭＳ 明朝"/>
        <family val="1"/>
        <charset val="128"/>
      </rPr>
      <t>1</t>
    </r>
    <r>
      <rPr>
        <sz val="14"/>
        <rFont val="ＭＳ 明朝"/>
        <family val="1"/>
        <charset val="128"/>
      </rPr>
      <t>)</t>
    </r>
    <phoneticPr fontId="2"/>
  </si>
  <si>
    <t>＝</t>
    <phoneticPr fontId="3"/>
  </si>
  <si>
    <t>小数のわり算の筆算</t>
    <rPh sb="0" eb="2">
      <t>ショウスウ</t>
    </rPh>
    <rPh sb="5" eb="6">
      <t>サン</t>
    </rPh>
    <rPh sb="7" eb="9">
      <t>ヒッサン</t>
    </rPh>
    <phoneticPr fontId="2"/>
  </si>
  <si>
    <t>(1)</t>
    <phoneticPr fontId="2"/>
  </si>
  <si>
    <t>)</t>
    <phoneticPr fontId="3"/>
  </si>
  <si>
    <t>(2)</t>
    <phoneticPr fontId="3"/>
  </si>
  <si>
    <t>(3)</t>
    <phoneticPr fontId="2"/>
  </si>
  <si>
    <t>(4)</t>
    <phoneticPr fontId="3"/>
  </si>
  <si>
    <t>(5)</t>
    <phoneticPr fontId="2"/>
  </si>
  <si>
    <t>(6)</t>
    <phoneticPr fontId="3"/>
  </si>
  <si>
    <t>(7)</t>
    <phoneticPr fontId="2"/>
  </si>
  <si>
    <t>(8)</t>
    <phoneticPr fontId="3"/>
  </si>
  <si>
    <t>(9)</t>
    <phoneticPr fontId="2"/>
  </si>
  <si>
    <t>(10)</t>
    <phoneticPr fontId="3"/>
  </si>
  <si>
    <t>.</t>
    <phoneticPr fontId="2"/>
  </si>
  <si>
    <t>№</t>
    <phoneticPr fontId="2"/>
  </si>
  <si>
    <t>わり進む筆算</t>
    <rPh sb="2" eb="3">
      <t>スス</t>
    </rPh>
    <rPh sb="4" eb="6">
      <t>ヒッサン</t>
    </rPh>
    <phoneticPr fontId="2"/>
  </si>
  <si>
    <t>№</t>
    <phoneticPr fontId="2"/>
  </si>
  <si>
    <t>÷</t>
    <phoneticPr fontId="2"/>
  </si>
  <si>
    <t>＝</t>
    <phoneticPr fontId="2"/>
  </si>
  <si>
    <t>(2)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</si>
  <si>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</si>
  <si>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</si>
  <si>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</si>
  <si>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</si>
  <si>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</si>
  <si>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)</t>
    <phoneticPr fontId="2"/>
  </si>
  <si>
    <t>.</t>
    <phoneticPr fontId="3"/>
  </si>
  <si>
    <t>十分の一の位までの概数</t>
    <rPh sb="0" eb="2">
      <t>ジュウブン</t>
    </rPh>
    <rPh sb="3" eb="4">
      <t>イチ</t>
    </rPh>
    <rPh sb="5" eb="6">
      <t>クライ</t>
    </rPh>
    <rPh sb="9" eb="11">
      <t>ガイスウ</t>
    </rPh>
    <phoneticPr fontId="3"/>
  </si>
  <si>
    <t>上から１けたの概数</t>
    <rPh sb="0" eb="1">
      <t>ウエ</t>
    </rPh>
    <rPh sb="7" eb="9">
      <t>ガイスウ</t>
    </rPh>
    <phoneticPr fontId="3"/>
  </si>
  <si>
    <t>)</t>
    <phoneticPr fontId="2"/>
  </si>
  <si>
    <t>１　次のわり算をわり切れるまでしましょう。</t>
    <rPh sb="3" eb="4">
      <t>ツギ</t>
    </rPh>
    <rPh sb="7" eb="8">
      <t>サン</t>
    </rPh>
    <rPh sb="11" eb="12">
      <t>キ</t>
    </rPh>
    <phoneticPr fontId="2"/>
  </si>
  <si>
    <t>)</t>
    <phoneticPr fontId="2"/>
  </si>
  <si>
    <t>．</t>
    <phoneticPr fontId="2"/>
  </si>
  <si>
    <t>.</t>
    <phoneticPr fontId="2"/>
  </si>
  <si>
    <t>次の数の大小を不等号，等号を使って表しましょう。</t>
    <rPh sb="0" eb="1">
      <t>ツギ</t>
    </rPh>
    <rPh sb="2" eb="3">
      <t>スウ</t>
    </rPh>
    <rPh sb="4" eb="5">
      <t>オオ</t>
    </rPh>
    <rPh sb="5" eb="6">
      <t>ショウ</t>
    </rPh>
    <rPh sb="7" eb="10">
      <t>フトウゴウ</t>
    </rPh>
    <rPh sb="11" eb="13">
      <t>トウゴウ</t>
    </rPh>
    <rPh sb="14" eb="15">
      <t>ツカ</t>
    </rPh>
    <rPh sb="17" eb="18">
      <t>アラワ</t>
    </rPh>
    <phoneticPr fontId="2"/>
  </si>
  <si>
    <t>－</t>
    <phoneticPr fontId="2"/>
  </si>
  <si>
    <t>㎠</t>
    <phoneticPr fontId="2"/>
  </si>
  <si>
    <t>㎞</t>
    <phoneticPr fontId="2"/>
  </si>
  <si>
    <t>ｍ</t>
    <phoneticPr fontId="2"/>
  </si>
  <si>
    <t>こ…</t>
    <phoneticPr fontId="2"/>
  </si>
  <si>
    <t>け…</t>
    <phoneticPr fontId="2"/>
  </si>
  <si>
    <t>く…</t>
    <phoneticPr fontId="2"/>
  </si>
  <si>
    <t>か…</t>
    <phoneticPr fontId="2"/>
  </si>
  <si>
    <t>き…</t>
    <phoneticPr fontId="2"/>
  </si>
  <si>
    <t>お…</t>
    <phoneticPr fontId="2"/>
  </si>
  <si>
    <t>㎝</t>
    <phoneticPr fontId="2"/>
  </si>
  <si>
    <t>え…</t>
    <phoneticPr fontId="2"/>
  </si>
  <si>
    <t>う…</t>
    <phoneticPr fontId="2"/>
  </si>
  <si>
    <t>い…</t>
    <phoneticPr fontId="2"/>
  </si>
  <si>
    <t>あ…</t>
    <phoneticPr fontId="2"/>
  </si>
  <si>
    <t>◇　次の図形の面積を求めましょう。</t>
    <rPh sb="2" eb="3">
      <t>ツギ</t>
    </rPh>
    <rPh sb="4" eb="6">
      <t>ズケイ</t>
    </rPh>
    <rPh sb="7" eb="9">
      <t>メンセキ</t>
    </rPh>
    <rPh sb="10" eb="11">
      <t>モト</t>
    </rPh>
    <phoneticPr fontId="2"/>
  </si>
  <si>
    <t>№</t>
    <phoneticPr fontId="2"/>
  </si>
  <si>
    <t>面積</t>
    <rPh sb="0" eb="2">
      <t>メンセキ</t>
    </rPh>
    <phoneticPr fontId="2"/>
  </si>
  <si>
    <t>㎝</t>
    <phoneticPr fontId="2"/>
  </si>
  <si>
    <t>＝</t>
    <phoneticPr fontId="2"/>
  </si>
  <si>
    <t>×</t>
    <phoneticPr fontId="2"/>
  </si>
  <si>
    <t>㎞</t>
    <phoneticPr fontId="2"/>
  </si>
  <si>
    <t>㎡</t>
    <phoneticPr fontId="2"/>
  </si>
  <si>
    <t>㎡</t>
    <phoneticPr fontId="2"/>
  </si>
  <si>
    <t>(㎡)</t>
    <phoneticPr fontId="2"/>
  </si>
  <si>
    <t>(㎡)</t>
    <phoneticPr fontId="2"/>
  </si>
  <si>
    <t>㎝の長方形の面積</t>
    <rPh sb="2" eb="5">
      <t>チョウホウケイ</t>
    </rPh>
    <rPh sb="6" eb="8">
      <t>メンセキ</t>
    </rPh>
    <phoneticPr fontId="2"/>
  </si>
  <si>
    <t>ｍ，横</t>
    <rPh sb="2" eb="3">
      <t>ヨコ</t>
    </rPh>
    <phoneticPr fontId="2"/>
  </si>
  <si>
    <t>たて</t>
    <phoneticPr fontId="2"/>
  </si>
  <si>
    <t>(10)</t>
    <phoneticPr fontId="2"/>
  </si>
  <si>
    <t>㎞の長方形の土地の面積</t>
    <rPh sb="2" eb="5">
      <t>チョウホウケイ</t>
    </rPh>
    <rPh sb="6" eb="8">
      <t>トチ</t>
    </rPh>
    <rPh sb="9" eb="11">
      <t>メンセキ</t>
    </rPh>
    <phoneticPr fontId="2"/>
  </si>
  <si>
    <t>㎞，横</t>
    <rPh sb="2" eb="3">
      <t>ヨコ</t>
    </rPh>
    <phoneticPr fontId="2"/>
  </si>
  <si>
    <t>(9)</t>
    <phoneticPr fontId="2"/>
  </si>
  <si>
    <t>(8)</t>
    <phoneticPr fontId="2"/>
  </si>
  <si>
    <t>ｍの長方形の土地の面積</t>
    <rPh sb="2" eb="5">
      <t>チョウホウケイ</t>
    </rPh>
    <rPh sb="6" eb="8">
      <t>トチ</t>
    </rPh>
    <rPh sb="9" eb="11">
      <t>メンセキ</t>
    </rPh>
    <phoneticPr fontId="2"/>
  </si>
  <si>
    <t>(7)</t>
    <phoneticPr fontId="2"/>
  </si>
  <si>
    <t>(6)</t>
    <phoneticPr fontId="2"/>
  </si>
  <si>
    <t>ｍの正方形の土地の面積</t>
    <rPh sb="2" eb="5">
      <t>セイホウケイ</t>
    </rPh>
    <rPh sb="6" eb="8">
      <t>トチ</t>
    </rPh>
    <rPh sb="9" eb="11">
      <t>メンセキ</t>
    </rPh>
    <phoneticPr fontId="2"/>
  </si>
  <si>
    <t>１辺が</t>
    <rPh sb="1" eb="2">
      <t>ヘン</t>
    </rPh>
    <phoneticPr fontId="2"/>
  </si>
  <si>
    <t>(5)</t>
    <phoneticPr fontId="2"/>
  </si>
  <si>
    <t>㎝の正方形の面積</t>
    <rPh sb="2" eb="5">
      <t>セイホウケイ</t>
    </rPh>
    <rPh sb="6" eb="8">
      <t>メンセキ</t>
    </rPh>
    <phoneticPr fontId="2"/>
  </si>
  <si>
    <t>(4)</t>
    <phoneticPr fontId="2"/>
  </si>
  <si>
    <t>横</t>
    <rPh sb="0" eb="1">
      <t>ヨコ</t>
    </rPh>
    <phoneticPr fontId="2"/>
  </si>
  <si>
    <t>㎝，</t>
    <phoneticPr fontId="2"/>
  </si>
  <si>
    <t>たて</t>
    <phoneticPr fontId="2"/>
  </si>
  <si>
    <t>(3)</t>
    <phoneticPr fontId="2"/>
  </si>
  <si>
    <t>(2)</t>
    <phoneticPr fontId="2"/>
  </si>
  <si>
    <t>(1)</t>
    <phoneticPr fontId="2"/>
  </si>
  <si>
    <t>◇　次の面積を求めましょう。</t>
    <rPh sb="2" eb="3">
      <t>ツギ</t>
    </rPh>
    <rPh sb="4" eb="6">
      <t>メンセキ</t>
    </rPh>
    <rPh sb="7" eb="8">
      <t>モト</t>
    </rPh>
    <phoneticPr fontId="2"/>
  </si>
  <si>
    <t>㎠</t>
    <phoneticPr fontId="2"/>
  </si>
  <si>
    <t>長方形の面積…</t>
    <rPh sb="0" eb="3">
      <t>チョウホウケイ</t>
    </rPh>
    <rPh sb="4" eb="6">
      <t>メンセキ</t>
    </rPh>
    <phoneticPr fontId="2"/>
  </si>
  <si>
    <t>し…</t>
    <phoneticPr fontId="2"/>
  </si>
  <si>
    <t>さ…</t>
    <phoneticPr fontId="2"/>
  </si>
  <si>
    <t>にあてはまる数をもとめましょう。</t>
    <rPh sb="6" eb="7">
      <t>スウ</t>
    </rPh>
    <phoneticPr fontId="2"/>
  </si>
  <si>
    <t>◆　次の図形の面積をもとめましょう。</t>
    <rPh sb="2" eb="3">
      <t>ツギ</t>
    </rPh>
    <rPh sb="4" eb="6">
      <t>ズケイ</t>
    </rPh>
    <rPh sb="7" eb="9">
      <t>メンセキ</t>
    </rPh>
    <phoneticPr fontId="2"/>
  </si>
  <si>
    <t>ha</t>
    <phoneticPr fontId="2"/>
  </si>
  <si>
    <t>(ha)</t>
    <phoneticPr fontId="2"/>
  </si>
  <si>
    <t>ａ</t>
    <phoneticPr fontId="2"/>
  </si>
  <si>
    <t>(ａ)</t>
    <phoneticPr fontId="2"/>
  </si>
  <si>
    <t>ha</t>
    <phoneticPr fontId="2"/>
  </si>
  <si>
    <t>＝</t>
    <phoneticPr fontId="2"/>
  </si>
  <si>
    <t>÷</t>
    <phoneticPr fontId="2"/>
  </si>
  <si>
    <t>㎡</t>
    <phoneticPr fontId="2"/>
  </si>
  <si>
    <t>×</t>
    <phoneticPr fontId="2"/>
  </si>
  <si>
    <t>ａ</t>
    <phoneticPr fontId="2"/>
  </si>
  <si>
    <t>の公園の面積は何haですか。</t>
    <rPh sb="1" eb="3">
      <t>コウエン</t>
    </rPh>
    <rPh sb="4" eb="6">
      <t>メンセキ</t>
    </rPh>
    <rPh sb="7" eb="8">
      <t>ナン</t>
    </rPh>
    <phoneticPr fontId="2"/>
  </si>
  <si>
    <t>たて</t>
    <phoneticPr fontId="2"/>
  </si>
  <si>
    <r>
      <rPr>
        <sz val="14"/>
        <rFont val="ＭＳ 明朝"/>
        <family val="1"/>
        <charset val="128"/>
      </rPr>
      <t>(8)</t>
    </r>
    <phoneticPr fontId="2"/>
  </si>
  <si>
    <t>ｍの水田の面積は何ａですか。</t>
    <rPh sb="2" eb="4">
      <t>スイデン</t>
    </rPh>
    <rPh sb="5" eb="7">
      <t>メンセキ</t>
    </rPh>
    <rPh sb="8" eb="9">
      <t>ナン</t>
    </rPh>
    <phoneticPr fontId="2"/>
  </si>
  <si>
    <t>(7)</t>
    <phoneticPr fontId="2"/>
  </si>
  <si>
    <t>㎢＝</t>
    <phoneticPr fontId="2"/>
  </si>
  <si>
    <t>(6)</t>
    <phoneticPr fontId="2"/>
  </si>
  <si>
    <t>㎡＝</t>
    <phoneticPr fontId="2"/>
  </si>
  <si>
    <t>(5)</t>
    <phoneticPr fontId="2"/>
  </si>
  <si>
    <t>(4)</t>
    <phoneticPr fontId="2"/>
  </si>
  <si>
    <t>ha＝</t>
    <phoneticPr fontId="2"/>
  </si>
  <si>
    <t>(3)</t>
    <phoneticPr fontId="2"/>
  </si>
  <si>
    <t>また，何haですか，</t>
    <rPh sb="3" eb="4">
      <t>ナン</t>
    </rPh>
    <phoneticPr fontId="2"/>
  </si>
  <si>
    <t>の畑の面積は何㎡ですか。</t>
    <rPh sb="1" eb="2">
      <t>ハタケ</t>
    </rPh>
    <rPh sb="3" eb="5">
      <t>メンセキ</t>
    </rPh>
    <rPh sb="6" eb="7">
      <t>ナン</t>
    </rPh>
    <phoneticPr fontId="2"/>
  </si>
  <si>
    <t>(2)</t>
    <phoneticPr fontId="2"/>
  </si>
  <si>
    <t>また，何ａですか，</t>
    <rPh sb="3" eb="4">
      <t>ナン</t>
    </rPh>
    <phoneticPr fontId="2"/>
  </si>
  <si>
    <t>ｍの花だんの面積は何㎡ですか。</t>
    <rPh sb="2" eb="3">
      <t>ハナ</t>
    </rPh>
    <rPh sb="6" eb="8">
      <t>メンセキ</t>
    </rPh>
    <rPh sb="9" eb="10">
      <t>ナン</t>
    </rPh>
    <phoneticPr fontId="2"/>
  </si>
  <si>
    <t>(1)</t>
    <phoneticPr fontId="2"/>
  </si>
  <si>
    <t>アールとヘクタール</t>
    <phoneticPr fontId="2"/>
  </si>
  <si>
    <t>◇　四捨五入で千の位までのがい数にしましょう。</t>
    <rPh sb="2" eb="6">
      <t>シシャゴニュウ</t>
    </rPh>
    <rPh sb="7" eb="8">
      <t>セン</t>
    </rPh>
    <rPh sb="9" eb="10">
      <t>クライ</t>
    </rPh>
    <rPh sb="15" eb="16">
      <t>スウ</t>
    </rPh>
    <phoneticPr fontId="2"/>
  </si>
  <si>
    <t>を上から１けたのがい数にして</t>
    <rPh sb="1" eb="2">
      <t>ウエ</t>
    </rPh>
    <rPh sb="10" eb="11">
      <t>スウ</t>
    </rPh>
    <phoneticPr fontId="2"/>
  </si>
  <si>
    <t>わる数を上から１けたのがい数にし，商は上から１けただけ</t>
    <rPh sb="2" eb="3">
      <t>スウ</t>
    </rPh>
    <rPh sb="4" eb="5">
      <t>ウエ</t>
    </rPh>
    <rPh sb="13" eb="14">
      <t>スウ</t>
    </rPh>
    <rPh sb="17" eb="18">
      <t>ショウ</t>
    </rPh>
    <rPh sb="19" eb="20">
      <t>ウエ</t>
    </rPh>
    <phoneticPr fontId="2"/>
  </si>
  <si>
    <t>商を四捨五入で十分の一の位までのがい数で表しましょう。</t>
    <rPh sb="0" eb="1">
      <t>ショウ</t>
    </rPh>
    <rPh sb="2" eb="6">
      <t>シシャゴニュウ</t>
    </rPh>
    <rPh sb="7" eb="8">
      <t>ジュウ</t>
    </rPh>
    <rPh sb="8" eb="9">
      <t>ブン</t>
    </rPh>
    <rPh sb="10" eb="11">
      <t>１</t>
    </rPh>
    <rPh sb="12" eb="13">
      <t>クライ</t>
    </rPh>
    <rPh sb="18" eb="19">
      <t>スウ</t>
    </rPh>
    <rPh sb="20" eb="21">
      <t>アラワ</t>
    </rPh>
    <phoneticPr fontId="2"/>
  </si>
  <si>
    <t>また，上から１けたのがい数で表しましょう。</t>
    <rPh sb="3" eb="4">
      <t>ウエ</t>
    </rPh>
    <rPh sb="12" eb="13">
      <t>スウ</t>
    </rPh>
    <rPh sb="14" eb="15">
      <t>アラワ</t>
    </rPh>
    <phoneticPr fontId="3"/>
  </si>
  <si>
    <t>もとの数はいくつ</t>
    <rPh sb="3" eb="4">
      <t>カズ</t>
    </rPh>
    <phoneticPr fontId="2"/>
  </si>
  <si>
    <t>文ぼう具店で同じねだんのノートを</t>
    <rPh sb="0" eb="1">
      <t>ブン</t>
    </rPh>
    <rPh sb="3" eb="4">
      <t>グ</t>
    </rPh>
    <rPh sb="4" eb="5">
      <t>テン</t>
    </rPh>
    <rPh sb="6" eb="7">
      <t>オナ</t>
    </rPh>
    <phoneticPr fontId="2"/>
  </si>
  <si>
    <t>さつ買い、</t>
    <rPh sb="2" eb="3">
      <t>カ</t>
    </rPh>
    <phoneticPr fontId="2"/>
  </si>
  <si>
    <t>そのあとスーパーに行って、</t>
    <rPh sb="9" eb="10">
      <t>イ</t>
    </rPh>
    <phoneticPr fontId="2"/>
  </si>
  <si>
    <t>円のジュースを１本</t>
    <rPh sb="0" eb="1">
      <t>エン</t>
    </rPh>
    <rPh sb="8" eb="9">
      <t>ホン</t>
    </rPh>
    <phoneticPr fontId="2"/>
  </si>
  <si>
    <t>買いました。</t>
    <rPh sb="0" eb="1">
      <t>カ</t>
    </rPh>
    <phoneticPr fontId="2"/>
  </si>
  <si>
    <t>ノートとジュースの代金は、全部で</t>
    <rPh sb="9" eb="11">
      <t>ダイキン</t>
    </rPh>
    <rPh sb="13" eb="15">
      <t>ゼンブ</t>
    </rPh>
    <phoneticPr fontId="2"/>
  </si>
  <si>
    <t>円でした。</t>
    <rPh sb="0" eb="1">
      <t>エン</t>
    </rPh>
    <phoneticPr fontId="2"/>
  </si>
  <si>
    <t>ノート１さつのねだんは何円ですか。</t>
    <rPh sb="11" eb="13">
      <t>ナンエン</t>
    </rPh>
    <phoneticPr fontId="2"/>
  </si>
  <si>
    <t>（しき）</t>
    <phoneticPr fontId="2"/>
  </si>
  <si>
    <t>円</t>
    <rPh sb="0" eb="1">
      <t>エン</t>
    </rPh>
    <phoneticPr fontId="2"/>
  </si>
  <si>
    <t>りんごを</t>
    <phoneticPr fontId="2"/>
  </si>
  <si>
    <t>こ買いました。</t>
    <rPh sb="1" eb="2">
      <t>カ</t>
    </rPh>
    <phoneticPr fontId="2"/>
  </si>
  <si>
    <t>代金を</t>
    <rPh sb="0" eb="2">
      <t>ダイキン</t>
    </rPh>
    <phoneticPr fontId="2"/>
  </si>
  <si>
    <t>円やすくしてもらって、</t>
    <rPh sb="0" eb="1">
      <t>エン</t>
    </rPh>
    <phoneticPr fontId="2"/>
  </si>
  <si>
    <t>円はらいました。</t>
    <rPh sb="0" eb="1">
      <t>エン</t>
    </rPh>
    <phoneticPr fontId="2"/>
  </si>
  <si>
    <t>りんごは、１こ何円のねだんがついていましたか。</t>
    <rPh sb="7" eb="9">
      <t>ナンエン</t>
    </rPh>
    <phoneticPr fontId="2"/>
  </si>
  <si>
    <t>さくらさんの家では、いちごがりでとってきたいちごを</t>
    <rPh sb="6" eb="7">
      <t>イエ</t>
    </rPh>
    <phoneticPr fontId="2"/>
  </si>
  <si>
    <t>家族</t>
    <rPh sb="0" eb="2">
      <t>カゾク</t>
    </rPh>
    <phoneticPr fontId="2"/>
  </si>
  <si>
    <t>人で同じ数ずつに分けました。</t>
    <rPh sb="0" eb="1">
      <t>ニン</t>
    </rPh>
    <rPh sb="2" eb="3">
      <t>オナ</t>
    </rPh>
    <rPh sb="4" eb="5">
      <t>カズ</t>
    </rPh>
    <rPh sb="8" eb="9">
      <t>ワ</t>
    </rPh>
    <phoneticPr fontId="2"/>
  </si>
  <si>
    <t>そのあと、さくらさんは、お父さんから</t>
    <rPh sb="13" eb="14">
      <t>トウ</t>
    </rPh>
    <phoneticPr fontId="2"/>
  </si>
  <si>
    <t>こもらったので、</t>
    <phoneticPr fontId="2"/>
  </si>
  <si>
    <t>さくらさんのいちごの数は</t>
    <rPh sb="10" eb="11">
      <t>カズ</t>
    </rPh>
    <phoneticPr fontId="2"/>
  </si>
  <si>
    <t>こになりました。</t>
    <phoneticPr fontId="2"/>
  </si>
  <si>
    <t>いちごがりでとってきたいちごは、全部で何こありましたか。</t>
    <rPh sb="16" eb="18">
      <t>ゼンブ</t>
    </rPh>
    <rPh sb="19" eb="20">
      <t>ナン</t>
    </rPh>
    <phoneticPr fontId="2"/>
  </si>
  <si>
    <t>こ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</si>
</sst>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18" x14ac:knownFonts="1">
    <font>
      <sz val="14"/>
      <name val="ＭＳ 明朝"/>
      <family val="1"/>
      <charset val="128"/>
    </font>
    <font>
      <sz val="14"/>
      <name val="ＭＳ 明朝"/>
      <family val="1"/>
      <charset val="128"/>
    </font>
    <font>
      <sz val="7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  <font>
      <sz val="20"/>
      <color indexed="10"/>
      <name val="ＭＳ 明朝"/>
      <family val="1"/>
      <charset val="128"/>
    </font>
    <font>
      <sz val="14"/>
      <color indexed="10"/>
      <name val="ＭＳ 明朝"/>
      <family val="1"/>
      <charset val="128"/>
    </font>
    <font>
      <sz val="14"/>
      <color indexed="9"/>
      <name val="ＭＳ 明朝"/>
      <family val="1"/>
      <charset val="128"/>
    </font>
    <font>
      <sz val="11"/>
      <color indexed="10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14"/>
      <color theme="0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rgb="FFFF0000"/>
      <name val="ＭＳ 明朝"/>
      <family val="1"/>
      <charset val="128"/>
    </font>
    <font>
      <sz val="20"/>
      <color rgb="FFFF0000"/>
      <name val="ＭＳ 明朝"/>
      <family val="1"/>
      <charset val="128"/>
    </font>
    <font>
      <b/>
      <sz val="14"/>
      <color rgb="FFFF0000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10"/>
      </bottom>
      <diagonal/>
    </border>
    <border>
      <left/>
      <right/>
      <top/>
      <bottom style="thin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rgb="FFFF0000"/>
      </bottom>
      <diagonal/>
    </border>
    <border>
      <left/>
      <right/>
      <top style="thin">
        <color rgb="FFFF0000"/>
      </top>
      <bottom/>
      <diagonal/>
    </border>
    <border>
      <left/>
      <right/>
      <top style="thin">
        <color rgb="FFFF0000"/>
      </top>
      <bottom style="thin">
        <color rgb="FFFF0000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179">
    <xf numFmtId="0" fontId="0" fillId="0" borderId="0" xfId="0"/>
    <xf numFmtId="0" fontId="1" fillId="0" borderId="0" xfId="2">
      <alignment vertical="center"/>
    </xf>
    <xf numFmtId="0" fontId="3" fillId="0" borderId="0" xfId="2" applyFont="1">
      <alignment vertical="center"/>
    </xf>
    <xf numFmtId="0" fontId="1" fillId="0" borderId="1" xfId="2" applyBorder="1">
      <alignment vertical="center"/>
    </xf>
    <xf numFmtId="0" fontId="4" fillId="0" borderId="1" xfId="2" applyFont="1" applyBorder="1">
      <alignment vertical="center"/>
    </xf>
    <xf numFmtId="0" fontId="1" fillId="0" borderId="0" xfId="2" quotePrefix="1">
      <alignment vertical="center"/>
    </xf>
    <xf numFmtId="0" fontId="5" fillId="0" borderId="0" xfId="2" applyFont="1">
      <alignment vertical="center"/>
    </xf>
    <xf numFmtId="0" fontId="1" fillId="0" borderId="0" xfId="2" applyAlignment="1">
      <alignment horizontal="left" vertical="center"/>
    </xf>
    <xf numFmtId="0" fontId="7" fillId="0" borderId="0" xfId="2" applyFont="1">
      <alignment vertical="center"/>
    </xf>
    <xf numFmtId="0" fontId="6" fillId="0" borderId="0" xfId="2" applyFont="1">
      <alignment vertical="center"/>
    </xf>
    <xf numFmtId="0" fontId="1" fillId="0" borderId="0" xfId="2" applyAlignment="1">
      <alignment horizontal="center" vertical="center"/>
    </xf>
    <xf numFmtId="0" fontId="1" fillId="0" borderId="2" xfId="2" applyBorder="1">
      <alignment vertical="center"/>
    </xf>
    <xf numFmtId="0" fontId="1" fillId="0" borderId="3" xfId="2" applyBorder="1">
      <alignment vertical="center"/>
    </xf>
    <xf numFmtId="0" fontId="1" fillId="0" borderId="4" xfId="2" applyBorder="1">
      <alignment vertical="center"/>
    </xf>
    <xf numFmtId="0" fontId="1" fillId="0" borderId="5" xfId="2" applyBorder="1">
      <alignment vertical="center"/>
    </xf>
    <xf numFmtId="0" fontId="1" fillId="0" borderId="6" xfId="2" applyBorder="1">
      <alignment vertical="center"/>
    </xf>
    <xf numFmtId="0" fontId="1" fillId="0" borderId="7" xfId="2" applyBorder="1">
      <alignment vertical="center"/>
    </xf>
    <xf numFmtId="0" fontId="7" fillId="0" borderId="0" xfId="2" applyFont="1" applyAlignment="1">
      <alignment horizontal="center" vertical="center"/>
    </xf>
    <xf numFmtId="0" fontId="6" fillId="0" borderId="1" xfId="2" applyFont="1" applyBorder="1">
      <alignment vertical="center"/>
    </xf>
    <xf numFmtId="0" fontId="6" fillId="0" borderId="8" xfId="2" applyFont="1" applyBorder="1">
      <alignment vertical="center"/>
    </xf>
    <xf numFmtId="0" fontId="1" fillId="0" borderId="0" xfId="1">
      <alignment vertical="center"/>
    </xf>
    <xf numFmtId="0" fontId="3" fillId="0" borderId="0" xfId="1" applyFont="1">
      <alignment vertical="center"/>
    </xf>
    <xf numFmtId="0" fontId="1" fillId="0" borderId="1" xfId="1" applyBorder="1">
      <alignment vertical="center"/>
    </xf>
    <xf numFmtId="0" fontId="4" fillId="0" borderId="1" xfId="1" applyFont="1" applyBorder="1">
      <alignment vertical="center"/>
    </xf>
    <xf numFmtId="0" fontId="4" fillId="0" borderId="0" xfId="1" applyFont="1">
      <alignment vertical="center"/>
    </xf>
    <xf numFmtId="0" fontId="1" fillId="0" borderId="0" xfId="1" quotePrefix="1">
      <alignment vertical="center"/>
    </xf>
    <xf numFmtId="0" fontId="1" fillId="0" borderId="0" xfId="1" applyAlignment="1">
      <alignment horizontal="center" vertical="center"/>
    </xf>
    <xf numFmtId="0" fontId="1" fillId="0" borderId="0" xfId="1" applyAlignment="1">
      <alignment vertical="center" wrapText="1"/>
    </xf>
    <xf numFmtId="0" fontId="5" fillId="0" borderId="0" xfId="1" applyFont="1">
      <alignment vertical="center"/>
    </xf>
    <xf numFmtId="0" fontId="1" fillId="0" borderId="1" xfId="2" applyBorder="1" applyAlignment="1">
      <alignment horizontal="center" vertical="center"/>
    </xf>
    <xf numFmtId="0" fontId="0" fillId="0" borderId="0" xfId="2" applyFont="1">
      <alignment vertical="center"/>
    </xf>
    <xf numFmtId="0" fontId="0" fillId="0" borderId="0" xfId="2" quotePrefix="1" applyFont="1">
      <alignment vertical="center"/>
    </xf>
    <xf numFmtId="0" fontId="0" fillId="0" borderId="0" xfId="1" quotePrefix="1" applyFont="1">
      <alignment vertical="center"/>
    </xf>
    <xf numFmtId="0" fontId="11" fillId="0" borderId="0" xfId="1" applyFont="1">
      <alignment vertical="center"/>
    </xf>
    <xf numFmtId="0" fontId="4" fillId="0" borderId="0" xfId="2" applyFont="1">
      <alignment vertical="center"/>
    </xf>
    <xf numFmtId="176" fontId="1" fillId="0" borderId="0" xfId="2" applyNumberFormat="1">
      <alignment vertical="center"/>
    </xf>
    <xf numFmtId="176" fontId="1" fillId="0" borderId="0" xfId="2" applyNumberFormat="1" applyAlignment="1">
      <alignment horizontal="center" vertical="center"/>
    </xf>
    <xf numFmtId="0" fontId="12" fillId="0" borderId="0" xfId="2" quotePrefix="1" applyFont="1">
      <alignment vertical="center"/>
    </xf>
    <xf numFmtId="0" fontId="12" fillId="0" borderId="0" xfId="2" applyFont="1">
      <alignment vertical="center"/>
    </xf>
    <xf numFmtId="0" fontId="12" fillId="0" borderId="0" xfId="2" applyFont="1" applyAlignment="1">
      <alignment horizontal="center" vertical="center"/>
    </xf>
    <xf numFmtId="0" fontId="12" fillId="0" borderId="1" xfId="2" applyFont="1" applyBorder="1">
      <alignment vertical="center"/>
    </xf>
    <xf numFmtId="0" fontId="12" fillId="0" borderId="1" xfId="2" applyFont="1" applyBorder="1" applyAlignment="1">
      <alignment horizontal="center" vertical="center"/>
    </xf>
    <xf numFmtId="176" fontId="12" fillId="0" borderId="0" xfId="2" applyNumberFormat="1" applyFont="1">
      <alignment vertical="center"/>
    </xf>
    <xf numFmtId="176" fontId="12" fillId="0" borderId="0" xfId="2" applyNumberFormat="1" applyFont="1" applyAlignment="1">
      <alignment horizontal="center" vertical="center"/>
    </xf>
    <xf numFmtId="0" fontId="11" fillId="0" borderId="0" xfId="2" applyFont="1">
      <alignment vertical="center"/>
    </xf>
    <xf numFmtId="0" fontId="13" fillId="0" borderId="0" xfId="2" applyFont="1">
      <alignment vertical="center"/>
    </xf>
    <xf numFmtId="0" fontId="13" fillId="0" borderId="0" xfId="2" applyFont="1" applyAlignment="1">
      <alignment horizontal="center" vertical="center"/>
    </xf>
    <xf numFmtId="0" fontId="1" fillId="0" borderId="16" xfId="2" applyBorder="1">
      <alignment vertical="center"/>
    </xf>
    <xf numFmtId="0" fontId="13" fillId="0" borderId="16" xfId="2" applyFont="1" applyBorder="1">
      <alignment vertical="center"/>
    </xf>
    <xf numFmtId="0" fontId="13" fillId="0" borderId="16" xfId="2" applyFont="1" applyBorder="1" applyAlignment="1">
      <alignment horizontal="center" vertical="center"/>
    </xf>
    <xf numFmtId="176" fontId="7" fillId="0" borderId="0" xfId="2" applyNumberFormat="1" applyFont="1">
      <alignment vertical="center"/>
    </xf>
    <xf numFmtId="0" fontId="1" fillId="0" borderId="1" xfId="2" quotePrefix="1" applyBorder="1">
      <alignment vertical="center"/>
    </xf>
    <xf numFmtId="0" fontId="1" fillId="0" borderId="1" xfId="2" applyBorder="1" applyAlignment="1">
      <alignment horizontal="right" vertical="center"/>
    </xf>
    <xf numFmtId="0" fontId="1" fillId="0" borderId="0" xfId="2" quotePrefix="1" applyAlignment="1">
      <alignment vertical="top"/>
    </xf>
    <xf numFmtId="0" fontId="1" fillId="0" borderId="0" xfId="2" applyAlignment="1">
      <alignment vertical="top"/>
    </xf>
    <xf numFmtId="0" fontId="1" fillId="0" borderId="0" xfId="2" applyAlignment="1">
      <alignment horizontal="right" vertical="top"/>
    </xf>
    <xf numFmtId="0" fontId="7" fillId="0" borderId="0" xfId="2" applyFont="1" applyAlignment="1">
      <alignment vertical="top"/>
    </xf>
    <xf numFmtId="0" fontId="0" fillId="0" borderId="0" xfId="2" quotePrefix="1" applyFont="1" applyAlignment="1">
      <alignment vertical="top"/>
    </xf>
    <xf numFmtId="0" fontId="1" fillId="0" borderId="0" xfId="2" quotePrefix="1" applyAlignment="1">
      <alignment horizontal="center" vertical="center"/>
    </xf>
    <xf numFmtId="0" fontId="1" fillId="0" borderId="0" xfId="2" applyAlignment="1">
      <alignment horizontal="right" vertical="center"/>
    </xf>
    <xf numFmtId="0" fontId="0" fillId="0" borderId="0" xfId="2" quotePrefix="1" applyFont="1" applyAlignment="1">
      <alignment horizontal="center" vertical="top"/>
    </xf>
    <xf numFmtId="0" fontId="6" fillId="0" borderId="1" xfId="2" applyFont="1" applyBorder="1" applyAlignment="1">
      <alignment horizontal="center" vertical="center"/>
    </xf>
    <xf numFmtId="0" fontId="6" fillId="0" borderId="1" xfId="2" quotePrefix="1" applyFont="1" applyBorder="1">
      <alignment vertical="center"/>
    </xf>
    <xf numFmtId="0" fontId="6" fillId="0" borderId="1" xfId="2" applyFont="1" applyBorder="1" applyAlignment="1">
      <alignment horizontal="right" vertical="center"/>
    </xf>
    <xf numFmtId="0" fontId="6" fillId="0" borderId="9" xfId="2" applyFont="1" applyBorder="1">
      <alignment vertical="center"/>
    </xf>
    <xf numFmtId="0" fontId="6" fillId="0" borderId="0" xfId="2" quotePrefix="1" applyFont="1" applyAlignment="1">
      <alignment horizontal="center" vertical="center"/>
    </xf>
    <xf numFmtId="0" fontId="6" fillId="0" borderId="0" xfId="2" quotePrefix="1" applyFont="1">
      <alignment vertical="center"/>
    </xf>
    <xf numFmtId="0" fontId="6" fillId="0" borderId="0" xfId="2" applyFont="1" applyAlignment="1">
      <alignment horizontal="right" vertical="center"/>
    </xf>
    <xf numFmtId="0" fontId="6" fillId="0" borderId="0" xfId="2" applyFont="1" applyAlignment="1">
      <alignment horizontal="center" vertical="center"/>
    </xf>
    <xf numFmtId="0" fontId="1" fillId="0" borderId="0" xfId="2" quotePrefix="1" applyAlignment="1">
      <alignment horizontal="center" vertical="top"/>
    </xf>
    <xf numFmtId="0" fontId="14" fillId="0" borderId="0" xfId="2" applyFont="1">
      <alignment vertical="center"/>
    </xf>
    <xf numFmtId="0" fontId="0" fillId="0" borderId="0" xfId="2" applyFont="1" applyAlignment="1">
      <alignment vertical="top"/>
    </xf>
    <xf numFmtId="0" fontId="11" fillId="0" borderId="0" xfId="2" applyFont="1" applyAlignment="1">
      <alignment vertical="top"/>
    </xf>
    <xf numFmtId="0" fontId="11" fillId="0" borderId="0" xfId="2" applyFont="1" applyAlignment="1">
      <alignment horizontal="center" vertical="center"/>
    </xf>
    <xf numFmtId="0" fontId="13" fillId="0" borderId="1" xfId="2" applyFont="1" applyBorder="1" applyAlignment="1">
      <alignment horizontal="center" vertical="center"/>
    </xf>
    <xf numFmtId="0" fontId="13" fillId="0" borderId="1" xfId="2" applyFont="1" applyBorder="1">
      <alignment vertical="center"/>
    </xf>
    <xf numFmtId="0" fontId="13" fillId="0" borderId="1" xfId="2" quotePrefix="1" applyFont="1" applyBorder="1">
      <alignment vertical="center"/>
    </xf>
    <xf numFmtId="0" fontId="13" fillId="0" borderId="1" xfId="2" applyFont="1" applyBorder="1" applyAlignment="1">
      <alignment horizontal="right" vertical="center"/>
    </xf>
    <xf numFmtId="0" fontId="13" fillId="0" borderId="9" xfId="2" applyFont="1" applyBorder="1">
      <alignment vertical="center"/>
    </xf>
    <xf numFmtId="0" fontId="13" fillId="0" borderId="0" xfId="2" quotePrefix="1" applyFont="1" applyAlignment="1">
      <alignment horizontal="center" vertical="center"/>
    </xf>
    <xf numFmtId="0" fontId="13" fillId="0" borderId="0" xfId="2" quotePrefix="1" applyFont="1">
      <alignment vertical="center"/>
    </xf>
    <xf numFmtId="0" fontId="13" fillId="0" borderId="0" xfId="2" applyFont="1" applyAlignment="1">
      <alignment horizontal="right" vertical="center"/>
    </xf>
    <xf numFmtId="0" fontId="7" fillId="0" borderId="1" xfId="2" applyFont="1" applyBorder="1" applyAlignment="1">
      <alignment horizontal="center" vertical="center"/>
    </xf>
    <xf numFmtId="0" fontId="6" fillId="0" borderId="1" xfId="2" applyFont="1" applyBorder="1" applyAlignment="1">
      <alignment horizontal="right" vertical="top"/>
    </xf>
    <xf numFmtId="0" fontId="6" fillId="0" borderId="9" xfId="2" quotePrefix="1" applyFont="1" applyBorder="1">
      <alignment vertical="center"/>
    </xf>
    <xf numFmtId="0" fontId="6" fillId="0" borderId="9" xfId="2" applyFont="1" applyBorder="1" applyAlignment="1">
      <alignment horizontal="right" vertical="center"/>
    </xf>
    <xf numFmtId="0" fontId="6" fillId="0" borderId="9" xfId="2" applyFont="1" applyBorder="1" applyAlignment="1">
      <alignment horizontal="center" vertical="center"/>
    </xf>
    <xf numFmtId="0" fontId="1" fillId="0" borderId="1" xfId="2" applyBorder="1" applyAlignment="1">
      <alignment vertical="top"/>
    </xf>
    <xf numFmtId="0" fontId="11" fillId="0" borderId="16" xfId="2" applyFont="1" applyBorder="1">
      <alignment vertical="center"/>
    </xf>
    <xf numFmtId="0" fontId="0" fillId="0" borderId="5" xfId="2" applyFont="1" applyBorder="1">
      <alignment vertical="center"/>
    </xf>
    <xf numFmtId="0" fontId="13" fillId="0" borderId="5" xfId="2" applyFont="1" applyBorder="1">
      <alignment vertical="center"/>
    </xf>
    <xf numFmtId="0" fontId="11" fillId="0" borderId="17" xfId="2" applyFont="1" applyBorder="1">
      <alignment vertical="center"/>
    </xf>
    <xf numFmtId="0" fontId="13" fillId="0" borderId="17" xfId="2" applyFont="1" applyBorder="1">
      <alignment vertical="center"/>
    </xf>
    <xf numFmtId="0" fontId="11" fillId="0" borderId="1" xfId="2" applyFont="1" applyBorder="1">
      <alignment vertical="center"/>
    </xf>
    <xf numFmtId="0" fontId="15" fillId="0" borderId="0" xfId="2" applyFont="1">
      <alignment vertical="center"/>
    </xf>
    <xf numFmtId="0" fontId="12" fillId="0" borderId="0" xfId="1" applyFont="1">
      <alignment vertical="center"/>
    </xf>
    <xf numFmtId="0" fontId="16" fillId="0" borderId="0" xfId="1" applyFont="1">
      <alignment vertical="center"/>
    </xf>
    <xf numFmtId="0" fontId="12" fillId="0" borderId="1" xfId="1" applyFont="1" applyBorder="1">
      <alignment vertical="center"/>
    </xf>
    <xf numFmtId="0" fontId="17" fillId="0" borderId="1" xfId="1" applyFont="1" applyBorder="1">
      <alignment vertical="center"/>
    </xf>
    <xf numFmtId="0" fontId="17" fillId="0" borderId="0" xfId="1" applyFont="1">
      <alignment vertical="center"/>
    </xf>
    <xf numFmtId="0" fontId="12" fillId="0" borderId="0" xfId="1" quotePrefix="1" applyFont="1">
      <alignment vertical="center"/>
    </xf>
    <xf numFmtId="0" fontId="12" fillId="0" borderId="0" xfId="1" applyFont="1" applyAlignment="1">
      <alignment horizontal="left" vertical="center" wrapText="1"/>
    </xf>
    <xf numFmtId="0" fontId="12" fillId="0" borderId="0" xfId="1" applyFont="1" applyAlignment="1">
      <alignment vertical="center" wrapText="1"/>
    </xf>
    <xf numFmtId="0" fontId="12" fillId="0" borderId="0" xfId="1" quotePrefix="1" applyFont="1" applyAlignment="1">
      <alignment vertical="center" wrapText="1"/>
    </xf>
    <xf numFmtId="0" fontId="12" fillId="0" borderId="0" xfId="1" applyFont="1" applyAlignment="1">
      <alignment horizontal="right" vertical="center"/>
    </xf>
    <xf numFmtId="0" fontId="14" fillId="0" borderId="0" xfId="1" applyFont="1">
      <alignment vertical="center"/>
    </xf>
    <xf numFmtId="0" fontId="1" fillId="0" borderId="9" xfId="2" applyBorder="1">
      <alignment vertical="center"/>
    </xf>
    <xf numFmtId="0" fontId="9" fillId="0" borderId="0" xfId="2" applyFont="1">
      <alignment vertical="center"/>
    </xf>
    <xf numFmtId="0" fontId="10" fillId="0" borderId="0" xfId="2" applyFont="1" applyAlignment="1">
      <alignment horizontal="left" vertical="top"/>
    </xf>
    <xf numFmtId="0" fontId="13" fillId="0" borderId="18" xfId="2" applyFont="1" applyBorder="1">
      <alignment vertical="center"/>
    </xf>
    <xf numFmtId="0" fontId="6" fillId="0" borderId="0" xfId="2" applyFont="1" applyAlignment="1">
      <alignment horizontal="center" vertical="center"/>
    </xf>
    <xf numFmtId="0" fontId="1" fillId="0" borderId="1" xfId="2" applyBorder="1" applyAlignment="1">
      <alignment horizontal="center" vertical="center"/>
    </xf>
    <xf numFmtId="0" fontId="1" fillId="0" borderId="0" xfId="2" applyAlignment="1">
      <alignment horizontal="center" vertical="center"/>
    </xf>
    <xf numFmtId="0" fontId="6" fillId="0" borderId="9" xfId="2" applyFont="1" applyBorder="1" applyAlignment="1">
      <alignment horizontal="center" vertical="center"/>
    </xf>
    <xf numFmtId="0" fontId="6" fillId="0" borderId="0" xfId="2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" fillId="0" borderId="0" xfId="2" applyAlignment="1">
      <alignment horizontal="right" vertical="center"/>
    </xf>
    <xf numFmtId="0" fontId="7" fillId="0" borderId="1" xfId="2" applyFont="1" applyBorder="1" applyAlignment="1">
      <alignment horizontal="center" vertical="center"/>
    </xf>
    <xf numFmtId="0" fontId="1" fillId="0" borderId="10" xfId="2" applyBorder="1" applyAlignment="1">
      <alignment horizontal="center" vertical="center"/>
    </xf>
    <xf numFmtId="0" fontId="1" fillId="0" borderId="11" xfId="2" applyBorder="1" applyAlignment="1">
      <alignment horizontal="center" vertical="center"/>
    </xf>
    <xf numFmtId="0" fontId="1" fillId="0" borderId="12" xfId="2" applyBorder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13" fillId="0" borderId="10" xfId="2" applyFont="1" applyBorder="1" applyAlignment="1">
      <alignment horizontal="center" vertical="center"/>
    </xf>
    <xf numFmtId="0" fontId="13" fillId="0" borderId="11" xfId="2" applyFont="1" applyBorder="1" applyAlignment="1">
      <alignment horizontal="center" vertical="center"/>
    </xf>
    <xf numFmtId="0" fontId="13" fillId="0" borderId="12" xfId="2" applyFont="1" applyBorder="1" applyAlignment="1">
      <alignment horizontal="center" vertical="center"/>
    </xf>
    <xf numFmtId="0" fontId="13" fillId="0" borderId="16" xfId="2" applyFont="1" applyBorder="1" applyAlignment="1">
      <alignment horizontal="center" vertical="center"/>
    </xf>
    <xf numFmtId="0" fontId="13" fillId="0" borderId="18" xfId="2" applyFont="1" applyBorder="1" applyAlignment="1">
      <alignment horizontal="center" vertical="center"/>
    </xf>
    <xf numFmtId="0" fontId="13" fillId="0" borderId="1" xfId="2" applyFont="1" applyBorder="1" applyAlignment="1">
      <alignment horizontal="center" vertical="center"/>
    </xf>
    <xf numFmtId="0" fontId="6" fillId="0" borderId="0" xfId="2" applyFont="1">
      <alignment vertical="center"/>
    </xf>
    <xf numFmtId="0" fontId="0" fillId="0" borderId="0" xfId="2" applyFont="1" applyAlignment="1">
      <alignment horizontal="center" vertical="center"/>
    </xf>
    <xf numFmtId="0" fontId="0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" fillId="0" borderId="1" xfId="1" applyBorder="1" applyAlignment="1">
      <alignment horizontal="center" vertical="center"/>
    </xf>
    <xf numFmtId="0" fontId="13" fillId="0" borderId="0" xfId="1" applyFont="1" applyAlignment="1">
      <alignment horizontal="left" vertical="center"/>
    </xf>
    <xf numFmtId="0" fontId="12" fillId="0" borderId="1" xfId="2" applyFont="1" applyBorder="1" applyAlignment="1">
      <alignment horizontal="center" vertical="center"/>
    </xf>
    <xf numFmtId="0" fontId="12" fillId="0" borderId="0" xfId="2" quotePrefix="1" applyFont="1" applyAlignment="1">
      <alignment horizontal="center" vertical="center"/>
    </xf>
    <xf numFmtId="0" fontId="1" fillId="0" borderId="0" xfId="2" quotePrefix="1" applyAlignment="1">
      <alignment horizontal="center" vertical="center"/>
    </xf>
    <xf numFmtId="176" fontId="0" fillId="0" borderId="0" xfId="2" applyNumberFormat="1" applyFont="1" applyAlignment="1">
      <alignment horizontal="center" vertical="center"/>
    </xf>
    <xf numFmtId="0" fontId="1" fillId="0" borderId="0" xfId="2" applyAlignment="1">
      <alignment horizontal="center" vertical="top"/>
    </xf>
    <xf numFmtId="0" fontId="1" fillId="0" borderId="0" xfId="2" quotePrefix="1" applyAlignment="1">
      <alignment horizontal="center" vertical="top"/>
    </xf>
    <xf numFmtId="0" fontId="15" fillId="0" borderId="0" xfId="2" applyFont="1" applyAlignment="1">
      <alignment horizontal="center" vertical="center"/>
    </xf>
    <xf numFmtId="0" fontId="1" fillId="0" borderId="5" xfId="2" applyBorder="1" applyAlignment="1">
      <alignment horizontal="center" vertical="center"/>
    </xf>
    <xf numFmtId="0" fontId="1" fillId="0" borderId="13" xfId="2" applyBorder="1" applyAlignment="1">
      <alignment horizontal="center" vertical="center"/>
    </xf>
    <xf numFmtId="0" fontId="6" fillId="0" borderId="4" xfId="2" applyFont="1" applyBorder="1" applyAlignment="1">
      <alignment horizontal="center" vertical="center"/>
    </xf>
    <xf numFmtId="0" fontId="6" fillId="0" borderId="6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1" fillId="0" borderId="5" xfId="2" quotePrefix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1" fillId="0" borderId="14" xfId="2" applyBorder="1" applyAlignment="1">
      <alignment horizontal="center" vertical="center"/>
    </xf>
    <xf numFmtId="0" fontId="1" fillId="0" borderId="15" xfId="2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3" fillId="0" borderId="9" xfId="1" applyFont="1" applyBorder="1" applyAlignment="1">
      <alignment horizontal="center" vertical="center"/>
    </xf>
    <xf numFmtId="0" fontId="12" fillId="0" borderId="5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2" fillId="0" borderId="0" xfId="1" quotePrefix="1" applyFont="1" applyAlignment="1">
      <alignment horizontal="center" vertical="center" wrapText="1"/>
    </xf>
    <xf numFmtId="0" fontId="12" fillId="0" borderId="1" xfId="1" applyFont="1" applyBorder="1" applyAlignment="1">
      <alignment horizontal="center" vertical="center"/>
    </xf>
    <xf numFmtId="0" fontId="12" fillId="0" borderId="0" xfId="1" quotePrefix="1" applyFont="1" applyAlignment="1">
      <alignment vertical="center" wrapText="1"/>
    </xf>
    <xf numFmtId="0" fontId="12" fillId="0" borderId="0" xfId="1" applyFont="1" applyAlignment="1">
      <alignment vertical="center" wrapText="1"/>
    </xf>
    <xf numFmtId="0" fontId="12" fillId="0" borderId="0" xfId="1" applyFont="1" applyAlignment="1">
      <alignment horizontal="center" vertical="center"/>
    </xf>
    <xf numFmtId="0" fontId="12" fillId="0" borderId="0" xfId="1" quotePrefix="1" applyFont="1" applyAlignment="1">
      <alignment horizontal="center" vertical="center"/>
    </xf>
    <xf numFmtId="0" fontId="0" fillId="0" borderId="0" xfId="2" applyFont="1" applyAlignment="1">
      <alignment vertical="center"/>
    </xf>
    <xf numFmtId="0" fontId="1" fillId="0" borderId="0" xfId="2" quotePrefix="1" applyFont="1">
      <alignment vertical="center"/>
    </xf>
    <xf numFmtId="0" fontId="1" fillId="0" borderId="0" xfId="2" applyFont="1">
      <alignment vertical="center"/>
    </xf>
    <xf numFmtId="0" fontId="1" fillId="0" borderId="0" xfId="2" applyFont="1" applyAlignment="1">
      <alignment vertical="center"/>
    </xf>
    <xf numFmtId="0" fontId="1" fillId="0" borderId="0" xfId="2" applyFont="1" applyAlignment="1">
      <alignment horizontal="left" vertical="center"/>
    </xf>
    <xf numFmtId="0" fontId="1" fillId="0" borderId="0" xfId="2" applyFont="1" applyAlignment="1">
      <alignment horizontal="center" vertical="center"/>
    </xf>
    <xf numFmtId="0" fontId="1" fillId="0" borderId="0" xfId="2" quotePrefix="1" applyFont="1" applyAlignment="1">
      <alignment horizontal="center" vertical="center"/>
    </xf>
    <xf numFmtId="0" fontId="1" fillId="0" borderId="0" xfId="2" applyFont="1" applyAlignment="1">
      <alignment horizontal="right" vertical="center"/>
    </xf>
    <xf numFmtId="0" fontId="1" fillId="0" borderId="1" xfId="2" applyFont="1" applyBorder="1">
      <alignment vertical="center"/>
    </xf>
    <xf numFmtId="0" fontId="0" fillId="0" borderId="0" xfId="2" applyFont="1" applyAlignment="1">
      <alignment horizontal="left" vertical="center"/>
    </xf>
    <xf numFmtId="0" fontId="0" fillId="0" borderId="1" xfId="2" applyFont="1" applyBorder="1">
      <alignment vertical="center"/>
    </xf>
    <xf numFmtId="0" fontId="0" fillId="0" borderId="0" xfId="2" quotePrefix="1" applyFont="1" applyAlignment="1">
      <alignment horizontal="center" vertical="center"/>
    </xf>
    <xf numFmtId="0" fontId="0" fillId="0" borderId="1" xfId="2" quotePrefix="1" applyFont="1" applyBorder="1">
      <alignment vertical="center"/>
    </xf>
    <xf numFmtId="0" fontId="13" fillId="0" borderId="1" xfId="2" quotePrefix="1" applyFont="1" applyBorder="1" applyAlignment="1">
      <alignment horizontal="center" vertical="center"/>
    </xf>
    <xf numFmtId="0" fontId="13" fillId="0" borderId="0" xfId="2" quotePrefix="1" applyFont="1" applyAlignment="1">
      <alignment horizontal="center" vertical="center"/>
    </xf>
    <xf numFmtId="0" fontId="13" fillId="0" borderId="0" xfId="2" quotePrefix="1" applyFont="1" applyAlignment="1">
      <alignment horizontal="center" vertical="center" shrinkToFit="1"/>
    </xf>
  </cellXfs>
  <cellStyles count="3">
    <cellStyle name="標準" xfId="0" builtinId="0"/>
    <cellStyle name="標準_5nen_drill" xfId="1" xr:uid="{00000000-0005-0000-0000-000001000000}"/>
    <cellStyle name="標準_ワークシート書式" xfId="2" xr:uid="{00000000-0005-0000-0000-000002000000}"/>
  </cellStyles>
  <dxfs count="107">
    <dxf>
      <font>
        <color theme="0"/>
      </font>
      <border>
        <bottom/>
      </border>
    </dxf>
    <dxf>
      <font>
        <color theme="0"/>
      </font>
      <border>
        <bottom/>
      </border>
    </dxf>
    <dxf>
      <font>
        <color theme="0"/>
      </font>
      <border>
        <bottom/>
      </border>
    </dxf>
    <dxf>
      <font>
        <color theme="0"/>
      </font>
      <border>
        <bottom/>
      </border>
    </dxf>
    <dxf>
      <font>
        <color theme="0"/>
      </font>
      <border>
        <bottom/>
      </border>
    </dxf>
    <dxf>
      <font>
        <color theme="0"/>
      </font>
      <border>
        <bottom/>
      </border>
    </dxf>
    <dxf>
      <font>
        <color theme="0"/>
      </font>
      <border>
        <bottom/>
      </border>
    </dxf>
    <dxf>
      <font>
        <color theme="0"/>
      </font>
      <border>
        <bottom/>
      </border>
    </dxf>
    <dxf>
      <font>
        <color theme="0"/>
      </font>
      <border>
        <bottom/>
      </border>
    </dxf>
    <dxf>
      <font>
        <color theme="0"/>
      </font>
      <border>
        <bottom/>
      </border>
    </dxf>
    <dxf>
      <font>
        <color theme="0"/>
      </font>
      <border>
        <bottom/>
      </border>
    </dxf>
    <dxf>
      <font>
        <color theme="0"/>
      </font>
      <border>
        <bottom/>
      </border>
    </dxf>
    <dxf>
      <font>
        <color theme="0"/>
      </font>
      <border>
        <bottom/>
      </border>
    </dxf>
    <dxf>
      <font>
        <color theme="0"/>
      </font>
      <border>
        <bottom/>
      </border>
    </dxf>
    <dxf>
      <font>
        <color theme="0"/>
      </font>
      <border>
        <bottom/>
      </border>
    </dxf>
    <dxf>
      <font>
        <color theme="0"/>
      </font>
      <border>
        <bottom/>
      </border>
    </dxf>
    <dxf>
      <font>
        <color theme="0"/>
      </font>
      <border>
        <bottom/>
      </border>
    </dxf>
    <dxf>
      <font>
        <color theme="0"/>
      </font>
      <border>
        <bottom/>
      </border>
    </dxf>
    <dxf>
      <font>
        <color theme="0"/>
      </font>
      <border>
        <bottom/>
      </border>
    </dxf>
    <dxf>
      <font>
        <color theme="0"/>
      </font>
      <border>
        <bottom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Relationship Id="rId6" Type="http://schemas.openxmlformats.org/officeDocument/2006/relationships/image" Target="../media/image11.emf"/><Relationship Id="rId5" Type="http://schemas.openxmlformats.org/officeDocument/2006/relationships/image" Target="../media/image10.emf"/><Relationship Id="rId4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152400</xdr:colOff>
          <xdr:row>4</xdr:row>
          <xdr:rowOff>19050</xdr:rowOff>
        </xdr:from>
        <xdr:to>
          <xdr:col>10</xdr:col>
          <xdr:colOff>12700</xdr:colOff>
          <xdr:row>6</xdr:row>
          <xdr:rowOff>374650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0</xdr:colOff>
          <xdr:row>4</xdr:row>
          <xdr:rowOff>0</xdr:rowOff>
        </xdr:from>
        <xdr:to>
          <xdr:col>32</xdr:col>
          <xdr:colOff>127000</xdr:colOff>
          <xdr:row>6</xdr:row>
          <xdr:rowOff>342900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11</xdr:row>
          <xdr:rowOff>0</xdr:rowOff>
        </xdr:from>
        <xdr:to>
          <xdr:col>10</xdr:col>
          <xdr:colOff>127000</xdr:colOff>
          <xdr:row>14</xdr:row>
          <xdr:rowOff>57150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50800</xdr:colOff>
          <xdr:row>11</xdr:row>
          <xdr:rowOff>57150</xdr:rowOff>
        </xdr:from>
        <xdr:to>
          <xdr:col>27</xdr:col>
          <xdr:colOff>31750</xdr:colOff>
          <xdr:row>14</xdr:row>
          <xdr:rowOff>285750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18</xdr:row>
          <xdr:rowOff>69850</xdr:rowOff>
        </xdr:from>
        <xdr:to>
          <xdr:col>15</xdr:col>
          <xdr:colOff>114300</xdr:colOff>
          <xdr:row>20</xdr:row>
          <xdr:rowOff>336550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152400</xdr:colOff>
          <xdr:row>29</xdr:row>
          <xdr:rowOff>19050</xdr:rowOff>
        </xdr:from>
        <xdr:to>
          <xdr:col>11</xdr:col>
          <xdr:colOff>12700</xdr:colOff>
          <xdr:row>32</xdr:row>
          <xdr:rowOff>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0</xdr:colOff>
          <xdr:row>29</xdr:row>
          <xdr:rowOff>19050</xdr:rowOff>
        </xdr:from>
        <xdr:to>
          <xdr:col>32</xdr:col>
          <xdr:colOff>127000</xdr:colOff>
          <xdr:row>31</xdr:row>
          <xdr:rowOff>381000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36</xdr:row>
          <xdr:rowOff>0</xdr:rowOff>
        </xdr:from>
        <xdr:to>
          <xdr:col>10</xdr:col>
          <xdr:colOff>127000</xdr:colOff>
          <xdr:row>39</xdr:row>
          <xdr:rowOff>88900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50800</xdr:colOff>
          <xdr:row>36</xdr:row>
          <xdr:rowOff>57150</xdr:rowOff>
        </xdr:from>
        <xdr:to>
          <xdr:col>27</xdr:col>
          <xdr:colOff>31750</xdr:colOff>
          <xdr:row>39</xdr:row>
          <xdr:rowOff>317500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69850</xdr:rowOff>
        </xdr:from>
        <xdr:to>
          <xdr:col>15</xdr:col>
          <xdr:colOff>114300</xdr:colOff>
          <xdr:row>45</xdr:row>
          <xdr:rowOff>355600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</xdr:row>
          <xdr:rowOff>0</xdr:rowOff>
        </xdr:from>
        <xdr:to>
          <xdr:col>12</xdr:col>
          <xdr:colOff>38100</xdr:colOff>
          <xdr:row>6</xdr:row>
          <xdr:rowOff>298450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2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0</xdr:colOff>
          <xdr:row>3</xdr:row>
          <xdr:rowOff>57150</xdr:rowOff>
        </xdr:from>
        <xdr:to>
          <xdr:col>32</xdr:col>
          <xdr:colOff>146050</xdr:colOff>
          <xdr:row>6</xdr:row>
          <xdr:rowOff>336550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2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11</xdr:row>
          <xdr:rowOff>0</xdr:rowOff>
        </xdr:from>
        <xdr:to>
          <xdr:col>14</xdr:col>
          <xdr:colOff>127000</xdr:colOff>
          <xdr:row>14</xdr:row>
          <xdr:rowOff>57150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2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0</xdr:colOff>
          <xdr:row>11</xdr:row>
          <xdr:rowOff>0</xdr:rowOff>
        </xdr:from>
        <xdr:to>
          <xdr:col>29</xdr:col>
          <xdr:colOff>50800</xdr:colOff>
          <xdr:row>14</xdr:row>
          <xdr:rowOff>336550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2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20</xdr:row>
          <xdr:rowOff>38100</xdr:rowOff>
        </xdr:from>
        <xdr:to>
          <xdr:col>12</xdr:col>
          <xdr:colOff>107950</xdr:colOff>
          <xdr:row>23</xdr:row>
          <xdr:rowOff>304800</xdr:rowOff>
        </xdr:to>
        <xdr:sp macro="" textlink="">
          <xdr:nvSpPr>
            <xdr:cNvPr id="2053" name="Object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2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50000"/>
              </a:srgbClr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28</xdr:row>
          <xdr:rowOff>0</xdr:rowOff>
        </xdr:from>
        <xdr:to>
          <xdr:col>12</xdr:col>
          <xdr:colOff>38100</xdr:colOff>
          <xdr:row>31</xdr:row>
          <xdr:rowOff>323850</xdr:rowOff>
        </xdr:to>
        <xdr:sp macro="" textlink="">
          <xdr:nvSpPr>
            <xdr:cNvPr id="2054" name="Object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2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0</xdr:colOff>
          <xdr:row>28</xdr:row>
          <xdr:rowOff>57150</xdr:rowOff>
        </xdr:from>
        <xdr:to>
          <xdr:col>32</xdr:col>
          <xdr:colOff>146050</xdr:colOff>
          <xdr:row>31</xdr:row>
          <xdr:rowOff>361950</xdr:rowOff>
        </xdr:to>
        <xdr:sp macro="" textlink="">
          <xdr:nvSpPr>
            <xdr:cNvPr id="2055" name="Object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2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36</xdr:row>
          <xdr:rowOff>0</xdr:rowOff>
        </xdr:from>
        <xdr:to>
          <xdr:col>14</xdr:col>
          <xdr:colOff>127000</xdr:colOff>
          <xdr:row>39</xdr:row>
          <xdr:rowOff>88900</xdr:rowOff>
        </xdr:to>
        <xdr:sp macro="" textlink="">
          <xdr:nvSpPr>
            <xdr:cNvPr id="2056" name="Object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2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0</xdr:colOff>
          <xdr:row>36</xdr:row>
          <xdr:rowOff>0</xdr:rowOff>
        </xdr:from>
        <xdr:to>
          <xdr:col>29</xdr:col>
          <xdr:colOff>50800</xdr:colOff>
          <xdr:row>39</xdr:row>
          <xdr:rowOff>361950</xdr:rowOff>
        </xdr:to>
        <xdr:sp macro="" textlink="">
          <xdr:nvSpPr>
            <xdr:cNvPr id="2057" name="Object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2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45</xdr:row>
          <xdr:rowOff>38100</xdr:rowOff>
        </xdr:from>
        <xdr:to>
          <xdr:col>13</xdr:col>
          <xdr:colOff>107950</xdr:colOff>
          <xdr:row>48</xdr:row>
          <xdr:rowOff>336550</xdr:rowOff>
        </xdr:to>
        <xdr:sp macro="" textlink="">
          <xdr:nvSpPr>
            <xdr:cNvPr id="2058" name="Object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2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50000"/>
              </a:srgbClr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10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oleObject" Target="../embeddings/oleObject9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8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oleObject" Target="../embeddings/oleObject7.bin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3.bin"/><Relationship Id="rId13" Type="http://schemas.openxmlformats.org/officeDocument/2006/relationships/image" Target="../media/image10.emf"/><Relationship Id="rId18" Type="http://schemas.openxmlformats.org/officeDocument/2006/relationships/oleObject" Target="../embeddings/oleObject20.bin"/><Relationship Id="rId3" Type="http://schemas.openxmlformats.org/officeDocument/2006/relationships/vmlDrawing" Target="../drawings/vmlDrawing2.vml"/><Relationship Id="rId7" Type="http://schemas.openxmlformats.org/officeDocument/2006/relationships/image" Target="../media/image7.emf"/><Relationship Id="rId12" Type="http://schemas.openxmlformats.org/officeDocument/2006/relationships/oleObject" Target="../embeddings/oleObject15.bin"/><Relationship Id="rId17" Type="http://schemas.openxmlformats.org/officeDocument/2006/relationships/oleObject" Target="../embeddings/oleObject19.bin"/><Relationship Id="rId2" Type="http://schemas.openxmlformats.org/officeDocument/2006/relationships/drawing" Target="../drawings/drawing2.xml"/><Relationship Id="rId16" Type="http://schemas.openxmlformats.org/officeDocument/2006/relationships/oleObject" Target="../embeddings/oleObject18.bin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12.bin"/><Relationship Id="rId11" Type="http://schemas.openxmlformats.org/officeDocument/2006/relationships/image" Target="../media/image9.emf"/><Relationship Id="rId5" Type="http://schemas.openxmlformats.org/officeDocument/2006/relationships/image" Target="../media/image6.emf"/><Relationship Id="rId15" Type="http://schemas.openxmlformats.org/officeDocument/2006/relationships/oleObject" Target="../embeddings/oleObject17.bin"/><Relationship Id="rId10" Type="http://schemas.openxmlformats.org/officeDocument/2006/relationships/oleObject" Target="../embeddings/oleObject14.bin"/><Relationship Id="rId19" Type="http://schemas.openxmlformats.org/officeDocument/2006/relationships/image" Target="../media/image11.emf"/><Relationship Id="rId4" Type="http://schemas.openxmlformats.org/officeDocument/2006/relationships/oleObject" Target="../embeddings/oleObject11.bin"/><Relationship Id="rId9" Type="http://schemas.openxmlformats.org/officeDocument/2006/relationships/image" Target="../media/image8.emf"/><Relationship Id="rId14" Type="http://schemas.openxmlformats.org/officeDocument/2006/relationships/oleObject" Target="../embeddings/oleObject1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50"/>
  <sheetViews>
    <sheetView tabSelected="1" workbookViewId="0"/>
  </sheetViews>
  <sheetFormatPr defaultColWidth="11.0703125" defaultRowHeight="25" customHeight="1" x14ac:dyDescent="0.25"/>
  <cols>
    <col min="1" max="37" width="1.7109375" style="1" customWidth="1"/>
    <col min="38" max="16384" width="11.0703125" style="1"/>
  </cols>
  <sheetData>
    <row r="1" spans="1:36" ht="25" customHeight="1" x14ac:dyDescent="0.25">
      <c r="D1" s="2" t="s">
        <v>190</v>
      </c>
      <c r="AG1" s="3" t="s">
        <v>189</v>
      </c>
      <c r="AH1" s="3"/>
      <c r="AI1" s="111"/>
      <c r="AJ1" s="111"/>
    </row>
    <row r="2" spans="1:36" ht="25" customHeight="1" x14ac:dyDescent="0.25">
      <c r="Q2" s="4" t="s">
        <v>0</v>
      </c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</row>
    <row r="3" spans="1:36" ht="32.15" customHeight="1" x14ac:dyDescent="0.25">
      <c r="A3" s="5"/>
    </row>
    <row r="4" spans="1:36" ht="32.15" customHeight="1" x14ac:dyDescent="0.25">
      <c r="A4" s="1" t="s">
        <v>188</v>
      </c>
    </row>
    <row r="5" spans="1:36" ht="32.15" customHeight="1" x14ac:dyDescent="0.25">
      <c r="A5" s="5" t="s">
        <v>4</v>
      </c>
      <c r="T5" s="5" t="s">
        <v>6</v>
      </c>
    </row>
    <row r="6" spans="1:36" ht="32.15" customHeight="1" x14ac:dyDescent="0.25">
      <c r="A6" s="5"/>
    </row>
    <row r="7" spans="1:36" ht="32.15" customHeight="1" x14ac:dyDescent="0.25"/>
    <row r="8" spans="1:36" ht="32.15" customHeight="1" x14ac:dyDescent="0.25">
      <c r="A8" s="5"/>
      <c r="C8" s="1" t="s">
        <v>187</v>
      </c>
      <c r="F8" s="1">
        <f ca="1">INT(RAND()*4+3)</f>
        <v>3</v>
      </c>
      <c r="G8" s="1" t="s">
        <v>183</v>
      </c>
      <c r="K8" s="1" t="s">
        <v>186</v>
      </c>
      <c r="N8" s="1">
        <f ca="1">F8</f>
        <v>3</v>
      </c>
      <c r="O8" s="1" t="s">
        <v>183</v>
      </c>
      <c r="V8" s="1" t="s">
        <v>185</v>
      </c>
      <c r="Y8" s="1">
        <f ca="1">INT(RAND()*4+2)</f>
        <v>4</v>
      </c>
      <c r="Z8" s="1" t="s">
        <v>183</v>
      </c>
      <c r="AD8" s="1" t="s">
        <v>184</v>
      </c>
      <c r="AG8" s="1">
        <f ca="1">Y8+3</f>
        <v>7</v>
      </c>
      <c r="AH8" s="1" t="s">
        <v>183</v>
      </c>
    </row>
    <row r="9" spans="1:36" ht="32.15" customHeight="1" x14ac:dyDescent="0.25">
      <c r="A9" s="5"/>
    </row>
    <row r="10" spans="1:36" ht="32.15" customHeight="1" x14ac:dyDescent="0.25">
      <c r="A10" s="5"/>
    </row>
    <row r="11" spans="1:36" ht="32.15" customHeight="1" x14ac:dyDescent="0.25">
      <c r="A11" s="5"/>
    </row>
    <row r="12" spans="1:36" ht="32.15" customHeight="1" x14ac:dyDescent="0.25">
      <c r="A12" s="5" t="s">
        <v>14</v>
      </c>
      <c r="T12" s="5" t="s">
        <v>15</v>
      </c>
    </row>
    <row r="13" spans="1:36" ht="32.15" customHeight="1" x14ac:dyDescent="0.25">
      <c r="A13" s="5"/>
      <c r="M13" s="1" t="s">
        <v>182</v>
      </c>
      <c r="P13" s="1">
        <f ca="1">INT(RAND()*4+3)</f>
        <v>3</v>
      </c>
      <c r="Q13" s="1" t="s">
        <v>176</v>
      </c>
      <c r="AC13" s="1" t="s">
        <v>181</v>
      </c>
      <c r="AF13" s="1">
        <f ca="1">INT(RAND()*3+2)</f>
        <v>3</v>
      </c>
      <c r="AG13" s="1" t="s">
        <v>176</v>
      </c>
    </row>
    <row r="14" spans="1:36" ht="32.15" customHeight="1" x14ac:dyDescent="0.25">
      <c r="M14" s="1" t="s">
        <v>180</v>
      </c>
      <c r="P14" s="1">
        <f ca="1">P13</f>
        <v>3</v>
      </c>
      <c r="Q14" s="1" t="s">
        <v>176</v>
      </c>
      <c r="AC14" s="1" t="s">
        <v>179</v>
      </c>
      <c r="AF14" s="1">
        <f ca="1">AF13*2</f>
        <v>6</v>
      </c>
      <c r="AG14" s="1" t="s">
        <v>176</v>
      </c>
    </row>
    <row r="15" spans="1:36" ht="32.15" customHeight="1" x14ac:dyDescent="0.25">
      <c r="A15" s="5"/>
    </row>
    <row r="16" spans="1:36" ht="32.15" customHeight="1" x14ac:dyDescent="0.25">
      <c r="A16" s="5"/>
    </row>
    <row r="17" spans="1:37" ht="32.15" customHeight="1" x14ac:dyDescent="0.25">
      <c r="A17" s="5"/>
    </row>
    <row r="18" spans="1:37" ht="32.15" customHeight="1" x14ac:dyDescent="0.25"/>
    <row r="19" spans="1:37" ht="32.15" customHeight="1" x14ac:dyDescent="0.25">
      <c r="A19" s="5" t="s">
        <v>16</v>
      </c>
      <c r="R19" s="1" t="s">
        <v>178</v>
      </c>
      <c r="U19" s="112">
        <f ca="1">INT(RAND()*5+10)</f>
        <v>12</v>
      </c>
      <c r="V19" s="112"/>
      <c r="W19" s="1" t="s">
        <v>176</v>
      </c>
      <c r="AA19" s="1" t="s">
        <v>177</v>
      </c>
      <c r="AD19" s="112">
        <f ca="1">U19*2+1</f>
        <v>25</v>
      </c>
      <c r="AE19" s="112"/>
      <c r="AF19" s="1" t="s">
        <v>176</v>
      </c>
    </row>
    <row r="20" spans="1:37" ht="32.15" customHeight="1" x14ac:dyDescent="0.25">
      <c r="A20" s="5"/>
    </row>
    <row r="21" spans="1:37" ht="32.15" customHeight="1" x14ac:dyDescent="0.25"/>
    <row r="22" spans="1:37" ht="32.15" customHeight="1" x14ac:dyDescent="0.25">
      <c r="A22" s="5"/>
    </row>
    <row r="23" spans="1:37" ht="32.15" customHeight="1" x14ac:dyDescent="0.25"/>
    <row r="24" spans="1:37" ht="32.15" customHeight="1" x14ac:dyDescent="0.25">
      <c r="A24" s="5"/>
    </row>
    <row r="26" spans="1:37" ht="25" customHeight="1" x14ac:dyDescent="0.25">
      <c r="A26" s="1" t="str">
        <f>IF(A1="","",A1)</f>
        <v/>
      </c>
      <c r="D26" s="2" t="str">
        <f>IF(D1="","",D1)</f>
        <v>面積</v>
      </c>
      <c r="AG26" s="3" t="str">
        <f>IF(AG1="","",AG1)</f>
        <v>№</v>
      </c>
      <c r="AH26" s="3"/>
      <c r="AI26" s="111" t="str">
        <f>IF(AI1="","",AI1)</f>
        <v/>
      </c>
      <c r="AJ26" s="111"/>
    </row>
    <row r="27" spans="1:37" ht="25" customHeight="1" x14ac:dyDescent="0.25">
      <c r="E27" s="6" t="s">
        <v>1</v>
      </c>
      <c r="Q27" s="4" t="str">
        <f>IF(Q2="","",Q2)</f>
        <v>名前</v>
      </c>
      <c r="R27" s="3"/>
      <c r="S27" s="3"/>
      <c r="T27" s="3"/>
      <c r="U27" s="3" t="str">
        <f>IF(U2="","",U2)</f>
        <v/>
      </c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</row>
    <row r="28" spans="1:37" ht="31" customHeight="1" x14ac:dyDescent="0.25">
      <c r="A28" s="1" t="str">
        <f t="shared" ref="A28:P28" si="0">IF(A3="","",A3)</f>
        <v/>
      </c>
      <c r="B28" s="1" t="str">
        <f t="shared" si="0"/>
        <v/>
      </c>
      <c r="C28" s="1" t="str">
        <f t="shared" si="0"/>
        <v/>
      </c>
      <c r="D28" s="1" t="str">
        <f t="shared" si="0"/>
        <v/>
      </c>
      <c r="E28" s="1" t="str">
        <f t="shared" si="0"/>
        <v/>
      </c>
      <c r="F28" s="1" t="str">
        <f t="shared" si="0"/>
        <v/>
      </c>
      <c r="G28" s="1" t="str">
        <f t="shared" si="0"/>
        <v/>
      </c>
      <c r="H28" s="1" t="str">
        <f t="shared" si="0"/>
        <v/>
      </c>
      <c r="I28" s="1" t="str">
        <f t="shared" si="0"/>
        <v/>
      </c>
      <c r="J28" s="1" t="str">
        <f t="shared" si="0"/>
        <v/>
      </c>
      <c r="K28" s="1" t="str">
        <f t="shared" si="0"/>
        <v/>
      </c>
      <c r="L28" s="1" t="str">
        <f t="shared" si="0"/>
        <v/>
      </c>
      <c r="M28" s="1" t="str">
        <f t="shared" si="0"/>
        <v/>
      </c>
      <c r="N28" s="1" t="str">
        <f t="shared" si="0"/>
        <v/>
      </c>
      <c r="O28" s="1" t="str">
        <f t="shared" si="0"/>
        <v/>
      </c>
      <c r="P28" s="1" t="str">
        <f t="shared" si="0"/>
        <v/>
      </c>
      <c r="Q28" s="1" t="str">
        <f>IF(Q3="","",Q3)</f>
        <v/>
      </c>
      <c r="R28" s="1" t="str">
        <f>IF(R3="","",R3)</f>
        <v/>
      </c>
      <c r="S28" s="1" t="str">
        <f>IF(S3="","",S3)</f>
        <v/>
      </c>
      <c r="T28" s="1" t="str">
        <f>IF(T3="","",T3)</f>
        <v/>
      </c>
      <c r="U28" s="1" t="str">
        <f>IF(U3="","",U3)</f>
        <v/>
      </c>
      <c r="V28" s="1" t="str">
        <f t="shared" ref="V28:AK28" si="1">IF(V3="","",V3)</f>
        <v/>
      </c>
      <c r="W28" s="1" t="str">
        <f t="shared" si="1"/>
        <v/>
      </c>
      <c r="X28" s="1" t="str">
        <f t="shared" si="1"/>
        <v/>
      </c>
      <c r="Y28" s="1" t="str">
        <f t="shared" si="1"/>
        <v/>
      </c>
      <c r="Z28" s="1" t="str">
        <f t="shared" si="1"/>
        <v/>
      </c>
      <c r="AA28" s="1" t="str">
        <f t="shared" si="1"/>
        <v/>
      </c>
      <c r="AB28" s="1" t="str">
        <f t="shared" si="1"/>
        <v/>
      </c>
      <c r="AC28" s="1" t="str">
        <f t="shared" si="1"/>
        <v/>
      </c>
      <c r="AD28" s="1" t="str">
        <f t="shared" si="1"/>
        <v/>
      </c>
      <c r="AE28" s="1" t="str">
        <f t="shared" si="1"/>
        <v/>
      </c>
      <c r="AF28" s="1" t="str">
        <f t="shared" si="1"/>
        <v/>
      </c>
      <c r="AG28" s="1" t="str">
        <f t="shared" si="1"/>
        <v/>
      </c>
      <c r="AH28" s="1" t="str">
        <f t="shared" si="1"/>
        <v/>
      </c>
      <c r="AI28" s="1" t="str">
        <f t="shared" si="1"/>
        <v/>
      </c>
      <c r="AJ28" s="1" t="str">
        <f t="shared" si="1"/>
        <v/>
      </c>
      <c r="AK28" s="1" t="str">
        <f t="shared" si="1"/>
        <v/>
      </c>
    </row>
    <row r="29" spans="1:37" ht="31" customHeight="1" x14ac:dyDescent="0.25">
      <c r="A29" s="1" t="str">
        <f t="shared" ref="A29:A50" si="2">IF(A4="","",A4)</f>
        <v>◇　次の図形の面積を求めましょう。</v>
      </c>
    </row>
    <row r="30" spans="1:37" ht="31" customHeight="1" x14ac:dyDescent="0.25">
      <c r="A30" s="1" t="str">
        <f t="shared" si="2"/>
        <v>(1)</v>
      </c>
      <c r="D30" s="1" t="str">
        <f t="shared" ref="D30:T30" si="3">IF(D5="","",D5)</f>
        <v/>
      </c>
      <c r="E30" s="1" t="str">
        <f t="shared" si="3"/>
        <v/>
      </c>
      <c r="F30" s="1" t="str">
        <f t="shared" si="3"/>
        <v/>
      </c>
      <c r="G30" s="1" t="str">
        <f t="shared" si="3"/>
        <v/>
      </c>
      <c r="H30" s="1" t="str">
        <f t="shared" si="3"/>
        <v/>
      </c>
      <c r="I30" s="1" t="str">
        <f t="shared" si="3"/>
        <v/>
      </c>
      <c r="J30" s="1" t="str">
        <f t="shared" si="3"/>
        <v/>
      </c>
      <c r="K30" s="1" t="str">
        <f t="shared" si="3"/>
        <v/>
      </c>
      <c r="L30" s="1" t="str">
        <f t="shared" si="3"/>
        <v/>
      </c>
      <c r="M30" s="1" t="str">
        <f t="shared" si="3"/>
        <v/>
      </c>
      <c r="N30" s="1" t="str">
        <f t="shared" si="3"/>
        <v/>
      </c>
      <c r="O30" s="1" t="str">
        <f t="shared" si="3"/>
        <v/>
      </c>
      <c r="P30" s="1" t="str">
        <f t="shared" si="3"/>
        <v/>
      </c>
      <c r="Q30" s="1" t="str">
        <f t="shared" si="3"/>
        <v/>
      </c>
      <c r="R30" s="1" t="str">
        <f t="shared" si="3"/>
        <v/>
      </c>
      <c r="S30" s="1" t="str">
        <f t="shared" si="3"/>
        <v/>
      </c>
      <c r="T30" s="1" t="str">
        <f t="shared" si="3"/>
        <v>(2)</v>
      </c>
      <c r="W30" s="1" t="str">
        <f t="shared" ref="W30:AK30" si="4">IF(W5="","",W5)</f>
        <v/>
      </c>
      <c r="X30" s="1" t="str">
        <f t="shared" si="4"/>
        <v/>
      </c>
      <c r="Y30" s="1" t="str">
        <f t="shared" si="4"/>
        <v/>
      </c>
      <c r="Z30" s="1" t="str">
        <f t="shared" si="4"/>
        <v/>
      </c>
      <c r="AA30" s="1" t="str">
        <f t="shared" si="4"/>
        <v/>
      </c>
      <c r="AB30" s="1" t="str">
        <f t="shared" si="4"/>
        <v/>
      </c>
      <c r="AC30" s="1" t="str">
        <f t="shared" si="4"/>
        <v/>
      </c>
      <c r="AD30" s="1" t="str">
        <f t="shared" si="4"/>
        <v/>
      </c>
      <c r="AE30" s="1" t="str">
        <f t="shared" si="4"/>
        <v/>
      </c>
      <c r="AF30" s="1" t="str">
        <f t="shared" si="4"/>
        <v/>
      </c>
      <c r="AG30" s="1" t="str">
        <f t="shared" si="4"/>
        <v/>
      </c>
      <c r="AH30" s="1" t="str">
        <f t="shared" si="4"/>
        <v/>
      </c>
      <c r="AI30" s="1" t="str">
        <f t="shared" si="4"/>
        <v/>
      </c>
      <c r="AJ30" s="1" t="str">
        <f t="shared" si="4"/>
        <v/>
      </c>
      <c r="AK30" s="1" t="str">
        <f t="shared" si="4"/>
        <v/>
      </c>
    </row>
    <row r="31" spans="1:37" ht="31" customHeight="1" x14ac:dyDescent="0.25">
      <c r="A31" s="1" t="str">
        <f t="shared" si="2"/>
        <v/>
      </c>
      <c r="B31" s="1" t="str">
        <f t="shared" ref="B31:C33" si="5">IF(B6="","",B6)</f>
        <v/>
      </c>
      <c r="C31" s="1" t="str">
        <f t="shared" si="5"/>
        <v/>
      </c>
      <c r="D31" s="1" t="str">
        <f t="shared" ref="D31:T31" si="6">IF(D6="","",D6)</f>
        <v/>
      </c>
      <c r="E31" s="1" t="str">
        <f t="shared" si="6"/>
        <v/>
      </c>
      <c r="F31" s="1" t="str">
        <f t="shared" si="6"/>
        <v/>
      </c>
      <c r="G31" s="1" t="str">
        <f t="shared" si="6"/>
        <v/>
      </c>
      <c r="H31" s="1" t="str">
        <f t="shared" si="6"/>
        <v/>
      </c>
      <c r="I31" s="1" t="str">
        <f t="shared" si="6"/>
        <v/>
      </c>
      <c r="J31" s="1" t="str">
        <f t="shared" si="6"/>
        <v/>
      </c>
      <c r="K31" s="1" t="str">
        <f t="shared" si="6"/>
        <v/>
      </c>
      <c r="L31" s="1" t="str">
        <f t="shared" si="6"/>
        <v/>
      </c>
      <c r="M31" s="1" t="str">
        <f t="shared" si="6"/>
        <v/>
      </c>
      <c r="N31" s="1" t="str">
        <f t="shared" si="6"/>
        <v/>
      </c>
      <c r="O31" s="1" t="str">
        <f t="shared" si="6"/>
        <v/>
      </c>
      <c r="P31" s="1" t="str">
        <f t="shared" si="6"/>
        <v/>
      </c>
      <c r="Q31" s="1" t="str">
        <f t="shared" si="6"/>
        <v/>
      </c>
      <c r="R31" s="1" t="str">
        <f t="shared" si="6"/>
        <v/>
      </c>
      <c r="S31" s="1" t="str">
        <f t="shared" si="6"/>
        <v/>
      </c>
      <c r="T31" s="1" t="str">
        <f t="shared" si="6"/>
        <v/>
      </c>
      <c r="U31" s="1" t="str">
        <f>IF(U6="","",U6)</f>
        <v/>
      </c>
      <c r="V31" s="1" t="str">
        <f>IF(V6="","",V6)</f>
        <v/>
      </c>
      <c r="W31" s="1" t="str">
        <f t="shared" ref="W31:AK31" si="7">IF(W6="","",W6)</f>
        <v/>
      </c>
      <c r="X31" s="1" t="str">
        <f t="shared" si="7"/>
        <v/>
      </c>
      <c r="Y31" s="1" t="str">
        <f t="shared" si="7"/>
        <v/>
      </c>
      <c r="Z31" s="1" t="str">
        <f t="shared" si="7"/>
        <v/>
      </c>
      <c r="AA31" s="1" t="str">
        <f t="shared" si="7"/>
        <v/>
      </c>
      <c r="AB31" s="1" t="str">
        <f t="shared" si="7"/>
        <v/>
      </c>
      <c r="AC31" s="1" t="str">
        <f t="shared" si="7"/>
        <v/>
      </c>
      <c r="AD31" s="1" t="str">
        <f t="shared" si="7"/>
        <v/>
      </c>
      <c r="AE31" s="1" t="str">
        <f t="shared" si="7"/>
        <v/>
      </c>
      <c r="AF31" s="1" t="str">
        <f t="shared" si="7"/>
        <v/>
      </c>
      <c r="AG31" s="1" t="str">
        <f t="shared" si="7"/>
        <v/>
      </c>
      <c r="AH31" s="1" t="str">
        <f t="shared" si="7"/>
        <v/>
      </c>
      <c r="AI31" s="1" t="str">
        <f t="shared" si="7"/>
        <v/>
      </c>
      <c r="AJ31" s="1" t="str">
        <f t="shared" si="7"/>
        <v/>
      </c>
      <c r="AK31" s="1" t="str">
        <f t="shared" si="7"/>
        <v/>
      </c>
    </row>
    <row r="32" spans="1:37" ht="31" customHeight="1" x14ac:dyDescent="0.25">
      <c r="A32" s="1" t="str">
        <f t="shared" si="2"/>
        <v/>
      </c>
      <c r="B32" s="1" t="str">
        <f t="shared" si="5"/>
        <v/>
      </c>
      <c r="C32" s="1" t="str">
        <f t="shared" si="5"/>
        <v/>
      </c>
      <c r="D32" s="1" t="str">
        <f t="shared" ref="D32:T32" si="8">IF(D7="","",D7)</f>
        <v/>
      </c>
      <c r="E32" s="1" t="str">
        <f t="shared" si="8"/>
        <v/>
      </c>
      <c r="F32" s="1" t="str">
        <f t="shared" si="8"/>
        <v/>
      </c>
      <c r="G32" s="1" t="str">
        <f t="shared" si="8"/>
        <v/>
      </c>
      <c r="H32" s="1" t="str">
        <f t="shared" si="8"/>
        <v/>
      </c>
      <c r="I32" s="1" t="str">
        <f t="shared" si="8"/>
        <v/>
      </c>
      <c r="J32" s="1" t="str">
        <f t="shared" si="8"/>
        <v/>
      </c>
      <c r="K32" s="1" t="str">
        <f t="shared" si="8"/>
        <v/>
      </c>
      <c r="L32" s="1" t="str">
        <f t="shared" si="8"/>
        <v/>
      </c>
      <c r="M32" s="1" t="str">
        <f t="shared" si="8"/>
        <v/>
      </c>
      <c r="N32" s="1" t="str">
        <f t="shared" si="8"/>
        <v/>
      </c>
      <c r="O32" s="1" t="str">
        <f t="shared" si="8"/>
        <v/>
      </c>
      <c r="P32" s="1" t="str">
        <f t="shared" si="8"/>
        <v/>
      </c>
      <c r="Q32" s="1" t="str">
        <f t="shared" si="8"/>
        <v/>
      </c>
      <c r="R32" s="1" t="str">
        <f t="shared" si="8"/>
        <v/>
      </c>
      <c r="S32" s="1" t="str">
        <f t="shared" si="8"/>
        <v/>
      </c>
      <c r="T32" s="1" t="str">
        <f t="shared" si="8"/>
        <v/>
      </c>
      <c r="U32" s="1" t="str">
        <f>IF(U7="","",U7)</f>
        <v/>
      </c>
      <c r="V32" s="1" t="str">
        <f>IF(V7="","",V7)</f>
        <v/>
      </c>
      <c r="W32" s="1" t="str">
        <f t="shared" ref="W32:AK32" si="9">IF(W7="","",W7)</f>
        <v/>
      </c>
      <c r="X32" s="1" t="str">
        <f t="shared" si="9"/>
        <v/>
      </c>
      <c r="Y32" s="1" t="str">
        <f t="shared" si="9"/>
        <v/>
      </c>
      <c r="Z32" s="1" t="str">
        <f t="shared" si="9"/>
        <v/>
      </c>
      <c r="AA32" s="1" t="str">
        <f t="shared" si="9"/>
        <v/>
      </c>
      <c r="AB32" s="1" t="str">
        <f t="shared" si="9"/>
        <v/>
      </c>
      <c r="AC32" s="1" t="str">
        <f t="shared" si="9"/>
        <v/>
      </c>
      <c r="AD32" s="1" t="str">
        <f t="shared" si="9"/>
        <v/>
      </c>
      <c r="AE32" s="1" t="str">
        <f t="shared" si="9"/>
        <v/>
      </c>
      <c r="AF32" s="1" t="str">
        <f t="shared" si="9"/>
        <v/>
      </c>
      <c r="AG32" s="1" t="str">
        <f t="shared" si="9"/>
        <v/>
      </c>
      <c r="AH32" s="1" t="str">
        <f t="shared" si="9"/>
        <v/>
      </c>
      <c r="AI32" s="1" t="str">
        <f t="shared" si="9"/>
        <v/>
      </c>
      <c r="AJ32" s="1" t="str">
        <f t="shared" si="9"/>
        <v/>
      </c>
      <c r="AK32" s="1" t="str">
        <f t="shared" si="9"/>
        <v/>
      </c>
    </row>
    <row r="33" spans="1:37" ht="31" customHeight="1" x14ac:dyDescent="0.25">
      <c r="A33" s="1" t="str">
        <f t="shared" si="2"/>
        <v/>
      </c>
      <c r="B33" s="1" t="str">
        <f t="shared" si="5"/>
        <v/>
      </c>
      <c r="C33" s="1" t="str">
        <f t="shared" si="5"/>
        <v>あ…</v>
      </c>
      <c r="F33" s="1">
        <f ca="1">IF(F8="","",F8)</f>
        <v>3</v>
      </c>
      <c r="G33" s="1" t="str">
        <f>IF(G8="","",G8)</f>
        <v>㎝</v>
      </c>
      <c r="K33" s="1" t="str">
        <f>IF(K8="","",K8)</f>
        <v>い…</v>
      </c>
      <c r="N33" s="1">
        <f ca="1">IF(N8="","",N8)</f>
        <v>3</v>
      </c>
      <c r="O33" s="1" t="str">
        <f>IF(O8="","",O8)</f>
        <v>㎝</v>
      </c>
      <c r="V33" s="1" t="str">
        <f>IF(V8="","",V8)</f>
        <v>う…</v>
      </c>
      <c r="Y33" s="1">
        <f ca="1">IF(Y8="","",Y8)</f>
        <v>4</v>
      </c>
      <c r="Z33" s="1" t="str">
        <f>IF(Z8="","",Z8)</f>
        <v>㎝</v>
      </c>
      <c r="AD33" s="1" t="str">
        <f>IF(AD8="","",AD8)</f>
        <v>え…</v>
      </c>
      <c r="AG33" s="1">
        <f ca="1">IF(AG8="","",AG8)</f>
        <v>7</v>
      </c>
      <c r="AH33" s="1" t="str">
        <f>IF(AH8="","",AH8)</f>
        <v>㎝</v>
      </c>
    </row>
    <row r="34" spans="1:37" ht="31" customHeight="1" x14ac:dyDescent="0.25">
      <c r="A34" s="1" t="str">
        <f t="shared" si="2"/>
        <v/>
      </c>
      <c r="B34" s="1" t="str">
        <f>IF(B9="","",B9)</f>
        <v/>
      </c>
      <c r="C34" s="9">
        <f ca="1">F33</f>
        <v>3</v>
      </c>
      <c r="D34" s="110" t="s">
        <v>28</v>
      </c>
      <c r="E34" s="110"/>
      <c r="F34" s="9">
        <f ca="1">N33</f>
        <v>3</v>
      </c>
      <c r="G34" s="110" t="s">
        <v>25</v>
      </c>
      <c r="H34" s="110"/>
      <c r="I34" s="110">
        <f ca="1">C34*F34</f>
        <v>9</v>
      </c>
      <c r="J34" s="110"/>
      <c r="K34" s="1" t="str">
        <f>IF(K9="","",K9)</f>
        <v/>
      </c>
      <c r="L34" s="1" t="str">
        <f t="shared" ref="L34:M36" si="10">IF(L9="","",L9)</f>
        <v/>
      </c>
      <c r="M34" s="1" t="str">
        <f t="shared" si="10"/>
        <v/>
      </c>
      <c r="N34" s="113">
        <f ca="1">I34</f>
        <v>9</v>
      </c>
      <c r="O34" s="113"/>
      <c r="P34" s="64" t="s">
        <v>174</v>
      </c>
      <c r="Q34" s="106"/>
      <c r="R34" s="1" t="str">
        <f t="shared" ref="R34:U36" si="11">IF(R9="","",R9)</f>
        <v/>
      </c>
      <c r="S34" s="1" t="str">
        <f t="shared" si="11"/>
        <v/>
      </c>
      <c r="T34" s="1" t="str">
        <f t="shared" si="11"/>
        <v/>
      </c>
      <c r="U34" s="1" t="str">
        <f t="shared" si="11"/>
        <v/>
      </c>
      <c r="V34" s="9">
        <f ca="1">Y33</f>
        <v>4</v>
      </c>
      <c r="W34" s="110" t="s">
        <v>28</v>
      </c>
      <c r="X34" s="110"/>
      <c r="Y34" s="9">
        <f ca="1">AG33</f>
        <v>7</v>
      </c>
      <c r="Z34" s="110" t="s">
        <v>25</v>
      </c>
      <c r="AA34" s="110"/>
      <c r="AB34" s="110">
        <f ca="1">V34*Y34</f>
        <v>28</v>
      </c>
      <c r="AC34" s="110"/>
      <c r="AD34" s="1" t="str">
        <f>IF(AD9="","",AD9)</f>
        <v/>
      </c>
      <c r="AE34" s="1" t="str">
        <f t="shared" ref="AE34:AF36" si="12">IF(AE9="","",AE9)</f>
        <v/>
      </c>
      <c r="AF34" s="1" t="str">
        <f t="shared" si="12"/>
        <v/>
      </c>
      <c r="AG34" s="113">
        <f ca="1">AB34</f>
        <v>28</v>
      </c>
      <c r="AH34" s="113"/>
      <c r="AI34" s="64" t="s">
        <v>174</v>
      </c>
      <c r="AJ34" s="106"/>
      <c r="AK34" s="1" t="str">
        <f>IF(AK9="","",AK9)</f>
        <v/>
      </c>
    </row>
    <row r="35" spans="1:37" ht="31" customHeight="1" x14ac:dyDescent="0.25">
      <c r="A35" s="1" t="str">
        <f t="shared" si="2"/>
        <v/>
      </c>
      <c r="B35" s="1" t="str">
        <f>IF(B10="","",B10)</f>
        <v/>
      </c>
      <c r="C35" s="1" t="str">
        <f t="shared" ref="C35:J36" si="13">IF(C10="","",C10)</f>
        <v/>
      </c>
      <c r="D35" s="1" t="str">
        <f t="shared" si="13"/>
        <v/>
      </c>
      <c r="E35" s="1" t="str">
        <f t="shared" si="13"/>
        <v/>
      </c>
      <c r="F35" s="1" t="str">
        <f t="shared" si="13"/>
        <v/>
      </c>
      <c r="G35" s="1" t="str">
        <f t="shared" si="13"/>
        <v/>
      </c>
      <c r="H35" s="1" t="str">
        <f t="shared" si="13"/>
        <v/>
      </c>
      <c r="I35" s="1" t="str">
        <f t="shared" si="13"/>
        <v/>
      </c>
      <c r="J35" s="1" t="str">
        <f t="shared" si="13"/>
        <v/>
      </c>
      <c r="K35" s="1" t="str">
        <f>IF(K10="","",K10)</f>
        <v/>
      </c>
      <c r="L35" s="1" t="str">
        <f t="shared" si="10"/>
        <v/>
      </c>
      <c r="M35" s="1" t="str">
        <f t="shared" si="10"/>
        <v/>
      </c>
      <c r="N35" s="1" t="str">
        <f t="shared" ref="N35:Q36" si="14">IF(N10="","",N10)</f>
        <v/>
      </c>
      <c r="O35" s="1" t="str">
        <f t="shared" si="14"/>
        <v/>
      </c>
      <c r="P35" s="1" t="str">
        <f t="shared" si="14"/>
        <v/>
      </c>
      <c r="Q35" s="1" t="str">
        <f t="shared" si="14"/>
        <v/>
      </c>
      <c r="R35" s="1" t="str">
        <f t="shared" si="11"/>
        <v/>
      </c>
      <c r="S35" s="1" t="str">
        <f t="shared" si="11"/>
        <v/>
      </c>
      <c r="T35" s="1" t="str">
        <f t="shared" si="11"/>
        <v/>
      </c>
      <c r="U35" s="1" t="str">
        <f t="shared" si="11"/>
        <v/>
      </c>
      <c r="V35" s="1" t="str">
        <f t="shared" ref="V35:AC36" si="15">IF(V10="","",V10)</f>
        <v/>
      </c>
      <c r="W35" s="1" t="str">
        <f t="shared" si="15"/>
        <v/>
      </c>
      <c r="X35" s="1" t="str">
        <f t="shared" si="15"/>
        <v/>
      </c>
      <c r="Y35" s="1" t="str">
        <f t="shared" si="15"/>
        <v/>
      </c>
      <c r="Z35" s="1" t="str">
        <f t="shared" si="15"/>
        <v/>
      </c>
      <c r="AA35" s="1" t="str">
        <f t="shared" si="15"/>
        <v/>
      </c>
      <c r="AB35" s="1" t="str">
        <f t="shared" si="15"/>
        <v/>
      </c>
      <c r="AC35" s="1" t="str">
        <f t="shared" si="15"/>
        <v/>
      </c>
      <c r="AD35" s="1" t="str">
        <f>IF(AD10="","",AD10)</f>
        <v/>
      </c>
      <c r="AE35" s="1" t="str">
        <f t="shared" si="12"/>
        <v/>
      </c>
      <c r="AF35" s="1" t="str">
        <f t="shared" si="12"/>
        <v/>
      </c>
      <c r="AG35" s="1" t="str">
        <f t="shared" ref="AG35:AJ36" si="16">IF(AG10="","",AG10)</f>
        <v/>
      </c>
      <c r="AH35" s="1" t="str">
        <f t="shared" si="16"/>
        <v/>
      </c>
      <c r="AI35" s="1" t="str">
        <f t="shared" si="16"/>
        <v/>
      </c>
      <c r="AJ35" s="1" t="str">
        <f t="shared" si="16"/>
        <v/>
      </c>
      <c r="AK35" s="1" t="str">
        <f>IF(AK10="","",AK10)</f>
        <v/>
      </c>
    </row>
    <row r="36" spans="1:37" ht="31" customHeight="1" x14ac:dyDescent="0.25">
      <c r="A36" s="1" t="str">
        <f t="shared" si="2"/>
        <v/>
      </c>
      <c r="B36" s="1" t="str">
        <f>IF(B11="","",B11)</f>
        <v/>
      </c>
      <c r="C36" s="1" t="str">
        <f t="shared" si="13"/>
        <v/>
      </c>
      <c r="D36" s="1" t="str">
        <f t="shared" si="13"/>
        <v/>
      </c>
      <c r="E36" s="1" t="str">
        <f t="shared" si="13"/>
        <v/>
      </c>
      <c r="F36" s="1" t="str">
        <f t="shared" si="13"/>
        <v/>
      </c>
      <c r="G36" s="1" t="str">
        <f t="shared" si="13"/>
        <v/>
      </c>
      <c r="H36" s="1" t="str">
        <f t="shared" si="13"/>
        <v/>
      </c>
      <c r="I36" s="1" t="str">
        <f t="shared" si="13"/>
        <v/>
      </c>
      <c r="J36" s="1" t="str">
        <f t="shared" si="13"/>
        <v/>
      </c>
      <c r="K36" s="1" t="str">
        <f>IF(K11="","",K11)</f>
        <v/>
      </c>
      <c r="L36" s="1" t="str">
        <f t="shared" si="10"/>
        <v/>
      </c>
      <c r="M36" s="1" t="str">
        <f t="shared" si="10"/>
        <v/>
      </c>
      <c r="N36" s="1" t="str">
        <f t="shared" si="14"/>
        <v/>
      </c>
      <c r="O36" s="1" t="str">
        <f t="shared" si="14"/>
        <v/>
      </c>
      <c r="P36" s="1" t="str">
        <f t="shared" si="14"/>
        <v/>
      </c>
      <c r="Q36" s="1" t="str">
        <f t="shared" si="14"/>
        <v/>
      </c>
      <c r="R36" s="1" t="str">
        <f t="shared" si="11"/>
        <v/>
      </c>
      <c r="S36" s="1" t="str">
        <f t="shared" si="11"/>
        <v/>
      </c>
      <c r="T36" s="1" t="str">
        <f t="shared" si="11"/>
        <v/>
      </c>
      <c r="U36" s="1" t="str">
        <f t="shared" si="11"/>
        <v/>
      </c>
      <c r="V36" s="1" t="str">
        <f t="shared" si="15"/>
        <v/>
      </c>
      <c r="W36" s="1" t="str">
        <f t="shared" si="15"/>
        <v/>
      </c>
      <c r="X36" s="1" t="str">
        <f t="shared" si="15"/>
        <v/>
      </c>
      <c r="Y36" s="1" t="str">
        <f t="shared" si="15"/>
        <v/>
      </c>
      <c r="Z36" s="1" t="str">
        <f t="shared" si="15"/>
        <v/>
      </c>
      <c r="AA36" s="1" t="str">
        <f t="shared" si="15"/>
        <v/>
      </c>
      <c r="AB36" s="1" t="str">
        <f t="shared" si="15"/>
        <v/>
      </c>
      <c r="AC36" s="1" t="str">
        <f t="shared" si="15"/>
        <v/>
      </c>
      <c r="AD36" s="1" t="str">
        <f>IF(AD11="","",AD11)</f>
        <v/>
      </c>
      <c r="AE36" s="1" t="str">
        <f t="shared" si="12"/>
        <v/>
      </c>
      <c r="AF36" s="1" t="str">
        <f t="shared" si="12"/>
        <v/>
      </c>
      <c r="AG36" s="1" t="str">
        <f t="shared" si="16"/>
        <v/>
      </c>
      <c r="AH36" s="1" t="str">
        <f t="shared" si="16"/>
        <v/>
      </c>
      <c r="AI36" s="1" t="str">
        <f t="shared" si="16"/>
        <v/>
      </c>
      <c r="AJ36" s="1" t="str">
        <f t="shared" si="16"/>
        <v/>
      </c>
      <c r="AK36" s="1" t="str">
        <f>IF(AK11="","",AK11)</f>
        <v/>
      </c>
    </row>
    <row r="37" spans="1:37" ht="31" customHeight="1" x14ac:dyDescent="0.25">
      <c r="A37" s="1" t="str">
        <f t="shared" si="2"/>
        <v>(3)</v>
      </c>
      <c r="T37" s="1" t="str">
        <f>IF(T12="","",T12)</f>
        <v>(4)</v>
      </c>
    </row>
    <row r="38" spans="1:37" ht="31" customHeight="1" x14ac:dyDescent="0.25">
      <c r="A38" s="1" t="str">
        <f t="shared" si="2"/>
        <v/>
      </c>
      <c r="B38" s="1" t="str">
        <f t="shared" ref="B38:M38" si="17">IF(B13="","",B13)</f>
        <v/>
      </c>
      <c r="C38" s="1" t="str">
        <f t="shared" si="17"/>
        <v/>
      </c>
      <c r="D38" s="1" t="str">
        <f t="shared" si="17"/>
        <v/>
      </c>
      <c r="E38" s="1" t="str">
        <f t="shared" si="17"/>
        <v/>
      </c>
      <c r="F38" s="1" t="str">
        <f t="shared" si="17"/>
        <v/>
      </c>
      <c r="G38" s="1" t="str">
        <f t="shared" si="17"/>
        <v/>
      </c>
      <c r="H38" s="1" t="str">
        <f t="shared" si="17"/>
        <v/>
      </c>
      <c r="I38" s="1" t="str">
        <f t="shared" si="17"/>
        <v/>
      </c>
      <c r="J38" s="1" t="str">
        <f t="shared" si="17"/>
        <v/>
      </c>
      <c r="K38" s="1" t="str">
        <f t="shared" si="17"/>
        <v/>
      </c>
      <c r="L38" s="1" t="str">
        <f t="shared" si="17"/>
        <v/>
      </c>
      <c r="M38" s="1" t="str">
        <f t="shared" si="17"/>
        <v>お…</v>
      </c>
      <c r="P38" s="1">
        <f t="shared" ref="P38:Q40" ca="1" si="18">IF(P13="","",P13)</f>
        <v>3</v>
      </c>
      <c r="Q38" s="1" t="str">
        <f t="shared" si="18"/>
        <v>ｍ</v>
      </c>
      <c r="AC38" s="1" t="str">
        <f>IF(AC13="","",AC13)</f>
        <v>き…</v>
      </c>
      <c r="AF38" s="1">
        <f t="shared" ref="AF38:AG40" ca="1" si="19">IF(AF13="","",AF13)</f>
        <v>3</v>
      </c>
      <c r="AG38" s="1" t="str">
        <f t="shared" si="19"/>
        <v>ｍ</v>
      </c>
    </row>
    <row r="39" spans="1:37" ht="31" customHeight="1" x14ac:dyDescent="0.25">
      <c r="A39" s="1" t="str">
        <f t="shared" si="2"/>
        <v/>
      </c>
      <c r="B39" s="1" t="str">
        <f t="shared" ref="B39:M39" si="20">IF(B14="","",B14)</f>
        <v/>
      </c>
      <c r="C39" s="1" t="str">
        <f t="shared" si="20"/>
        <v/>
      </c>
      <c r="D39" s="1" t="str">
        <f t="shared" si="20"/>
        <v/>
      </c>
      <c r="E39" s="1" t="str">
        <f t="shared" si="20"/>
        <v/>
      </c>
      <c r="F39" s="1" t="str">
        <f t="shared" si="20"/>
        <v/>
      </c>
      <c r="G39" s="1" t="str">
        <f t="shared" si="20"/>
        <v/>
      </c>
      <c r="H39" s="1" t="str">
        <f t="shared" si="20"/>
        <v/>
      </c>
      <c r="I39" s="1" t="str">
        <f t="shared" si="20"/>
        <v/>
      </c>
      <c r="J39" s="1" t="str">
        <f t="shared" si="20"/>
        <v/>
      </c>
      <c r="K39" s="1" t="str">
        <f t="shared" si="20"/>
        <v/>
      </c>
      <c r="L39" s="1" t="str">
        <f t="shared" si="20"/>
        <v/>
      </c>
      <c r="M39" s="1" t="str">
        <f t="shared" si="20"/>
        <v>か…</v>
      </c>
      <c r="P39" s="1">
        <f t="shared" ca="1" si="18"/>
        <v>3</v>
      </c>
      <c r="Q39" s="1" t="str">
        <f t="shared" si="18"/>
        <v>ｍ</v>
      </c>
      <c r="AC39" s="1" t="str">
        <f>IF(AC14="","",AC14)</f>
        <v>く…</v>
      </c>
      <c r="AF39" s="1">
        <f t="shared" ca="1" si="19"/>
        <v>6</v>
      </c>
      <c r="AG39" s="1" t="str">
        <f t="shared" si="19"/>
        <v>ｍ</v>
      </c>
    </row>
    <row r="40" spans="1:37" ht="31" customHeight="1" x14ac:dyDescent="0.25">
      <c r="A40" s="1" t="str">
        <f t="shared" si="2"/>
        <v/>
      </c>
      <c r="B40" s="1" t="str">
        <f t="shared" ref="B40:M40" si="21">IF(B15="","",B15)</f>
        <v/>
      </c>
      <c r="C40" s="1" t="str">
        <f t="shared" si="21"/>
        <v/>
      </c>
      <c r="D40" s="1" t="str">
        <f t="shared" si="21"/>
        <v/>
      </c>
      <c r="E40" s="1" t="str">
        <f t="shared" si="21"/>
        <v/>
      </c>
      <c r="F40" s="1" t="str">
        <f t="shared" si="21"/>
        <v/>
      </c>
      <c r="G40" s="1" t="str">
        <f t="shared" si="21"/>
        <v/>
      </c>
      <c r="H40" s="1" t="str">
        <f t="shared" si="21"/>
        <v/>
      </c>
      <c r="I40" s="1" t="str">
        <f t="shared" si="21"/>
        <v/>
      </c>
      <c r="J40" s="1" t="str">
        <f t="shared" si="21"/>
        <v/>
      </c>
      <c r="K40" s="1" t="str">
        <f t="shared" si="21"/>
        <v/>
      </c>
      <c r="L40" s="1" t="str">
        <f t="shared" si="21"/>
        <v/>
      </c>
      <c r="M40" s="1" t="str">
        <f t="shared" si="21"/>
        <v/>
      </c>
      <c r="N40" s="1" t="str">
        <f>IF(N15="","",N15)</f>
        <v/>
      </c>
      <c r="O40" s="1" t="str">
        <f>IF(O15="","",O15)</f>
        <v/>
      </c>
      <c r="P40" s="1" t="str">
        <f t="shared" si="18"/>
        <v/>
      </c>
      <c r="Q40" s="1" t="str">
        <f t="shared" si="18"/>
        <v/>
      </c>
      <c r="R40" s="1" t="str">
        <f t="shared" ref="R40:AB40" si="22">IF(R15="","",R15)</f>
        <v/>
      </c>
      <c r="S40" s="1" t="str">
        <f t="shared" si="22"/>
        <v/>
      </c>
      <c r="T40" s="1" t="str">
        <f t="shared" si="22"/>
        <v/>
      </c>
      <c r="U40" s="1" t="str">
        <f t="shared" si="22"/>
        <v/>
      </c>
      <c r="V40" s="1" t="str">
        <f t="shared" si="22"/>
        <v/>
      </c>
      <c r="W40" s="1" t="str">
        <f t="shared" si="22"/>
        <v/>
      </c>
      <c r="X40" s="1" t="str">
        <f t="shared" si="22"/>
        <v/>
      </c>
      <c r="Y40" s="1" t="str">
        <f t="shared" si="22"/>
        <v/>
      </c>
      <c r="Z40" s="1" t="str">
        <f t="shared" si="22"/>
        <v/>
      </c>
      <c r="AA40" s="1" t="str">
        <f t="shared" si="22"/>
        <v/>
      </c>
      <c r="AB40" s="1" t="str">
        <f t="shared" si="22"/>
        <v/>
      </c>
      <c r="AC40" s="1" t="str">
        <f>IF(AC15="","",AC15)</f>
        <v/>
      </c>
      <c r="AD40" s="1" t="str">
        <f t="shared" ref="AD40:AE43" si="23">IF(AD15="","",AD15)</f>
        <v/>
      </c>
      <c r="AE40" s="1" t="str">
        <f t="shared" si="23"/>
        <v/>
      </c>
      <c r="AF40" s="1" t="str">
        <f t="shared" si="19"/>
        <v/>
      </c>
      <c r="AG40" s="1" t="str">
        <f t="shared" si="19"/>
        <v/>
      </c>
      <c r="AH40" s="1" t="str">
        <f>IF(AH15="","",AH15)</f>
        <v/>
      </c>
      <c r="AI40" s="1" t="str">
        <f>IF(AI15="","",AI15)</f>
        <v/>
      </c>
      <c r="AJ40" s="1" t="str">
        <f>IF(AJ15="","",AJ15)</f>
        <v/>
      </c>
      <c r="AK40" s="1" t="str">
        <f>IF(AK15="","",AK15)</f>
        <v/>
      </c>
    </row>
    <row r="41" spans="1:37" ht="31" customHeight="1" x14ac:dyDescent="0.25">
      <c r="A41" s="1" t="str">
        <f t="shared" si="2"/>
        <v/>
      </c>
      <c r="B41" s="1" t="str">
        <f t="shared" ref="B41:C43" si="24">IF(B16="","",B16)</f>
        <v/>
      </c>
      <c r="C41" s="1" t="str">
        <f t="shared" si="24"/>
        <v/>
      </c>
      <c r="D41" s="9">
        <f ca="1">P38</f>
        <v>3</v>
      </c>
      <c r="E41" s="110" t="s">
        <v>28</v>
      </c>
      <c r="F41" s="110"/>
      <c r="G41" s="9">
        <f ca="1">P39</f>
        <v>3</v>
      </c>
      <c r="H41" s="110" t="s">
        <v>25</v>
      </c>
      <c r="I41" s="110"/>
      <c r="J41" s="110">
        <f ca="1">D41*G41</f>
        <v>9</v>
      </c>
      <c r="K41" s="110"/>
      <c r="L41" s="1" t="str">
        <f t="shared" ref="L41:N43" si="25">IF(L16="","",L16)</f>
        <v/>
      </c>
      <c r="M41" s="1" t="str">
        <f t="shared" si="25"/>
        <v/>
      </c>
      <c r="N41" s="1" t="str">
        <f t="shared" si="25"/>
        <v/>
      </c>
      <c r="O41" s="113">
        <f ca="1">J41</f>
        <v>9</v>
      </c>
      <c r="P41" s="113"/>
      <c r="Q41" s="64" t="s">
        <v>174</v>
      </c>
      <c r="R41" s="106"/>
      <c r="S41" s="107"/>
      <c r="T41" s="1" t="str">
        <f t="shared" ref="T41:U43" si="26">IF(T16="","",T16)</f>
        <v/>
      </c>
      <c r="U41" s="1" t="str">
        <f t="shared" si="26"/>
        <v/>
      </c>
      <c r="V41" s="9">
        <f ca="1">AF38</f>
        <v>3</v>
      </c>
      <c r="W41" s="110" t="s">
        <v>28</v>
      </c>
      <c r="X41" s="110"/>
      <c r="Y41" s="9">
        <f ca="1">AF39</f>
        <v>6</v>
      </c>
      <c r="Z41" s="110" t="s">
        <v>25</v>
      </c>
      <c r="AA41" s="110"/>
      <c r="AB41" s="110">
        <f ca="1">V41*Y41</f>
        <v>18</v>
      </c>
      <c r="AC41" s="110"/>
      <c r="AD41" s="1" t="str">
        <f t="shared" si="23"/>
        <v/>
      </c>
      <c r="AE41" s="1" t="str">
        <f t="shared" si="23"/>
        <v/>
      </c>
      <c r="AF41" s="1" t="str">
        <f>IF(AF16="","",AF16)</f>
        <v/>
      </c>
      <c r="AG41" s="113">
        <f ca="1">AB41</f>
        <v>18</v>
      </c>
      <c r="AH41" s="113"/>
      <c r="AI41" s="64" t="s">
        <v>174</v>
      </c>
      <c r="AJ41" s="106"/>
      <c r="AK41" s="1" t="str">
        <f>IF(AK16="","",AK16)</f>
        <v/>
      </c>
    </row>
    <row r="42" spans="1:37" ht="31" customHeight="1" x14ac:dyDescent="0.25">
      <c r="A42" s="1" t="str">
        <f t="shared" si="2"/>
        <v/>
      </c>
      <c r="B42" s="1" t="str">
        <f t="shared" si="24"/>
        <v/>
      </c>
      <c r="C42" s="1" t="str">
        <f t="shared" si="24"/>
        <v/>
      </c>
      <c r="D42" s="1" t="str">
        <f t="shared" ref="D42:K43" si="27">IF(D17="","",D17)</f>
        <v/>
      </c>
      <c r="E42" s="1" t="str">
        <f t="shared" si="27"/>
        <v/>
      </c>
      <c r="F42" s="1" t="str">
        <f t="shared" si="27"/>
        <v/>
      </c>
      <c r="G42" s="1" t="str">
        <f t="shared" si="27"/>
        <v/>
      </c>
      <c r="H42" s="1" t="str">
        <f t="shared" si="27"/>
        <v/>
      </c>
      <c r="I42" s="1" t="str">
        <f t="shared" si="27"/>
        <v/>
      </c>
      <c r="J42" s="1" t="str">
        <f t="shared" si="27"/>
        <v/>
      </c>
      <c r="K42" s="1" t="str">
        <f t="shared" si="27"/>
        <v/>
      </c>
      <c r="L42" s="1" t="str">
        <f t="shared" si="25"/>
        <v/>
      </c>
      <c r="M42" s="1" t="str">
        <f t="shared" si="25"/>
        <v/>
      </c>
      <c r="N42" s="1" t="str">
        <f t="shared" si="25"/>
        <v/>
      </c>
      <c r="O42" s="1" t="str">
        <f t="shared" ref="O42:S43" si="28">IF(O17="","",O17)</f>
        <v/>
      </c>
      <c r="P42" s="1" t="str">
        <f t="shared" si="28"/>
        <v/>
      </c>
      <c r="Q42" s="1" t="str">
        <f t="shared" si="28"/>
        <v/>
      </c>
      <c r="R42" s="1" t="str">
        <f t="shared" si="28"/>
        <v/>
      </c>
      <c r="S42" s="1" t="str">
        <f t="shared" si="28"/>
        <v/>
      </c>
      <c r="T42" s="1" t="str">
        <f t="shared" si="26"/>
        <v/>
      </c>
      <c r="U42" s="1" t="str">
        <f t="shared" si="26"/>
        <v/>
      </c>
      <c r="V42" s="1" t="str">
        <f t="shared" ref="V42:AC43" si="29">IF(V17="","",V17)</f>
        <v/>
      </c>
      <c r="W42" s="1" t="str">
        <f t="shared" si="29"/>
        <v/>
      </c>
      <c r="X42" s="1" t="str">
        <f t="shared" si="29"/>
        <v/>
      </c>
      <c r="Y42" s="1" t="str">
        <f t="shared" si="29"/>
        <v/>
      </c>
      <c r="Z42" s="1" t="str">
        <f t="shared" si="29"/>
        <v/>
      </c>
      <c r="AA42" s="1" t="str">
        <f t="shared" si="29"/>
        <v/>
      </c>
      <c r="AB42" s="1" t="str">
        <f t="shared" si="29"/>
        <v/>
      </c>
      <c r="AC42" s="1" t="str">
        <f t="shared" si="29"/>
        <v/>
      </c>
      <c r="AD42" s="1" t="str">
        <f t="shared" si="23"/>
        <v/>
      </c>
      <c r="AE42" s="1" t="str">
        <f t="shared" si="23"/>
        <v/>
      </c>
      <c r="AF42" s="1" t="str">
        <f>IF(AF17="","",AF17)</f>
        <v/>
      </c>
      <c r="AG42" s="1" t="str">
        <f t="shared" ref="AG42:AJ43" si="30">IF(AG17="","",AG17)</f>
        <v/>
      </c>
      <c r="AH42" s="1" t="str">
        <f t="shared" si="30"/>
        <v/>
      </c>
      <c r="AI42" s="1" t="str">
        <f t="shared" si="30"/>
        <v/>
      </c>
      <c r="AJ42" s="1" t="str">
        <f t="shared" si="30"/>
        <v/>
      </c>
      <c r="AK42" s="1" t="str">
        <f>IF(AK17="","",AK17)</f>
        <v/>
      </c>
    </row>
    <row r="43" spans="1:37" ht="31" customHeight="1" x14ac:dyDescent="0.25">
      <c r="A43" s="1" t="str">
        <f t="shared" si="2"/>
        <v/>
      </c>
      <c r="B43" s="1" t="str">
        <f t="shared" si="24"/>
        <v/>
      </c>
      <c r="C43" s="1" t="str">
        <f t="shared" si="24"/>
        <v/>
      </c>
      <c r="D43" s="1" t="str">
        <f t="shared" si="27"/>
        <v/>
      </c>
      <c r="E43" s="1" t="str">
        <f t="shared" si="27"/>
        <v/>
      </c>
      <c r="F43" s="1" t="str">
        <f t="shared" si="27"/>
        <v/>
      </c>
      <c r="G43" s="1" t="str">
        <f t="shared" si="27"/>
        <v/>
      </c>
      <c r="H43" s="1" t="str">
        <f t="shared" si="27"/>
        <v/>
      </c>
      <c r="I43" s="1" t="str">
        <f t="shared" si="27"/>
        <v/>
      </c>
      <c r="J43" s="1" t="str">
        <f t="shared" si="27"/>
        <v/>
      </c>
      <c r="K43" s="1" t="str">
        <f t="shared" si="27"/>
        <v/>
      </c>
      <c r="L43" s="1" t="str">
        <f t="shared" si="25"/>
        <v/>
      </c>
      <c r="M43" s="1" t="str">
        <f t="shared" si="25"/>
        <v/>
      </c>
      <c r="N43" s="1" t="str">
        <f t="shared" si="25"/>
        <v/>
      </c>
      <c r="O43" s="1" t="str">
        <f t="shared" si="28"/>
        <v/>
      </c>
      <c r="P43" s="1" t="str">
        <f t="shared" si="28"/>
        <v/>
      </c>
      <c r="Q43" s="1" t="str">
        <f t="shared" si="28"/>
        <v/>
      </c>
      <c r="R43" s="1" t="str">
        <f t="shared" si="28"/>
        <v/>
      </c>
      <c r="S43" s="1" t="str">
        <f t="shared" si="28"/>
        <v/>
      </c>
      <c r="T43" s="1" t="str">
        <f t="shared" si="26"/>
        <v/>
      </c>
      <c r="U43" s="1" t="str">
        <f t="shared" si="26"/>
        <v/>
      </c>
      <c r="V43" s="1" t="str">
        <f t="shared" si="29"/>
        <v/>
      </c>
      <c r="W43" s="1" t="str">
        <f t="shared" si="29"/>
        <v/>
      </c>
      <c r="X43" s="1" t="str">
        <f t="shared" si="29"/>
        <v/>
      </c>
      <c r="Y43" s="1" t="str">
        <f t="shared" si="29"/>
        <v/>
      </c>
      <c r="Z43" s="1" t="str">
        <f t="shared" si="29"/>
        <v/>
      </c>
      <c r="AA43" s="1" t="str">
        <f t="shared" si="29"/>
        <v/>
      </c>
      <c r="AB43" s="1" t="str">
        <f t="shared" si="29"/>
        <v/>
      </c>
      <c r="AC43" s="1" t="str">
        <f t="shared" si="29"/>
        <v/>
      </c>
      <c r="AD43" s="1" t="str">
        <f t="shared" si="23"/>
        <v/>
      </c>
      <c r="AE43" s="1" t="str">
        <f t="shared" si="23"/>
        <v/>
      </c>
      <c r="AF43" s="1" t="str">
        <f>IF(AF18="","",AF18)</f>
        <v/>
      </c>
      <c r="AG43" s="1" t="str">
        <f t="shared" si="30"/>
        <v/>
      </c>
      <c r="AH43" s="1" t="str">
        <f t="shared" si="30"/>
        <v/>
      </c>
      <c r="AI43" s="1" t="str">
        <f t="shared" si="30"/>
        <v/>
      </c>
      <c r="AJ43" s="1" t="str">
        <f t="shared" si="30"/>
        <v/>
      </c>
      <c r="AK43" s="1" t="str">
        <f>IF(AK18="","",AK18)</f>
        <v/>
      </c>
    </row>
    <row r="44" spans="1:37" ht="31" customHeight="1" x14ac:dyDescent="0.25">
      <c r="A44" s="1" t="str">
        <f t="shared" si="2"/>
        <v>(5)</v>
      </c>
      <c r="R44" s="1" t="str">
        <f>IF(R19="","",R19)</f>
        <v>け…</v>
      </c>
      <c r="U44" s="112">
        <f ca="1">IF(U19="","",U19)</f>
        <v>12</v>
      </c>
      <c r="V44" s="112"/>
      <c r="W44" s="1" t="s">
        <v>175</v>
      </c>
      <c r="AA44" s="1" t="str">
        <f>IF(AA19="","",AA19)</f>
        <v>こ…</v>
      </c>
      <c r="AD44" s="112">
        <f ca="1">IF(AD19="","",AD19)</f>
        <v>25</v>
      </c>
      <c r="AE44" s="112"/>
      <c r="AF44" s="1" t="s">
        <v>175</v>
      </c>
    </row>
    <row r="45" spans="1:37" ht="31" customHeight="1" x14ac:dyDescent="0.25">
      <c r="A45" s="1" t="str">
        <f t="shared" si="2"/>
        <v/>
      </c>
      <c r="B45" s="1" t="str">
        <f t="shared" ref="B45:Q45" si="31">IF(B20="","",B20)</f>
        <v/>
      </c>
      <c r="C45" s="1" t="str">
        <f t="shared" si="31"/>
        <v/>
      </c>
      <c r="D45" s="1" t="str">
        <f t="shared" si="31"/>
        <v/>
      </c>
      <c r="E45" s="1" t="str">
        <f t="shared" si="31"/>
        <v/>
      </c>
      <c r="F45" s="1" t="str">
        <f t="shared" si="31"/>
        <v/>
      </c>
      <c r="G45" s="1" t="str">
        <f t="shared" si="31"/>
        <v/>
      </c>
      <c r="H45" s="1" t="str">
        <f t="shared" si="31"/>
        <v/>
      </c>
      <c r="I45" s="1" t="str">
        <f t="shared" si="31"/>
        <v/>
      </c>
      <c r="J45" s="1" t="str">
        <f t="shared" si="31"/>
        <v/>
      </c>
      <c r="K45" s="1" t="str">
        <f t="shared" si="31"/>
        <v/>
      </c>
      <c r="L45" s="1" t="str">
        <f t="shared" si="31"/>
        <v/>
      </c>
      <c r="M45" s="1" t="str">
        <f t="shared" si="31"/>
        <v/>
      </c>
      <c r="N45" s="1" t="str">
        <f t="shared" si="31"/>
        <v/>
      </c>
      <c r="O45" s="1" t="str">
        <f t="shared" si="31"/>
        <v/>
      </c>
      <c r="P45" s="1" t="str">
        <f t="shared" si="31"/>
        <v/>
      </c>
      <c r="Q45" s="1" t="str">
        <f t="shared" si="31"/>
        <v/>
      </c>
      <c r="R45" s="1" t="str">
        <f>IF(R20="","",R20)</f>
        <v/>
      </c>
      <c r="S45" s="1" t="str">
        <f>IF(S20="","",S20)</f>
        <v/>
      </c>
      <c r="T45" s="1" t="str">
        <f>IF(T20="","",T20)</f>
        <v/>
      </c>
      <c r="U45" s="1" t="str">
        <f>IF(U20="","",U20)</f>
        <v/>
      </c>
      <c r="V45" s="1" t="str">
        <f>IF(V20="","",V20)</f>
        <v/>
      </c>
      <c r="W45" s="1" t="str">
        <f>IF(W20="","",W20)</f>
        <v/>
      </c>
      <c r="X45" s="1" t="str">
        <f>IF(X20="","",X20)</f>
        <v/>
      </c>
      <c r="Y45" s="1" t="str">
        <f>IF(Y20="","",Y20)</f>
        <v/>
      </c>
      <c r="Z45" s="1" t="str">
        <f>IF(Z20="","",Z20)</f>
        <v/>
      </c>
      <c r="AA45" s="1" t="str">
        <f>IF(AA20="","",AA20)</f>
        <v/>
      </c>
      <c r="AB45" s="1" t="str">
        <f>IF(AB20="","",AB20)</f>
        <v/>
      </c>
      <c r="AC45" s="1" t="str">
        <f>IF(AC20="","",AC20)</f>
        <v/>
      </c>
      <c r="AD45" s="1" t="str">
        <f>IF(AD20="","",AD20)</f>
        <v/>
      </c>
      <c r="AE45" s="1" t="str">
        <f t="shared" ref="AE45:AK45" si="32">IF(AE20="","",AE20)</f>
        <v/>
      </c>
      <c r="AF45" s="1" t="str">
        <f t="shared" si="32"/>
        <v/>
      </c>
      <c r="AG45" s="1" t="str">
        <f t="shared" si="32"/>
        <v/>
      </c>
      <c r="AH45" s="1" t="str">
        <f t="shared" si="32"/>
        <v/>
      </c>
      <c r="AI45" s="1" t="str">
        <f t="shared" si="32"/>
        <v/>
      </c>
      <c r="AJ45" s="1" t="str">
        <f t="shared" si="32"/>
        <v/>
      </c>
      <c r="AK45" s="1" t="str">
        <f t="shared" si="32"/>
        <v/>
      </c>
    </row>
    <row r="46" spans="1:37" ht="31" customHeight="1" x14ac:dyDescent="0.25">
      <c r="A46" s="1" t="str">
        <f t="shared" si="2"/>
        <v/>
      </c>
      <c r="B46" s="1" t="str">
        <f t="shared" ref="B46:Q46" si="33">IF(B21="","",B21)</f>
        <v/>
      </c>
      <c r="C46" s="1" t="str">
        <f t="shared" si="33"/>
        <v/>
      </c>
      <c r="D46" s="1" t="str">
        <f t="shared" si="33"/>
        <v/>
      </c>
      <c r="E46" s="1" t="str">
        <f t="shared" si="33"/>
        <v/>
      </c>
      <c r="F46" s="1" t="str">
        <f t="shared" si="33"/>
        <v/>
      </c>
      <c r="G46" s="1" t="str">
        <f t="shared" si="33"/>
        <v/>
      </c>
      <c r="H46" s="1" t="str">
        <f t="shared" si="33"/>
        <v/>
      </c>
      <c r="I46" s="1" t="str">
        <f t="shared" si="33"/>
        <v/>
      </c>
      <c r="J46" s="1" t="str">
        <f t="shared" si="33"/>
        <v/>
      </c>
      <c r="K46" s="1" t="str">
        <f t="shared" si="33"/>
        <v/>
      </c>
      <c r="L46" s="1" t="str">
        <f t="shared" si="33"/>
        <v/>
      </c>
      <c r="M46" s="1" t="str">
        <f t="shared" si="33"/>
        <v/>
      </c>
      <c r="N46" s="1" t="str">
        <f t="shared" si="33"/>
        <v/>
      </c>
      <c r="O46" s="1" t="str">
        <f t="shared" si="33"/>
        <v/>
      </c>
      <c r="P46" s="1" t="str">
        <f t="shared" si="33"/>
        <v/>
      </c>
      <c r="Q46" s="1" t="str">
        <f t="shared" si="33"/>
        <v/>
      </c>
      <c r="R46" s="110">
        <f ca="1">U44</f>
        <v>12</v>
      </c>
      <c r="S46" s="110"/>
      <c r="T46" s="110" t="s">
        <v>28</v>
      </c>
      <c r="U46" s="110"/>
      <c r="V46" s="110">
        <f ca="1">AD44</f>
        <v>25</v>
      </c>
      <c r="W46" s="110"/>
      <c r="X46" s="110" t="s">
        <v>25</v>
      </c>
      <c r="Y46" s="110"/>
      <c r="Z46" s="110">
        <f ca="1">R46*V46</f>
        <v>300</v>
      </c>
      <c r="AA46" s="110"/>
      <c r="AB46" s="110"/>
      <c r="AF46" s="113">
        <f ca="1">Z46</f>
        <v>300</v>
      </c>
      <c r="AG46" s="113"/>
      <c r="AH46" s="113"/>
      <c r="AI46" s="64" t="s">
        <v>174</v>
      </c>
      <c r="AJ46" s="106"/>
    </row>
    <row r="47" spans="1:37" ht="31" customHeight="1" x14ac:dyDescent="0.25">
      <c r="A47" s="1" t="str">
        <f t="shared" si="2"/>
        <v/>
      </c>
      <c r="B47" s="1" t="str">
        <f t="shared" ref="B47:Q47" si="34">IF(B22="","",B22)</f>
        <v/>
      </c>
      <c r="C47" s="1" t="str">
        <f t="shared" si="34"/>
        <v/>
      </c>
      <c r="D47" s="1" t="str">
        <f t="shared" si="34"/>
        <v/>
      </c>
      <c r="E47" s="1" t="str">
        <f t="shared" si="34"/>
        <v/>
      </c>
      <c r="F47" s="1" t="str">
        <f t="shared" si="34"/>
        <v/>
      </c>
      <c r="G47" s="1" t="str">
        <f t="shared" si="34"/>
        <v/>
      </c>
      <c r="H47" s="1" t="str">
        <f t="shared" si="34"/>
        <v/>
      </c>
      <c r="I47" s="1" t="str">
        <f t="shared" si="34"/>
        <v/>
      </c>
      <c r="J47" s="1" t="str">
        <f t="shared" si="34"/>
        <v/>
      </c>
      <c r="K47" s="1" t="str">
        <f t="shared" si="34"/>
        <v/>
      </c>
      <c r="L47" s="1" t="str">
        <f t="shared" si="34"/>
        <v/>
      </c>
      <c r="M47" s="1" t="str">
        <f t="shared" si="34"/>
        <v/>
      </c>
      <c r="N47" s="1" t="str">
        <f t="shared" si="34"/>
        <v/>
      </c>
      <c r="O47" s="1" t="str">
        <f t="shared" si="34"/>
        <v/>
      </c>
      <c r="P47" s="1" t="str">
        <f t="shared" si="34"/>
        <v/>
      </c>
      <c r="Q47" s="1" t="str">
        <f t="shared" si="34"/>
        <v/>
      </c>
      <c r="R47" s="1" t="str">
        <f t="shared" ref="R47:AK47" si="35">IF(R22="","",R22)</f>
        <v/>
      </c>
      <c r="S47" s="1" t="str">
        <f t="shared" si="35"/>
        <v/>
      </c>
      <c r="T47" s="1" t="str">
        <f t="shared" si="35"/>
        <v/>
      </c>
      <c r="U47" s="1" t="str">
        <f t="shared" si="35"/>
        <v/>
      </c>
      <c r="V47" s="1" t="str">
        <f t="shared" si="35"/>
        <v/>
      </c>
      <c r="W47" s="1" t="str">
        <f t="shared" si="35"/>
        <v/>
      </c>
      <c r="X47" s="1" t="str">
        <f t="shared" si="35"/>
        <v/>
      </c>
      <c r="Y47" s="1" t="str">
        <f t="shared" si="35"/>
        <v/>
      </c>
      <c r="Z47" s="1" t="str">
        <f t="shared" si="35"/>
        <v/>
      </c>
      <c r="AA47" s="1" t="str">
        <f t="shared" si="35"/>
        <v/>
      </c>
      <c r="AB47" s="1" t="str">
        <f t="shared" si="35"/>
        <v/>
      </c>
      <c r="AC47" s="1" t="str">
        <f t="shared" si="35"/>
        <v/>
      </c>
      <c r="AD47" s="1" t="str">
        <f t="shared" si="35"/>
        <v/>
      </c>
      <c r="AE47" s="1" t="str">
        <f t="shared" si="35"/>
        <v/>
      </c>
      <c r="AF47" s="1" t="str">
        <f t="shared" si="35"/>
        <v/>
      </c>
      <c r="AG47" s="1" t="str">
        <f t="shared" si="35"/>
        <v/>
      </c>
      <c r="AH47" s="1" t="str">
        <f t="shared" si="35"/>
        <v/>
      </c>
      <c r="AI47" s="1" t="str">
        <f t="shared" si="35"/>
        <v/>
      </c>
      <c r="AJ47" s="1" t="str">
        <f t="shared" si="35"/>
        <v/>
      </c>
      <c r="AK47" s="1" t="str">
        <f t="shared" si="35"/>
        <v/>
      </c>
    </row>
    <row r="48" spans="1:37" ht="31" customHeight="1" x14ac:dyDescent="0.25">
      <c r="A48" s="1" t="str">
        <f t="shared" si="2"/>
        <v/>
      </c>
      <c r="B48" s="1" t="str">
        <f t="shared" ref="B48:Q48" si="36">IF(B23="","",B23)</f>
        <v/>
      </c>
      <c r="C48" s="1" t="str">
        <f t="shared" si="36"/>
        <v/>
      </c>
      <c r="D48" s="1" t="str">
        <f t="shared" si="36"/>
        <v/>
      </c>
      <c r="E48" s="1" t="str">
        <f t="shared" si="36"/>
        <v/>
      </c>
      <c r="F48" s="1" t="str">
        <f t="shared" si="36"/>
        <v/>
      </c>
      <c r="G48" s="1" t="str">
        <f t="shared" si="36"/>
        <v/>
      </c>
      <c r="H48" s="1" t="str">
        <f t="shared" si="36"/>
        <v/>
      </c>
      <c r="I48" s="1" t="str">
        <f t="shared" si="36"/>
        <v/>
      </c>
      <c r="J48" s="1" t="str">
        <f t="shared" si="36"/>
        <v/>
      </c>
      <c r="K48" s="1" t="str">
        <f t="shared" si="36"/>
        <v/>
      </c>
      <c r="L48" s="1" t="str">
        <f t="shared" si="36"/>
        <v/>
      </c>
      <c r="M48" s="1" t="str">
        <f t="shared" si="36"/>
        <v/>
      </c>
      <c r="N48" s="1" t="str">
        <f t="shared" si="36"/>
        <v/>
      </c>
      <c r="O48" s="1" t="str">
        <f t="shared" si="36"/>
        <v/>
      </c>
      <c r="P48" s="1" t="str">
        <f t="shared" si="36"/>
        <v/>
      </c>
      <c r="Q48" s="1" t="str">
        <f t="shared" si="36"/>
        <v/>
      </c>
      <c r="R48" s="1" t="str">
        <f t="shared" ref="R48:AK48" si="37">IF(R23="","",R23)</f>
        <v/>
      </c>
      <c r="S48" s="1" t="str">
        <f t="shared" si="37"/>
        <v/>
      </c>
      <c r="T48" s="1" t="str">
        <f t="shared" si="37"/>
        <v/>
      </c>
      <c r="U48" s="1" t="str">
        <f t="shared" si="37"/>
        <v/>
      </c>
      <c r="V48" s="1" t="str">
        <f t="shared" si="37"/>
        <v/>
      </c>
      <c r="W48" s="1" t="str">
        <f t="shared" si="37"/>
        <v/>
      </c>
      <c r="X48" s="1" t="str">
        <f t="shared" si="37"/>
        <v/>
      </c>
      <c r="Y48" s="1" t="str">
        <f t="shared" si="37"/>
        <v/>
      </c>
      <c r="Z48" s="1" t="str">
        <f t="shared" si="37"/>
        <v/>
      </c>
      <c r="AA48" s="1" t="str">
        <f t="shared" si="37"/>
        <v/>
      </c>
      <c r="AB48" s="1" t="str">
        <f t="shared" si="37"/>
        <v/>
      </c>
      <c r="AC48" s="1" t="str">
        <f t="shared" si="37"/>
        <v/>
      </c>
      <c r="AD48" s="1" t="str">
        <f t="shared" si="37"/>
        <v/>
      </c>
      <c r="AE48" s="1" t="str">
        <f t="shared" si="37"/>
        <v/>
      </c>
      <c r="AF48" s="1" t="str">
        <f t="shared" si="37"/>
        <v/>
      </c>
      <c r="AG48" s="1" t="str">
        <f t="shared" si="37"/>
        <v/>
      </c>
      <c r="AH48" s="1" t="str">
        <f t="shared" si="37"/>
        <v/>
      </c>
      <c r="AI48" s="1" t="str">
        <f t="shared" si="37"/>
        <v/>
      </c>
      <c r="AJ48" s="1" t="str">
        <f t="shared" si="37"/>
        <v/>
      </c>
      <c r="AK48" s="1" t="str">
        <f t="shared" si="37"/>
        <v/>
      </c>
    </row>
    <row r="49" spans="1:37" ht="31" customHeight="1" x14ac:dyDescent="0.25">
      <c r="A49" s="1" t="str">
        <f t="shared" si="2"/>
        <v/>
      </c>
      <c r="B49" s="1" t="str">
        <f t="shared" ref="B49:Q49" si="38">IF(B24="","",B24)</f>
        <v/>
      </c>
      <c r="C49" s="1" t="str">
        <f t="shared" si="38"/>
        <v/>
      </c>
      <c r="D49" s="1" t="str">
        <f t="shared" si="38"/>
        <v/>
      </c>
      <c r="E49" s="1" t="str">
        <f t="shared" si="38"/>
        <v/>
      </c>
      <c r="F49" s="1" t="str">
        <f t="shared" si="38"/>
        <v/>
      </c>
      <c r="G49" s="1" t="str">
        <f t="shared" si="38"/>
        <v/>
      </c>
      <c r="H49" s="1" t="str">
        <f t="shared" si="38"/>
        <v/>
      </c>
      <c r="I49" s="1" t="str">
        <f t="shared" si="38"/>
        <v/>
      </c>
      <c r="J49" s="1" t="str">
        <f t="shared" si="38"/>
        <v/>
      </c>
      <c r="K49" s="1" t="str">
        <f t="shared" si="38"/>
        <v/>
      </c>
      <c r="L49" s="1" t="str">
        <f t="shared" si="38"/>
        <v/>
      </c>
      <c r="M49" s="1" t="str">
        <f t="shared" si="38"/>
        <v/>
      </c>
      <c r="N49" s="1" t="str">
        <f t="shared" si="38"/>
        <v/>
      </c>
      <c r="O49" s="1" t="str">
        <f t="shared" si="38"/>
        <v/>
      </c>
      <c r="P49" s="1" t="str">
        <f t="shared" si="38"/>
        <v/>
      </c>
      <c r="Q49" s="1" t="str">
        <f t="shared" si="38"/>
        <v/>
      </c>
      <c r="R49" s="1" t="str">
        <f t="shared" ref="R49:AK49" si="39">IF(R24="","",R24)</f>
        <v/>
      </c>
      <c r="S49" s="1" t="str">
        <f t="shared" si="39"/>
        <v/>
      </c>
      <c r="T49" s="1" t="str">
        <f t="shared" si="39"/>
        <v/>
      </c>
      <c r="U49" s="1" t="str">
        <f t="shared" si="39"/>
        <v/>
      </c>
      <c r="V49" s="1" t="str">
        <f t="shared" si="39"/>
        <v/>
      </c>
      <c r="W49" s="1" t="str">
        <f t="shared" si="39"/>
        <v/>
      </c>
      <c r="X49" s="1" t="str">
        <f t="shared" si="39"/>
        <v/>
      </c>
      <c r="Y49" s="1" t="str">
        <f t="shared" si="39"/>
        <v/>
      </c>
      <c r="Z49" s="1" t="str">
        <f t="shared" si="39"/>
        <v/>
      </c>
      <c r="AA49" s="1" t="str">
        <f t="shared" si="39"/>
        <v/>
      </c>
      <c r="AB49" s="1" t="str">
        <f t="shared" si="39"/>
        <v/>
      </c>
      <c r="AC49" s="1" t="str">
        <f t="shared" si="39"/>
        <v/>
      </c>
      <c r="AD49" s="1" t="str">
        <f t="shared" si="39"/>
        <v/>
      </c>
      <c r="AE49" s="1" t="str">
        <f t="shared" si="39"/>
        <v/>
      </c>
      <c r="AF49" s="1" t="str">
        <f t="shared" si="39"/>
        <v/>
      </c>
      <c r="AG49" s="1" t="str">
        <f t="shared" si="39"/>
        <v/>
      </c>
      <c r="AH49" s="1" t="str">
        <f t="shared" si="39"/>
        <v/>
      </c>
      <c r="AI49" s="1" t="str">
        <f t="shared" si="39"/>
        <v/>
      </c>
      <c r="AJ49" s="1" t="str">
        <f t="shared" si="39"/>
        <v/>
      </c>
      <c r="AK49" s="1" t="str">
        <f t="shared" si="39"/>
        <v/>
      </c>
    </row>
    <row r="50" spans="1:37" ht="31" customHeight="1" x14ac:dyDescent="0.25">
      <c r="A50" s="1" t="str">
        <f t="shared" si="2"/>
        <v/>
      </c>
      <c r="B50" s="1" t="str">
        <f t="shared" ref="B50:Q50" si="40">IF(B25="","",B25)</f>
        <v/>
      </c>
      <c r="C50" s="1" t="str">
        <f t="shared" si="40"/>
        <v/>
      </c>
      <c r="D50" s="1" t="str">
        <f t="shared" si="40"/>
        <v/>
      </c>
      <c r="E50" s="1" t="str">
        <f t="shared" si="40"/>
        <v/>
      </c>
      <c r="F50" s="1" t="str">
        <f t="shared" si="40"/>
        <v/>
      </c>
      <c r="G50" s="1" t="str">
        <f t="shared" si="40"/>
        <v/>
      </c>
      <c r="H50" s="1" t="str">
        <f t="shared" si="40"/>
        <v/>
      </c>
      <c r="I50" s="1" t="str">
        <f t="shared" si="40"/>
        <v/>
      </c>
      <c r="J50" s="1" t="str">
        <f t="shared" si="40"/>
        <v/>
      </c>
      <c r="K50" s="1" t="str">
        <f t="shared" si="40"/>
        <v/>
      </c>
      <c r="L50" s="1" t="str">
        <f t="shared" si="40"/>
        <v/>
      </c>
      <c r="M50" s="1" t="str">
        <f t="shared" si="40"/>
        <v/>
      </c>
      <c r="N50" s="1" t="str">
        <f t="shared" si="40"/>
        <v/>
      </c>
      <c r="O50" s="1" t="str">
        <f t="shared" si="40"/>
        <v/>
      </c>
      <c r="P50" s="1" t="str">
        <f t="shared" si="40"/>
        <v/>
      </c>
      <c r="Q50" s="1" t="str">
        <f t="shared" si="40"/>
        <v/>
      </c>
      <c r="R50" s="1" t="str">
        <f t="shared" ref="R50:AK50" si="41">IF(R25="","",R25)</f>
        <v/>
      </c>
      <c r="S50" s="1" t="str">
        <f t="shared" si="41"/>
        <v/>
      </c>
      <c r="T50" s="1" t="str">
        <f t="shared" si="41"/>
        <v/>
      </c>
      <c r="U50" s="1" t="str">
        <f t="shared" si="41"/>
        <v/>
      </c>
      <c r="V50" s="1" t="str">
        <f t="shared" si="41"/>
        <v/>
      </c>
      <c r="W50" s="1" t="str">
        <f t="shared" si="41"/>
        <v/>
      </c>
      <c r="X50" s="1" t="str">
        <f t="shared" si="41"/>
        <v/>
      </c>
      <c r="Y50" s="1" t="str">
        <f t="shared" si="41"/>
        <v/>
      </c>
      <c r="Z50" s="1" t="str">
        <f t="shared" si="41"/>
        <v/>
      </c>
      <c r="AA50" s="1" t="str">
        <f t="shared" si="41"/>
        <v/>
      </c>
      <c r="AB50" s="1" t="str">
        <f t="shared" si="41"/>
        <v/>
      </c>
      <c r="AC50" s="1" t="str">
        <f t="shared" si="41"/>
        <v/>
      </c>
      <c r="AD50" s="1" t="str">
        <f t="shared" si="41"/>
        <v/>
      </c>
      <c r="AE50" s="1" t="str">
        <f t="shared" si="41"/>
        <v/>
      </c>
      <c r="AF50" s="1" t="str">
        <f t="shared" si="41"/>
        <v/>
      </c>
      <c r="AG50" s="1" t="str">
        <f t="shared" si="41"/>
        <v/>
      </c>
      <c r="AH50" s="1" t="str">
        <f t="shared" si="41"/>
        <v/>
      </c>
      <c r="AI50" s="1" t="str">
        <f t="shared" si="41"/>
        <v/>
      </c>
      <c r="AJ50" s="1" t="str">
        <f t="shared" si="41"/>
        <v/>
      </c>
      <c r="AK50" s="1" t="str">
        <f t="shared" si="41"/>
        <v/>
      </c>
    </row>
  </sheetData>
  <mergeCells count="28">
    <mergeCell ref="Z41:AA41"/>
    <mergeCell ref="N34:O34"/>
    <mergeCell ref="Z34:AA34"/>
    <mergeCell ref="AB34:AC34"/>
    <mergeCell ref="AF46:AH46"/>
    <mergeCell ref="AG41:AH41"/>
    <mergeCell ref="W41:X41"/>
    <mergeCell ref="AD44:AE44"/>
    <mergeCell ref="U44:V44"/>
    <mergeCell ref="AB41:AC41"/>
    <mergeCell ref="Z46:AB46"/>
    <mergeCell ref="AI1:AJ1"/>
    <mergeCell ref="AI26:AJ26"/>
    <mergeCell ref="U19:V19"/>
    <mergeCell ref="AD19:AE19"/>
    <mergeCell ref="AG34:AH34"/>
    <mergeCell ref="R46:S46"/>
    <mergeCell ref="T46:U46"/>
    <mergeCell ref="V46:W46"/>
    <mergeCell ref="X46:Y46"/>
    <mergeCell ref="D34:E34"/>
    <mergeCell ref="G34:H34"/>
    <mergeCell ref="I34:J34"/>
    <mergeCell ref="W34:X34"/>
    <mergeCell ref="O41:P41"/>
    <mergeCell ref="E41:F41"/>
    <mergeCell ref="H41:I41"/>
    <mergeCell ref="J41:K41"/>
  </mergeCells>
  <phoneticPr fontId="2"/>
  <pageMargins left="0.98425196850393704" right="0.98425196850393704" top="0.98425196850393704" bottom="0.98425196850393704" header="0.51181102362204722" footer="0.51181102362204722"/>
  <pageSetup paperSize="9" orientation="portrait" horizontalDpi="300" verticalDpi="0" r:id="rId1"/>
  <headerFooter alignWithMargins="0">
    <oddHeader>&amp;L&amp;14算数ドリル</oddHeader>
  </headerFooter>
  <drawing r:id="rId2"/>
  <legacyDrawing r:id="rId3"/>
  <oleObjects>
    <mc:AlternateContent xmlns:mc="http://schemas.openxmlformats.org/markup-compatibility/2006">
      <mc:Choice Requires="x14">
        <oleObject progId="HANAKO.Document.9" shapeId="1025" r:id="rId4">
          <objectPr defaultSize="0" autoPict="0" r:id="rId5">
            <anchor moveWithCells="1">
              <from>
                <xdr:col>2</xdr:col>
                <xdr:colOff>152400</xdr:colOff>
                <xdr:row>4</xdr:row>
                <xdr:rowOff>19050</xdr:rowOff>
              </from>
              <to>
                <xdr:col>10</xdr:col>
                <xdr:colOff>12700</xdr:colOff>
                <xdr:row>6</xdr:row>
                <xdr:rowOff>374650</xdr:rowOff>
              </to>
            </anchor>
          </objectPr>
        </oleObject>
      </mc:Choice>
      <mc:Fallback>
        <oleObject progId="HANAKO.Document.9" shapeId="1025" r:id="rId4"/>
      </mc:Fallback>
    </mc:AlternateContent>
    <mc:AlternateContent xmlns:mc="http://schemas.openxmlformats.org/markup-compatibility/2006">
      <mc:Choice Requires="x14">
        <oleObject progId="HANAKO.Document.9" shapeId="1026" r:id="rId6">
          <objectPr defaultSize="0" autoPict="0" r:id="rId7">
            <anchor moveWithCells="1">
              <from>
                <xdr:col>22</xdr:col>
                <xdr:colOff>0</xdr:colOff>
                <xdr:row>4</xdr:row>
                <xdr:rowOff>0</xdr:rowOff>
              </from>
              <to>
                <xdr:col>32</xdr:col>
                <xdr:colOff>127000</xdr:colOff>
                <xdr:row>6</xdr:row>
                <xdr:rowOff>342900</xdr:rowOff>
              </to>
            </anchor>
          </objectPr>
        </oleObject>
      </mc:Choice>
      <mc:Fallback>
        <oleObject progId="HANAKO.Document.9" shapeId="1026" r:id="rId6"/>
      </mc:Fallback>
    </mc:AlternateContent>
    <mc:AlternateContent xmlns:mc="http://schemas.openxmlformats.org/markup-compatibility/2006">
      <mc:Choice Requires="x14">
        <oleObject progId="HANAKO.Document.9" shapeId="1027" r:id="rId8">
          <objectPr defaultSize="0" autoPict="0" r:id="rId9">
            <anchor moveWithCells="1">
              <from>
                <xdr:col>3</xdr:col>
                <xdr:colOff>0</xdr:colOff>
                <xdr:row>11</xdr:row>
                <xdr:rowOff>0</xdr:rowOff>
              </from>
              <to>
                <xdr:col>10</xdr:col>
                <xdr:colOff>127000</xdr:colOff>
                <xdr:row>14</xdr:row>
                <xdr:rowOff>57150</xdr:rowOff>
              </to>
            </anchor>
          </objectPr>
        </oleObject>
      </mc:Choice>
      <mc:Fallback>
        <oleObject progId="HANAKO.Document.9" shapeId="1027" r:id="rId8"/>
      </mc:Fallback>
    </mc:AlternateContent>
    <mc:AlternateContent xmlns:mc="http://schemas.openxmlformats.org/markup-compatibility/2006">
      <mc:Choice Requires="x14">
        <oleObject progId="HANAKO.Document.9" shapeId="1028" r:id="rId10">
          <objectPr defaultSize="0" autoPict="0" r:id="rId11">
            <anchor moveWithCells="1">
              <from>
                <xdr:col>22</xdr:col>
                <xdr:colOff>50800</xdr:colOff>
                <xdr:row>11</xdr:row>
                <xdr:rowOff>57150</xdr:rowOff>
              </from>
              <to>
                <xdr:col>27</xdr:col>
                <xdr:colOff>31750</xdr:colOff>
                <xdr:row>14</xdr:row>
                <xdr:rowOff>285750</xdr:rowOff>
              </to>
            </anchor>
          </objectPr>
        </oleObject>
      </mc:Choice>
      <mc:Fallback>
        <oleObject progId="HANAKO.Document.9" shapeId="1028" r:id="rId10"/>
      </mc:Fallback>
    </mc:AlternateContent>
    <mc:AlternateContent xmlns:mc="http://schemas.openxmlformats.org/markup-compatibility/2006">
      <mc:Choice Requires="x14">
        <oleObject progId="HANAKO.Document.9" shapeId="1029" r:id="rId12">
          <objectPr defaultSize="0" autoPict="0" r:id="rId13">
            <anchor moveWithCells="1">
              <from>
                <xdr:col>3</xdr:col>
                <xdr:colOff>0</xdr:colOff>
                <xdr:row>18</xdr:row>
                <xdr:rowOff>69850</xdr:rowOff>
              </from>
              <to>
                <xdr:col>15</xdr:col>
                <xdr:colOff>114300</xdr:colOff>
                <xdr:row>20</xdr:row>
                <xdr:rowOff>336550</xdr:rowOff>
              </to>
            </anchor>
          </objectPr>
        </oleObject>
      </mc:Choice>
      <mc:Fallback>
        <oleObject progId="HANAKO.Document.9" shapeId="1029" r:id="rId12"/>
      </mc:Fallback>
    </mc:AlternateContent>
    <mc:AlternateContent xmlns:mc="http://schemas.openxmlformats.org/markup-compatibility/2006">
      <mc:Choice Requires="x14">
        <oleObject progId="HANAKO.Document.9" shapeId="1030" r:id="rId14">
          <objectPr defaultSize="0" autoPict="0" r:id="rId5">
            <anchor moveWithCells="1">
              <from>
                <xdr:col>3</xdr:col>
                <xdr:colOff>152400</xdr:colOff>
                <xdr:row>29</xdr:row>
                <xdr:rowOff>19050</xdr:rowOff>
              </from>
              <to>
                <xdr:col>11</xdr:col>
                <xdr:colOff>12700</xdr:colOff>
                <xdr:row>32</xdr:row>
                <xdr:rowOff>0</xdr:rowOff>
              </to>
            </anchor>
          </objectPr>
        </oleObject>
      </mc:Choice>
      <mc:Fallback>
        <oleObject progId="HANAKO.Document.9" shapeId="1030" r:id="rId14"/>
      </mc:Fallback>
    </mc:AlternateContent>
    <mc:AlternateContent xmlns:mc="http://schemas.openxmlformats.org/markup-compatibility/2006">
      <mc:Choice Requires="x14">
        <oleObject progId="HANAKO.Document.9" shapeId="1031" r:id="rId15">
          <objectPr defaultSize="0" autoPict="0" r:id="rId7">
            <anchor moveWithCells="1">
              <from>
                <xdr:col>22</xdr:col>
                <xdr:colOff>0</xdr:colOff>
                <xdr:row>29</xdr:row>
                <xdr:rowOff>19050</xdr:rowOff>
              </from>
              <to>
                <xdr:col>32</xdr:col>
                <xdr:colOff>127000</xdr:colOff>
                <xdr:row>31</xdr:row>
                <xdr:rowOff>381000</xdr:rowOff>
              </to>
            </anchor>
          </objectPr>
        </oleObject>
      </mc:Choice>
      <mc:Fallback>
        <oleObject progId="HANAKO.Document.9" shapeId="1031" r:id="rId15"/>
      </mc:Fallback>
    </mc:AlternateContent>
    <mc:AlternateContent xmlns:mc="http://schemas.openxmlformats.org/markup-compatibility/2006">
      <mc:Choice Requires="x14">
        <oleObject progId="HANAKO.Document.9" shapeId="1032" r:id="rId16">
          <objectPr defaultSize="0" autoPict="0" r:id="rId9">
            <anchor moveWithCells="1">
              <from>
                <xdr:col>3</xdr:col>
                <xdr:colOff>0</xdr:colOff>
                <xdr:row>36</xdr:row>
                <xdr:rowOff>0</xdr:rowOff>
              </from>
              <to>
                <xdr:col>10</xdr:col>
                <xdr:colOff>127000</xdr:colOff>
                <xdr:row>39</xdr:row>
                <xdr:rowOff>88900</xdr:rowOff>
              </to>
            </anchor>
          </objectPr>
        </oleObject>
      </mc:Choice>
      <mc:Fallback>
        <oleObject progId="HANAKO.Document.9" shapeId="1032" r:id="rId16"/>
      </mc:Fallback>
    </mc:AlternateContent>
    <mc:AlternateContent xmlns:mc="http://schemas.openxmlformats.org/markup-compatibility/2006">
      <mc:Choice Requires="x14">
        <oleObject progId="HANAKO.Document.9" shapeId="1033" r:id="rId17">
          <objectPr defaultSize="0" autoPict="0" r:id="rId11">
            <anchor moveWithCells="1">
              <from>
                <xdr:col>22</xdr:col>
                <xdr:colOff>50800</xdr:colOff>
                <xdr:row>36</xdr:row>
                <xdr:rowOff>57150</xdr:rowOff>
              </from>
              <to>
                <xdr:col>27</xdr:col>
                <xdr:colOff>31750</xdr:colOff>
                <xdr:row>39</xdr:row>
                <xdr:rowOff>317500</xdr:rowOff>
              </to>
            </anchor>
          </objectPr>
        </oleObject>
      </mc:Choice>
      <mc:Fallback>
        <oleObject progId="HANAKO.Document.9" shapeId="1033" r:id="rId17"/>
      </mc:Fallback>
    </mc:AlternateContent>
    <mc:AlternateContent xmlns:mc="http://schemas.openxmlformats.org/markup-compatibility/2006">
      <mc:Choice Requires="x14">
        <oleObject progId="HANAKO.Document.9" shapeId="1034" r:id="rId18">
          <objectPr defaultSize="0" autoPict="0" r:id="rId13">
            <anchor moveWithCells="1">
              <from>
                <xdr:col>3</xdr:col>
                <xdr:colOff>0</xdr:colOff>
                <xdr:row>43</xdr:row>
                <xdr:rowOff>69850</xdr:rowOff>
              </from>
              <to>
                <xdr:col>15</xdr:col>
                <xdr:colOff>114300</xdr:colOff>
                <xdr:row>45</xdr:row>
                <xdr:rowOff>355600</xdr:rowOff>
              </to>
            </anchor>
          </objectPr>
        </oleObject>
      </mc:Choice>
      <mc:Fallback>
        <oleObject progId="HANAKO.Document.9" shapeId="1034" r:id="rId18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K64"/>
  <sheetViews>
    <sheetView workbookViewId="0"/>
  </sheetViews>
  <sheetFormatPr defaultColWidth="8.78515625" defaultRowHeight="25" customHeight="1" x14ac:dyDescent="0.25"/>
  <cols>
    <col min="1" max="8" width="1.7109375" style="1" customWidth="1"/>
    <col min="9" max="9" width="1.7109375" style="10" customWidth="1"/>
    <col min="10" max="27" width="1.7109375" style="1" customWidth="1"/>
    <col min="28" max="28" width="1.7109375" style="10" customWidth="1"/>
    <col min="29" max="37" width="1.7109375" style="1" customWidth="1"/>
    <col min="38" max="16384" width="8.78515625" style="1"/>
  </cols>
  <sheetData>
    <row r="1" spans="1:36" ht="25" customHeight="1" x14ac:dyDescent="0.25">
      <c r="D1" s="2" t="s">
        <v>114</v>
      </c>
      <c r="AG1" s="3" t="s">
        <v>131</v>
      </c>
      <c r="AH1" s="3"/>
      <c r="AI1" s="111"/>
      <c r="AJ1" s="111"/>
    </row>
    <row r="2" spans="1:36" ht="25" customHeight="1" x14ac:dyDescent="0.25">
      <c r="Q2" s="4" t="s">
        <v>0</v>
      </c>
      <c r="R2" s="3"/>
      <c r="S2" s="3"/>
      <c r="T2" s="3"/>
      <c r="U2" s="3"/>
      <c r="V2" s="3"/>
      <c r="W2" s="3"/>
      <c r="X2" s="3"/>
      <c r="Y2" s="3"/>
      <c r="Z2" s="3"/>
      <c r="AA2" s="29"/>
      <c r="AB2" s="3"/>
      <c r="AC2" s="3"/>
      <c r="AD2" s="3"/>
      <c r="AE2" s="3"/>
      <c r="AF2" s="3"/>
    </row>
    <row r="3" spans="1:36" ht="25" customHeight="1" x14ac:dyDescent="0.25">
      <c r="A3" s="5"/>
    </row>
    <row r="4" spans="1:36" ht="24" customHeight="1" x14ac:dyDescent="0.25">
      <c r="A4" s="5" t="s">
        <v>116</v>
      </c>
      <c r="G4" s="1">
        <f ca="1">INT(RAND()*9+1)</f>
        <v>1</v>
      </c>
      <c r="H4" s="10" t="s">
        <v>117</v>
      </c>
      <c r="I4" s="1">
        <f ca="1">INT(RAND()*9+1)</f>
        <v>7</v>
      </c>
      <c r="T4" s="5" t="s">
        <v>118</v>
      </c>
      <c r="Z4" s="1">
        <f ca="1">INT(RAND()*9+1)</f>
        <v>5</v>
      </c>
      <c r="AA4" s="10" t="s">
        <v>117</v>
      </c>
      <c r="AB4" s="1">
        <f ca="1">INT(RAND()*9+1)</f>
        <v>8</v>
      </c>
    </row>
    <row r="5" spans="1:36" ht="24" customHeight="1" x14ac:dyDescent="0.25">
      <c r="D5" s="111" t="s">
        <v>119</v>
      </c>
      <c r="E5" s="111"/>
      <c r="F5" s="3"/>
      <c r="G5" s="3">
        <f ca="1">INT(RAND()*9+1)</f>
        <v>8</v>
      </c>
      <c r="H5" s="29"/>
      <c r="I5" s="3">
        <f ca="1">INT(RAND()*10)</f>
        <v>7</v>
      </c>
      <c r="W5" s="111" t="s">
        <v>119</v>
      </c>
      <c r="X5" s="111"/>
      <c r="Y5" s="3"/>
      <c r="Z5" s="3">
        <f ca="1">INT(RAND()*9+1)</f>
        <v>7</v>
      </c>
      <c r="AA5" s="29"/>
      <c r="AB5" s="3">
        <f ca="1">INT(RAND()*10)</f>
        <v>8</v>
      </c>
    </row>
    <row r="6" spans="1:36" ht="24" customHeight="1" x14ac:dyDescent="0.25">
      <c r="H6" s="10"/>
      <c r="I6" s="1"/>
      <c r="AA6" s="10"/>
      <c r="AB6" s="1"/>
    </row>
    <row r="7" spans="1:36" ht="24" customHeight="1" x14ac:dyDescent="0.25"/>
    <row r="8" spans="1:36" ht="24" customHeight="1" x14ac:dyDescent="0.25"/>
    <row r="9" spans="1:36" ht="24" customHeight="1" x14ac:dyDescent="0.25"/>
    <row r="10" spans="1:36" ht="24" customHeight="1" x14ac:dyDescent="0.25">
      <c r="A10" s="5" t="s">
        <v>120</v>
      </c>
      <c r="D10" s="38"/>
      <c r="E10" s="38"/>
      <c r="F10" s="38"/>
      <c r="G10" s="38">
        <v>0</v>
      </c>
      <c r="H10" s="38" t="s">
        <v>129</v>
      </c>
      <c r="I10" s="38">
        <f ca="1">INT(RAND()*9+1)</f>
        <v>4</v>
      </c>
      <c r="J10" s="39"/>
      <c r="K10" s="38">
        <f ca="1">INT(RAND()*9+1)</f>
        <v>6</v>
      </c>
      <c r="L10" s="38"/>
      <c r="M10" s="38"/>
      <c r="T10" s="5" t="s">
        <v>121</v>
      </c>
      <c r="W10" s="38"/>
      <c r="X10" s="38"/>
      <c r="Y10" s="38"/>
      <c r="Z10" s="38">
        <v>0</v>
      </c>
      <c r="AA10" s="38" t="s">
        <v>129</v>
      </c>
      <c r="AB10" s="38">
        <f ca="1">INT(RAND()*9+1)</f>
        <v>1</v>
      </c>
      <c r="AC10" s="39"/>
      <c r="AD10" s="38">
        <f ca="1">INT(RAND()*9+1)</f>
        <v>6</v>
      </c>
      <c r="AE10" s="38"/>
    </row>
    <row r="11" spans="1:36" ht="24" customHeight="1" x14ac:dyDescent="0.25">
      <c r="D11" s="134" t="s">
        <v>28</v>
      </c>
      <c r="E11" s="134"/>
      <c r="F11" s="40"/>
      <c r="G11" s="40"/>
      <c r="H11" s="40"/>
      <c r="I11" s="40">
        <f ca="1">INT(RAND()*9+1)</f>
        <v>8</v>
      </c>
      <c r="J11" s="41"/>
      <c r="K11" s="40">
        <f ca="1">INT(RAND()*8+2)</f>
        <v>6</v>
      </c>
      <c r="L11" s="38"/>
      <c r="M11" s="38"/>
      <c r="W11" s="134" t="s">
        <v>28</v>
      </c>
      <c r="X11" s="134"/>
      <c r="Y11" s="40"/>
      <c r="Z11" s="40"/>
      <c r="AA11" s="40"/>
      <c r="AB11" s="40">
        <f ca="1">INT(RAND()*9+1)</f>
        <v>9</v>
      </c>
      <c r="AC11" s="41"/>
      <c r="AD11" s="40">
        <f ca="1">INT(RAND()*10)</f>
        <v>2</v>
      </c>
      <c r="AE11" s="38"/>
    </row>
    <row r="12" spans="1:36" ht="24" customHeight="1" x14ac:dyDescent="0.25">
      <c r="D12" s="38"/>
      <c r="E12" s="38"/>
      <c r="F12" s="38"/>
      <c r="G12" s="38"/>
      <c r="H12" s="38"/>
      <c r="I12" s="39"/>
      <c r="J12" s="38"/>
      <c r="K12" s="38"/>
      <c r="L12" s="38"/>
      <c r="M12" s="38"/>
      <c r="W12" s="38"/>
      <c r="X12" s="38"/>
      <c r="Y12" s="38"/>
      <c r="Z12" s="38"/>
      <c r="AA12" s="38"/>
      <c r="AB12" s="39"/>
      <c r="AC12" s="38"/>
      <c r="AD12" s="38"/>
      <c r="AE12" s="38"/>
    </row>
    <row r="13" spans="1:36" ht="24" customHeight="1" x14ac:dyDescent="0.25"/>
    <row r="14" spans="1:36" ht="24" customHeight="1" x14ac:dyDescent="0.25"/>
    <row r="15" spans="1:36" ht="24" customHeight="1" x14ac:dyDescent="0.25"/>
    <row r="16" spans="1:36" ht="24" customHeight="1" x14ac:dyDescent="0.25">
      <c r="A16" s="5" t="s">
        <v>122</v>
      </c>
      <c r="D16" s="38"/>
      <c r="E16" s="38"/>
      <c r="F16" s="38"/>
      <c r="G16" s="38">
        <f ca="1">INT(RAND()*4+1)</f>
        <v>1</v>
      </c>
      <c r="H16" s="38" t="s">
        <v>129</v>
      </c>
      <c r="I16" s="38">
        <f ca="1">INT(RAND()*9+1)</f>
        <v>6</v>
      </c>
      <c r="J16" s="39"/>
      <c r="K16" s="38">
        <f ca="1">INT(RAND()*9+1)</f>
        <v>2</v>
      </c>
      <c r="L16" s="38"/>
      <c r="T16" s="5" t="s">
        <v>123</v>
      </c>
      <c r="W16" s="38"/>
      <c r="X16" s="38"/>
      <c r="Y16" s="38"/>
      <c r="Z16" s="38">
        <f ca="1">INT(RAND()*4+1)</f>
        <v>1</v>
      </c>
      <c r="AA16" s="38" t="s">
        <v>129</v>
      </c>
      <c r="AB16" s="38">
        <f ca="1">INT(RAND()*9+1)</f>
        <v>1</v>
      </c>
      <c r="AC16" s="39"/>
      <c r="AD16" s="38">
        <f ca="1">INT(RAND()*9+1)</f>
        <v>2</v>
      </c>
    </row>
    <row r="17" spans="1:31" ht="24" customHeight="1" x14ac:dyDescent="0.25">
      <c r="D17" s="134" t="s">
        <v>28</v>
      </c>
      <c r="E17" s="134"/>
      <c r="F17" s="40"/>
      <c r="G17" s="40"/>
      <c r="H17" s="40"/>
      <c r="I17" s="40">
        <f ca="1">INT(RAND()*9+1)</f>
        <v>4</v>
      </c>
      <c r="J17" s="41"/>
      <c r="K17" s="40">
        <f ca="1">INT(RAND()*8+2)</f>
        <v>8</v>
      </c>
      <c r="L17" s="38"/>
      <c r="M17" s="35"/>
      <c r="N17" s="35"/>
      <c r="O17" s="35"/>
      <c r="P17" s="35"/>
      <c r="W17" s="134" t="s">
        <v>28</v>
      </c>
      <c r="X17" s="134"/>
      <c r="Y17" s="40"/>
      <c r="Z17" s="40"/>
      <c r="AA17" s="40"/>
      <c r="AB17" s="40">
        <f ca="1">INT(RAND()*9+1)</f>
        <v>7</v>
      </c>
      <c r="AC17" s="41"/>
      <c r="AD17" s="40">
        <f ca="1">INT(RAND()*10)</f>
        <v>2</v>
      </c>
    </row>
    <row r="18" spans="1:31" ht="24" customHeight="1" x14ac:dyDescent="0.25">
      <c r="A18" s="35"/>
      <c r="B18" s="35"/>
      <c r="C18" s="35"/>
      <c r="D18" s="38"/>
      <c r="E18" s="38"/>
      <c r="F18" s="38"/>
      <c r="G18" s="38"/>
      <c r="H18" s="38"/>
      <c r="I18" s="39"/>
      <c r="J18" s="38"/>
      <c r="K18" s="38"/>
      <c r="L18" s="38"/>
      <c r="M18" s="35"/>
      <c r="N18" s="35"/>
      <c r="O18" s="35"/>
      <c r="P18" s="35"/>
      <c r="T18" s="35"/>
      <c r="U18" s="35"/>
      <c r="V18" s="35"/>
      <c r="W18" s="38"/>
      <c r="X18" s="38"/>
      <c r="Y18" s="38"/>
      <c r="Z18" s="38"/>
      <c r="AA18" s="38"/>
      <c r="AB18" s="39"/>
      <c r="AC18" s="38"/>
      <c r="AD18" s="38"/>
    </row>
    <row r="19" spans="1:31" ht="24" customHeight="1" x14ac:dyDescent="0.25">
      <c r="A19" s="35"/>
      <c r="B19" s="35"/>
      <c r="C19" s="35"/>
      <c r="D19" s="35"/>
      <c r="E19" s="35"/>
      <c r="F19" s="35"/>
      <c r="G19" s="35"/>
      <c r="H19" s="35"/>
      <c r="I19" s="36"/>
      <c r="J19" s="35"/>
      <c r="K19" s="35"/>
      <c r="L19" s="35"/>
      <c r="M19" s="35"/>
      <c r="N19" s="35"/>
      <c r="O19" s="35"/>
      <c r="P19" s="35"/>
      <c r="T19" s="35"/>
      <c r="U19" s="35"/>
      <c r="V19" s="35"/>
      <c r="W19" s="35"/>
      <c r="X19" s="35"/>
      <c r="Y19" s="35"/>
      <c r="Z19" s="35"/>
      <c r="AA19" s="35"/>
      <c r="AB19" s="36"/>
      <c r="AC19" s="35"/>
      <c r="AD19" s="35"/>
    </row>
    <row r="20" spans="1:31" ht="24" customHeight="1" x14ac:dyDescent="0.25">
      <c r="A20" s="35"/>
      <c r="B20" s="35"/>
      <c r="C20" s="35"/>
      <c r="D20" s="35"/>
      <c r="E20" s="35"/>
      <c r="F20" s="35"/>
      <c r="G20" s="35"/>
      <c r="H20" s="35"/>
      <c r="I20" s="36"/>
      <c r="J20" s="35"/>
      <c r="K20" s="35"/>
      <c r="L20" s="35"/>
      <c r="M20" s="35"/>
      <c r="N20" s="35"/>
      <c r="O20" s="35"/>
      <c r="P20" s="35"/>
      <c r="T20" s="35"/>
      <c r="U20" s="35"/>
      <c r="V20" s="35"/>
      <c r="W20" s="35"/>
      <c r="X20" s="35"/>
      <c r="Y20" s="35"/>
      <c r="Z20" s="35"/>
      <c r="AA20" s="35"/>
      <c r="AB20" s="36"/>
      <c r="AC20" s="35"/>
      <c r="AD20" s="35"/>
    </row>
    <row r="21" spans="1:31" ht="24" customHeight="1" x14ac:dyDescent="0.25">
      <c r="A21" s="35"/>
      <c r="B21" s="35"/>
      <c r="C21" s="35"/>
      <c r="D21" s="35"/>
      <c r="E21" s="35"/>
      <c r="F21" s="35"/>
      <c r="G21" s="35"/>
      <c r="H21" s="35"/>
      <c r="I21" s="36"/>
      <c r="J21" s="35"/>
      <c r="K21" s="35"/>
      <c r="L21" s="35"/>
      <c r="M21" s="35"/>
      <c r="N21" s="35"/>
      <c r="O21" s="35"/>
      <c r="P21" s="35"/>
      <c r="T21" s="35"/>
      <c r="U21" s="35"/>
      <c r="V21" s="35"/>
      <c r="W21" s="35"/>
      <c r="X21" s="35"/>
      <c r="Y21" s="35"/>
      <c r="Z21" s="35"/>
      <c r="AA21" s="35"/>
      <c r="AB21" s="36"/>
      <c r="AC21" s="35"/>
      <c r="AD21" s="35"/>
    </row>
    <row r="22" spans="1:31" ht="24" customHeight="1" x14ac:dyDescent="0.25">
      <c r="A22" s="5" t="s">
        <v>124</v>
      </c>
      <c r="G22" s="1">
        <f ca="1">INT(RAND()*9+1)</f>
        <v>4</v>
      </c>
      <c r="H22" s="10" t="s">
        <v>117</v>
      </c>
      <c r="I22" s="1">
        <f ca="1">INT(RAND()*9+1)</f>
        <v>2</v>
      </c>
      <c r="K22" s="35"/>
      <c r="L22" s="35"/>
      <c r="M22" s="35"/>
      <c r="N22" s="35"/>
      <c r="O22" s="35"/>
      <c r="P22" s="35"/>
      <c r="T22" s="5" t="s">
        <v>132</v>
      </c>
      <c r="Z22" s="1">
        <f ca="1">INT(RAND()*9+1)</f>
        <v>3</v>
      </c>
      <c r="AA22" s="10" t="s">
        <v>117</v>
      </c>
      <c r="AB22" s="1">
        <f ca="1">INT(RAND()*9+1)</f>
        <v>1</v>
      </c>
      <c r="AD22" s="35"/>
    </row>
    <row r="23" spans="1:31" ht="24" customHeight="1" x14ac:dyDescent="0.25">
      <c r="D23" s="111" t="s">
        <v>119</v>
      </c>
      <c r="E23" s="111"/>
      <c r="F23" s="3"/>
      <c r="G23" s="3">
        <f ca="1">INT(RAND()*9+1)</f>
        <v>3</v>
      </c>
      <c r="H23" s="29"/>
      <c r="I23" s="3">
        <f ca="1">INT(RAND()*10)</f>
        <v>5</v>
      </c>
      <c r="K23" s="35"/>
      <c r="L23" s="35"/>
      <c r="M23" s="35"/>
      <c r="N23" s="35"/>
      <c r="O23" s="35"/>
      <c r="P23" s="35"/>
      <c r="W23" s="111" t="s">
        <v>119</v>
      </c>
      <c r="X23" s="111"/>
      <c r="Y23" s="3"/>
      <c r="Z23" s="3">
        <f ca="1">INT(RAND()*9+1)</f>
        <v>8</v>
      </c>
      <c r="AA23" s="29"/>
      <c r="AB23" s="3">
        <f ca="1">INT(RAND()*10)</f>
        <v>1</v>
      </c>
      <c r="AD23" s="35"/>
    </row>
    <row r="24" spans="1:31" ht="24" customHeight="1" x14ac:dyDescent="0.25">
      <c r="A24" s="35"/>
      <c r="B24" s="35"/>
      <c r="C24" s="35"/>
      <c r="H24" s="10"/>
      <c r="I24" s="1"/>
      <c r="K24" s="35"/>
      <c r="L24" s="35"/>
      <c r="M24" s="35"/>
      <c r="N24" s="35"/>
      <c r="O24" s="35"/>
      <c r="P24" s="35"/>
      <c r="T24" s="35"/>
      <c r="U24" s="35"/>
      <c r="V24" s="35"/>
      <c r="AA24" s="10"/>
      <c r="AB24" s="1"/>
      <c r="AD24" s="35"/>
    </row>
    <row r="25" spans="1:31" ht="24" customHeight="1" x14ac:dyDescent="0.25">
      <c r="A25" s="35"/>
      <c r="B25" s="35"/>
      <c r="C25" s="35"/>
      <c r="D25" s="35"/>
      <c r="E25" s="35"/>
      <c r="F25" s="35"/>
      <c r="G25" s="35"/>
      <c r="H25" s="35"/>
      <c r="I25" s="36"/>
      <c r="J25" s="35"/>
      <c r="K25" s="35"/>
      <c r="L25" s="35"/>
      <c r="M25" s="35"/>
      <c r="N25" s="35"/>
      <c r="O25" s="35"/>
      <c r="P25" s="35"/>
      <c r="T25" s="35"/>
      <c r="U25" s="35"/>
      <c r="V25" s="35"/>
      <c r="W25" s="35"/>
      <c r="X25" s="35"/>
      <c r="Y25" s="35"/>
      <c r="Z25" s="35"/>
      <c r="AA25" s="35"/>
      <c r="AB25" s="36"/>
      <c r="AC25" s="35"/>
      <c r="AD25" s="35"/>
    </row>
    <row r="26" spans="1:31" ht="24" customHeight="1" x14ac:dyDescent="0.25">
      <c r="A26" s="35"/>
      <c r="B26" s="35"/>
      <c r="C26" s="35"/>
      <c r="D26" s="35"/>
      <c r="E26" s="35"/>
      <c r="F26" s="35"/>
      <c r="G26" s="35"/>
      <c r="H26" s="35"/>
      <c r="I26" s="36"/>
      <c r="J26" s="35"/>
      <c r="K26" s="35"/>
      <c r="L26" s="35"/>
      <c r="M26" s="35"/>
      <c r="N26" s="35"/>
      <c r="O26" s="35"/>
      <c r="P26" s="35"/>
      <c r="T26" s="35"/>
      <c r="U26" s="35"/>
      <c r="V26" s="35"/>
      <c r="W26" s="35"/>
      <c r="X26" s="35"/>
      <c r="Y26" s="35"/>
      <c r="Z26" s="35"/>
      <c r="AA26" s="35"/>
      <c r="AB26" s="36"/>
      <c r="AC26" s="35"/>
      <c r="AD26" s="35"/>
    </row>
    <row r="27" spans="1:31" ht="24" customHeight="1" x14ac:dyDescent="0.25">
      <c r="A27" s="35"/>
      <c r="B27" s="35"/>
      <c r="C27" s="35"/>
      <c r="D27" s="35"/>
      <c r="E27" s="35"/>
      <c r="F27" s="35"/>
      <c r="G27" s="35"/>
      <c r="H27" s="35"/>
      <c r="I27" s="36"/>
      <c r="J27" s="35"/>
      <c r="K27" s="35"/>
      <c r="L27" s="35"/>
      <c r="M27" s="35"/>
      <c r="N27" s="35"/>
      <c r="O27" s="35"/>
      <c r="P27" s="35"/>
      <c r="T27" s="35"/>
      <c r="U27" s="35"/>
      <c r="V27" s="35"/>
      <c r="W27" s="35"/>
      <c r="X27" s="35"/>
      <c r="Y27" s="35"/>
      <c r="Z27" s="35"/>
      <c r="AA27" s="35"/>
      <c r="AB27" s="36"/>
      <c r="AC27" s="35"/>
      <c r="AD27" s="35"/>
    </row>
    <row r="28" spans="1:31" ht="24" customHeight="1" x14ac:dyDescent="0.25">
      <c r="A28" s="5" t="s">
        <v>133</v>
      </c>
      <c r="D28" s="38"/>
      <c r="E28" s="38"/>
      <c r="F28" s="38"/>
      <c r="G28" s="38">
        <f ca="1">INT(RAND()*4+1)</f>
        <v>3</v>
      </c>
      <c r="H28" s="38" t="s">
        <v>129</v>
      </c>
      <c r="I28" s="38">
        <f ca="1">INT(RAND()*9+1)</f>
        <v>9</v>
      </c>
      <c r="J28" s="39"/>
      <c r="K28" s="38">
        <f ca="1">INT(RAND()*9+1)</f>
        <v>4</v>
      </c>
      <c r="M28" s="35"/>
      <c r="N28" s="35"/>
      <c r="O28" s="35"/>
      <c r="P28" s="35"/>
      <c r="T28" s="136" t="s">
        <v>134</v>
      </c>
      <c r="U28" s="136"/>
      <c r="W28" s="38"/>
      <c r="X28" s="38"/>
      <c r="Y28" s="38"/>
      <c r="Z28" s="38">
        <v>0</v>
      </c>
      <c r="AA28" s="38" t="s">
        <v>129</v>
      </c>
      <c r="AB28" s="38">
        <f ca="1">INT(RAND()*9+1)</f>
        <v>7</v>
      </c>
      <c r="AC28" s="39"/>
      <c r="AD28" s="38">
        <f ca="1">INT(RAND()*9+1)</f>
        <v>7</v>
      </c>
      <c r="AE28" s="38"/>
    </row>
    <row r="29" spans="1:31" ht="24" customHeight="1" x14ac:dyDescent="0.25">
      <c r="D29" s="134" t="s">
        <v>28</v>
      </c>
      <c r="E29" s="134"/>
      <c r="F29" s="40"/>
      <c r="G29" s="40"/>
      <c r="H29" s="40"/>
      <c r="I29" s="40">
        <f ca="1">INT(RAND()*9+1)</f>
        <v>1</v>
      </c>
      <c r="J29" s="41"/>
      <c r="K29" s="40">
        <f ca="1">INT(RAND()*10)</f>
        <v>9</v>
      </c>
      <c r="M29" s="35"/>
      <c r="N29" s="35"/>
      <c r="O29" s="35"/>
      <c r="P29" s="35"/>
      <c r="W29" s="134" t="s">
        <v>28</v>
      </c>
      <c r="X29" s="134"/>
      <c r="Y29" s="40"/>
      <c r="Z29" s="40"/>
      <c r="AA29" s="40"/>
      <c r="AB29" s="40">
        <f ca="1">INT(RAND()*9+1)</f>
        <v>1</v>
      </c>
      <c r="AC29" s="41"/>
      <c r="AD29" s="40">
        <f ca="1">INT(RAND()*10)</f>
        <v>8</v>
      </c>
      <c r="AE29" s="38"/>
    </row>
    <row r="30" spans="1:31" ht="24" customHeight="1" x14ac:dyDescent="0.25">
      <c r="A30" s="35"/>
      <c r="B30" s="35"/>
      <c r="C30" s="35"/>
      <c r="D30" s="38"/>
      <c r="E30" s="38"/>
      <c r="F30" s="38"/>
      <c r="G30" s="38"/>
      <c r="H30" s="38"/>
      <c r="I30" s="39"/>
      <c r="J30" s="38"/>
      <c r="K30" s="38"/>
      <c r="M30" s="35"/>
      <c r="N30" s="35"/>
      <c r="O30" s="35"/>
      <c r="P30" s="35"/>
      <c r="Q30" s="35"/>
      <c r="R30" s="35"/>
      <c r="S30" s="35"/>
      <c r="T30" s="35"/>
      <c r="U30" s="35"/>
      <c r="W30" s="38"/>
      <c r="X30" s="38"/>
      <c r="Y30" s="38"/>
      <c r="Z30" s="38"/>
      <c r="AA30" s="38"/>
      <c r="AB30" s="39"/>
      <c r="AC30" s="38"/>
      <c r="AD30" s="38"/>
      <c r="AE30" s="38"/>
    </row>
    <row r="31" spans="1:31" ht="24" customHeight="1" x14ac:dyDescent="0.25">
      <c r="A31" s="35"/>
      <c r="B31" s="35"/>
      <c r="C31" s="35"/>
      <c r="D31" s="35"/>
      <c r="E31" s="35"/>
      <c r="F31" s="35"/>
      <c r="G31" s="35"/>
      <c r="H31" s="35"/>
      <c r="I31" s="36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6"/>
      <c r="Y31" s="35"/>
      <c r="Z31" s="35"/>
      <c r="AA31" s="35"/>
      <c r="AB31" s="35"/>
      <c r="AC31" s="35"/>
    </row>
    <row r="32" spans="1:31" ht="24" customHeight="1" x14ac:dyDescent="0.25">
      <c r="A32" s="35"/>
      <c r="B32" s="35"/>
      <c r="C32" s="35"/>
      <c r="D32" s="35"/>
      <c r="E32" s="35"/>
      <c r="F32" s="35"/>
      <c r="G32" s="35"/>
      <c r="H32" s="35"/>
      <c r="I32" s="36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6"/>
      <c r="Z32" s="35"/>
      <c r="AA32" s="35"/>
      <c r="AB32" s="35"/>
      <c r="AC32" s="35"/>
      <c r="AD32" s="35"/>
    </row>
    <row r="33" spans="1:37" ht="25" customHeight="1" x14ac:dyDescent="0.25">
      <c r="D33" s="2" t="str">
        <f>IF(D1="","",D1)</f>
        <v>小数のかけ算の筆算</v>
      </c>
      <c r="AG33" s="3" t="str">
        <f>IF(AG1="","",AG1)</f>
        <v>№</v>
      </c>
      <c r="AH33" s="3"/>
      <c r="AI33" s="111" t="str">
        <f>IF(AI1="","",AI1)</f>
        <v/>
      </c>
      <c r="AJ33" s="111" t="str">
        <f>IF(AJ1="","",AJ1)</f>
        <v/>
      </c>
    </row>
    <row r="34" spans="1:37" ht="25" customHeight="1" x14ac:dyDescent="0.25">
      <c r="E34" s="6" t="s">
        <v>1</v>
      </c>
      <c r="Q34" s="4" t="str">
        <f>IF(Q2="","",Q2)</f>
        <v>名前</v>
      </c>
      <c r="R34" s="3"/>
      <c r="S34" s="3"/>
      <c r="T34" s="3"/>
      <c r="U34" s="3" t="str">
        <f>IF(U2="","",U2)</f>
        <v/>
      </c>
      <c r="V34" s="3"/>
      <c r="W34" s="3"/>
      <c r="X34" s="3"/>
      <c r="Y34" s="3"/>
      <c r="Z34" s="3"/>
      <c r="AA34" s="29"/>
      <c r="AB34" s="3"/>
      <c r="AC34" s="3"/>
      <c r="AD34" s="3"/>
      <c r="AE34" s="3"/>
      <c r="AF34" s="3"/>
    </row>
    <row r="35" spans="1:37" ht="25" customHeight="1" x14ac:dyDescent="0.25">
      <c r="A35" s="1" t="str">
        <f t="shared" ref="A35:AK36" si="0">IF(A3="","",A3)</f>
        <v/>
      </c>
      <c r="B35" s="1" t="str">
        <f t="shared" si="0"/>
        <v/>
      </c>
      <c r="C35" s="1" t="str">
        <f t="shared" si="0"/>
        <v/>
      </c>
      <c r="D35" s="1" t="str">
        <f t="shared" si="0"/>
        <v/>
      </c>
      <c r="E35" s="1" t="str">
        <f t="shared" si="0"/>
        <v/>
      </c>
      <c r="F35" s="1" t="str">
        <f t="shared" si="0"/>
        <v/>
      </c>
      <c r="G35" s="1" t="str">
        <f t="shared" si="0"/>
        <v/>
      </c>
      <c r="H35" s="1" t="str">
        <f t="shared" si="0"/>
        <v/>
      </c>
      <c r="I35" s="1" t="str">
        <f t="shared" si="0"/>
        <v/>
      </c>
      <c r="J35" s="1" t="str">
        <f t="shared" si="0"/>
        <v/>
      </c>
      <c r="K35" s="1" t="str">
        <f t="shared" si="0"/>
        <v/>
      </c>
      <c r="L35" s="1" t="str">
        <f t="shared" si="0"/>
        <v/>
      </c>
      <c r="M35" s="1" t="str">
        <f t="shared" si="0"/>
        <v/>
      </c>
      <c r="N35" s="1" t="str">
        <f t="shared" si="0"/>
        <v/>
      </c>
      <c r="O35" s="1" t="str">
        <f t="shared" si="0"/>
        <v/>
      </c>
      <c r="P35" s="1" t="str">
        <f t="shared" si="0"/>
        <v/>
      </c>
      <c r="Q35" s="1" t="str">
        <f t="shared" si="0"/>
        <v/>
      </c>
      <c r="R35" s="1" t="str">
        <f t="shared" si="0"/>
        <v/>
      </c>
      <c r="S35" s="1" t="str">
        <f t="shared" si="0"/>
        <v/>
      </c>
      <c r="T35" s="1" t="str">
        <f t="shared" si="0"/>
        <v/>
      </c>
      <c r="U35" s="1" t="str">
        <f t="shared" si="0"/>
        <v/>
      </c>
      <c r="V35" s="1" t="str">
        <f t="shared" si="0"/>
        <v/>
      </c>
      <c r="W35" s="1" t="str">
        <f t="shared" si="0"/>
        <v/>
      </c>
      <c r="X35" s="1" t="str">
        <f t="shared" si="0"/>
        <v/>
      </c>
      <c r="Y35" s="1" t="str">
        <f t="shared" si="0"/>
        <v/>
      </c>
      <c r="Z35" s="1" t="str">
        <f t="shared" si="0"/>
        <v/>
      </c>
      <c r="AA35" s="1" t="str">
        <f t="shared" si="0"/>
        <v/>
      </c>
      <c r="AB35" s="1" t="str">
        <f t="shared" si="0"/>
        <v/>
      </c>
      <c r="AC35" s="1" t="str">
        <f t="shared" si="0"/>
        <v/>
      </c>
      <c r="AD35" s="1" t="str">
        <f t="shared" si="0"/>
        <v/>
      </c>
      <c r="AE35" s="1" t="str">
        <f t="shared" si="0"/>
        <v/>
      </c>
      <c r="AF35" s="1" t="str">
        <f t="shared" si="0"/>
        <v/>
      </c>
      <c r="AG35" s="1" t="str">
        <f t="shared" si="0"/>
        <v/>
      </c>
      <c r="AH35" s="1" t="str">
        <f t="shared" si="0"/>
        <v/>
      </c>
      <c r="AI35" s="1" t="str">
        <f t="shared" si="0"/>
        <v/>
      </c>
      <c r="AJ35" s="1" t="str">
        <f t="shared" si="0"/>
        <v/>
      </c>
      <c r="AK35" s="1" t="str">
        <f t="shared" si="0"/>
        <v/>
      </c>
    </row>
    <row r="36" spans="1:37" ht="24" customHeight="1" x14ac:dyDescent="0.25">
      <c r="A36" s="5" t="str">
        <f t="shared" si="0"/>
        <v>(1)</v>
      </c>
      <c r="D36" s="1" t="str">
        <f t="shared" si="0"/>
        <v/>
      </c>
      <c r="E36" s="1" t="str">
        <f t="shared" si="0"/>
        <v/>
      </c>
      <c r="F36" s="1" t="str">
        <f t="shared" si="0"/>
        <v/>
      </c>
      <c r="G36" s="1">
        <f t="shared" ca="1" si="0"/>
        <v>1</v>
      </c>
      <c r="H36" s="10" t="str">
        <f t="shared" si="0"/>
        <v>.</v>
      </c>
      <c r="I36" s="1">
        <f t="shared" ca="1" si="0"/>
        <v>7</v>
      </c>
      <c r="J36" s="1" t="str">
        <f t="shared" si="0"/>
        <v/>
      </c>
      <c r="K36" s="44">
        <f ca="1">G36*10+I36</f>
        <v>17</v>
      </c>
      <c r="L36" s="1" t="str">
        <f t="shared" si="0"/>
        <v/>
      </c>
      <c r="M36" s="1" t="str">
        <f t="shared" si="0"/>
        <v/>
      </c>
      <c r="N36" s="1" t="str">
        <f t="shared" si="0"/>
        <v/>
      </c>
      <c r="O36" s="1" t="str">
        <f t="shared" si="0"/>
        <v/>
      </c>
      <c r="P36" s="1" t="str">
        <f t="shared" si="0"/>
        <v/>
      </c>
      <c r="Q36" s="1" t="str">
        <f t="shared" si="0"/>
        <v/>
      </c>
      <c r="R36" s="1" t="str">
        <f t="shared" si="0"/>
        <v/>
      </c>
      <c r="S36" s="1" t="str">
        <f t="shared" si="0"/>
        <v/>
      </c>
      <c r="T36" s="5" t="str">
        <f t="shared" si="0"/>
        <v>(2)</v>
      </c>
      <c r="W36" s="1" t="str">
        <f t="shared" ref="W36:AC36" si="1">IF(W4="","",W4)</f>
        <v/>
      </c>
      <c r="X36" s="1" t="str">
        <f t="shared" si="1"/>
        <v/>
      </c>
      <c r="Y36" s="1" t="str">
        <f t="shared" si="1"/>
        <v/>
      </c>
      <c r="Z36" s="1">
        <f t="shared" ca="1" si="1"/>
        <v>5</v>
      </c>
      <c r="AA36" s="10" t="str">
        <f t="shared" si="1"/>
        <v>.</v>
      </c>
      <c r="AB36" s="1">
        <f t="shared" ca="1" si="1"/>
        <v>8</v>
      </c>
      <c r="AC36" s="1" t="str">
        <f t="shared" si="1"/>
        <v/>
      </c>
      <c r="AD36" s="44">
        <f ca="1">Z36*10+AB36</f>
        <v>58</v>
      </c>
      <c r="AE36" s="1" t="str">
        <f t="shared" si="0"/>
        <v/>
      </c>
      <c r="AF36" s="1" t="str">
        <f t="shared" si="0"/>
        <v/>
      </c>
      <c r="AG36" s="1" t="str">
        <f t="shared" si="0"/>
        <v/>
      </c>
      <c r="AH36" s="1" t="str">
        <f t="shared" si="0"/>
        <v/>
      </c>
      <c r="AI36" s="1" t="str">
        <f t="shared" si="0"/>
        <v/>
      </c>
      <c r="AJ36" s="1" t="str">
        <f t="shared" si="0"/>
        <v/>
      </c>
      <c r="AK36" s="1" t="str">
        <f t="shared" si="0"/>
        <v/>
      </c>
    </row>
    <row r="37" spans="1:37" ht="24" customHeight="1" x14ac:dyDescent="0.25">
      <c r="A37" s="1" t="str">
        <f t="shared" ref="A37:AK37" si="2">IF(A5="","",A5)</f>
        <v/>
      </c>
      <c r="D37" s="111" t="str">
        <f t="shared" si="2"/>
        <v>×</v>
      </c>
      <c r="E37" s="111" t="str">
        <f t="shared" si="2"/>
        <v/>
      </c>
      <c r="F37" s="3" t="str">
        <f t="shared" si="2"/>
        <v/>
      </c>
      <c r="G37" s="3">
        <f t="shared" ca="1" si="2"/>
        <v>8</v>
      </c>
      <c r="H37" s="29" t="str">
        <f t="shared" si="2"/>
        <v/>
      </c>
      <c r="I37" s="3">
        <f t="shared" ca="1" si="2"/>
        <v>7</v>
      </c>
      <c r="J37" s="1" t="str">
        <f t="shared" si="2"/>
        <v/>
      </c>
      <c r="K37" s="44">
        <f ca="1">G37*10+I37</f>
        <v>87</v>
      </c>
      <c r="L37" s="1" t="str">
        <f t="shared" si="2"/>
        <v/>
      </c>
      <c r="M37" s="1" t="str">
        <f t="shared" si="2"/>
        <v/>
      </c>
      <c r="N37" s="1" t="str">
        <f t="shared" si="2"/>
        <v/>
      </c>
      <c r="O37" s="1" t="str">
        <f t="shared" si="2"/>
        <v/>
      </c>
      <c r="P37" s="1" t="str">
        <f t="shared" si="2"/>
        <v/>
      </c>
      <c r="Q37" s="1" t="str">
        <f t="shared" si="2"/>
        <v/>
      </c>
      <c r="R37" s="1" t="str">
        <f t="shared" si="2"/>
        <v/>
      </c>
      <c r="S37" s="1" t="str">
        <f t="shared" si="2"/>
        <v/>
      </c>
      <c r="T37" s="1" t="str">
        <f t="shared" si="2"/>
        <v/>
      </c>
      <c r="W37" s="111" t="str">
        <f t="shared" ref="W37:AC37" si="3">IF(W5="","",W5)</f>
        <v>×</v>
      </c>
      <c r="X37" s="111" t="str">
        <f t="shared" si="3"/>
        <v/>
      </c>
      <c r="Y37" s="3" t="str">
        <f t="shared" si="3"/>
        <v/>
      </c>
      <c r="Z37" s="3">
        <f t="shared" ca="1" si="3"/>
        <v>7</v>
      </c>
      <c r="AA37" s="29" t="str">
        <f t="shared" si="3"/>
        <v/>
      </c>
      <c r="AB37" s="3">
        <f t="shared" ca="1" si="3"/>
        <v>8</v>
      </c>
      <c r="AC37" s="1" t="str">
        <f t="shared" si="3"/>
        <v/>
      </c>
      <c r="AD37" s="44">
        <f ca="1">Z37*10+AB37</f>
        <v>78</v>
      </c>
      <c r="AE37" s="1" t="str">
        <f t="shared" si="2"/>
        <v/>
      </c>
      <c r="AF37" s="1" t="str">
        <f t="shared" si="2"/>
        <v/>
      </c>
      <c r="AG37" s="1" t="str">
        <f t="shared" si="2"/>
        <v/>
      </c>
      <c r="AH37" s="1" t="str">
        <f t="shared" si="2"/>
        <v/>
      </c>
      <c r="AI37" s="1" t="str">
        <f t="shared" si="2"/>
        <v/>
      </c>
      <c r="AJ37" s="1" t="str">
        <f t="shared" si="2"/>
        <v/>
      </c>
      <c r="AK37" s="1" t="str">
        <f t="shared" si="2"/>
        <v/>
      </c>
    </row>
    <row r="38" spans="1:37" ht="24" customHeight="1" x14ac:dyDescent="0.25">
      <c r="A38" s="1" t="str">
        <f t="shared" ref="A38:AK38" si="4">IF(A6="","",A6)</f>
        <v/>
      </c>
      <c r="C38" s="45"/>
      <c r="D38" s="45" t="str">
        <f t="shared" si="4"/>
        <v/>
      </c>
      <c r="E38" s="45">
        <f ca="1">INT(K38/100)</f>
        <v>1</v>
      </c>
      <c r="F38" s="45" t="str">
        <f t="shared" si="4"/>
        <v/>
      </c>
      <c r="G38" s="45">
        <f ca="1">INT((K38-E38*100)/10)</f>
        <v>1</v>
      </c>
      <c r="H38" s="46" t="str">
        <f t="shared" si="4"/>
        <v/>
      </c>
      <c r="I38" s="45">
        <f ca="1">K38-E38*100-G38*10</f>
        <v>9</v>
      </c>
      <c r="J38" s="1" t="str">
        <f t="shared" si="4"/>
        <v/>
      </c>
      <c r="K38" s="44">
        <f ca="1">K36*I37</f>
        <v>119</v>
      </c>
      <c r="L38" s="1" t="str">
        <f t="shared" si="4"/>
        <v/>
      </c>
      <c r="M38" s="1" t="str">
        <f t="shared" si="4"/>
        <v/>
      </c>
      <c r="N38" s="1" t="str">
        <f t="shared" si="4"/>
        <v/>
      </c>
      <c r="O38" s="1" t="str">
        <f t="shared" si="4"/>
        <v/>
      </c>
      <c r="P38" s="1" t="str">
        <f t="shared" si="4"/>
        <v/>
      </c>
      <c r="Q38" s="1" t="str">
        <f t="shared" si="4"/>
        <v/>
      </c>
      <c r="R38" s="1" t="str">
        <f t="shared" si="4"/>
        <v/>
      </c>
      <c r="S38" s="1" t="str">
        <f t="shared" si="4"/>
        <v/>
      </c>
      <c r="T38" s="1" t="str">
        <f t="shared" si="4"/>
        <v/>
      </c>
      <c r="V38" s="45"/>
      <c r="W38" s="45" t="str">
        <f>IF(W6="","",W6)</f>
        <v/>
      </c>
      <c r="X38" s="45">
        <f ca="1">INT(AD38/100)</f>
        <v>4</v>
      </c>
      <c r="Y38" s="45" t="str">
        <f>IF(Y6="","",Y6)</f>
        <v/>
      </c>
      <c r="Z38" s="45">
        <f ca="1">INT((AD38-X38*100)/10)</f>
        <v>6</v>
      </c>
      <c r="AA38" s="46" t="str">
        <f>IF(AA6="","",AA6)</f>
        <v/>
      </c>
      <c r="AB38" s="45">
        <f ca="1">AD38-X38*100-Z38*10</f>
        <v>4</v>
      </c>
      <c r="AC38" s="1" t="str">
        <f>IF(AC6="","",AC6)</f>
        <v/>
      </c>
      <c r="AD38" s="44">
        <f ca="1">AD36*AB37</f>
        <v>464</v>
      </c>
      <c r="AE38" s="1" t="str">
        <f t="shared" si="4"/>
        <v/>
      </c>
      <c r="AF38" s="1" t="str">
        <f t="shared" si="4"/>
        <v/>
      </c>
      <c r="AG38" s="1" t="str">
        <f t="shared" si="4"/>
        <v/>
      </c>
      <c r="AH38" s="1" t="str">
        <f t="shared" si="4"/>
        <v/>
      </c>
      <c r="AI38" s="1" t="str">
        <f t="shared" si="4"/>
        <v/>
      </c>
      <c r="AJ38" s="1" t="str">
        <f t="shared" si="4"/>
        <v/>
      </c>
      <c r="AK38" s="1" t="str">
        <f t="shared" si="4"/>
        <v/>
      </c>
    </row>
    <row r="39" spans="1:37" ht="24" customHeight="1" x14ac:dyDescent="0.25">
      <c r="A39" s="1" t="str">
        <f t="shared" ref="A39:AK39" si="5">IF(A7="","",A7)</f>
        <v/>
      </c>
      <c r="C39" s="48">
        <f ca="1">INT(K39/100)</f>
        <v>1</v>
      </c>
      <c r="D39" s="48" t="str">
        <f t="shared" si="5"/>
        <v/>
      </c>
      <c r="E39" s="48">
        <f ca="1">INT((K39-C39*100)/10)</f>
        <v>3</v>
      </c>
      <c r="F39" s="48" t="str">
        <f t="shared" si="5"/>
        <v/>
      </c>
      <c r="G39" s="48">
        <f ca="1">K39-C39*100-E39*10</f>
        <v>6</v>
      </c>
      <c r="H39" s="48" t="str">
        <f t="shared" si="5"/>
        <v/>
      </c>
      <c r="I39" s="49" t="str">
        <f t="shared" si="5"/>
        <v/>
      </c>
      <c r="J39" s="1" t="str">
        <f t="shared" si="5"/>
        <v/>
      </c>
      <c r="K39" s="44">
        <f ca="1">K36*G37</f>
        <v>136</v>
      </c>
      <c r="L39" s="1" t="str">
        <f t="shared" si="5"/>
        <v/>
      </c>
      <c r="M39" s="1" t="str">
        <f t="shared" si="5"/>
        <v/>
      </c>
      <c r="N39" s="1" t="str">
        <f t="shared" si="5"/>
        <v/>
      </c>
      <c r="O39" s="1" t="str">
        <f t="shared" si="5"/>
        <v/>
      </c>
      <c r="P39" s="1" t="str">
        <f t="shared" si="5"/>
        <v/>
      </c>
      <c r="Q39" s="1" t="str">
        <f t="shared" si="5"/>
        <v/>
      </c>
      <c r="R39" s="1" t="str">
        <f t="shared" si="5"/>
        <v/>
      </c>
      <c r="S39" s="1" t="str">
        <f t="shared" si="5"/>
        <v/>
      </c>
      <c r="T39" s="1" t="str">
        <f t="shared" si="5"/>
        <v/>
      </c>
      <c r="V39" s="48">
        <f ca="1">INT(AD39/100)</f>
        <v>4</v>
      </c>
      <c r="W39" s="48" t="str">
        <f>IF(W7="","",W7)</f>
        <v/>
      </c>
      <c r="X39" s="48">
        <f ca="1">INT((AD39-V39*100)/10)</f>
        <v>0</v>
      </c>
      <c r="Y39" s="48" t="str">
        <f>IF(Y7="","",Y7)</f>
        <v/>
      </c>
      <c r="Z39" s="48">
        <f ca="1">AD39-V39*100-X39*10</f>
        <v>6</v>
      </c>
      <c r="AA39" s="48" t="str">
        <f>IF(AA7="","",AA7)</f>
        <v/>
      </c>
      <c r="AB39" s="49" t="str">
        <f>IF(AB7="","",AB7)</f>
        <v/>
      </c>
      <c r="AC39" s="1" t="str">
        <f>IF(AC7="","",AC7)</f>
        <v/>
      </c>
      <c r="AD39" s="44">
        <f ca="1">AD36*Z37</f>
        <v>406</v>
      </c>
      <c r="AE39" s="1" t="str">
        <f t="shared" si="5"/>
        <v/>
      </c>
      <c r="AF39" s="1" t="str">
        <f t="shared" si="5"/>
        <v/>
      </c>
      <c r="AG39" s="1" t="str">
        <f t="shared" si="5"/>
        <v/>
      </c>
      <c r="AH39" s="1" t="str">
        <f t="shared" si="5"/>
        <v/>
      </c>
      <c r="AI39" s="1" t="str">
        <f t="shared" si="5"/>
        <v/>
      </c>
      <c r="AJ39" s="1" t="str">
        <f t="shared" si="5"/>
        <v/>
      </c>
      <c r="AK39" s="1" t="str">
        <f t="shared" si="5"/>
        <v/>
      </c>
    </row>
    <row r="40" spans="1:37" ht="24" customHeight="1" x14ac:dyDescent="0.25">
      <c r="A40" s="1" t="str">
        <f t="shared" ref="A40:AK40" si="6">IF(A8="","",A8)</f>
        <v/>
      </c>
      <c r="C40" s="46">
        <f ca="1">INT(K40/1000)</f>
        <v>1</v>
      </c>
      <c r="D40" s="45" t="str">
        <f t="shared" si="6"/>
        <v/>
      </c>
      <c r="E40" s="45">
        <f ca="1">INT((K40-C40*1000)/100)</f>
        <v>4</v>
      </c>
      <c r="F40" s="45" t="str">
        <f t="shared" si="6"/>
        <v/>
      </c>
      <c r="G40" s="45">
        <f ca="1">INT((K40-C40*1000-E40*100)/10)</f>
        <v>7</v>
      </c>
      <c r="H40" s="45" t="s">
        <v>135</v>
      </c>
      <c r="I40" s="46">
        <f ca="1">K40-C40*1000-E40*100-G40*10</f>
        <v>9</v>
      </c>
      <c r="J40" s="1" t="str">
        <f t="shared" si="6"/>
        <v/>
      </c>
      <c r="K40" s="44">
        <f ca="1">K38+K39*10</f>
        <v>1479</v>
      </c>
      <c r="L40" s="1" t="str">
        <f t="shared" si="6"/>
        <v/>
      </c>
      <c r="M40" s="1" t="str">
        <f t="shared" si="6"/>
        <v/>
      </c>
      <c r="N40" s="1" t="str">
        <f t="shared" si="6"/>
        <v/>
      </c>
      <c r="O40" s="1" t="str">
        <f t="shared" si="6"/>
        <v/>
      </c>
      <c r="P40" s="1" t="str">
        <f t="shared" si="6"/>
        <v/>
      </c>
      <c r="Q40" s="1" t="str">
        <f t="shared" si="6"/>
        <v/>
      </c>
      <c r="R40" s="1" t="str">
        <f t="shared" si="6"/>
        <v/>
      </c>
      <c r="S40" s="1" t="str">
        <f t="shared" si="6"/>
        <v/>
      </c>
      <c r="T40" s="1" t="str">
        <f t="shared" si="6"/>
        <v/>
      </c>
      <c r="V40" s="46">
        <f ca="1">INT(AD40/1000)</f>
        <v>4</v>
      </c>
      <c r="W40" s="45" t="str">
        <f>IF(W8="","",W8)</f>
        <v/>
      </c>
      <c r="X40" s="45">
        <f ca="1">INT((AD40-V40*1000)/100)</f>
        <v>5</v>
      </c>
      <c r="Y40" s="45" t="str">
        <f>IF(Y8="","",Y8)</f>
        <v/>
      </c>
      <c r="Z40" s="45">
        <f ca="1">INT((AD40-V40*1000-X40*100)/10)</f>
        <v>2</v>
      </c>
      <c r="AA40" s="45" t="s">
        <v>135</v>
      </c>
      <c r="AB40" s="46">
        <f ca="1">AD40-V40*1000-X40*100-Z40*10</f>
        <v>4</v>
      </c>
      <c r="AC40" s="1" t="str">
        <f>IF(AC8="","",AC8)</f>
        <v/>
      </c>
      <c r="AD40" s="44">
        <f ca="1">AD38+AD39*10</f>
        <v>4524</v>
      </c>
      <c r="AE40" s="1" t="str">
        <f t="shared" si="6"/>
        <v/>
      </c>
      <c r="AF40" s="1" t="str">
        <f t="shared" si="6"/>
        <v/>
      </c>
      <c r="AG40" s="1" t="str">
        <f t="shared" si="6"/>
        <v/>
      </c>
      <c r="AH40" s="1" t="str">
        <f t="shared" si="6"/>
        <v/>
      </c>
      <c r="AI40" s="1" t="str">
        <f t="shared" si="6"/>
        <v/>
      </c>
      <c r="AJ40" s="1" t="str">
        <f t="shared" si="6"/>
        <v/>
      </c>
      <c r="AK40" s="1" t="str">
        <f t="shared" si="6"/>
        <v/>
      </c>
    </row>
    <row r="41" spans="1:37" ht="24" customHeight="1" x14ac:dyDescent="0.25">
      <c r="A41" s="1" t="str">
        <f t="shared" ref="A41:AK41" si="7">IF(A9="","",A9)</f>
        <v/>
      </c>
      <c r="D41" s="1" t="str">
        <f t="shared" si="7"/>
        <v/>
      </c>
      <c r="E41" s="1" t="str">
        <f t="shared" si="7"/>
        <v/>
      </c>
      <c r="F41" s="1" t="str">
        <f t="shared" si="7"/>
        <v/>
      </c>
      <c r="G41" s="1" t="str">
        <f t="shared" si="7"/>
        <v/>
      </c>
      <c r="H41" s="1" t="str">
        <f t="shared" si="7"/>
        <v/>
      </c>
      <c r="I41" s="10" t="str">
        <f t="shared" si="7"/>
        <v/>
      </c>
      <c r="J41" s="1" t="str">
        <f t="shared" si="7"/>
        <v/>
      </c>
      <c r="K41" s="1" t="str">
        <f t="shared" si="7"/>
        <v/>
      </c>
      <c r="L41" s="1" t="str">
        <f t="shared" si="7"/>
        <v/>
      </c>
      <c r="M41" s="1" t="str">
        <f t="shared" si="7"/>
        <v/>
      </c>
      <c r="N41" s="1" t="str">
        <f t="shared" si="7"/>
        <v/>
      </c>
      <c r="O41" s="1" t="str">
        <f t="shared" si="7"/>
        <v/>
      </c>
      <c r="P41" s="1" t="str">
        <f t="shared" si="7"/>
        <v/>
      </c>
      <c r="Q41" s="1" t="str">
        <f t="shared" si="7"/>
        <v/>
      </c>
      <c r="R41" s="1" t="str">
        <f t="shared" si="7"/>
        <v/>
      </c>
      <c r="S41" s="1" t="str">
        <f t="shared" si="7"/>
        <v/>
      </c>
      <c r="T41" s="1" t="str">
        <f t="shared" si="7"/>
        <v/>
      </c>
      <c r="W41" s="1" t="str">
        <f t="shared" si="7"/>
        <v/>
      </c>
      <c r="X41" s="1" t="str">
        <f t="shared" si="7"/>
        <v/>
      </c>
      <c r="Y41" s="1" t="str">
        <f t="shared" si="7"/>
        <v/>
      </c>
      <c r="Z41" s="1" t="str">
        <f t="shared" si="7"/>
        <v/>
      </c>
      <c r="AA41" s="1" t="str">
        <f t="shared" si="7"/>
        <v/>
      </c>
      <c r="AB41" s="10" t="str">
        <f t="shared" si="7"/>
        <v/>
      </c>
      <c r="AC41" s="1" t="str">
        <f t="shared" si="7"/>
        <v/>
      </c>
      <c r="AD41" s="1" t="str">
        <f t="shared" si="7"/>
        <v/>
      </c>
      <c r="AE41" s="1" t="str">
        <f t="shared" si="7"/>
        <v/>
      </c>
      <c r="AF41" s="1" t="str">
        <f t="shared" si="7"/>
        <v/>
      </c>
      <c r="AG41" s="1" t="str">
        <f t="shared" si="7"/>
        <v/>
      </c>
      <c r="AH41" s="1" t="str">
        <f t="shared" si="7"/>
        <v/>
      </c>
      <c r="AI41" s="1" t="str">
        <f t="shared" si="7"/>
        <v/>
      </c>
      <c r="AJ41" s="1" t="str">
        <f t="shared" si="7"/>
        <v/>
      </c>
      <c r="AK41" s="1" t="str">
        <f t="shared" si="7"/>
        <v/>
      </c>
    </row>
    <row r="42" spans="1:37" ht="24" customHeight="1" x14ac:dyDescent="0.25">
      <c r="A42" s="5" t="str">
        <f t="shared" ref="A42:AK42" si="8">IF(A10="","",A10)</f>
        <v>(3)</v>
      </c>
      <c r="D42" s="1" t="str">
        <f t="shared" si="8"/>
        <v/>
      </c>
      <c r="E42" s="1" t="str">
        <f t="shared" si="8"/>
        <v/>
      </c>
      <c r="F42" s="1" t="str">
        <f t="shared" si="8"/>
        <v/>
      </c>
      <c r="G42" s="1">
        <f t="shared" si="8"/>
        <v>0</v>
      </c>
      <c r="H42" s="1" t="str">
        <f t="shared" si="8"/>
        <v>．</v>
      </c>
      <c r="I42" s="1">
        <f t="shared" ca="1" si="8"/>
        <v>4</v>
      </c>
      <c r="J42" s="10" t="str">
        <f t="shared" si="8"/>
        <v/>
      </c>
      <c r="K42" s="1">
        <f t="shared" ca="1" si="8"/>
        <v>6</v>
      </c>
      <c r="L42" s="1" t="str">
        <f t="shared" si="8"/>
        <v/>
      </c>
      <c r="M42" s="44">
        <f ca="1">I42*10+K42</f>
        <v>46</v>
      </c>
      <c r="N42" s="1" t="str">
        <f t="shared" si="8"/>
        <v/>
      </c>
      <c r="O42" s="1" t="str">
        <f t="shared" si="8"/>
        <v/>
      </c>
      <c r="P42" s="1" t="str">
        <f t="shared" si="8"/>
        <v/>
      </c>
      <c r="Q42" s="1" t="str">
        <f t="shared" si="8"/>
        <v/>
      </c>
      <c r="R42" s="1" t="str">
        <f t="shared" si="8"/>
        <v/>
      </c>
      <c r="S42" s="1" t="str">
        <f t="shared" si="8"/>
        <v/>
      </c>
      <c r="T42" s="5" t="str">
        <f t="shared" si="8"/>
        <v>(4)</v>
      </c>
      <c r="W42" s="1" t="str">
        <f t="shared" ref="W42:AE42" si="9">IF(W10="","",W10)</f>
        <v/>
      </c>
      <c r="X42" s="1" t="str">
        <f t="shared" si="9"/>
        <v/>
      </c>
      <c r="Y42" s="1" t="str">
        <f t="shared" si="9"/>
        <v/>
      </c>
      <c r="Z42" s="1">
        <f t="shared" si="9"/>
        <v>0</v>
      </c>
      <c r="AA42" s="1" t="str">
        <f t="shared" si="9"/>
        <v>．</v>
      </c>
      <c r="AB42" s="1">
        <f t="shared" ca="1" si="9"/>
        <v>1</v>
      </c>
      <c r="AC42" s="10" t="str">
        <f t="shared" si="9"/>
        <v/>
      </c>
      <c r="AD42" s="1">
        <f t="shared" ca="1" si="9"/>
        <v>6</v>
      </c>
      <c r="AE42" s="1" t="str">
        <f t="shared" si="9"/>
        <v/>
      </c>
      <c r="AF42" s="44">
        <f ca="1">AB42*10+AD42</f>
        <v>16</v>
      </c>
      <c r="AG42" s="1" t="str">
        <f>IF(AG10="","",AG10)</f>
        <v/>
      </c>
      <c r="AH42" s="1" t="str">
        <f t="shared" si="8"/>
        <v/>
      </c>
      <c r="AI42" s="1" t="str">
        <f t="shared" si="8"/>
        <v/>
      </c>
      <c r="AJ42" s="1" t="str">
        <f t="shared" si="8"/>
        <v/>
      </c>
      <c r="AK42" s="1" t="str">
        <f t="shared" si="8"/>
        <v/>
      </c>
    </row>
    <row r="43" spans="1:37" ht="24" customHeight="1" x14ac:dyDescent="0.25">
      <c r="A43" s="1" t="str">
        <f>IF(A11="","",A11)</f>
        <v/>
      </c>
      <c r="D43" s="111" t="str">
        <f t="shared" ref="D43:L43" si="10">IF(D11="","",D11)</f>
        <v>×</v>
      </c>
      <c r="E43" s="111" t="str">
        <f t="shared" si="10"/>
        <v/>
      </c>
      <c r="F43" s="3" t="str">
        <f t="shared" si="10"/>
        <v/>
      </c>
      <c r="G43" s="3" t="str">
        <f t="shared" si="10"/>
        <v/>
      </c>
      <c r="H43" s="3" t="str">
        <f t="shared" si="10"/>
        <v/>
      </c>
      <c r="I43" s="3">
        <f t="shared" ca="1" si="10"/>
        <v>8</v>
      </c>
      <c r="J43" s="29" t="str">
        <f t="shared" si="10"/>
        <v/>
      </c>
      <c r="K43" s="3">
        <f t="shared" ca="1" si="10"/>
        <v>6</v>
      </c>
      <c r="L43" s="1" t="str">
        <f t="shared" si="10"/>
        <v/>
      </c>
      <c r="M43" s="44">
        <f ca="1">I43*10+K43</f>
        <v>86</v>
      </c>
      <c r="N43" s="1" t="str">
        <f t="shared" ref="N43:T46" si="11">IF(N11="","",N11)</f>
        <v/>
      </c>
      <c r="O43" s="1" t="str">
        <f t="shared" si="11"/>
        <v/>
      </c>
      <c r="P43" s="1" t="str">
        <f t="shared" si="11"/>
        <v/>
      </c>
      <c r="Q43" s="1" t="str">
        <f t="shared" si="11"/>
        <v/>
      </c>
      <c r="R43" s="1" t="str">
        <f t="shared" si="11"/>
        <v/>
      </c>
      <c r="S43" s="1" t="str">
        <f t="shared" si="11"/>
        <v/>
      </c>
      <c r="T43" s="1" t="str">
        <f t="shared" si="11"/>
        <v/>
      </c>
      <c r="W43" s="111" t="str">
        <f t="shared" ref="W43:AE43" si="12">IF(W11="","",W11)</f>
        <v>×</v>
      </c>
      <c r="X43" s="111" t="str">
        <f t="shared" si="12"/>
        <v/>
      </c>
      <c r="Y43" s="3" t="str">
        <f t="shared" si="12"/>
        <v/>
      </c>
      <c r="Z43" s="3" t="str">
        <f t="shared" si="12"/>
        <v/>
      </c>
      <c r="AA43" s="3" t="str">
        <f t="shared" si="12"/>
        <v/>
      </c>
      <c r="AB43" s="3">
        <f t="shared" ca="1" si="12"/>
        <v>9</v>
      </c>
      <c r="AC43" s="29" t="str">
        <f t="shared" si="12"/>
        <v/>
      </c>
      <c r="AD43" s="3">
        <f t="shared" ca="1" si="12"/>
        <v>2</v>
      </c>
      <c r="AE43" s="1" t="str">
        <f t="shared" si="12"/>
        <v/>
      </c>
      <c r="AF43" s="44">
        <f ca="1">AB43*10+AD43</f>
        <v>92</v>
      </c>
      <c r="AG43" s="1" t="str">
        <f>IF(AG11="","",AG11)</f>
        <v/>
      </c>
      <c r="AH43" s="1" t="str">
        <f t="shared" ref="AH43:AK46" si="13">IF(AH11="","",AH11)</f>
        <v/>
      </c>
      <c r="AI43" s="1" t="str">
        <f t="shared" si="13"/>
        <v/>
      </c>
      <c r="AJ43" s="1" t="str">
        <f t="shared" si="13"/>
        <v/>
      </c>
      <c r="AK43" s="1" t="str">
        <f t="shared" si="13"/>
        <v/>
      </c>
    </row>
    <row r="44" spans="1:37" ht="24" customHeight="1" x14ac:dyDescent="0.25">
      <c r="A44" s="1" t="str">
        <f>IF(A12="","",A12)</f>
        <v/>
      </c>
      <c r="D44" s="1" t="str">
        <f>IF(D12="","",D12)</f>
        <v/>
      </c>
      <c r="E44" s="1" t="str">
        <f>IF(E12="","",E12)</f>
        <v/>
      </c>
      <c r="F44" s="45" t="str">
        <f>IF(F12="","",F12)</f>
        <v/>
      </c>
      <c r="G44" s="45">
        <f ca="1">INT(M44/100)</f>
        <v>2</v>
      </c>
      <c r="H44" s="45" t="str">
        <f>IF(H12="","",H12)</f>
        <v/>
      </c>
      <c r="I44" s="45">
        <f ca="1">INT((M44-G44*100)/10)</f>
        <v>7</v>
      </c>
      <c r="J44" s="46" t="str">
        <f>IF(J12="","",J12)</f>
        <v/>
      </c>
      <c r="K44" s="45">
        <f ca="1">M44-G44*100-I44*10</f>
        <v>6</v>
      </c>
      <c r="L44" s="1" t="str">
        <f>IF(L12="","",L12)</f>
        <v/>
      </c>
      <c r="M44" s="44">
        <f ca="1">M42*K43</f>
        <v>276</v>
      </c>
      <c r="N44" s="1" t="str">
        <f t="shared" si="11"/>
        <v/>
      </c>
      <c r="O44" s="1" t="str">
        <f t="shared" si="11"/>
        <v/>
      </c>
      <c r="P44" s="1" t="str">
        <f t="shared" si="11"/>
        <v/>
      </c>
      <c r="Q44" s="1" t="str">
        <f t="shared" si="11"/>
        <v/>
      </c>
      <c r="R44" s="1" t="str">
        <f t="shared" si="11"/>
        <v/>
      </c>
      <c r="S44" s="1" t="str">
        <f t="shared" si="11"/>
        <v/>
      </c>
      <c r="T44" s="1" t="str">
        <f t="shared" si="11"/>
        <v/>
      </c>
      <c r="W44" s="1" t="str">
        <f>IF(W12="","",W12)</f>
        <v/>
      </c>
      <c r="X44" s="1" t="str">
        <f>IF(X12="","",X12)</f>
        <v/>
      </c>
      <c r="Y44" s="45" t="str">
        <f>IF(Y12="","",Y12)</f>
        <v/>
      </c>
      <c r="Z44" s="45">
        <f ca="1">INT(AF44/100)</f>
        <v>0</v>
      </c>
      <c r="AA44" s="45" t="str">
        <f>IF(AA12="","",AA12)</f>
        <v/>
      </c>
      <c r="AB44" s="45">
        <f ca="1">INT((AF44-Z44*100)/10)</f>
        <v>3</v>
      </c>
      <c r="AC44" s="46" t="str">
        <f>IF(AC12="","",AC12)</f>
        <v/>
      </c>
      <c r="AD44" s="45">
        <f ca="1">AF44-Z44*100-AB44*10</f>
        <v>2</v>
      </c>
      <c r="AE44" s="1" t="str">
        <f>IF(AE12="","",AE12)</f>
        <v/>
      </c>
      <c r="AF44" s="44">
        <f ca="1">AF42*AD43</f>
        <v>32</v>
      </c>
      <c r="AG44" s="1" t="str">
        <f>IF(AG12="","",AG12)</f>
        <v/>
      </c>
      <c r="AH44" s="1" t="str">
        <f t="shared" si="13"/>
        <v/>
      </c>
      <c r="AI44" s="1" t="str">
        <f t="shared" si="13"/>
        <v/>
      </c>
      <c r="AJ44" s="1" t="str">
        <f t="shared" si="13"/>
        <v/>
      </c>
      <c r="AK44" s="1" t="str">
        <f t="shared" si="13"/>
        <v/>
      </c>
    </row>
    <row r="45" spans="1:37" ht="24" customHeight="1" x14ac:dyDescent="0.25">
      <c r="A45" s="1" t="str">
        <f>IF(A13="","",A13)</f>
        <v/>
      </c>
      <c r="D45" s="1" t="str">
        <f>IF(D13="","",D13)</f>
        <v/>
      </c>
      <c r="E45" s="48">
        <f ca="1">INT(M45/100)</f>
        <v>3</v>
      </c>
      <c r="F45" s="48" t="str">
        <f>IF(F13="","",F13)</f>
        <v/>
      </c>
      <c r="G45" s="48">
        <f ca="1">INT((M45-E45*100)/10)</f>
        <v>6</v>
      </c>
      <c r="H45" s="48" t="str">
        <f>IF(H13="","",H13)</f>
        <v/>
      </c>
      <c r="I45" s="48">
        <f ca="1">M45-E45*100-G45*10</f>
        <v>8</v>
      </c>
      <c r="J45" s="48" t="str">
        <f>IF(J13="","",J13)</f>
        <v/>
      </c>
      <c r="K45" s="49" t="str">
        <f>IF(K13="","",K13)</f>
        <v/>
      </c>
      <c r="L45" s="1" t="str">
        <f>IF(L13="","",L13)</f>
        <v/>
      </c>
      <c r="M45" s="44">
        <f ca="1">M42*I43</f>
        <v>368</v>
      </c>
      <c r="N45" s="1" t="str">
        <f t="shared" si="11"/>
        <v/>
      </c>
      <c r="O45" s="1" t="str">
        <f t="shared" si="11"/>
        <v/>
      </c>
      <c r="P45" s="1" t="str">
        <f t="shared" si="11"/>
        <v/>
      </c>
      <c r="Q45" s="1" t="str">
        <f t="shared" si="11"/>
        <v/>
      </c>
      <c r="R45" s="1" t="str">
        <f t="shared" si="11"/>
        <v/>
      </c>
      <c r="S45" s="1" t="str">
        <f t="shared" si="11"/>
        <v/>
      </c>
      <c r="T45" s="1" t="str">
        <f t="shared" si="11"/>
        <v/>
      </c>
      <c r="W45" s="1" t="str">
        <f>IF(W13="","",W13)</f>
        <v/>
      </c>
      <c r="X45" s="48">
        <f ca="1">INT(AF45/100)</f>
        <v>1</v>
      </c>
      <c r="Y45" s="48" t="str">
        <f>IF(Y13="","",Y13)</f>
        <v/>
      </c>
      <c r="Z45" s="48">
        <f ca="1">INT((AF45-X45*100)/10)</f>
        <v>4</v>
      </c>
      <c r="AA45" s="48" t="str">
        <f>IF(AA13="","",AA13)</f>
        <v/>
      </c>
      <c r="AB45" s="48">
        <f ca="1">AF45-X45*100-Z45*10</f>
        <v>4</v>
      </c>
      <c r="AC45" s="48" t="str">
        <f>IF(AC13="","",AC13)</f>
        <v/>
      </c>
      <c r="AD45" s="49" t="str">
        <f>IF(AD13="","",AD13)</f>
        <v/>
      </c>
      <c r="AE45" s="1" t="str">
        <f>IF(AE13="","",AE13)</f>
        <v/>
      </c>
      <c r="AF45" s="44">
        <f ca="1">AF42*AB43</f>
        <v>144</v>
      </c>
      <c r="AG45" s="1" t="str">
        <f>IF(AG13="","",AG13)</f>
        <v/>
      </c>
      <c r="AH45" s="1" t="str">
        <f t="shared" si="13"/>
        <v/>
      </c>
      <c r="AI45" s="1" t="str">
        <f t="shared" si="13"/>
        <v/>
      </c>
      <c r="AJ45" s="1" t="str">
        <f t="shared" si="13"/>
        <v/>
      </c>
      <c r="AK45" s="1" t="str">
        <f t="shared" si="13"/>
        <v/>
      </c>
    </row>
    <row r="46" spans="1:37" ht="24" customHeight="1" x14ac:dyDescent="0.25">
      <c r="A46" s="1" t="str">
        <f>IF(A14="","",A14)</f>
        <v/>
      </c>
      <c r="D46" s="1" t="str">
        <f>IF(D14="","",D14)</f>
        <v/>
      </c>
      <c r="E46" s="46">
        <f ca="1">INT(M46/1000)</f>
        <v>3</v>
      </c>
      <c r="F46" s="45" t="str">
        <f>IF(F14="","",F14)</f>
        <v/>
      </c>
      <c r="G46" s="45">
        <f ca="1">INT((M46-E46*1000)/100)</f>
        <v>9</v>
      </c>
      <c r="H46" s="45" t="s">
        <v>117</v>
      </c>
      <c r="I46" s="45">
        <f ca="1">INT((M46-E46*1000-G46*100)/10)</f>
        <v>5</v>
      </c>
      <c r="J46" s="45"/>
      <c r="K46" s="45">
        <f ca="1">M46-E46*1000-G46*100-I46*10</f>
        <v>6</v>
      </c>
      <c r="L46" s="1" t="str">
        <f>IF(L14="","",L14)</f>
        <v/>
      </c>
      <c r="M46" s="44">
        <f ca="1">M44+M45*10</f>
        <v>3956</v>
      </c>
      <c r="N46" s="1" t="str">
        <f t="shared" si="11"/>
        <v/>
      </c>
      <c r="O46" s="1" t="str">
        <f t="shared" si="11"/>
        <v/>
      </c>
      <c r="P46" s="1" t="str">
        <f t="shared" si="11"/>
        <v/>
      </c>
      <c r="Q46" s="1" t="str">
        <f t="shared" si="11"/>
        <v/>
      </c>
      <c r="R46" s="1" t="str">
        <f t="shared" si="11"/>
        <v/>
      </c>
      <c r="S46" s="1" t="str">
        <f t="shared" si="11"/>
        <v/>
      </c>
      <c r="T46" s="1" t="str">
        <f t="shared" si="11"/>
        <v/>
      </c>
      <c r="W46" s="1" t="str">
        <f>IF(W14="","",W14)</f>
        <v/>
      </c>
      <c r="X46" s="46">
        <f ca="1">INT(AF46/1000)</f>
        <v>1</v>
      </c>
      <c r="Y46" s="45" t="str">
        <f>IF(Y14="","",Y14)</f>
        <v/>
      </c>
      <c r="Z46" s="45">
        <f ca="1">INT((AF46-X46*1000)/100)</f>
        <v>4</v>
      </c>
      <c r="AA46" s="45" t="s">
        <v>129</v>
      </c>
      <c r="AB46" s="45">
        <f ca="1">INT((AF46-X46*1000-Z46*100)/10)</f>
        <v>7</v>
      </c>
      <c r="AC46" s="45"/>
      <c r="AD46" s="46">
        <f ca="1">AF46-X46*1000-Z46*100-AB46*10</f>
        <v>2</v>
      </c>
      <c r="AE46" s="1" t="str">
        <f>IF(AE14="","",AE14)</f>
        <v/>
      </c>
      <c r="AF46" s="44">
        <f ca="1">AF44+AF45*10</f>
        <v>1472</v>
      </c>
      <c r="AG46" s="1" t="str">
        <f>IF(AG14="","",AG14)</f>
        <v/>
      </c>
      <c r="AH46" s="1" t="str">
        <f t="shared" si="13"/>
        <v/>
      </c>
      <c r="AI46" s="1" t="str">
        <f t="shared" si="13"/>
        <v/>
      </c>
      <c r="AJ46" s="1" t="str">
        <f t="shared" si="13"/>
        <v/>
      </c>
      <c r="AK46" s="1" t="str">
        <f t="shared" si="13"/>
        <v/>
      </c>
    </row>
    <row r="47" spans="1:37" ht="24" customHeight="1" x14ac:dyDescent="0.25">
      <c r="A47" s="1" t="str">
        <f t="shared" ref="A47:AK47" si="14">IF(A15="","",A15)</f>
        <v/>
      </c>
      <c r="D47" s="1" t="str">
        <f t="shared" si="14"/>
        <v/>
      </c>
      <c r="E47" s="1" t="str">
        <f t="shared" si="14"/>
        <v/>
      </c>
      <c r="F47" s="1" t="str">
        <f t="shared" si="14"/>
        <v/>
      </c>
      <c r="G47" s="1" t="str">
        <f t="shared" si="14"/>
        <v/>
      </c>
      <c r="H47" s="1" t="str">
        <f t="shared" si="14"/>
        <v/>
      </c>
      <c r="I47" s="10" t="str">
        <f t="shared" si="14"/>
        <v/>
      </c>
      <c r="J47" s="1" t="str">
        <f t="shared" si="14"/>
        <v/>
      </c>
      <c r="K47" s="1" t="str">
        <f t="shared" si="14"/>
        <v/>
      </c>
      <c r="L47" s="1" t="str">
        <f t="shared" si="14"/>
        <v/>
      </c>
      <c r="M47" s="1" t="str">
        <f t="shared" si="14"/>
        <v/>
      </c>
      <c r="N47" s="1" t="str">
        <f t="shared" si="14"/>
        <v/>
      </c>
      <c r="O47" s="1" t="str">
        <f t="shared" si="14"/>
        <v/>
      </c>
      <c r="P47" s="1" t="str">
        <f t="shared" si="14"/>
        <v/>
      </c>
      <c r="Q47" s="1" t="str">
        <f t="shared" si="14"/>
        <v/>
      </c>
      <c r="R47" s="1" t="str">
        <f t="shared" si="14"/>
        <v/>
      </c>
      <c r="S47" s="1" t="str">
        <f t="shared" si="14"/>
        <v/>
      </c>
      <c r="T47" s="1" t="str">
        <f t="shared" si="14"/>
        <v/>
      </c>
      <c r="W47" s="1" t="str">
        <f t="shared" si="14"/>
        <v/>
      </c>
      <c r="X47" s="1" t="str">
        <f t="shared" si="14"/>
        <v/>
      </c>
      <c r="Y47" s="1" t="str">
        <f t="shared" si="14"/>
        <v/>
      </c>
      <c r="Z47" s="1" t="str">
        <f t="shared" si="14"/>
        <v/>
      </c>
      <c r="AA47" s="1" t="str">
        <f t="shared" si="14"/>
        <v/>
      </c>
      <c r="AB47" s="10" t="str">
        <f t="shared" si="14"/>
        <v/>
      </c>
      <c r="AC47" s="1" t="str">
        <f t="shared" si="14"/>
        <v/>
      </c>
      <c r="AD47" s="1" t="str">
        <f t="shared" si="14"/>
        <v/>
      </c>
      <c r="AE47" s="1" t="str">
        <f t="shared" si="14"/>
        <v/>
      </c>
      <c r="AF47" s="1" t="str">
        <f t="shared" si="14"/>
        <v/>
      </c>
      <c r="AG47" s="1" t="str">
        <f t="shared" si="14"/>
        <v/>
      </c>
      <c r="AH47" s="1" t="str">
        <f t="shared" si="14"/>
        <v/>
      </c>
      <c r="AI47" s="1" t="str">
        <f t="shared" si="14"/>
        <v/>
      </c>
      <c r="AJ47" s="1" t="str">
        <f t="shared" si="14"/>
        <v/>
      </c>
      <c r="AK47" s="1" t="str">
        <f t="shared" si="14"/>
        <v/>
      </c>
    </row>
    <row r="48" spans="1:37" ht="24" customHeight="1" x14ac:dyDescent="0.25">
      <c r="A48" s="5" t="str">
        <f>IF(A16="","",A16)</f>
        <v>(5)</v>
      </c>
      <c r="D48" s="1" t="str">
        <f t="shared" ref="D48:L48" si="15">IF(D16="","",D16)</f>
        <v/>
      </c>
      <c r="E48" s="1" t="str">
        <f t="shared" si="15"/>
        <v/>
      </c>
      <c r="F48" s="1" t="str">
        <f t="shared" si="15"/>
        <v/>
      </c>
      <c r="G48" s="1">
        <f t="shared" ca="1" si="15"/>
        <v>1</v>
      </c>
      <c r="H48" s="1" t="str">
        <f t="shared" si="15"/>
        <v>．</v>
      </c>
      <c r="I48" s="1">
        <f t="shared" ca="1" si="15"/>
        <v>6</v>
      </c>
      <c r="J48" s="10" t="str">
        <f t="shared" si="15"/>
        <v/>
      </c>
      <c r="K48" s="1">
        <f t="shared" ca="1" si="15"/>
        <v>2</v>
      </c>
      <c r="L48" s="1" t="str">
        <f t="shared" si="15"/>
        <v/>
      </c>
      <c r="M48" s="44">
        <f ca="1">G48*100+I48*10+K48</f>
        <v>162</v>
      </c>
      <c r="N48" s="1" t="str">
        <f t="shared" ref="N48:T52" si="16">IF(N16="","",N16)</f>
        <v/>
      </c>
      <c r="O48" s="1" t="str">
        <f t="shared" si="16"/>
        <v/>
      </c>
      <c r="P48" s="1" t="str">
        <f t="shared" si="16"/>
        <v/>
      </c>
      <c r="Q48" s="1" t="str">
        <f t="shared" si="16"/>
        <v/>
      </c>
      <c r="R48" s="1" t="str">
        <f t="shared" si="16"/>
        <v/>
      </c>
      <c r="S48" s="1" t="str">
        <f t="shared" si="16"/>
        <v/>
      </c>
      <c r="T48" s="5" t="str">
        <f t="shared" si="16"/>
        <v>(6)</v>
      </c>
      <c r="W48" s="1" t="str">
        <f t="shared" ref="W48:AE48" si="17">IF(W16="","",W16)</f>
        <v/>
      </c>
      <c r="X48" s="1" t="str">
        <f t="shared" si="17"/>
        <v/>
      </c>
      <c r="Y48" s="1" t="str">
        <f t="shared" si="17"/>
        <v/>
      </c>
      <c r="Z48" s="1">
        <f t="shared" ca="1" si="17"/>
        <v>1</v>
      </c>
      <c r="AA48" s="1" t="str">
        <f t="shared" si="17"/>
        <v>．</v>
      </c>
      <c r="AB48" s="1">
        <f t="shared" ca="1" si="17"/>
        <v>1</v>
      </c>
      <c r="AC48" s="10" t="str">
        <f t="shared" si="17"/>
        <v/>
      </c>
      <c r="AD48" s="1">
        <f t="shared" ca="1" si="17"/>
        <v>2</v>
      </c>
      <c r="AE48" s="1" t="str">
        <f t="shared" si="17"/>
        <v/>
      </c>
      <c r="AF48" s="44">
        <f ca="1">Z48*100+AB48*10+AD48</f>
        <v>112</v>
      </c>
      <c r="AG48" s="1" t="str">
        <f t="shared" ref="AG48:AK52" si="18">IF(AG16="","",AG16)</f>
        <v/>
      </c>
      <c r="AH48" s="1" t="str">
        <f t="shared" si="18"/>
        <v/>
      </c>
      <c r="AI48" s="1" t="str">
        <f t="shared" si="18"/>
        <v/>
      </c>
      <c r="AJ48" s="1" t="str">
        <f t="shared" si="18"/>
        <v/>
      </c>
      <c r="AK48" s="1" t="str">
        <f t="shared" si="18"/>
        <v/>
      </c>
    </row>
    <row r="49" spans="1:37" ht="24" customHeight="1" x14ac:dyDescent="0.25">
      <c r="A49" s="1" t="str">
        <f>IF(A17="","",A17)</f>
        <v/>
      </c>
      <c r="D49" s="111" t="str">
        <f t="shared" ref="D49:L49" si="19">IF(D17="","",D17)</f>
        <v>×</v>
      </c>
      <c r="E49" s="111" t="str">
        <f t="shared" si="19"/>
        <v/>
      </c>
      <c r="F49" s="3" t="str">
        <f t="shared" si="19"/>
        <v/>
      </c>
      <c r="G49" s="3" t="str">
        <f t="shared" si="19"/>
        <v/>
      </c>
      <c r="H49" s="3" t="str">
        <f t="shared" si="19"/>
        <v/>
      </c>
      <c r="I49" s="3">
        <f t="shared" ca="1" si="19"/>
        <v>4</v>
      </c>
      <c r="J49" s="29" t="str">
        <f t="shared" si="19"/>
        <v/>
      </c>
      <c r="K49" s="3">
        <f t="shared" ca="1" si="19"/>
        <v>8</v>
      </c>
      <c r="L49" s="1" t="str">
        <f t="shared" si="19"/>
        <v/>
      </c>
      <c r="M49" s="44">
        <f ca="1">I49*10+K49</f>
        <v>48</v>
      </c>
      <c r="N49" s="35" t="str">
        <f t="shared" si="16"/>
        <v/>
      </c>
      <c r="O49" s="35" t="str">
        <f t="shared" si="16"/>
        <v/>
      </c>
      <c r="P49" s="35" t="str">
        <f t="shared" si="16"/>
        <v/>
      </c>
      <c r="Q49" s="1" t="str">
        <f t="shared" si="16"/>
        <v/>
      </c>
      <c r="R49" s="1" t="str">
        <f t="shared" si="16"/>
        <v/>
      </c>
      <c r="S49" s="1" t="str">
        <f t="shared" si="16"/>
        <v/>
      </c>
      <c r="T49" s="1" t="str">
        <f t="shared" si="16"/>
        <v/>
      </c>
      <c r="W49" s="111" t="str">
        <f t="shared" ref="W49:AE49" si="20">IF(W17="","",W17)</f>
        <v>×</v>
      </c>
      <c r="X49" s="111" t="str">
        <f t="shared" si="20"/>
        <v/>
      </c>
      <c r="Y49" s="3" t="str">
        <f t="shared" si="20"/>
        <v/>
      </c>
      <c r="Z49" s="3" t="str">
        <f t="shared" si="20"/>
        <v/>
      </c>
      <c r="AA49" s="3" t="str">
        <f t="shared" si="20"/>
        <v/>
      </c>
      <c r="AB49" s="3">
        <f t="shared" ca="1" si="20"/>
        <v>7</v>
      </c>
      <c r="AC49" s="29" t="str">
        <f t="shared" si="20"/>
        <v/>
      </c>
      <c r="AD49" s="3">
        <f t="shared" ca="1" si="20"/>
        <v>2</v>
      </c>
      <c r="AE49" s="1" t="str">
        <f t="shared" si="20"/>
        <v/>
      </c>
      <c r="AF49" s="44">
        <f ca="1">AB49*10+AD49</f>
        <v>72</v>
      </c>
      <c r="AG49" s="35" t="str">
        <f t="shared" si="18"/>
        <v/>
      </c>
      <c r="AH49" s="1" t="str">
        <f t="shared" si="18"/>
        <v/>
      </c>
      <c r="AI49" s="1" t="str">
        <f t="shared" si="18"/>
        <v/>
      </c>
      <c r="AJ49" s="1" t="str">
        <f t="shared" si="18"/>
        <v/>
      </c>
      <c r="AK49" s="1" t="str">
        <f t="shared" si="18"/>
        <v/>
      </c>
    </row>
    <row r="50" spans="1:37" ht="24" customHeight="1" x14ac:dyDescent="0.25">
      <c r="A50" s="35" t="str">
        <f>IF(A18="","",A18)</f>
        <v/>
      </c>
      <c r="B50" s="35"/>
      <c r="C50" s="35"/>
      <c r="D50" s="1" t="str">
        <f>IF(D18="","",D18)</f>
        <v/>
      </c>
      <c r="E50" s="45">
        <f ca="1">INT(M50/1000)</f>
        <v>1</v>
      </c>
      <c r="F50" s="45" t="str">
        <f>IF(F18="","",F18)</f>
        <v/>
      </c>
      <c r="G50" s="45">
        <f ca="1">INT((M50-E50*1000)/100)</f>
        <v>2</v>
      </c>
      <c r="H50" s="45" t="str">
        <f>IF(H18="","",H18)</f>
        <v/>
      </c>
      <c r="I50" s="45">
        <f ca="1">INT((M50-E50*1000-G50*100)/10)</f>
        <v>9</v>
      </c>
      <c r="J50" s="46" t="str">
        <f>IF(J18="","",J18)</f>
        <v/>
      </c>
      <c r="K50" s="45">
        <f ca="1">M50-E50*1000-G50*100-I50*10</f>
        <v>6</v>
      </c>
      <c r="L50" s="1" t="str">
        <f>IF(L18="","",L18)</f>
        <v/>
      </c>
      <c r="M50" s="44">
        <f ca="1">M48*K49</f>
        <v>1296</v>
      </c>
      <c r="N50" s="35" t="str">
        <f t="shared" si="16"/>
        <v/>
      </c>
      <c r="O50" s="35" t="str">
        <f t="shared" si="16"/>
        <v/>
      </c>
      <c r="P50" s="35" t="str">
        <f t="shared" si="16"/>
        <v/>
      </c>
      <c r="Q50" s="1" t="str">
        <f t="shared" si="16"/>
        <v/>
      </c>
      <c r="R50" s="1" t="str">
        <f t="shared" si="16"/>
        <v/>
      </c>
      <c r="S50" s="1" t="str">
        <f t="shared" si="16"/>
        <v/>
      </c>
      <c r="T50" s="35" t="str">
        <f t="shared" si="16"/>
        <v/>
      </c>
      <c r="U50" s="35"/>
      <c r="V50" s="35"/>
      <c r="W50" s="1" t="str">
        <f>IF(W18="","",W18)</f>
        <v/>
      </c>
      <c r="X50" s="45">
        <f ca="1">INT(AF50/1000)</f>
        <v>0</v>
      </c>
      <c r="Y50" s="45" t="str">
        <f>IF(Y18="","",Y18)</f>
        <v/>
      </c>
      <c r="Z50" s="45">
        <f ca="1">INT((AF50-X50*1000)/100)</f>
        <v>2</v>
      </c>
      <c r="AA50" s="45" t="str">
        <f>IF(AA18="","",AA18)</f>
        <v/>
      </c>
      <c r="AB50" s="45">
        <f ca="1">INT((AF50-X50*1000-Z50*100)/10)</f>
        <v>2</v>
      </c>
      <c r="AC50" s="46" t="str">
        <f>IF(AC18="","",AC18)</f>
        <v/>
      </c>
      <c r="AD50" s="45">
        <f ca="1">AF50-X50*1000-Z50*100-AB50*10</f>
        <v>4</v>
      </c>
      <c r="AE50" s="1" t="str">
        <f>IF(AE18="","",AE18)</f>
        <v/>
      </c>
      <c r="AF50" s="44">
        <f ca="1">AF48*AD49</f>
        <v>224</v>
      </c>
      <c r="AG50" s="35" t="str">
        <f t="shared" si="18"/>
        <v/>
      </c>
      <c r="AH50" s="1" t="str">
        <f t="shared" si="18"/>
        <v/>
      </c>
      <c r="AI50" s="1" t="str">
        <f t="shared" si="18"/>
        <v/>
      </c>
      <c r="AJ50" s="1" t="str">
        <f t="shared" si="18"/>
        <v/>
      </c>
      <c r="AK50" s="1" t="str">
        <f t="shared" si="18"/>
        <v/>
      </c>
    </row>
    <row r="51" spans="1:37" ht="24" customHeight="1" x14ac:dyDescent="0.25">
      <c r="A51" s="35" t="str">
        <f>IF(A19="","",A19)</f>
        <v/>
      </c>
      <c r="B51" s="35"/>
      <c r="C51" s="48">
        <f ca="1">INT(M51/1000)</f>
        <v>0</v>
      </c>
      <c r="D51" s="47" t="str">
        <f>IF(D19="","",D19)</f>
        <v/>
      </c>
      <c r="E51" s="48">
        <f ca="1">INT((M51-C51*1000)/100)</f>
        <v>6</v>
      </c>
      <c r="F51" s="48" t="str">
        <f>IF(F19="","",F19)</f>
        <v/>
      </c>
      <c r="G51" s="48">
        <f ca="1">INT((M51-C51*1000-E51*100)/10)</f>
        <v>4</v>
      </c>
      <c r="H51" s="48" t="str">
        <f>IF(H19="","",H19)</f>
        <v/>
      </c>
      <c r="I51" s="48">
        <f ca="1">M51-C51*1000-E51*100-G51*10</f>
        <v>8</v>
      </c>
      <c r="J51" s="48" t="str">
        <f>IF(J19="","",J19)</f>
        <v/>
      </c>
      <c r="K51" s="49" t="str">
        <f>IF(K19="","",K19)</f>
        <v/>
      </c>
      <c r="L51" s="1" t="str">
        <f>IF(L19="","",L19)</f>
        <v/>
      </c>
      <c r="M51" s="44">
        <f ca="1">M48*I49</f>
        <v>648</v>
      </c>
      <c r="N51" s="35" t="str">
        <f t="shared" si="16"/>
        <v/>
      </c>
      <c r="O51" s="35" t="str">
        <f t="shared" si="16"/>
        <v/>
      </c>
      <c r="P51" s="35" t="str">
        <f t="shared" si="16"/>
        <v/>
      </c>
      <c r="Q51" s="1" t="str">
        <f t="shared" si="16"/>
        <v/>
      </c>
      <c r="R51" s="1" t="str">
        <f t="shared" si="16"/>
        <v/>
      </c>
      <c r="S51" s="1" t="str">
        <f t="shared" si="16"/>
        <v/>
      </c>
      <c r="T51" s="35" t="str">
        <f t="shared" si="16"/>
        <v/>
      </c>
      <c r="U51" s="35"/>
      <c r="V51" s="48">
        <f ca="1">INT(AF51/1000)</f>
        <v>0</v>
      </c>
      <c r="W51" s="47" t="str">
        <f>IF(W19="","",W19)</f>
        <v/>
      </c>
      <c r="X51" s="48">
        <f ca="1">INT((AF51-V51*1000)/100)</f>
        <v>7</v>
      </c>
      <c r="Y51" s="48" t="str">
        <f>IF(Y19="","",Y19)</f>
        <v/>
      </c>
      <c r="Z51" s="48">
        <f ca="1">INT((AF51-V51*1000-X51*100)/10)</f>
        <v>8</v>
      </c>
      <c r="AA51" s="48" t="str">
        <f>IF(AA19="","",AA19)</f>
        <v/>
      </c>
      <c r="AB51" s="48">
        <f ca="1">AF51-V51*1000-X51*100-Z51*10</f>
        <v>4</v>
      </c>
      <c r="AC51" s="48" t="str">
        <f>IF(AC19="","",AC19)</f>
        <v/>
      </c>
      <c r="AD51" s="49" t="str">
        <f>IF(AD19="","",AD19)</f>
        <v/>
      </c>
      <c r="AE51" s="1" t="str">
        <f>IF(AE19="","",AE19)</f>
        <v/>
      </c>
      <c r="AF51" s="44">
        <f ca="1">AF48*AB49</f>
        <v>784</v>
      </c>
      <c r="AG51" s="35" t="str">
        <f t="shared" si="18"/>
        <v/>
      </c>
      <c r="AH51" s="1" t="str">
        <f t="shared" si="18"/>
        <v/>
      </c>
      <c r="AI51" s="1" t="str">
        <f t="shared" si="18"/>
        <v/>
      </c>
      <c r="AJ51" s="1" t="str">
        <f t="shared" si="18"/>
        <v/>
      </c>
      <c r="AK51" s="1" t="str">
        <f t="shared" si="18"/>
        <v/>
      </c>
    </row>
    <row r="52" spans="1:37" ht="24" customHeight="1" x14ac:dyDescent="0.25">
      <c r="A52" s="35" t="str">
        <f>IF(A20="","",A20)</f>
        <v/>
      </c>
      <c r="B52" s="35"/>
      <c r="C52" s="45">
        <f ca="1">INT(M52/10000)</f>
        <v>0</v>
      </c>
      <c r="D52" s="1" t="str">
        <f>IF(D20="","",D20)</f>
        <v/>
      </c>
      <c r="E52" s="46">
        <f ca="1">INT((M52-C52*10000)/1000)</f>
        <v>7</v>
      </c>
      <c r="F52" s="45" t="str">
        <f>IF(F20="","",F20)</f>
        <v/>
      </c>
      <c r="G52" s="45">
        <f ca="1">INT((M52-C52*10000-E52*1000)/100)</f>
        <v>7</v>
      </c>
      <c r="H52" s="45" t="s">
        <v>117</v>
      </c>
      <c r="I52" s="45">
        <f ca="1">INT((M52-C52*10000-E52*1000-G52*100)/10)</f>
        <v>7</v>
      </c>
      <c r="J52" s="45"/>
      <c r="K52" s="45">
        <f ca="1">M52-C52*10000-E52*1000-G52*100-I52*10</f>
        <v>6</v>
      </c>
      <c r="L52" s="1" t="str">
        <f>IF(L20="","",L20)</f>
        <v/>
      </c>
      <c r="M52" s="44">
        <f ca="1">M50+M51*10</f>
        <v>7776</v>
      </c>
      <c r="N52" s="35" t="str">
        <f t="shared" si="16"/>
        <v/>
      </c>
      <c r="O52" s="35" t="str">
        <f t="shared" si="16"/>
        <v/>
      </c>
      <c r="P52" s="35" t="str">
        <f t="shared" si="16"/>
        <v/>
      </c>
      <c r="Q52" s="1" t="str">
        <f t="shared" si="16"/>
        <v/>
      </c>
      <c r="R52" s="1" t="str">
        <f t="shared" si="16"/>
        <v/>
      </c>
      <c r="S52" s="1" t="str">
        <f t="shared" si="16"/>
        <v/>
      </c>
      <c r="T52" s="35" t="str">
        <f t="shared" si="16"/>
        <v/>
      </c>
      <c r="U52" s="35"/>
      <c r="V52" s="45">
        <f ca="1">INT(AF52/10000)</f>
        <v>0</v>
      </c>
      <c r="W52" s="1" t="str">
        <f>IF(W20="","",W20)</f>
        <v/>
      </c>
      <c r="X52" s="46">
        <f ca="1">INT((AF52-V52*10000)/1000)</f>
        <v>8</v>
      </c>
      <c r="Y52" s="45" t="str">
        <f>IF(Y20="","",Y20)</f>
        <v/>
      </c>
      <c r="Z52" s="45">
        <f ca="1">INT((AF52-V52*10000-X52*1000)/100)</f>
        <v>0</v>
      </c>
      <c r="AA52" s="45" t="s">
        <v>117</v>
      </c>
      <c r="AB52" s="45">
        <f ca="1">INT((AF52-V52*10000-X52*1000-Z52*100)/10)</f>
        <v>6</v>
      </c>
      <c r="AC52" s="45"/>
      <c r="AD52" s="45">
        <f ca="1">AF52-V52*10000-X52*1000-Z52*100-AB52*10</f>
        <v>4</v>
      </c>
      <c r="AE52" s="1" t="str">
        <f>IF(AE20="","",AE20)</f>
        <v/>
      </c>
      <c r="AF52" s="44">
        <f ca="1">AF50+AF51*10</f>
        <v>8064</v>
      </c>
      <c r="AG52" s="35" t="str">
        <f t="shared" si="18"/>
        <v/>
      </c>
      <c r="AH52" s="1" t="str">
        <f t="shared" si="18"/>
        <v/>
      </c>
      <c r="AI52" s="1" t="str">
        <f t="shared" si="18"/>
        <v/>
      </c>
      <c r="AJ52" s="1" t="str">
        <f t="shared" si="18"/>
        <v/>
      </c>
      <c r="AK52" s="1" t="str">
        <f t="shared" si="18"/>
        <v/>
      </c>
    </row>
    <row r="53" spans="1:37" ht="24" customHeight="1" x14ac:dyDescent="0.25">
      <c r="A53" s="35" t="str">
        <f t="shared" ref="A53:AK53" si="21">IF(A21="","",A21)</f>
        <v/>
      </c>
      <c r="B53" s="35"/>
      <c r="C53" s="35"/>
      <c r="D53" s="35" t="str">
        <f t="shared" si="21"/>
        <v/>
      </c>
      <c r="E53" s="35" t="str">
        <f t="shared" si="21"/>
        <v/>
      </c>
      <c r="F53" s="35" t="str">
        <f t="shared" si="21"/>
        <v/>
      </c>
      <c r="G53" s="35" t="str">
        <f t="shared" si="21"/>
        <v/>
      </c>
      <c r="H53" s="35" t="str">
        <f t="shared" si="21"/>
        <v/>
      </c>
      <c r="I53" s="36" t="str">
        <f t="shared" si="21"/>
        <v/>
      </c>
      <c r="J53" s="35" t="str">
        <f t="shared" si="21"/>
        <v/>
      </c>
      <c r="K53" s="35" t="str">
        <f t="shared" si="21"/>
        <v/>
      </c>
      <c r="L53" s="35" t="str">
        <f t="shared" si="21"/>
        <v/>
      </c>
      <c r="M53" s="35" t="str">
        <f t="shared" si="21"/>
        <v/>
      </c>
      <c r="N53" s="35" t="str">
        <f t="shared" si="21"/>
        <v/>
      </c>
      <c r="O53" s="35" t="str">
        <f t="shared" si="21"/>
        <v/>
      </c>
      <c r="P53" s="35" t="str">
        <f t="shared" si="21"/>
        <v/>
      </c>
      <c r="Q53" s="1" t="str">
        <f t="shared" si="21"/>
        <v/>
      </c>
      <c r="R53" s="1" t="str">
        <f t="shared" si="21"/>
        <v/>
      </c>
      <c r="S53" s="1" t="str">
        <f t="shared" si="21"/>
        <v/>
      </c>
      <c r="T53" s="35" t="str">
        <f t="shared" si="21"/>
        <v/>
      </c>
      <c r="U53" s="35"/>
      <c r="V53" s="35"/>
      <c r="W53" s="35" t="str">
        <f t="shared" si="21"/>
        <v/>
      </c>
      <c r="X53" s="35" t="str">
        <f t="shared" si="21"/>
        <v/>
      </c>
      <c r="Y53" s="35" t="str">
        <f t="shared" si="21"/>
        <v/>
      </c>
      <c r="Z53" s="35" t="str">
        <f t="shared" si="21"/>
        <v/>
      </c>
      <c r="AA53" s="35" t="str">
        <f t="shared" si="21"/>
        <v/>
      </c>
      <c r="AB53" s="36" t="str">
        <f t="shared" si="21"/>
        <v/>
      </c>
      <c r="AC53" s="35" t="str">
        <f t="shared" si="21"/>
        <v/>
      </c>
      <c r="AD53" s="35" t="str">
        <f t="shared" si="21"/>
        <v/>
      </c>
      <c r="AE53" s="1" t="str">
        <f t="shared" si="21"/>
        <v/>
      </c>
      <c r="AF53" s="1" t="str">
        <f t="shared" si="21"/>
        <v/>
      </c>
      <c r="AG53" s="1" t="str">
        <f t="shared" si="21"/>
        <v/>
      </c>
      <c r="AH53" s="1" t="str">
        <f t="shared" si="21"/>
        <v/>
      </c>
      <c r="AI53" s="1" t="str">
        <f t="shared" si="21"/>
        <v/>
      </c>
      <c r="AJ53" s="1" t="str">
        <f t="shared" si="21"/>
        <v/>
      </c>
      <c r="AK53" s="1" t="str">
        <f t="shared" si="21"/>
        <v/>
      </c>
    </row>
    <row r="54" spans="1:37" ht="24" customHeight="1" x14ac:dyDescent="0.25">
      <c r="A54" s="5" t="str">
        <f t="shared" ref="A54:A64" si="22">IF(A22="","",A22)</f>
        <v>(7)</v>
      </c>
      <c r="D54" s="1" t="str">
        <f t="shared" ref="D54:J54" si="23">IF(D22="","",D22)</f>
        <v/>
      </c>
      <c r="E54" s="1" t="str">
        <f t="shared" si="23"/>
        <v/>
      </c>
      <c r="F54" s="1" t="str">
        <f t="shared" si="23"/>
        <v/>
      </c>
      <c r="G54" s="1">
        <f t="shared" ca="1" si="23"/>
        <v>4</v>
      </c>
      <c r="H54" s="10" t="str">
        <f t="shared" si="23"/>
        <v>.</v>
      </c>
      <c r="I54" s="1">
        <f t="shared" ca="1" si="23"/>
        <v>2</v>
      </c>
      <c r="J54" s="1" t="str">
        <f t="shared" si="23"/>
        <v/>
      </c>
      <c r="K54" s="44">
        <f ca="1">G54*10+I54</f>
        <v>42</v>
      </c>
      <c r="L54" s="1" t="str">
        <f t="shared" ref="L54:T54" si="24">IF(L22="","",L22)</f>
        <v/>
      </c>
      <c r="M54" s="1" t="str">
        <f t="shared" si="24"/>
        <v/>
      </c>
      <c r="N54" s="35" t="str">
        <f t="shared" si="24"/>
        <v/>
      </c>
      <c r="O54" s="35" t="str">
        <f t="shared" si="24"/>
        <v/>
      </c>
      <c r="P54" s="35" t="str">
        <f t="shared" si="24"/>
        <v/>
      </c>
      <c r="Q54" s="1" t="str">
        <f t="shared" si="24"/>
        <v/>
      </c>
      <c r="R54" s="1" t="str">
        <f t="shared" si="24"/>
        <v/>
      </c>
      <c r="S54" s="1" t="str">
        <f t="shared" si="24"/>
        <v/>
      </c>
      <c r="T54" s="5" t="str">
        <f t="shared" si="24"/>
        <v>(8)</v>
      </c>
      <c r="W54" s="1" t="str">
        <f t="shared" ref="W54:AC54" si="25">IF(W22="","",W22)</f>
        <v/>
      </c>
      <c r="X54" s="1" t="str">
        <f t="shared" si="25"/>
        <v/>
      </c>
      <c r="Y54" s="1" t="str">
        <f t="shared" si="25"/>
        <v/>
      </c>
      <c r="Z54" s="1">
        <f t="shared" ca="1" si="25"/>
        <v>3</v>
      </c>
      <c r="AA54" s="10" t="str">
        <f t="shared" si="25"/>
        <v>.</v>
      </c>
      <c r="AB54" s="1">
        <f t="shared" ca="1" si="25"/>
        <v>1</v>
      </c>
      <c r="AC54" s="1" t="str">
        <f t="shared" si="25"/>
        <v/>
      </c>
      <c r="AD54" s="44">
        <f ca="1">Z54*10+AB54</f>
        <v>31</v>
      </c>
      <c r="AE54" s="1" t="str">
        <f t="shared" ref="AE54:AK59" si="26">IF(AE22="","",AE22)</f>
        <v/>
      </c>
      <c r="AF54" s="1" t="str">
        <f t="shared" si="26"/>
        <v/>
      </c>
      <c r="AG54" s="1" t="str">
        <f t="shared" si="26"/>
        <v/>
      </c>
      <c r="AH54" s="1" t="str">
        <f t="shared" si="26"/>
        <v/>
      </c>
      <c r="AI54" s="1" t="str">
        <f t="shared" si="26"/>
        <v/>
      </c>
      <c r="AJ54" s="1" t="str">
        <f t="shared" si="26"/>
        <v/>
      </c>
      <c r="AK54" s="1" t="str">
        <f t="shared" si="26"/>
        <v/>
      </c>
    </row>
    <row r="55" spans="1:37" ht="24" customHeight="1" x14ac:dyDescent="0.25">
      <c r="A55" s="1" t="str">
        <f t="shared" si="22"/>
        <v/>
      </c>
      <c r="D55" s="111" t="str">
        <f t="shared" ref="D55:J55" si="27">IF(D23="","",D23)</f>
        <v>×</v>
      </c>
      <c r="E55" s="111" t="str">
        <f t="shared" si="27"/>
        <v/>
      </c>
      <c r="F55" s="3" t="str">
        <f t="shared" si="27"/>
        <v/>
      </c>
      <c r="G55" s="3">
        <f t="shared" ca="1" si="27"/>
        <v>3</v>
      </c>
      <c r="H55" s="29" t="str">
        <f t="shared" si="27"/>
        <v/>
      </c>
      <c r="I55" s="3">
        <f t="shared" ca="1" si="27"/>
        <v>5</v>
      </c>
      <c r="J55" s="1" t="str">
        <f t="shared" si="27"/>
        <v/>
      </c>
      <c r="K55" s="44">
        <f ca="1">G55*10+I55</f>
        <v>35</v>
      </c>
      <c r="L55" s="1" t="str">
        <f t="shared" ref="L55:T55" si="28">IF(L23="","",L23)</f>
        <v/>
      </c>
      <c r="M55" s="1" t="str">
        <f t="shared" si="28"/>
        <v/>
      </c>
      <c r="N55" s="35" t="str">
        <f t="shared" si="28"/>
        <v/>
      </c>
      <c r="O55" s="35" t="str">
        <f t="shared" si="28"/>
        <v/>
      </c>
      <c r="P55" s="35" t="str">
        <f t="shared" si="28"/>
        <v/>
      </c>
      <c r="Q55" s="1" t="str">
        <f t="shared" si="28"/>
        <v/>
      </c>
      <c r="R55" s="1" t="str">
        <f t="shared" si="28"/>
        <v/>
      </c>
      <c r="S55" s="1" t="str">
        <f t="shared" si="28"/>
        <v/>
      </c>
      <c r="T55" s="1" t="str">
        <f t="shared" si="28"/>
        <v/>
      </c>
      <c r="W55" s="111" t="str">
        <f t="shared" ref="W55:AC55" si="29">IF(W23="","",W23)</f>
        <v>×</v>
      </c>
      <c r="X55" s="111" t="str">
        <f t="shared" si="29"/>
        <v/>
      </c>
      <c r="Y55" s="3" t="str">
        <f t="shared" si="29"/>
        <v/>
      </c>
      <c r="Z55" s="3">
        <f t="shared" ca="1" si="29"/>
        <v>8</v>
      </c>
      <c r="AA55" s="29" t="str">
        <f t="shared" si="29"/>
        <v/>
      </c>
      <c r="AB55" s="3">
        <f t="shared" ca="1" si="29"/>
        <v>1</v>
      </c>
      <c r="AC55" s="1" t="str">
        <f t="shared" si="29"/>
        <v/>
      </c>
      <c r="AD55" s="44">
        <f ca="1">Z55*10+AB55</f>
        <v>81</v>
      </c>
      <c r="AE55" s="1" t="str">
        <f t="shared" si="26"/>
        <v/>
      </c>
      <c r="AF55" s="1" t="str">
        <f t="shared" si="26"/>
        <v/>
      </c>
      <c r="AG55" s="1" t="str">
        <f t="shared" si="26"/>
        <v/>
      </c>
      <c r="AH55" s="1" t="str">
        <f t="shared" si="26"/>
        <v/>
      </c>
      <c r="AI55" s="1" t="str">
        <f t="shared" si="26"/>
        <v/>
      </c>
      <c r="AJ55" s="1" t="str">
        <f t="shared" si="26"/>
        <v/>
      </c>
      <c r="AK55" s="1" t="str">
        <f t="shared" si="26"/>
        <v/>
      </c>
    </row>
    <row r="56" spans="1:37" ht="24" customHeight="1" x14ac:dyDescent="0.25">
      <c r="A56" s="35" t="str">
        <f t="shared" si="22"/>
        <v/>
      </c>
      <c r="B56" s="35"/>
      <c r="C56" s="45"/>
      <c r="D56" s="45" t="str">
        <f>IF(D24="","",D24)</f>
        <v/>
      </c>
      <c r="E56" s="45">
        <f ca="1">INT(K56/100)</f>
        <v>2</v>
      </c>
      <c r="F56" s="45" t="str">
        <f>IF(F24="","",F24)</f>
        <v/>
      </c>
      <c r="G56" s="45">
        <f ca="1">INT((K56-E56*100)/10)</f>
        <v>1</v>
      </c>
      <c r="H56" s="46" t="str">
        <f>IF(H24="","",H24)</f>
        <v/>
      </c>
      <c r="I56" s="45">
        <f ca="1">K56-E56*100-G56*10</f>
        <v>0</v>
      </c>
      <c r="J56" s="1" t="str">
        <f>IF(J24="","",J24)</f>
        <v/>
      </c>
      <c r="K56" s="44">
        <f ca="1">K54*I55</f>
        <v>210</v>
      </c>
      <c r="L56" s="1" t="str">
        <f t="shared" ref="L56:T56" si="30">IF(L24="","",L24)</f>
        <v/>
      </c>
      <c r="M56" s="1" t="str">
        <f t="shared" si="30"/>
        <v/>
      </c>
      <c r="N56" s="35" t="str">
        <f t="shared" si="30"/>
        <v/>
      </c>
      <c r="O56" s="35" t="str">
        <f t="shared" si="30"/>
        <v/>
      </c>
      <c r="P56" s="35" t="str">
        <f t="shared" si="30"/>
        <v/>
      </c>
      <c r="Q56" s="1" t="str">
        <f t="shared" si="30"/>
        <v/>
      </c>
      <c r="R56" s="1" t="str">
        <f t="shared" si="30"/>
        <v/>
      </c>
      <c r="S56" s="1" t="str">
        <f t="shared" si="30"/>
        <v/>
      </c>
      <c r="T56" s="35" t="str">
        <f t="shared" si="30"/>
        <v/>
      </c>
      <c r="U56" s="35"/>
      <c r="V56" s="45"/>
      <c r="W56" s="45" t="str">
        <f>IF(W24="","",W24)</f>
        <v/>
      </c>
      <c r="X56" s="45">
        <f ca="1">INT(AD56/100)</f>
        <v>0</v>
      </c>
      <c r="Y56" s="45" t="str">
        <f>IF(Y24="","",Y24)</f>
        <v/>
      </c>
      <c r="Z56" s="45">
        <f ca="1">INT((AD56-X56*100)/10)</f>
        <v>3</v>
      </c>
      <c r="AA56" s="46" t="str">
        <f>IF(AA24="","",AA24)</f>
        <v/>
      </c>
      <c r="AB56" s="45">
        <f ca="1">AD56-X56*100-Z56*10</f>
        <v>1</v>
      </c>
      <c r="AC56" s="1" t="str">
        <f>IF(AC24="","",AC24)</f>
        <v/>
      </c>
      <c r="AD56" s="44">
        <f ca="1">AD54*AB55</f>
        <v>31</v>
      </c>
      <c r="AE56" s="1" t="str">
        <f t="shared" si="26"/>
        <v/>
      </c>
      <c r="AF56" s="1" t="str">
        <f t="shared" si="26"/>
        <v/>
      </c>
      <c r="AG56" s="1" t="str">
        <f t="shared" si="26"/>
        <v/>
      </c>
      <c r="AH56" s="1" t="str">
        <f t="shared" si="26"/>
        <v/>
      </c>
      <c r="AI56" s="1" t="str">
        <f t="shared" si="26"/>
        <v/>
      </c>
      <c r="AJ56" s="1" t="str">
        <f t="shared" si="26"/>
        <v/>
      </c>
      <c r="AK56" s="1" t="str">
        <f t="shared" si="26"/>
        <v/>
      </c>
    </row>
    <row r="57" spans="1:37" ht="24" customHeight="1" x14ac:dyDescent="0.25">
      <c r="A57" s="35" t="str">
        <f t="shared" si="22"/>
        <v/>
      </c>
      <c r="B57" s="35"/>
      <c r="C57" s="48">
        <f ca="1">INT(K57/100)</f>
        <v>1</v>
      </c>
      <c r="D57" s="48" t="str">
        <f>IF(D25="","",D25)</f>
        <v/>
      </c>
      <c r="E57" s="48">
        <f ca="1">INT((K57-C57*100)/10)</f>
        <v>2</v>
      </c>
      <c r="F57" s="48" t="str">
        <f>IF(F25="","",F25)</f>
        <v/>
      </c>
      <c r="G57" s="48">
        <f ca="1">K57-C57*100-E57*10</f>
        <v>6</v>
      </c>
      <c r="H57" s="48" t="str">
        <f>IF(H25="","",H25)</f>
        <v/>
      </c>
      <c r="I57" s="49" t="str">
        <f>IF(I25="","",I25)</f>
        <v/>
      </c>
      <c r="J57" s="1" t="str">
        <f>IF(J25="","",J25)</f>
        <v/>
      </c>
      <c r="K57" s="44">
        <f ca="1">K54*G55</f>
        <v>126</v>
      </c>
      <c r="L57" s="1" t="str">
        <f t="shared" ref="L57:T57" si="31">IF(L25="","",L25)</f>
        <v/>
      </c>
      <c r="M57" s="1" t="str">
        <f t="shared" si="31"/>
        <v/>
      </c>
      <c r="N57" s="35" t="str">
        <f t="shared" si="31"/>
        <v/>
      </c>
      <c r="O57" s="35" t="str">
        <f t="shared" si="31"/>
        <v/>
      </c>
      <c r="P57" s="35" t="str">
        <f t="shared" si="31"/>
        <v/>
      </c>
      <c r="Q57" s="1" t="str">
        <f t="shared" si="31"/>
        <v/>
      </c>
      <c r="R57" s="1" t="str">
        <f t="shared" si="31"/>
        <v/>
      </c>
      <c r="S57" s="1" t="str">
        <f t="shared" si="31"/>
        <v/>
      </c>
      <c r="T57" s="35" t="str">
        <f t="shared" si="31"/>
        <v/>
      </c>
      <c r="U57" s="35"/>
      <c r="V57" s="48">
        <f ca="1">INT(AD57/100)</f>
        <v>2</v>
      </c>
      <c r="W57" s="48" t="str">
        <f>IF(W25="","",W25)</f>
        <v/>
      </c>
      <c r="X57" s="48">
        <f ca="1">INT((AD57-V57*100)/10)</f>
        <v>4</v>
      </c>
      <c r="Y57" s="48" t="str">
        <f>IF(Y25="","",Y25)</f>
        <v/>
      </c>
      <c r="Z57" s="48">
        <f ca="1">AD57-V57*100-X57*10</f>
        <v>8</v>
      </c>
      <c r="AA57" s="48" t="str">
        <f>IF(AA25="","",AA25)</f>
        <v/>
      </c>
      <c r="AB57" s="49" t="str">
        <f>IF(AB25="","",AB25)</f>
        <v/>
      </c>
      <c r="AC57" s="1" t="str">
        <f>IF(AC25="","",AC25)</f>
        <v/>
      </c>
      <c r="AD57" s="44">
        <f ca="1">AD54*Z55</f>
        <v>248</v>
      </c>
      <c r="AE57" s="1" t="str">
        <f t="shared" si="26"/>
        <v/>
      </c>
      <c r="AF57" s="1" t="str">
        <f t="shared" si="26"/>
        <v/>
      </c>
      <c r="AG57" s="1" t="str">
        <f t="shared" si="26"/>
        <v/>
      </c>
      <c r="AH57" s="1" t="str">
        <f t="shared" si="26"/>
        <v/>
      </c>
      <c r="AI57" s="1" t="str">
        <f t="shared" si="26"/>
        <v/>
      </c>
      <c r="AJ57" s="1" t="str">
        <f t="shared" si="26"/>
        <v/>
      </c>
      <c r="AK57" s="1" t="str">
        <f t="shared" si="26"/>
        <v/>
      </c>
    </row>
    <row r="58" spans="1:37" ht="24" customHeight="1" x14ac:dyDescent="0.25">
      <c r="A58" s="35" t="str">
        <f t="shared" si="22"/>
        <v/>
      </c>
      <c r="B58" s="35"/>
      <c r="C58" s="46">
        <f ca="1">INT(K58/1000)</f>
        <v>1</v>
      </c>
      <c r="D58" s="45" t="str">
        <f>IF(D26="","",D26)</f>
        <v/>
      </c>
      <c r="E58" s="45">
        <f ca="1">INT((K58-C58*1000)/100)</f>
        <v>4</v>
      </c>
      <c r="F58" s="45" t="str">
        <f>IF(F26="","",F26)</f>
        <v/>
      </c>
      <c r="G58" s="45">
        <f ca="1">INT((K58-C58*1000-E58*100)/10)</f>
        <v>7</v>
      </c>
      <c r="H58" s="45" t="s">
        <v>135</v>
      </c>
      <c r="I58" s="46">
        <f ca="1">K58-C58*1000-E58*100-G58*10</f>
        <v>0</v>
      </c>
      <c r="J58" s="1" t="str">
        <f>IF(J26="","",J26)</f>
        <v/>
      </c>
      <c r="K58" s="44">
        <f ca="1">K56+K57*10</f>
        <v>1470</v>
      </c>
      <c r="L58" s="1" t="str">
        <f t="shared" ref="L58:T58" si="32">IF(L26="","",L26)</f>
        <v/>
      </c>
      <c r="M58" s="1" t="str">
        <f t="shared" si="32"/>
        <v/>
      </c>
      <c r="N58" s="35" t="str">
        <f t="shared" si="32"/>
        <v/>
      </c>
      <c r="O58" s="35" t="str">
        <f t="shared" si="32"/>
        <v/>
      </c>
      <c r="P58" s="35" t="str">
        <f t="shared" si="32"/>
        <v/>
      </c>
      <c r="Q58" s="1" t="str">
        <f t="shared" si="32"/>
        <v/>
      </c>
      <c r="R58" s="1" t="str">
        <f t="shared" si="32"/>
        <v/>
      </c>
      <c r="S58" s="1" t="str">
        <f t="shared" si="32"/>
        <v/>
      </c>
      <c r="T58" s="35" t="str">
        <f t="shared" si="32"/>
        <v/>
      </c>
      <c r="U58" s="35"/>
      <c r="V58" s="46">
        <f ca="1">INT(AD58/1000)</f>
        <v>2</v>
      </c>
      <c r="W58" s="45" t="str">
        <f>IF(W26="","",W26)</f>
        <v/>
      </c>
      <c r="X58" s="45">
        <f ca="1">INT((AD58-V58*1000)/100)</f>
        <v>5</v>
      </c>
      <c r="Y58" s="45" t="str">
        <f>IF(Y26="","",Y26)</f>
        <v/>
      </c>
      <c r="Z58" s="45">
        <f ca="1">INT((AD58-V58*1000-X58*100)/10)</f>
        <v>1</v>
      </c>
      <c r="AA58" s="45" t="s">
        <v>135</v>
      </c>
      <c r="AB58" s="46">
        <f ca="1">AD58-V58*1000-X58*100-Z58*10</f>
        <v>1</v>
      </c>
      <c r="AC58" s="1" t="str">
        <f>IF(AC26="","",AC26)</f>
        <v/>
      </c>
      <c r="AD58" s="44">
        <f ca="1">AD56+AD57*10</f>
        <v>2511</v>
      </c>
      <c r="AE58" s="1" t="str">
        <f t="shared" si="26"/>
        <v/>
      </c>
      <c r="AF58" s="1" t="str">
        <f t="shared" si="26"/>
        <v/>
      </c>
      <c r="AG58" s="1" t="str">
        <f t="shared" si="26"/>
        <v/>
      </c>
      <c r="AH58" s="1" t="str">
        <f t="shared" si="26"/>
        <v/>
      </c>
      <c r="AI58" s="1" t="str">
        <f t="shared" si="26"/>
        <v/>
      </c>
      <c r="AJ58" s="1" t="str">
        <f t="shared" si="26"/>
        <v/>
      </c>
      <c r="AK58" s="1" t="str">
        <f t="shared" si="26"/>
        <v/>
      </c>
    </row>
    <row r="59" spans="1:37" ht="24" customHeight="1" x14ac:dyDescent="0.25">
      <c r="A59" s="35" t="str">
        <f t="shared" si="22"/>
        <v/>
      </c>
      <c r="B59" s="35"/>
      <c r="C59" s="35"/>
      <c r="D59" s="35" t="str">
        <f>IF(D27="","",D27)</f>
        <v/>
      </c>
      <c r="E59" s="35" t="str">
        <f>IF(E27="","",E27)</f>
        <v/>
      </c>
      <c r="F59" s="35" t="str">
        <f>IF(F27="","",F27)</f>
        <v/>
      </c>
      <c r="G59" s="35" t="str">
        <f>IF(G27="","",G27)</f>
        <v/>
      </c>
      <c r="H59" s="35" t="str">
        <f>IF(H27="","",H27)</f>
        <v/>
      </c>
      <c r="I59" s="36" t="str">
        <f>IF(I27="","",I27)</f>
        <v/>
      </c>
      <c r="J59" s="35" t="str">
        <f>IF(J27="","",J27)</f>
        <v/>
      </c>
      <c r="K59" s="35" t="str">
        <f>IF(K27="","",K27)</f>
        <v/>
      </c>
      <c r="L59" s="35" t="str">
        <f t="shared" ref="L59:T59" si="33">IF(L27="","",L27)</f>
        <v/>
      </c>
      <c r="M59" s="35" t="str">
        <f t="shared" si="33"/>
        <v/>
      </c>
      <c r="N59" s="35" t="str">
        <f t="shared" si="33"/>
        <v/>
      </c>
      <c r="O59" s="35" t="str">
        <f t="shared" si="33"/>
        <v/>
      </c>
      <c r="P59" s="35" t="str">
        <f t="shared" si="33"/>
        <v/>
      </c>
      <c r="Q59" s="1" t="str">
        <f t="shared" si="33"/>
        <v/>
      </c>
      <c r="R59" s="1" t="str">
        <f t="shared" si="33"/>
        <v/>
      </c>
      <c r="S59" s="1" t="str">
        <f t="shared" si="33"/>
        <v/>
      </c>
      <c r="T59" s="35" t="str">
        <f t="shared" si="33"/>
        <v/>
      </c>
      <c r="U59" s="35" t="str">
        <f>IF(U27="","",U27)</f>
        <v/>
      </c>
      <c r="V59" s="35" t="str">
        <f>IF(V27="","",V27)</f>
        <v/>
      </c>
      <c r="W59" s="35" t="str">
        <f>IF(W27="","",W27)</f>
        <v/>
      </c>
      <c r="X59" s="35" t="str">
        <f>IF(X27="","",X27)</f>
        <v/>
      </c>
      <c r="Y59" s="35" t="str">
        <f>IF(Y27="","",Y27)</f>
        <v/>
      </c>
      <c r="Z59" s="35" t="str">
        <f>IF(Z27="","",Z27)</f>
        <v/>
      </c>
      <c r="AA59" s="35" t="str">
        <f>IF(AA27="","",AA27)</f>
        <v/>
      </c>
      <c r="AB59" s="36" t="str">
        <f>IF(AB27="","",AB27)</f>
        <v/>
      </c>
      <c r="AC59" s="35" t="str">
        <f>IF(AC27="","",AC27)</f>
        <v/>
      </c>
      <c r="AD59" s="35" t="str">
        <f>IF(AD27="","",AD27)</f>
        <v/>
      </c>
      <c r="AE59" s="1" t="str">
        <f t="shared" si="26"/>
        <v/>
      </c>
      <c r="AF59" s="1" t="str">
        <f t="shared" si="26"/>
        <v/>
      </c>
      <c r="AG59" s="1" t="str">
        <f t="shared" si="26"/>
        <v/>
      </c>
      <c r="AH59" s="1" t="str">
        <f t="shared" si="26"/>
        <v/>
      </c>
      <c r="AI59" s="1" t="str">
        <f t="shared" si="26"/>
        <v/>
      </c>
      <c r="AJ59" s="1" t="str">
        <f t="shared" si="26"/>
        <v/>
      </c>
      <c r="AK59" s="1" t="str">
        <f t="shared" si="26"/>
        <v/>
      </c>
    </row>
    <row r="60" spans="1:37" ht="24" customHeight="1" x14ac:dyDescent="0.25">
      <c r="A60" s="5" t="str">
        <f t="shared" si="22"/>
        <v>(9)</v>
      </c>
      <c r="D60" s="1" t="str">
        <f t="shared" ref="D60:L60" si="34">IF(D28="","",D28)</f>
        <v/>
      </c>
      <c r="E60" s="1" t="str">
        <f t="shared" si="34"/>
        <v/>
      </c>
      <c r="F60" s="1" t="str">
        <f t="shared" si="34"/>
        <v/>
      </c>
      <c r="G60" s="1">
        <f t="shared" ca="1" si="34"/>
        <v>3</v>
      </c>
      <c r="H60" s="1" t="str">
        <f t="shared" si="34"/>
        <v>．</v>
      </c>
      <c r="I60" s="1">
        <f t="shared" ca="1" si="34"/>
        <v>9</v>
      </c>
      <c r="J60" s="10" t="str">
        <f t="shared" si="34"/>
        <v/>
      </c>
      <c r="K60" s="1">
        <f t="shared" ca="1" si="34"/>
        <v>4</v>
      </c>
      <c r="L60" s="1" t="str">
        <f t="shared" si="34"/>
        <v/>
      </c>
      <c r="M60" s="44">
        <f ca="1">G60*100+I60*10+K60</f>
        <v>394</v>
      </c>
      <c r="N60" s="1" t="str">
        <f t="shared" ref="N60:U64" si="35">IF(N28="","",N28)</f>
        <v/>
      </c>
      <c r="O60" s="35" t="str">
        <f t="shared" si="35"/>
        <v/>
      </c>
      <c r="P60" s="35" t="str">
        <f t="shared" si="35"/>
        <v/>
      </c>
      <c r="Q60" s="1" t="str">
        <f t="shared" si="35"/>
        <v/>
      </c>
      <c r="R60" s="1" t="str">
        <f t="shared" si="35"/>
        <v/>
      </c>
      <c r="S60" s="1" t="str">
        <f t="shared" si="35"/>
        <v/>
      </c>
      <c r="T60" s="136" t="str">
        <f t="shared" si="35"/>
        <v>(10)</v>
      </c>
      <c r="U60" s="136" t="str">
        <f t="shared" si="35"/>
        <v/>
      </c>
      <c r="W60" s="1" t="str">
        <f t="shared" ref="W60:AE60" si="36">IF(W28="","",W28)</f>
        <v/>
      </c>
      <c r="X60" s="1" t="str">
        <f t="shared" si="36"/>
        <v/>
      </c>
      <c r="Y60" s="1" t="str">
        <f t="shared" si="36"/>
        <v/>
      </c>
      <c r="Z60" s="1">
        <f t="shared" si="36"/>
        <v>0</v>
      </c>
      <c r="AA60" s="1" t="str">
        <f t="shared" si="36"/>
        <v>．</v>
      </c>
      <c r="AB60" s="1">
        <f t="shared" ca="1" si="36"/>
        <v>7</v>
      </c>
      <c r="AC60" s="10" t="str">
        <f t="shared" si="36"/>
        <v/>
      </c>
      <c r="AD60" s="1">
        <f t="shared" ca="1" si="36"/>
        <v>7</v>
      </c>
      <c r="AE60" s="1" t="str">
        <f t="shared" si="36"/>
        <v/>
      </c>
      <c r="AF60" s="44">
        <f ca="1">Z60*100+AB60*10+AD60</f>
        <v>77</v>
      </c>
      <c r="AG60" s="1" t="str">
        <f t="shared" ref="AG60:AJ63" si="37">IF(AG28="","",AG28)</f>
        <v/>
      </c>
      <c r="AH60" s="1" t="str">
        <f t="shared" si="37"/>
        <v/>
      </c>
      <c r="AI60" s="1" t="str">
        <f t="shared" si="37"/>
        <v/>
      </c>
      <c r="AJ60" s="1" t="str">
        <f t="shared" si="37"/>
        <v/>
      </c>
    </row>
    <row r="61" spans="1:37" ht="24" customHeight="1" x14ac:dyDescent="0.25">
      <c r="A61" s="1" t="str">
        <f t="shared" si="22"/>
        <v/>
      </c>
      <c r="D61" s="111" t="str">
        <f t="shared" ref="D61:L61" si="38">IF(D29="","",D29)</f>
        <v>×</v>
      </c>
      <c r="E61" s="111" t="str">
        <f t="shared" si="38"/>
        <v/>
      </c>
      <c r="F61" s="3" t="str">
        <f t="shared" si="38"/>
        <v/>
      </c>
      <c r="G61" s="3" t="str">
        <f t="shared" si="38"/>
        <v/>
      </c>
      <c r="H61" s="3" t="str">
        <f t="shared" si="38"/>
        <v/>
      </c>
      <c r="I61" s="3">
        <f t="shared" ca="1" si="38"/>
        <v>1</v>
      </c>
      <c r="J61" s="29" t="str">
        <f t="shared" si="38"/>
        <v/>
      </c>
      <c r="K61" s="3">
        <f t="shared" ca="1" si="38"/>
        <v>9</v>
      </c>
      <c r="L61" s="1" t="str">
        <f t="shared" si="38"/>
        <v/>
      </c>
      <c r="M61" s="44">
        <f ca="1">I61*10+K61</f>
        <v>19</v>
      </c>
      <c r="N61" s="35" t="str">
        <f t="shared" si="35"/>
        <v/>
      </c>
      <c r="O61" s="35" t="str">
        <f t="shared" si="35"/>
        <v/>
      </c>
      <c r="P61" s="35" t="str">
        <f t="shared" si="35"/>
        <v/>
      </c>
      <c r="Q61" s="1" t="str">
        <f t="shared" si="35"/>
        <v/>
      </c>
      <c r="R61" s="1" t="str">
        <f t="shared" si="35"/>
        <v/>
      </c>
      <c r="S61" s="1" t="str">
        <f t="shared" si="35"/>
        <v/>
      </c>
      <c r="T61" s="1" t="str">
        <f t="shared" si="35"/>
        <v/>
      </c>
      <c r="U61" s="1" t="str">
        <f t="shared" si="35"/>
        <v/>
      </c>
      <c r="W61" s="111" t="str">
        <f t="shared" ref="W61:AE64" si="39">IF(W29="","",W29)</f>
        <v>×</v>
      </c>
      <c r="X61" s="111" t="str">
        <f t="shared" si="39"/>
        <v/>
      </c>
      <c r="Y61" s="3" t="str">
        <f t="shared" si="39"/>
        <v/>
      </c>
      <c r="Z61" s="3" t="str">
        <f t="shared" si="39"/>
        <v/>
      </c>
      <c r="AA61" s="3" t="str">
        <f t="shared" si="39"/>
        <v/>
      </c>
      <c r="AB61" s="3">
        <f t="shared" ca="1" si="39"/>
        <v>1</v>
      </c>
      <c r="AC61" s="29" t="str">
        <f t="shared" si="39"/>
        <v/>
      </c>
      <c r="AD61" s="3">
        <f t="shared" ca="1" si="39"/>
        <v>8</v>
      </c>
      <c r="AE61" s="1" t="str">
        <f t="shared" si="39"/>
        <v/>
      </c>
      <c r="AF61" s="44">
        <f ca="1">AB61*10+AD61</f>
        <v>18</v>
      </c>
      <c r="AG61" s="1" t="str">
        <f t="shared" si="37"/>
        <v/>
      </c>
      <c r="AH61" s="1" t="str">
        <f t="shared" si="37"/>
        <v/>
      </c>
      <c r="AI61" s="1" t="str">
        <f t="shared" si="37"/>
        <v/>
      </c>
      <c r="AJ61" s="1" t="str">
        <f t="shared" si="37"/>
        <v/>
      </c>
    </row>
    <row r="62" spans="1:37" ht="24" customHeight="1" x14ac:dyDescent="0.25">
      <c r="A62" s="35" t="str">
        <f t="shared" si="22"/>
        <v/>
      </c>
      <c r="B62" s="35"/>
      <c r="C62" s="35"/>
      <c r="D62" s="1" t="str">
        <f>IF(D30="","",D30)</f>
        <v/>
      </c>
      <c r="E62" s="45">
        <f ca="1">INT(M62/1000)</f>
        <v>3</v>
      </c>
      <c r="F62" s="45" t="str">
        <f>IF(F30="","",F30)</f>
        <v/>
      </c>
      <c r="G62" s="45">
        <f ca="1">INT((M62-E62*1000)/100)</f>
        <v>5</v>
      </c>
      <c r="H62" s="45" t="str">
        <f>IF(H30="","",H30)</f>
        <v/>
      </c>
      <c r="I62" s="45">
        <f ca="1">INT((M62-E62*1000-G62*100)/10)</f>
        <v>4</v>
      </c>
      <c r="J62" s="46" t="str">
        <f>IF(J30="","",J30)</f>
        <v/>
      </c>
      <c r="K62" s="45">
        <f ca="1">M62-E62*1000-G62*100-I62*10</f>
        <v>6</v>
      </c>
      <c r="L62" s="1" t="str">
        <f>IF(L30="","",L30)</f>
        <v/>
      </c>
      <c r="M62" s="44">
        <f ca="1">M60*K61</f>
        <v>3546</v>
      </c>
      <c r="N62" s="35" t="str">
        <f t="shared" si="35"/>
        <v/>
      </c>
      <c r="O62" s="35" t="str">
        <f t="shared" si="35"/>
        <v/>
      </c>
      <c r="P62" s="35" t="str">
        <f t="shared" si="35"/>
        <v/>
      </c>
      <c r="Q62" s="35" t="str">
        <f t="shared" si="35"/>
        <v/>
      </c>
      <c r="R62" s="35" t="str">
        <f t="shared" si="35"/>
        <v/>
      </c>
      <c r="S62" s="35" t="str">
        <f t="shared" si="35"/>
        <v/>
      </c>
      <c r="T62" s="35" t="str">
        <f t="shared" si="35"/>
        <v/>
      </c>
      <c r="U62" s="35" t="str">
        <f t="shared" si="35"/>
        <v/>
      </c>
      <c r="V62" s="35"/>
      <c r="W62" s="1" t="str">
        <f t="shared" si="39"/>
        <v/>
      </c>
      <c r="X62" s="45">
        <f ca="1">INT(AF62/1000)</f>
        <v>0</v>
      </c>
      <c r="Y62" s="45" t="str">
        <f t="shared" si="39"/>
        <v/>
      </c>
      <c r="Z62" s="45">
        <f ca="1">INT((AF62-X62*1000)/100)</f>
        <v>6</v>
      </c>
      <c r="AA62" s="45" t="str">
        <f t="shared" si="39"/>
        <v/>
      </c>
      <c r="AB62" s="45">
        <f ca="1">INT((AF62-X62*1000-Z62*100)/10)</f>
        <v>1</v>
      </c>
      <c r="AC62" s="46" t="str">
        <f t="shared" si="39"/>
        <v/>
      </c>
      <c r="AD62" s="45">
        <f ca="1">AF62-X62*1000-Z62*100-AB62*10</f>
        <v>6</v>
      </c>
      <c r="AE62" s="1" t="str">
        <f t="shared" si="39"/>
        <v/>
      </c>
      <c r="AF62" s="44">
        <f ca="1">AF60*AD61</f>
        <v>616</v>
      </c>
      <c r="AG62" s="1" t="str">
        <f t="shared" si="37"/>
        <v/>
      </c>
      <c r="AH62" s="1" t="str">
        <f t="shared" si="37"/>
        <v/>
      </c>
      <c r="AI62" s="1" t="str">
        <f t="shared" si="37"/>
        <v/>
      </c>
      <c r="AJ62" s="1" t="str">
        <f t="shared" si="37"/>
        <v/>
      </c>
    </row>
    <row r="63" spans="1:37" ht="24" customHeight="1" x14ac:dyDescent="0.25">
      <c r="A63" s="35" t="str">
        <f t="shared" si="22"/>
        <v/>
      </c>
      <c r="B63" s="35"/>
      <c r="C63" s="48">
        <f ca="1">INT(M63/1000)</f>
        <v>0</v>
      </c>
      <c r="D63" s="47" t="str">
        <f>IF(D31="","",D31)</f>
        <v/>
      </c>
      <c r="E63" s="48">
        <f ca="1">INT((M63-C63*1000)/100)</f>
        <v>3</v>
      </c>
      <c r="F63" s="48" t="str">
        <f>IF(F31="","",F31)</f>
        <v/>
      </c>
      <c r="G63" s="48">
        <f ca="1">INT((M63-C63*1000-E63*100)/10)</f>
        <v>9</v>
      </c>
      <c r="H63" s="48" t="str">
        <f>IF(H31="","",H31)</f>
        <v/>
      </c>
      <c r="I63" s="48">
        <f ca="1">M63-C63*1000-E63*100-G63*10</f>
        <v>4</v>
      </c>
      <c r="J63" s="48" t="str">
        <f>IF(J31="","",J31)</f>
        <v/>
      </c>
      <c r="K63" s="49" t="str">
        <f>IF(K31="","",K31)</f>
        <v/>
      </c>
      <c r="L63" s="1" t="str">
        <f>IF(L31="","",L31)</f>
        <v/>
      </c>
      <c r="M63" s="44">
        <f ca="1">M60*I61</f>
        <v>394</v>
      </c>
      <c r="N63" s="35" t="str">
        <f t="shared" si="35"/>
        <v/>
      </c>
      <c r="O63" s="35" t="str">
        <f t="shared" si="35"/>
        <v/>
      </c>
      <c r="P63" s="35" t="str">
        <f t="shared" si="35"/>
        <v/>
      </c>
      <c r="Q63" s="35" t="str">
        <f t="shared" si="35"/>
        <v/>
      </c>
      <c r="R63" s="35" t="str">
        <f t="shared" si="35"/>
        <v/>
      </c>
      <c r="S63" s="35" t="str">
        <f t="shared" si="35"/>
        <v/>
      </c>
      <c r="T63" s="35" t="str">
        <f t="shared" si="35"/>
        <v/>
      </c>
      <c r="U63" s="35" t="str">
        <f t="shared" si="35"/>
        <v/>
      </c>
      <c r="V63" s="48">
        <f ca="1">INT(AF63/1000)</f>
        <v>0</v>
      </c>
      <c r="W63" s="47" t="str">
        <f t="shared" si="39"/>
        <v/>
      </c>
      <c r="X63" s="48">
        <f ca="1">INT((AF63-V63*1000)/100)</f>
        <v>0</v>
      </c>
      <c r="Y63" s="48" t="str">
        <f t="shared" si="39"/>
        <v/>
      </c>
      <c r="Z63" s="48">
        <f ca="1">INT((AF63-V63*1000-X63*100)/10)</f>
        <v>7</v>
      </c>
      <c r="AA63" s="48" t="str">
        <f t="shared" si="39"/>
        <v/>
      </c>
      <c r="AB63" s="48">
        <f ca="1">AF63-V63*1000-X63*100-Z63*10</f>
        <v>7</v>
      </c>
      <c r="AC63" s="48" t="str">
        <f t="shared" ref="AC63:AE64" si="40">IF(AC31="","",AC31)</f>
        <v/>
      </c>
      <c r="AD63" s="49" t="str">
        <f t="shared" si="40"/>
        <v/>
      </c>
      <c r="AE63" s="1" t="str">
        <f t="shared" si="40"/>
        <v/>
      </c>
      <c r="AF63" s="44">
        <f ca="1">AF60*AB61</f>
        <v>77</v>
      </c>
      <c r="AG63" s="1" t="str">
        <f t="shared" si="37"/>
        <v/>
      </c>
      <c r="AH63" s="1" t="str">
        <f t="shared" si="37"/>
        <v/>
      </c>
      <c r="AI63" s="1" t="str">
        <f t="shared" si="37"/>
        <v/>
      </c>
      <c r="AJ63" s="1" t="str">
        <f t="shared" si="37"/>
        <v/>
      </c>
    </row>
    <row r="64" spans="1:37" ht="24" customHeight="1" x14ac:dyDescent="0.25">
      <c r="A64" s="35" t="str">
        <f t="shared" si="22"/>
        <v/>
      </c>
      <c r="B64" s="35"/>
      <c r="C64" s="45">
        <f ca="1">INT(M64/10000)</f>
        <v>0</v>
      </c>
      <c r="D64" s="1" t="str">
        <f>IF(D32="","",D32)</f>
        <v/>
      </c>
      <c r="E64" s="46">
        <f ca="1">INT((M64-C64*10000)/1000)</f>
        <v>7</v>
      </c>
      <c r="F64" s="45" t="str">
        <f>IF(F32="","",F32)</f>
        <v/>
      </c>
      <c r="G64" s="45">
        <f ca="1">INT((M64-C64*10000-E64*1000)/100)</f>
        <v>4</v>
      </c>
      <c r="H64" s="45" t="s">
        <v>117</v>
      </c>
      <c r="I64" s="45">
        <f ca="1">INT((M64-C64*10000-E64*1000-G64*100)/10)</f>
        <v>8</v>
      </c>
      <c r="J64" s="45"/>
      <c r="K64" s="45">
        <f ca="1">M64-C64*10000-E64*1000-G64*100-I64*10</f>
        <v>6</v>
      </c>
      <c r="L64" s="1" t="str">
        <f>IF(L32="","",L32)</f>
        <v/>
      </c>
      <c r="M64" s="44">
        <f ca="1">M62+M63*10</f>
        <v>7486</v>
      </c>
      <c r="N64" s="35" t="str">
        <f t="shared" si="35"/>
        <v/>
      </c>
      <c r="O64" s="35" t="str">
        <f t="shared" si="35"/>
        <v/>
      </c>
      <c r="P64" s="35" t="str">
        <f t="shared" si="35"/>
        <v/>
      </c>
      <c r="Q64" s="35" t="str">
        <f t="shared" si="35"/>
        <v/>
      </c>
      <c r="R64" s="35" t="str">
        <f t="shared" si="35"/>
        <v/>
      </c>
      <c r="S64" s="35" t="str">
        <f t="shared" si="35"/>
        <v/>
      </c>
      <c r="T64" s="35" t="str">
        <f t="shared" si="35"/>
        <v/>
      </c>
      <c r="U64" s="35" t="str">
        <f t="shared" si="35"/>
        <v/>
      </c>
      <c r="V64" s="45">
        <f ca="1">INT(AF64/10000)</f>
        <v>0</v>
      </c>
      <c r="W64" s="1" t="str">
        <f t="shared" si="39"/>
        <v/>
      </c>
      <c r="X64" s="46">
        <f ca="1">INT((AF64-V64*10000)/1000)</f>
        <v>1</v>
      </c>
      <c r="Y64" s="45" t="str">
        <f t="shared" si="39"/>
        <v/>
      </c>
      <c r="Z64" s="45">
        <f ca="1">INT((AF64-V64*10000-X64*1000)/100)</f>
        <v>3</v>
      </c>
      <c r="AA64" s="45" t="s">
        <v>117</v>
      </c>
      <c r="AB64" s="45">
        <f ca="1">INT((AF64-V64*10000-X64*1000-Z64*100)/10)</f>
        <v>8</v>
      </c>
      <c r="AC64" s="45"/>
      <c r="AD64" s="45">
        <f ca="1">AF64-V64*10000-X64*1000-Z64*100-AB64*10</f>
        <v>6</v>
      </c>
      <c r="AE64" s="1" t="str">
        <f t="shared" si="40"/>
        <v/>
      </c>
      <c r="AF64" s="44">
        <f ca="1">AF62+AF63*10</f>
        <v>1386</v>
      </c>
      <c r="AG64" s="1" t="str">
        <f>IF(AH32="","",AH32)</f>
        <v/>
      </c>
      <c r="AH64" s="1" t="str">
        <f>IF(AI32="","",AI32)</f>
        <v/>
      </c>
      <c r="AI64" s="1" t="str">
        <f>IF(AJ32="","",AJ32)</f>
        <v/>
      </c>
      <c r="AJ64" s="1" t="str">
        <f>IF(AK32="","",AK32)</f>
        <v/>
      </c>
    </row>
  </sheetData>
  <mergeCells count="24">
    <mergeCell ref="D55:E55"/>
    <mergeCell ref="W55:X55"/>
    <mergeCell ref="T60:U60"/>
    <mergeCell ref="D61:E61"/>
    <mergeCell ref="D37:E37"/>
    <mergeCell ref="W37:X37"/>
    <mergeCell ref="D43:E43"/>
    <mergeCell ref="W43:X43"/>
    <mergeCell ref="D49:E49"/>
    <mergeCell ref="W49:X49"/>
    <mergeCell ref="W61:X61"/>
    <mergeCell ref="AI33:AJ33"/>
    <mergeCell ref="AI1:AJ1"/>
    <mergeCell ref="D5:E5"/>
    <mergeCell ref="W5:X5"/>
    <mergeCell ref="D11:E11"/>
    <mergeCell ref="W11:X11"/>
    <mergeCell ref="D17:E17"/>
    <mergeCell ref="W17:X17"/>
    <mergeCell ref="W29:X29"/>
    <mergeCell ref="D23:E23"/>
    <mergeCell ref="W23:X23"/>
    <mergeCell ref="T28:U28"/>
    <mergeCell ref="D29:E29"/>
  </mergeCells>
  <phoneticPr fontId="2"/>
  <conditionalFormatting sqref="C39:C40">
    <cfRule type="expression" dxfId="96" priority="108" stopIfTrue="1">
      <formula>C39=0</formula>
    </cfRule>
  </conditionalFormatting>
  <conditionalFormatting sqref="C51:C52">
    <cfRule type="expression" dxfId="95" priority="69" stopIfTrue="1">
      <formula>C51=0</formula>
    </cfRule>
  </conditionalFormatting>
  <conditionalFormatting sqref="C57:C58">
    <cfRule type="expression" dxfId="94" priority="52" stopIfTrue="1">
      <formula>C57=0</formula>
    </cfRule>
  </conditionalFormatting>
  <conditionalFormatting sqref="C63:C64">
    <cfRule type="expression" dxfId="93" priority="35" stopIfTrue="1">
      <formula>C63=0</formula>
    </cfRule>
  </conditionalFormatting>
  <conditionalFormatting sqref="C63:K63">
    <cfRule type="expression" dxfId="92" priority="33" stopIfTrue="1">
      <formula>$AF$50=0</formula>
    </cfRule>
  </conditionalFormatting>
  <conditionalFormatting sqref="E38">
    <cfRule type="expression" dxfId="91" priority="110" stopIfTrue="1">
      <formula>E38=0</formula>
    </cfRule>
  </conditionalFormatting>
  <conditionalFormatting sqref="E45:E46">
    <cfRule type="expression" dxfId="90" priority="98" stopIfTrue="1">
      <formula>E45=0</formula>
    </cfRule>
  </conditionalFormatting>
  <conditionalFormatting sqref="E50:E51">
    <cfRule type="expression" dxfId="89" priority="75" stopIfTrue="1">
      <formula>E50=0</formula>
    </cfRule>
  </conditionalFormatting>
  <conditionalFormatting sqref="E56">
    <cfRule type="expression" dxfId="88" priority="54" stopIfTrue="1">
      <formula>E56=0</formula>
    </cfRule>
  </conditionalFormatting>
  <conditionalFormatting sqref="E62">
    <cfRule type="expression" dxfId="87" priority="41" stopIfTrue="1">
      <formula>E62=0</formula>
    </cfRule>
  </conditionalFormatting>
  <conditionalFormatting sqref="E62:K62">
    <cfRule type="expression" dxfId="86" priority="34" stopIfTrue="1">
      <formula>$AF$50=0</formula>
    </cfRule>
  </conditionalFormatting>
  <conditionalFormatting sqref="G44">
    <cfRule type="expression" dxfId="85" priority="100" stopIfTrue="1">
      <formula>G44=0</formula>
    </cfRule>
  </conditionalFormatting>
  <conditionalFormatting sqref="G50">
    <cfRule type="expression" dxfId="84" priority="81" stopIfTrue="1">
      <formula>G50=0</formula>
    </cfRule>
  </conditionalFormatting>
  <conditionalFormatting sqref="G62">
    <cfRule type="expression" dxfId="83" priority="44" stopIfTrue="1">
      <formula>G62=0</formula>
    </cfRule>
  </conditionalFormatting>
  <conditionalFormatting sqref="H40">
    <cfRule type="expression" dxfId="82" priority="102" stopIfTrue="1">
      <formula>I40=0</formula>
    </cfRule>
  </conditionalFormatting>
  <conditionalFormatting sqref="H58">
    <cfRule type="expression" dxfId="81" priority="50" stopIfTrue="1">
      <formula>I58=0</formula>
    </cfRule>
  </conditionalFormatting>
  <conditionalFormatting sqref="H46:I46">
    <cfRule type="expression" dxfId="80" priority="89" stopIfTrue="1">
      <formula>$M46=INT($M46/100)*100</formula>
    </cfRule>
  </conditionalFormatting>
  <conditionalFormatting sqref="H52:I52">
    <cfRule type="expression" dxfId="79" priority="71" stopIfTrue="1">
      <formula>$M$52=INT($M$52/100)*100</formula>
    </cfRule>
    <cfRule type="expression" dxfId="78" priority="72" stopIfTrue="1">
      <formula>$M52=INT($M52/100)*100</formula>
    </cfRule>
  </conditionalFormatting>
  <conditionalFormatting sqref="H64:I64">
    <cfRule type="expression" dxfId="77" priority="37" stopIfTrue="1">
      <formula>$M$52=INT($M$52/100)*100</formula>
    </cfRule>
    <cfRule type="expression" dxfId="76" priority="38" stopIfTrue="1">
      <formula>$M64=INT($M64/100)*100</formula>
    </cfRule>
  </conditionalFormatting>
  <conditionalFormatting sqref="I40">
    <cfRule type="expression" dxfId="75" priority="107" stopIfTrue="1">
      <formula>I40=0</formula>
    </cfRule>
  </conditionalFormatting>
  <conditionalFormatting sqref="I58">
    <cfRule type="expression" dxfId="74" priority="51" stopIfTrue="1">
      <formula>I58=0</formula>
    </cfRule>
  </conditionalFormatting>
  <conditionalFormatting sqref="K46">
    <cfRule type="expression" dxfId="73" priority="88" stopIfTrue="1">
      <formula>$M46=INT($M46/100)*100</formula>
    </cfRule>
  </conditionalFormatting>
  <conditionalFormatting sqref="K52">
    <cfRule type="expression" dxfId="72" priority="74" stopIfTrue="1">
      <formula>K52=0</formula>
    </cfRule>
    <cfRule type="expression" dxfId="71" priority="76" stopIfTrue="1">
      <formula>$M52=INT($M52/100)*100</formula>
    </cfRule>
  </conditionalFormatting>
  <conditionalFormatting sqref="K64">
    <cfRule type="expression" dxfId="70" priority="40" stopIfTrue="1">
      <formula>K64=0</formula>
    </cfRule>
    <cfRule type="expression" dxfId="69" priority="42" stopIfTrue="1">
      <formula>$M64=INT($M64/100)*100</formula>
    </cfRule>
  </conditionalFormatting>
  <conditionalFormatting sqref="V39:V40">
    <cfRule type="expression" dxfId="68" priority="104" stopIfTrue="1">
      <formula>V39=0</formula>
    </cfRule>
  </conditionalFormatting>
  <conditionalFormatting sqref="V51:V52">
    <cfRule type="expression" dxfId="67" priority="58" stopIfTrue="1">
      <formula>V51=0</formula>
    </cfRule>
  </conditionalFormatting>
  <conditionalFormatting sqref="V57:V58">
    <cfRule type="expression" dxfId="66" priority="47" stopIfTrue="1">
      <formula>V57=0</formula>
    </cfRule>
  </conditionalFormatting>
  <conditionalFormatting sqref="V63:V64">
    <cfRule type="expression" dxfId="65" priority="11" stopIfTrue="1">
      <formula>V63=0</formula>
    </cfRule>
  </conditionalFormatting>
  <conditionalFormatting sqref="V63:AB63">
    <cfRule type="expression" dxfId="64" priority="5" stopIfTrue="1">
      <formula>$AF$62=0</formula>
    </cfRule>
  </conditionalFormatting>
  <conditionalFormatting sqref="V51:AD51">
    <cfRule type="expression" dxfId="63" priority="7" stopIfTrue="1">
      <formula>$AF$50=0</formula>
    </cfRule>
  </conditionalFormatting>
  <conditionalFormatting sqref="V63:AD63">
    <cfRule type="expression" dxfId="62" priority="9" stopIfTrue="1">
      <formula>$AF$50=0</formula>
    </cfRule>
  </conditionalFormatting>
  <conditionalFormatting sqref="X38">
    <cfRule type="expression" dxfId="61" priority="106" stopIfTrue="1">
      <formula>X38=0</formula>
    </cfRule>
  </conditionalFormatting>
  <conditionalFormatting sqref="X45">
    <cfRule type="expression" dxfId="60" priority="84" stopIfTrue="1">
      <formula>$AD$43=0</formula>
    </cfRule>
  </conditionalFormatting>
  <conditionalFormatting sqref="X45:X46">
    <cfRule type="expression" dxfId="59" priority="93" stopIfTrue="1">
      <formula>X45=0</formula>
    </cfRule>
  </conditionalFormatting>
  <conditionalFormatting sqref="X50">
    <cfRule type="expression" dxfId="58" priority="64" stopIfTrue="1">
      <formula>X50=0</formula>
    </cfRule>
  </conditionalFormatting>
  <conditionalFormatting sqref="X56">
    <cfRule type="expression" dxfId="57" priority="49" stopIfTrue="1">
      <formula>X56=0</formula>
    </cfRule>
  </conditionalFormatting>
  <conditionalFormatting sqref="X62">
    <cfRule type="expression" dxfId="56" priority="17" stopIfTrue="1">
      <formula>X62=0</formula>
    </cfRule>
  </conditionalFormatting>
  <conditionalFormatting sqref="X63:X64">
    <cfRule type="expression" dxfId="55" priority="3" stopIfTrue="1">
      <formula>X63=0</formula>
    </cfRule>
  </conditionalFormatting>
  <conditionalFormatting sqref="X44:AD44">
    <cfRule type="expression" dxfId="54" priority="55" stopIfTrue="1">
      <formula>$AF$44=0</formula>
    </cfRule>
  </conditionalFormatting>
  <conditionalFormatting sqref="X50:AD50">
    <cfRule type="expression" dxfId="53" priority="8" stopIfTrue="1">
      <formula>$AF$50=0</formula>
    </cfRule>
  </conditionalFormatting>
  <conditionalFormatting sqref="X62:AD62">
    <cfRule type="expression" dxfId="52" priority="6" stopIfTrue="1">
      <formula>$AF$62=0</formula>
    </cfRule>
    <cfRule type="expression" dxfId="51" priority="10" stopIfTrue="1">
      <formula>$AF$50=0</formula>
    </cfRule>
  </conditionalFormatting>
  <conditionalFormatting sqref="Z44">
    <cfRule type="expression" dxfId="50" priority="95" stopIfTrue="1">
      <formula>Z44=0</formula>
    </cfRule>
  </conditionalFormatting>
  <conditionalFormatting sqref="Z44:Z45">
    <cfRule type="expression" dxfId="49" priority="83" stopIfTrue="1">
      <formula>$AD$43=0</formula>
    </cfRule>
  </conditionalFormatting>
  <conditionalFormatting sqref="Z50">
    <cfRule type="expression" dxfId="48" priority="68" stopIfTrue="1">
      <formula>Z50=0</formula>
    </cfRule>
  </conditionalFormatting>
  <conditionalFormatting sqref="Z62">
    <cfRule type="expression" dxfId="47" priority="20" stopIfTrue="1">
      <formula>Z62=0</formula>
    </cfRule>
  </conditionalFormatting>
  <conditionalFormatting sqref="AA40">
    <cfRule type="expression" dxfId="46" priority="101" stopIfTrue="1">
      <formula>AB40=0</formula>
    </cfRule>
  </conditionalFormatting>
  <conditionalFormatting sqref="AA58">
    <cfRule type="expression" dxfId="45" priority="45" stopIfTrue="1">
      <formula>AB58=0</formula>
    </cfRule>
  </conditionalFormatting>
  <conditionalFormatting sqref="AA52:AB52">
    <cfRule type="expression" dxfId="44" priority="60" stopIfTrue="1">
      <formula>$M$52=INT($M$52/100)*100</formula>
    </cfRule>
    <cfRule type="expression" dxfId="43" priority="61" stopIfTrue="1">
      <formula>$M52=INT($M52/100)*100</formula>
    </cfRule>
  </conditionalFormatting>
  <conditionalFormatting sqref="AA46:AC46">
    <cfRule type="expression" dxfId="42" priority="1" stopIfTrue="1">
      <formula>$AF$46=INT($AF$46/100)*100</formula>
    </cfRule>
  </conditionalFormatting>
  <conditionalFormatting sqref="AA64:AD64">
    <cfRule type="expression" dxfId="41" priority="2" stopIfTrue="1">
      <formula>$AF$64=INT($AF$64/100)*100</formula>
    </cfRule>
  </conditionalFormatting>
  <conditionalFormatting sqref="AB40">
    <cfRule type="expression" dxfId="40" priority="103" stopIfTrue="1">
      <formula>AB40=0</formula>
    </cfRule>
  </conditionalFormatting>
  <conditionalFormatting sqref="AB44">
    <cfRule type="expression" priority="86" stopIfTrue="1">
      <formula>$AD$43=0</formula>
    </cfRule>
  </conditionalFormatting>
  <conditionalFormatting sqref="AB45">
    <cfRule type="expression" dxfId="39" priority="82" stopIfTrue="1">
      <formula>$AD$43=0</formula>
    </cfRule>
  </conditionalFormatting>
  <conditionalFormatting sqref="AB58">
    <cfRule type="expression" dxfId="38" priority="46" stopIfTrue="1">
      <formula>AB58=0</formula>
    </cfRule>
  </conditionalFormatting>
  <conditionalFormatting sqref="AD44">
    <cfRule type="expression" priority="85" stopIfTrue="1">
      <formula>$AD$43=0</formula>
    </cfRule>
  </conditionalFormatting>
  <conditionalFormatting sqref="AD46">
    <cfRule type="expression" dxfId="37" priority="92" stopIfTrue="1">
      <formula>AD46=0</formula>
    </cfRule>
  </conditionalFormatting>
  <conditionalFormatting sqref="AD52">
    <cfRule type="expression" dxfId="36" priority="63" stopIfTrue="1">
      <formula>AD52=0</formula>
    </cfRule>
    <cfRule type="expression" dxfId="35" priority="65" stopIfTrue="1">
      <formula>$M52=INT($M52/100)*100</formula>
    </cfRule>
  </conditionalFormatting>
  <conditionalFormatting sqref="AD64">
    <cfRule type="expression" dxfId="34" priority="16" stopIfTrue="1">
      <formula>AD64=0</formula>
    </cfRule>
    <cfRule type="expression" dxfId="33" priority="18" stopIfTrue="1">
      <formula>$M64=INT($M64/100)*100</formula>
    </cfRule>
  </conditionalFormatting>
  <pageMargins left="0.98425196850393704" right="0.98425196850393704" top="0.98425196850393704" bottom="0.98425196850393704" header="0.51181102362204722" footer="0.51181102362204722"/>
  <pageSetup paperSize="9" orientation="portrait" horizontalDpi="300" verticalDpi="0" r:id="rId1"/>
  <headerFooter alignWithMargins="0">
    <oddHeader>&amp;L算数ドリル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25"/>
  <dimension ref="A1:AW59"/>
  <sheetViews>
    <sheetView workbookViewId="0"/>
  </sheetViews>
  <sheetFormatPr defaultColWidth="8.78515625" defaultRowHeight="25" customHeight="1" x14ac:dyDescent="0.25"/>
  <cols>
    <col min="1" max="37" width="1.7109375" style="1" customWidth="1"/>
    <col min="38" max="38" width="8.78515625" style="20"/>
    <col min="39" max="44" width="8.78515625" style="33"/>
    <col min="45" max="49" width="8.78515625" style="44"/>
    <col min="50" max="16384" width="8.78515625" style="1"/>
  </cols>
  <sheetData>
    <row r="1" spans="1:49" ht="25" customHeight="1" x14ac:dyDescent="0.25">
      <c r="D1" s="2" t="s">
        <v>78</v>
      </c>
      <c r="AG1" s="3" t="s">
        <v>66</v>
      </c>
      <c r="AH1" s="3"/>
      <c r="AI1" s="111"/>
      <c r="AJ1" s="111"/>
    </row>
    <row r="2" spans="1:49" ht="25" customHeight="1" x14ac:dyDescent="0.25">
      <c r="Q2" s="4" t="s">
        <v>0</v>
      </c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</row>
    <row r="3" spans="1:49" ht="25" customHeight="1" x14ac:dyDescent="0.25">
      <c r="A3" s="5"/>
    </row>
    <row r="4" spans="1:49" ht="35.15" customHeight="1" x14ac:dyDescent="0.25">
      <c r="A4" s="31" t="s">
        <v>137</v>
      </c>
      <c r="D4" s="112">
        <f ca="1">VLOOKUP(B5,$AT$4:$AW$11,4,FALSE)/10</f>
        <v>1</v>
      </c>
      <c r="E4" s="112"/>
      <c r="F4" s="137" t="s">
        <v>136</v>
      </c>
      <c r="G4" s="137"/>
      <c r="H4" s="112">
        <f ca="1">VLOOKUP(B5,$AT$4:$AW$11,2,FALSE)</f>
        <v>2</v>
      </c>
      <c r="I4" s="112"/>
      <c r="AF4" s="8"/>
      <c r="AG4" s="8"/>
      <c r="AH4" s="8"/>
      <c r="AL4" s="1"/>
      <c r="AM4" s="33">
        <f ca="1">RAND()</f>
        <v>0.35224112045382605</v>
      </c>
      <c r="AN4" s="33">
        <f ca="1">RANK(AM4,$AM$4:$AM$59)</f>
        <v>37</v>
      </c>
      <c r="AO4" s="33">
        <v>2</v>
      </c>
      <c r="AP4" s="33">
        <v>2</v>
      </c>
      <c r="AQ4" s="33">
        <v>4</v>
      </c>
      <c r="AS4" s="33">
        <f ca="1">RAND()</f>
        <v>0.85964921607628186</v>
      </c>
      <c r="AT4" s="44">
        <f ca="1">RANK(AS4,$AS$4:$AS$11)</f>
        <v>1</v>
      </c>
      <c r="AU4" s="44">
        <v>2</v>
      </c>
      <c r="AV4" s="44">
        <v>5</v>
      </c>
      <c r="AW4" s="44">
        <v>10</v>
      </c>
    </row>
    <row r="5" spans="1:49" ht="35.15" customHeight="1" x14ac:dyDescent="0.25">
      <c r="B5" s="44">
        <v>1</v>
      </c>
      <c r="AM5" s="33">
        <f t="shared" ref="AM5:AM59" ca="1" si="0">RAND()</f>
        <v>0.97448671861617087</v>
      </c>
      <c r="AN5" s="33">
        <f t="shared" ref="AN5:AN59" ca="1" si="1">RANK(AM5,$AM$4:$AM$59)</f>
        <v>2</v>
      </c>
      <c r="AO5" s="33">
        <v>2</v>
      </c>
      <c r="AP5" s="33">
        <v>3</v>
      </c>
      <c r="AQ5" s="33">
        <v>6</v>
      </c>
      <c r="AS5" s="33">
        <f t="shared" ref="AS5:AS11" ca="1" si="2">RAND()</f>
        <v>0.6579970281424935</v>
      </c>
      <c r="AT5" s="44">
        <f t="shared" ref="AT5:AT11" ca="1" si="3">RANK(AS5,$AS$4:$AS$11)</f>
        <v>6</v>
      </c>
      <c r="AU5" s="33">
        <v>4</v>
      </c>
      <c r="AV5" s="33">
        <v>5</v>
      </c>
      <c r="AW5" s="33">
        <v>20</v>
      </c>
    </row>
    <row r="6" spans="1:49" ht="35.15" customHeight="1" x14ac:dyDescent="0.25">
      <c r="A6" s="5" t="s">
        <v>69</v>
      </c>
      <c r="D6" s="112">
        <f ca="1">VLOOKUP(B7,$AT$4:$AW$11,4,FALSE)/10</f>
        <v>2</v>
      </c>
      <c r="E6" s="112"/>
      <c r="F6" s="137" t="s">
        <v>136</v>
      </c>
      <c r="G6" s="137"/>
      <c r="H6" s="112">
        <f ca="1">VLOOKUP(B7,$AT$4:$AW$11,2,FALSE)</f>
        <v>5</v>
      </c>
      <c r="I6" s="112"/>
      <c r="K6" s="8"/>
      <c r="L6" s="8"/>
      <c r="M6" s="50"/>
      <c r="N6" s="50"/>
      <c r="O6" s="50"/>
      <c r="AM6" s="33">
        <f t="shared" ca="1" si="0"/>
        <v>0.87061986514084366</v>
      </c>
      <c r="AN6" s="33">
        <f t="shared" ca="1" si="1"/>
        <v>8</v>
      </c>
      <c r="AO6" s="33">
        <v>2</v>
      </c>
      <c r="AP6" s="33">
        <v>4</v>
      </c>
      <c r="AQ6" s="33">
        <v>8</v>
      </c>
      <c r="AS6" s="33">
        <f t="shared" ca="1" si="2"/>
        <v>0.7493354196349461</v>
      </c>
      <c r="AT6" s="44">
        <f t="shared" ca="1" si="3"/>
        <v>3</v>
      </c>
      <c r="AU6" s="44">
        <v>5</v>
      </c>
      <c r="AV6" s="44">
        <v>2</v>
      </c>
      <c r="AW6" s="44">
        <v>10</v>
      </c>
    </row>
    <row r="7" spans="1:49" ht="35.15" customHeight="1" x14ac:dyDescent="0.25">
      <c r="B7" s="44">
        <v>2</v>
      </c>
      <c r="K7" s="8"/>
      <c r="L7" s="8"/>
      <c r="AM7" s="33">
        <f t="shared" ca="1" si="0"/>
        <v>0.82268214841365939</v>
      </c>
      <c r="AN7" s="33">
        <f t="shared" ca="1" si="1"/>
        <v>15</v>
      </c>
      <c r="AO7" s="33">
        <v>2</v>
      </c>
      <c r="AP7" s="33">
        <v>6</v>
      </c>
      <c r="AQ7" s="33">
        <v>12</v>
      </c>
      <c r="AS7" s="33">
        <f t="shared" ca="1" si="2"/>
        <v>0.79501653951619033</v>
      </c>
      <c r="AT7" s="44">
        <f t="shared" ca="1" si="3"/>
        <v>2</v>
      </c>
      <c r="AU7" s="44">
        <v>5</v>
      </c>
      <c r="AV7" s="44">
        <v>4</v>
      </c>
      <c r="AW7" s="44">
        <v>20</v>
      </c>
    </row>
    <row r="8" spans="1:49" ht="35.15" customHeight="1" x14ac:dyDescent="0.25">
      <c r="A8" s="5" t="s">
        <v>70</v>
      </c>
      <c r="D8" s="112">
        <f ca="1">VLOOKUP(B9,$AT$4:$AW$11,4,FALSE)/10</f>
        <v>1</v>
      </c>
      <c r="E8" s="112"/>
      <c r="F8" s="137" t="s">
        <v>136</v>
      </c>
      <c r="G8" s="137"/>
      <c r="H8" s="112">
        <f ca="1">VLOOKUP(B9,$AT$4:$AW$11,2,FALSE)</f>
        <v>5</v>
      </c>
      <c r="I8" s="112"/>
      <c r="K8" s="8"/>
      <c r="L8" s="8"/>
      <c r="M8" s="50"/>
      <c r="N8" s="50"/>
      <c r="O8" s="50"/>
      <c r="AM8" s="33">
        <f t="shared" ca="1" si="0"/>
        <v>0.36769193387459831</v>
      </c>
      <c r="AN8" s="33">
        <f t="shared" ca="1" si="1"/>
        <v>36</v>
      </c>
      <c r="AO8" s="33">
        <v>2</v>
      </c>
      <c r="AP8" s="33">
        <v>7</v>
      </c>
      <c r="AQ8" s="33">
        <v>14</v>
      </c>
      <c r="AS8" s="33">
        <f t="shared" ca="1" si="2"/>
        <v>0.30603829884266531</v>
      </c>
      <c r="AT8" s="44">
        <f t="shared" ca="1" si="3"/>
        <v>7</v>
      </c>
      <c r="AU8" s="44">
        <v>5</v>
      </c>
      <c r="AV8" s="44">
        <v>6</v>
      </c>
      <c r="AW8" s="44">
        <v>30</v>
      </c>
    </row>
    <row r="9" spans="1:49" ht="35.15" customHeight="1" x14ac:dyDescent="0.25">
      <c r="B9" s="44">
        <v>3</v>
      </c>
      <c r="K9" s="8"/>
      <c r="L9" s="8"/>
      <c r="AM9" s="33">
        <f t="shared" ca="1" si="0"/>
        <v>0.33584459142404566</v>
      </c>
      <c r="AN9" s="33">
        <f t="shared" ca="1" si="1"/>
        <v>38</v>
      </c>
      <c r="AO9" s="33">
        <v>2</v>
      </c>
      <c r="AP9" s="33">
        <v>8</v>
      </c>
      <c r="AQ9" s="33">
        <v>16</v>
      </c>
      <c r="AS9" s="33">
        <f t="shared" ca="1" si="2"/>
        <v>0.74692215349488844</v>
      </c>
      <c r="AT9" s="44">
        <f t="shared" ca="1" si="3"/>
        <v>4</v>
      </c>
      <c r="AU9" s="44">
        <v>5</v>
      </c>
      <c r="AV9" s="44">
        <v>8</v>
      </c>
      <c r="AW9" s="44">
        <v>40</v>
      </c>
    </row>
    <row r="10" spans="1:49" ht="35.15" customHeight="1" x14ac:dyDescent="0.25">
      <c r="A10" s="5" t="s">
        <v>71</v>
      </c>
      <c r="D10" s="112">
        <f ca="1">VLOOKUP(B11,$AT$4:$AW$11,4,FALSE)/10</f>
        <v>4</v>
      </c>
      <c r="E10" s="112"/>
      <c r="F10" s="137" t="s">
        <v>136</v>
      </c>
      <c r="G10" s="137"/>
      <c r="H10" s="112">
        <f ca="1">VLOOKUP(B11,$AT$4:$AW$11,2,FALSE)</f>
        <v>5</v>
      </c>
      <c r="I10" s="112"/>
      <c r="K10" s="8"/>
      <c r="L10" s="8"/>
      <c r="M10" s="50"/>
      <c r="N10" s="50"/>
      <c r="O10" s="50"/>
      <c r="AM10" s="33">
        <f t="shared" ca="1" si="0"/>
        <v>0.29333140863565765</v>
      </c>
      <c r="AN10" s="33">
        <f t="shared" ca="1" si="1"/>
        <v>41</v>
      </c>
      <c r="AO10" s="33">
        <v>2</v>
      </c>
      <c r="AP10" s="33">
        <v>9</v>
      </c>
      <c r="AQ10" s="33">
        <v>18</v>
      </c>
      <c r="AS10" s="33">
        <f t="shared" ca="1" si="2"/>
        <v>0.27016201533406425</v>
      </c>
      <c r="AT10" s="44">
        <f t="shared" ca="1" si="3"/>
        <v>8</v>
      </c>
      <c r="AU10" s="44">
        <v>6</v>
      </c>
      <c r="AV10" s="44">
        <v>5</v>
      </c>
      <c r="AW10" s="44">
        <v>30</v>
      </c>
    </row>
    <row r="11" spans="1:49" ht="35.15" customHeight="1" x14ac:dyDescent="0.25">
      <c r="B11" s="44">
        <v>4</v>
      </c>
      <c r="K11" s="8"/>
      <c r="L11" s="8"/>
      <c r="AM11" s="33">
        <f t="shared" ca="1" si="0"/>
        <v>0.43946650700396761</v>
      </c>
      <c r="AN11" s="33">
        <f t="shared" ca="1" si="1"/>
        <v>31</v>
      </c>
      <c r="AO11" s="33">
        <v>3</v>
      </c>
      <c r="AP11" s="33">
        <v>2</v>
      </c>
      <c r="AQ11" s="33">
        <v>6</v>
      </c>
      <c r="AS11" s="33">
        <f t="shared" ca="1" si="2"/>
        <v>0.70903733075937347</v>
      </c>
      <c r="AT11" s="44">
        <f t="shared" ca="1" si="3"/>
        <v>5</v>
      </c>
      <c r="AU11" s="44">
        <v>8</v>
      </c>
      <c r="AV11" s="44">
        <v>5</v>
      </c>
      <c r="AW11" s="44">
        <v>40</v>
      </c>
    </row>
    <row r="12" spans="1:49" ht="35.15" customHeight="1" x14ac:dyDescent="0.25">
      <c r="A12" s="5" t="s">
        <v>72</v>
      </c>
      <c r="D12" s="112">
        <f ca="1">VLOOKUP(B13,$AN$4:$AQ$59,4,FALSE)/100</f>
        <v>0.27</v>
      </c>
      <c r="E12" s="112"/>
      <c r="F12" s="112"/>
      <c r="G12" s="129" t="s">
        <v>136</v>
      </c>
      <c r="H12" s="112"/>
      <c r="I12" s="112">
        <f ca="1">VLOOKUP(B13,$AN$4:$AQ$59,2,FALSE)</f>
        <v>3</v>
      </c>
      <c r="J12" s="112"/>
      <c r="K12" s="8"/>
      <c r="L12" s="8"/>
      <c r="M12" s="50"/>
      <c r="N12" s="50"/>
      <c r="O12" s="50"/>
      <c r="AM12" s="33">
        <f t="shared" ca="1" si="0"/>
        <v>9.1890119446944696E-2</v>
      </c>
      <c r="AN12" s="33">
        <f t="shared" ca="1" si="1"/>
        <v>53</v>
      </c>
      <c r="AO12" s="33">
        <v>3</v>
      </c>
      <c r="AP12" s="33">
        <v>3</v>
      </c>
      <c r="AQ12" s="33">
        <v>9</v>
      </c>
    </row>
    <row r="13" spans="1:49" ht="35.15" customHeight="1" x14ac:dyDescent="0.25">
      <c r="B13" s="44">
        <v>5</v>
      </c>
      <c r="K13" s="8"/>
      <c r="L13" s="8"/>
      <c r="AM13" s="33">
        <f t="shared" ca="1" si="0"/>
        <v>0.42868102719779944</v>
      </c>
      <c r="AN13" s="33">
        <f t="shared" ca="1" si="1"/>
        <v>32</v>
      </c>
      <c r="AO13" s="33">
        <v>3</v>
      </c>
      <c r="AP13" s="33">
        <v>4</v>
      </c>
      <c r="AQ13" s="33">
        <v>12</v>
      </c>
    </row>
    <row r="14" spans="1:49" ht="35.15" customHeight="1" x14ac:dyDescent="0.25">
      <c r="A14" s="5" t="s">
        <v>73</v>
      </c>
      <c r="D14" s="112">
        <f ca="1">VLOOKUP(B15,$AN$4:$AQ$59,4,FALSE)/100</f>
        <v>0.12</v>
      </c>
      <c r="E14" s="112"/>
      <c r="F14" s="112"/>
      <c r="G14" s="129" t="s">
        <v>136</v>
      </c>
      <c r="H14" s="112"/>
      <c r="I14" s="112">
        <f ca="1">VLOOKUP(B15,$AN$4:$AQ$59,2,FALSE)</f>
        <v>4</v>
      </c>
      <c r="J14" s="112"/>
      <c r="K14" s="8"/>
      <c r="L14" s="8"/>
      <c r="M14" s="50"/>
      <c r="N14" s="50"/>
      <c r="O14" s="50"/>
      <c r="AM14" s="33">
        <f t="shared" ca="1" si="0"/>
        <v>0.77162909340302521</v>
      </c>
      <c r="AN14" s="33">
        <f t="shared" ca="1" si="1"/>
        <v>21</v>
      </c>
      <c r="AO14" s="33">
        <v>3</v>
      </c>
      <c r="AP14" s="33">
        <v>5</v>
      </c>
      <c r="AQ14" s="33">
        <v>15</v>
      </c>
    </row>
    <row r="15" spans="1:49" ht="35.15" customHeight="1" x14ac:dyDescent="0.25">
      <c r="B15" s="44">
        <v>6</v>
      </c>
      <c r="K15" s="8"/>
      <c r="L15" s="8"/>
      <c r="AM15" s="33">
        <f t="shared" ca="1" si="0"/>
        <v>0.50122104363073139</v>
      </c>
      <c r="AN15" s="33">
        <f t="shared" ca="1" si="1"/>
        <v>29</v>
      </c>
      <c r="AO15" s="33">
        <v>3</v>
      </c>
      <c r="AP15" s="33">
        <v>6</v>
      </c>
      <c r="AQ15" s="33">
        <v>18</v>
      </c>
    </row>
    <row r="16" spans="1:49" ht="35.15" customHeight="1" x14ac:dyDescent="0.25">
      <c r="A16" s="5" t="s">
        <v>74</v>
      </c>
      <c r="D16" s="112">
        <f ca="1">VLOOKUP(B17,$AN$4:$AQ$59,4,FALSE)/100</f>
        <v>0.28000000000000003</v>
      </c>
      <c r="E16" s="112"/>
      <c r="F16" s="112"/>
      <c r="G16" s="129" t="s">
        <v>136</v>
      </c>
      <c r="H16" s="112"/>
      <c r="I16" s="112">
        <f ca="1">VLOOKUP(B17,$AN$4:$AQ$59,2,FALSE)</f>
        <v>7</v>
      </c>
      <c r="J16" s="112"/>
      <c r="K16" s="8"/>
      <c r="L16" s="8"/>
      <c r="M16" s="50"/>
      <c r="N16" s="50"/>
      <c r="O16" s="50"/>
      <c r="AM16" s="33">
        <f t="shared" ca="1" si="0"/>
        <v>0.85527454842495154</v>
      </c>
      <c r="AN16" s="33">
        <f t="shared" ca="1" si="1"/>
        <v>12</v>
      </c>
      <c r="AO16" s="33">
        <v>3</v>
      </c>
      <c r="AP16" s="33">
        <v>7</v>
      </c>
      <c r="AQ16" s="33">
        <v>21</v>
      </c>
    </row>
    <row r="17" spans="1:43" ht="35.15" customHeight="1" x14ac:dyDescent="0.25">
      <c r="B17" s="44">
        <v>7</v>
      </c>
      <c r="K17" s="8"/>
      <c r="L17" s="8"/>
      <c r="AM17" s="33">
        <f t="shared" ca="1" si="0"/>
        <v>0.72401663074139178</v>
      </c>
      <c r="AN17" s="33">
        <f t="shared" ca="1" si="1"/>
        <v>23</v>
      </c>
      <c r="AO17" s="33">
        <v>3</v>
      </c>
      <c r="AP17" s="33">
        <v>8</v>
      </c>
      <c r="AQ17" s="33">
        <v>24</v>
      </c>
    </row>
    <row r="18" spans="1:43" ht="35.15" customHeight="1" x14ac:dyDescent="0.25">
      <c r="A18" s="5" t="s">
        <v>75</v>
      </c>
      <c r="D18" s="112">
        <f ca="1">VLOOKUP(B19,$AN$4:$AQ$59,4,FALSE)/100</f>
        <v>0.08</v>
      </c>
      <c r="E18" s="112"/>
      <c r="F18" s="112"/>
      <c r="G18" s="129" t="s">
        <v>136</v>
      </c>
      <c r="H18" s="112"/>
      <c r="I18" s="112">
        <f ca="1">VLOOKUP(B19,$AN$4:$AQ$59,2,FALSE)</f>
        <v>2</v>
      </c>
      <c r="J18" s="112"/>
      <c r="K18" s="8"/>
      <c r="L18" s="8"/>
      <c r="M18" s="50"/>
      <c r="N18" s="50"/>
      <c r="O18" s="50"/>
      <c r="AM18" s="33">
        <f t="shared" ca="1" si="0"/>
        <v>0.90709185913723644</v>
      </c>
      <c r="AN18" s="33">
        <f t="shared" ca="1" si="1"/>
        <v>5</v>
      </c>
      <c r="AO18" s="33">
        <v>3</v>
      </c>
      <c r="AP18" s="33">
        <v>9</v>
      </c>
      <c r="AQ18" s="33">
        <v>27</v>
      </c>
    </row>
    <row r="19" spans="1:43" ht="35.15" customHeight="1" x14ac:dyDescent="0.25">
      <c r="B19" s="44">
        <v>8</v>
      </c>
      <c r="K19" s="8"/>
      <c r="L19" s="8"/>
      <c r="AM19" s="33">
        <f t="shared" ca="1" si="0"/>
        <v>0.98585998822535803</v>
      </c>
      <c r="AN19" s="33">
        <f t="shared" ca="1" si="1"/>
        <v>1</v>
      </c>
      <c r="AO19" s="33">
        <v>4</v>
      </c>
      <c r="AP19" s="33">
        <v>2</v>
      </c>
      <c r="AQ19" s="33">
        <v>8</v>
      </c>
    </row>
    <row r="20" spans="1:43" ht="35.15" customHeight="1" x14ac:dyDescent="0.25">
      <c r="A20" s="5" t="s">
        <v>79</v>
      </c>
      <c r="D20" s="112">
        <f ca="1">VLOOKUP(B21,$AN$4:$AQ$59,4,FALSE)/100</f>
        <v>0.15</v>
      </c>
      <c r="E20" s="112"/>
      <c r="F20" s="112"/>
      <c r="G20" s="129" t="s">
        <v>136</v>
      </c>
      <c r="H20" s="112"/>
      <c r="I20" s="112">
        <f ca="1">VLOOKUP(B21,$AN$4:$AQ$59,2,FALSE)</f>
        <v>5</v>
      </c>
      <c r="J20" s="112"/>
      <c r="K20" s="8"/>
      <c r="L20" s="8"/>
      <c r="M20" s="50"/>
      <c r="N20" s="50"/>
      <c r="O20" s="50"/>
      <c r="AM20" s="33">
        <f t="shared" ca="1" si="0"/>
        <v>0.87971059686255115</v>
      </c>
      <c r="AN20" s="33">
        <f t="shared" ca="1" si="1"/>
        <v>6</v>
      </c>
      <c r="AO20" s="33">
        <v>4</v>
      </c>
      <c r="AP20" s="33">
        <v>3</v>
      </c>
      <c r="AQ20" s="33">
        <v>12</v>
      </c>
    </row>
    <row r="21" spans="1:43" ht="35.15" customHeight="1" x14ac:dyDescent="0.25">
      <c r="B21" s="44">
        <v>9</v>
      </c>
      <c r="K21" s="8"/>
      <c r="L21" s="8"/>
      <c r="AM21" s="33">
        <f t="shared" ca="1" si="0"/>
        <v>0.32502332212602114</v>
      </c>
      <c r="AN21" s="33">
        <f t="shared" ca="1" si="1"/>
        <v>39</v>
      </c>
      <c r="AO21" s="33">
        <v>4</v>
      </c>
      <c r="AP21" s="33">
        <v>4</v>
      </c>
      <c r="AQ21" s="33">
        <v>16</v>
      </c>
    </row>
    <row r="22" spans="1:43" ht="35.15" customHeight="1" x14ac:dyDescent="0.25">
      <c r="A22" s="5" t="s">
        <v>77</v>
      </c>
      <c r="D22" s="112">
        <f ca="1">VLOOKUP(B23,$AN$4:$AQ$59,4,FALSE)/100</f>
        <v>0.32</v>
      </c>
      <c r="E22" s="112"/>
      <c r="F22" s="112"/>
      <c r="G22" s="129" t="s">
        <v>136</v>
      </c>
      <c r="H22" s="112"/>
      <c r="I22" s="112">
        <f ca="1">VLOOKUP(B23,$AN$4:$AQ$59,2,FALSE)</f>
        <v>4</v>
      </c>
      <c r="J22" s="112"/>
      <c r="K22" s="8"/>
      <c r="L22" s="8"/>
      <c r="M22" s="50"/>
      <c r="N22" s="50"/>
      <c r="O22" s="50"/>
      <c r="AM22" s="33">
        <f t="shared" ca="1" si="0"/>
        <v>0.51806272227698191</v>
      </c>
      <c r="AN22" s="33">
        <f t="shared" ca="1" si="1"/>
        <v>28</v>
      </c>
      <c r="AO22" s="33">
        <v>4</v>
      </c>
      <c r="AP22" s="33">
        <v>6</v>
      </c>
      <c r="AQ22" s="33">
        <v>24</v>
      </c>
    </row>
    <row r="23" spans="1:43" ht="35.15" customHeight="1" x14ac:dyDescent="0.25">
      <c r="A23" s="5"/>
      <c r="B23" s="44">
        <v>10</v>
      </c>
      <c r="K23" s="8"/>
      <c r="L23" s="8"/>
      <c r="M23" s="50"/>
      <c r="N23" s="50"/>
      <c r="O23" s="50"/>
      <c r="AM23" s="33">
        <f t="shared" ca="1" si="0"/>
        <v>0.49462647337109045</v>
      </c>
      <c r="AN23" s="33">
        <f t="shared" ca="1" si="1"/>
        <v>30</v>
      </c>
      <c r="AO23" s="33">
        <v>4</v>
      </c>
      <c r="AP23" s="33">
        <v>7</v>
      </c>
      <c r="AQ23" s="33">
        <v>28</v>
      </c>
    </row>
    <row r="24" spans="1:43" ht="32.15" customHeight="1" x14ac:dyDescent="0.25">
      <c r="D24" s="2" t="str">
        <f>IF(D1="","",D1)</f>
        <v>小数のわり算</v>
      </c>
      <c r="AG24" s="3" t="str">
        <f>IF(AG1="","",AG1)</f>
        <v>№</v>
      </c>
      <c r="AH24" s="3"/>
      <c r="AI24" s="111" t="str">
        <f>IF(AI1="","",AI1)</f>
        <v/>
      </c>
      <c r="AJ24" s="111"/>
      <c r="AM24" s="33">
        <f t="shared" ca="1" si="0"/>
        <v>0.85846320494470918</v>
      </c>
      <c r="AN24" s="33">
        <f t="shared" ca="1" si="1"/>
        <v>10</v>
      </c>
      <c r="AO24" s="33">
        <v>4</v>
      </c>
      <c r="AP24" s="33">
        <v>8</v>
      </c>
      <c r="AQ24" s="33">
        <v>32</v>
      </c>
    </row>
    <row r="25" spans="1:43" ht="32.15" customHeight="1" x14ac:dyDescent="0.25">
      <c r="E25" s="6" t="s">
        <v>1</v>
      </c>
      <c r="Q25" s="4" t="str">
        <f t="shared" ref="Q25:Q46" si="4">IF(Q2="","",Q2)</f>
        <v>名前</v>
      </c>
      <c r="R25" s="3"/>
      <c r="S25" s="3"/>
      <c r="T25" s="3"/>
      <c r="U25" s="3" t="str">
        <f t="shared" ref="U25:U46" si="5">IF(U2="","",U2)</f>
        <v/>
      </c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M25" s="33">
        <f t="shared" ca="1" si="0"/>
        <v>6.4733535570079548E-3</v>
      </c>
      <c r="AN25" s="33">
        <f t="shared" ca="1" si="1"/>
        <v>56</v>
      </c>
      <c r="AO25" s="33">
        <v>4</v>
      </c>
      <c r="AP25" s="33">
        <v>9</v>
      </c>
      <c r="AQ25" s="33">
        <v>36</v>
      </c>
    </row>
    <row r="26" spans="1:43" ht="25" customHeight="1" x14ac:dyDescent="0.25">
      <c r="A26" s="1" t="str">
        <f t="shared" ref="A26:P26" si="6">IF(A3="","",A3)</f>
        <v/>
      </c>
      <c r="B26" s="1" t="str">
        <f t="shared" si="6"/>
        <v/>
      </c>
      <c r="C26" s="1" t="str">
        <f t="shared" si="6"/>
        <v/>
      </c>
      <c r="D26" s="1" t="str">
        <f t="shared" si="6"/>
        <v/>
      </c>
      <c r="E26" s="1" t="str">
        <f t="shared" si="6"/>
        <v/>
      </c>
      <c r="F26" s="1" t="str">
        <f t="shared" si="6"/>
        <v/>
      </c>
      <c r="G26" s="1" t="str">
        <f t="shared" si="6"/>
        <v/>
      </c>
      <c r="H26" s="1" t="str">
        <f t="shared" si="6"/>
        <v/>
      </c>
      <c r="I26" s="1" t="str">
        <f t="shared" si="6"/>
        <v/>
      </c>
      <c r="J26" s="1" t="str">
        <f t="shared" si="6"/>
        <v/>
      </c>
      <c r="K26" s="1" t="str">
        <f t="shared" si="6"/>
        <v/>
      </c>
      <c r="L26" s="1" t="str">
        <f t="shared" si="6"/>
        <v/>
      </c>
      <c r="M26" s="1" t="str">
        <f t="shared" si="6"/>
        <v/>
      </c>
      <c r="N26" s="1" t="str">
        <f t="shared" si="6"/>
        <v/>
      </c>
      <c r="O26" s="1" t="str">
        <f t="shared" si="6"/>
        <v/>
      </c>
      <c r="P26" s="1" t="str">
        <f t="shared" si="6"/>
        <v/>
      </c>
      <c r="Q26" s="1" t="str">
        <f t="shared" si="4"/>
        <v/>
      </c>
      <c r="R26" s="1" t="str">
        <f t="shared" ref="R26:T46" si="7">IF(R3="","",R3)</f>
        <v/>
      </c>
      <c r="S26" s="1" t="str">
        <f t="shared" si="7"/>
        <v/>
      </c>
      <c r="T26" s="1" t="str">
        <f t="shared" si="7"/>
        <v/>
      </c>
      <c r="U26" s="1" t="str">
        <f t="shared" si="5"/>
        <v/>
      </c>
      <c r="V26" s="1" t="str">
        <f t="shared" ref="V26:AK26" si="8">IF(V3="","",V3)</f>
        <v/>
      </c>
      <c r="W26" s="1" t="str">
        <f t="shared" si="8"/>
        <v/>
      </c>
      <c r="X26" s="1" t="str">
        <f t="shared" si="8"/>
        <v/>
      </c>
      <c r="Y26" s="1" t="str">
        <f t="shared" si="8"/>
        <v/>
      </c>
      <c r="Z26" s="1" t="str">
        <f t="shared" si="8"/>
        <v/>
      </c>
      <c r="AA26" s="1" t="str">
        <f t="shared" si="8"/>
        <v/>
      </c>
      <c r="AB26" s="1" t="str">
        <f t="shared" si="8"/>
        <v/>
      </c>
      <c r="AC26" s="1" t="str">
        <f t="shared" si="8"/>
        <v/>
      </c>
      <c r="AD26" s="1" t="str">
        <f t="shared" si="8"/>
        <v/>
      </c>
      <c r="AE26" s="1" t="str">
        <f t="shared" si="8"/>
        <v/>
      </c>
      <c r="AF26" s="1" t="str">
        <f t="shared" si="8"/>
        <v/>
      </c>
      <c r="AG26" s="1" t="str">
        <f t="shared" si="8"/>
        <v/>
      </c>
      <c r="AH26" s="1" t="str">
        <f t="shared" si="8"/>
        <v/>
      </c>
      <c r="AI26" s="1" t="str">
        <f t="shared" si="8"/>
        <v/>
      </c>
      <c r="AJ26" s="1" t="str">
        <f t="shared" si="8"/>
        <v/>
      </c>
      <c r="AK26" s="1" t="str">
        <f t="shared" si="8"/>
        <v/>
      </c>
      <c r="AM26" s="33">
        <f t="shared" ca="1" si="0"/>
        <v>0.8651319985495699</v>
      </c>
      <c r="AN26" s="33">
        <f t="shared" ca="1" si="1"/>
        <v>9</v>
      </c>
      <c r="AO26" s="33">
        <v>5</v>
      </c>
      <c r="AP26" s="33">
        <v>3</v>
      </c>
      <c r="AQ26" s="33">
        <v>15</v>
      </c>
    </row>
    <row r="27" spans="1:43" ht="35.15" customHeight="1" x14ac:dyDescent="0.25">
      <c r="A27" s="31" t="str">
        <f t="shared" ref="A27:A46" si="9">IF(A4="","",A4)</f>
        <v>(1)</v>
      </c>
      <c r="D27" s="112">
        <f t="shared" ref="D27:J36" ca="1" si="10">IF(D4="","",D4)</f>
        <v>1</v>
      </c>
      <c r="E27" s="112" t="str">
        <f t="shared" si="10"/>
        <v/>
      </c>
      <c r="F27" s="137" t="str">
        <f t="shared" si="10"/>
        <v>÷</v>
      </c>
      <c r="G27" s="137" t="str">
        <f t="shared" si="10"/>
        <v/>
      </c>
      <c r="H27" s="112">
        <f t="shared" ca="1" si="10"/>
        <v>2</v>
      </c>
      <c r="I27" s="112" t="str">
        <f t="shared" si="10"/>
        <v/>
      </c>
      <c r="J27" s="1" t="str">
        <f t="shared" si="10"/>
        <v/>
      </c>
      <c r="K27" s="129" t="s">
        <v>138</v>
      </c>
      <c r="L27" s="112"/>
      <c r="M27" s="121">
        <f ca="1">D27/H27</f>
        <v>0.5</v>
      </c>
      <c r="N27" s="121"/>
      <c r="O27" s="121"/>
      <c r="P27" s="1" t="str">
        <f t="shared" ref="P27:P46" si="11">IF(P4="","",P4)</f>
        <v/>
      </c>
      <c r="Q27" s="1" t="str">
        <f t="shared" si="4"/>
        <v/>
      </c>
      <c r="R27" s="1" t="str">
        <f t="shared" si="7"/>
        <v/>
      </c>
      <c r="S27" s="1" t="str">
        <f t="shared" si="7"/>
        <v/>
      </c>
      <c r="T27" s="1" t="str">
        <f t="shared" si="7"/>
        <v/>
      </c>
      <c r="U27" s="1" t="str">
        <f t="shared" si="5"/>
        <v/>
      </c>
      <c r="V27" s="1" t="str">
        <f t="shared" ref="V27:AK27" si="12">IF(V4="","",V4)</f>
        <v/>
      </c>
      <c r="W27" s="1" t="str">
        <f t="shared" si="12"/>
        <v/>
      </c>
      <c r="X27" s="1" t="str">
        <f t="shared" si="12"/>
        <v/>
      </c>
      <c r="Y27" s="1" t="str">
        <f t="shared" si="12"/>
        <v/>
      </c>
      <c r="Z27" s="1" t="str">
        <f t="shared" si="12"/>
        <v/>
      </c>
      <c r="AA27" s="1" t="str">
        <f t="shared" si="12"/>
        <v/>
      </c>
      <c r="AB27" s="1" t="str">
        <f t="shared" si="12"/>
        <v/>
      </c>
      <c r="AC27" s="1" t="str">
        <f t="shared" si="12"/>
        <v/>
      </c>
      <c r="AD27" s="1" t="str">
        <f t="shared" si="12"/>
        <v/>
      </c>
      <c r="AE27" s="1" t="str">
        <f t="shared" si="12"/>
        <v/>
      </c>
      <c r="AF27" s="8" t="str">
        <f t="shared" si="12"/>
        <v/>
      </c>
      <c r="AG27" s="8" t="str">
        <f t="shared" si="12"/>
        <v/>
      </c>
      <c r="AH27" s="8" t="str">
        <f t="shared" si="12"/>
        <v/>
      </c>
      <c r="AI27" s="1" t="str">
        <f t="shared" si="12"/>
        <v/>
      </c>
      <c r="AJ27" s="1" t="str">
        <f t="shared" si="12"/>
        <v/>
      </c>
      <c r="AK27" s="1" t="str">
        <f t="shared" si="12"/>
        <v/>
      </c>
      <c r="AM27" s="33">
        <f t="shared" ca="1" si="0"/>
        <v>0.28412041834391988</v>
      </c>
      <c r="AN27" s="33">
        <f t="shared" ca="1" si="1"/>
        <v>42</v>
      </c>
      <c r="AO27" s="33">
        <v>5</v>
      </c>
      <c r="AP27" s="33">
        <v>5</v>
      </c>
      <c r="AQ27" s="33">
        <v>25</v>
      </c>
    </row>
    <row r="28" spans="1:43" ht="35.15" customHeight="1" x14ac:dyDescent="0.25">
      <c r="A28" s="1" t="str">
        <f t="shared" si="9"/>
        <v/>
      </c>
      <c r="B28" s="44"/>
      <c r="D28" s="1" t="str">
        <f t="shared" si="10"/>
        <v/>
      </c>
      <c r="E28" s="1" t="str">
        <f t="shared" si="10"/>
        <v/>
      </c>
      <c r="F28" s="1" t="str">
        <f t="shared" si="10"/>
        <v/>
      </c>
      <c r="G28" s="1" t="str">
        <f t="shared" si="10"/>
        <v/>
      </c>
      <c r="H28" s="1" t="str">
        <f t="shared" si="10"/>
        <v/>
      </c>
      <c r="I28" s="1" t="str">
        <f t="shared" si="10"/>
        <v/>
      </c>
      <c r="J28" s="1" t="str">
        <f t="shared" si="10"/>
        <v/>
      </c>
      <c r="K28" s="1" t="str">
        <f>IF(K5="","",K5)</f>
        <v/>
      </c>
      <c r="L28" s="1" t="str">
        <f>IF(L5="","",L5)</f>
        <v/>
      </c>
      <c r="M28" s="1" t="str">
        <f>IF(M5="","",M5)</f>
        <v/>
      </c>
      <c r="N28" s="1" t="str">
        <f>IF(N5="","",N5)</f>
        <v/>
      </c>
      <c r="O28" s="1" t="str">
        <f>IF(O5="","",O5)</f>
        <v/>
      </c>
      <c r="P28" s="1" t="str">
        <f t="shared" si="11"/>
        <v/>
      </c>
      <c r="Q28" s="1" t="str">
        <f t="shared" si="4"/>
        <v/>
      </c>
      <c r="R28" s="1" t="str">
        <f t="shared" si="7"/>
        <v/>
      </c>
      <c r="S28" s="1" t="str">
        <f t="shared" si="7"/>
        <v/>
      </c>
      <c r="T28" s="1" t="str">
        <f t="shared" si="7"/>
        <v/>
      </c>
      <c r="U28" s="1" t="str">
        <f t="shared" si="5"/>
        <v/>
      </c>
      <c r="V28" s="1" t="str">
        <f t="shared" ref="V28:AK28" si="13">IF(V5="","",V5)</f>
        <v/>
      </c>
      <c r="W28" s="1" t="str">
        <f t="shared" si="13"/>
        <v/>
      </c>
      <c r="X28" s="1" t="str">
        <f t="shared" si="13"/>
        <v/>
      </c>
      <c r="Y28" s="1" t="str">
        <f t="shared" si="13"/>
        <v/>
      </c>
      <c r="Z28" s="1" t="str">
        <f t="shared" si="13"/>
        <v/>
      </c>
      <c r="AA28" s="1" t="str">
        <f t="shared" si="13"/>
        <v/>
      </c>
      <c r="AB28" s="1" t="str">
        <f t="shared" si="13"/>
        <v/>
      </c>
      <c r="AC28" s="1" t="str">
        <f t="shared" si="13"/>
        <v/>
      </c>
      <c r="AD28" s="1" t="str">
        <f t="shared" si="13"/>
        <v/>
      </c>
      <c r="AE28" s="1" t="str">
        <f t="shared" si="13"/>
        <v/>
      </c>
      <c r="AF28" s="1" t="str">
        <f t="shared" si="13"/>
        <v/>
      </c>
      <c r="AG28" s="1" t="str">
        <f t="shared" si="13"/>
        <v/>
      </c>
      <c r="AH28" s="1" t="str">
        <f t="shared" si="13"/>
        <v/>
      </c>
      <c r="AI28" s="1" t="str">
        <f t="shared" si="13"/>
        <v/>
      </c>
      <c r="AJ28" s="1" t="str">
        <f t="shared" si="13"/>
        <v/>
      </c>
      <c r="AK28" s="1" t="str">
        <f t="shared" si="13"/>
        <v/>
      </c>
      <c r="AM28" s="33">
        <f t="shared" ca="1" si="0"/>
        <v>0.14005083435487631</v>
      </c>
      <c r="AN28" s="33">
        <f t="shared" ca="1" si="1"/>
        <v>49</v>
      </c>
      <c r="AO28" s="33">
        <v>5</v>
      </c>
      <c r="AP28" s="33">
        <v>7</v>
      </c>
      <c r="AQ28" s="33">
        <v>35</v>
      </c>
    </row>
    <row r="29" spans="1:43" ht="35.15" customHeight="1" x14ac:dyDescent="0.25">
      <c r="A29" s="5" t="str">
        <f t="shared" si="9"/>
        <v>(2)</v>
      </c>
      <c r="D29" s="112">
        <f t="shared" ca="1" si="10"/>
        <v>2</v>
      </c>
      <c r="E29" s="112" t="str">
        <f t="shared" si="10"/>
        <v/>
      </c>
      <c r="F29" s="137" t="str">
        <f t="shared" si="10"/>
        <v>÷</v>
      </c>
      <c r="G29" s="137" t="str">
        <f t="shared" si="10"/>
        <v/>
      </c>
      <c r="H29" s="112">
        <f t="shared" ca="1" si="10"/>
        <v>5</v>
      </c>
      <c r="I29" s="112" t="str">
        <f t="shared" si="10"/>
        <v/>
      </c>
      <c r="J29" s="1" t="str">
        <f t="shared" si="10"/>
        <v/>
      </c>
      <c r="K29" s="129" t="s">
        <v>138</v>
      </c>
      <c r="L29" s="112"/>
      <c r="M29" s="121">
        <f ca="1">D29/H29</f>
        <v>0.4</v>
      </c>
      <c r="N29" s="121"/>
      <c r="O29" s="121"/>
      <c r="P29" s="1" t="str">
        <f t="shared" si="11"/>
        <v/>
      </c>
      <c r="Q29" s="1" t="str">
        <f t="shared" si="4"/>
        <v/>
      </c>
      <c r="R29" s="1" t="str">
        <f t="shared" si="7"/>
        <v/>
      </c>
      <c r="S29" s="1" t="str">
        <f t="shared" si="7"/>
        <v/>
      </c>
      <c r="T29" s="1" t="str">
        <f t="shared" si="7"/>
        <v/>
      </c>
      <c r="U29" s="1" t="str">
        <f t="shared" si="5"/>
        <v/>
      </c>
      <c r="V29" s="1" t="str">
        <f t="shared" ref="V29:AK29" si="14">IF(V6="","",V6)</f>
        <v/>
      </c>
      <c r="W29" s="1" t="str">
        <f t="shared" si="14"/>
        <v/>
      </c>
      <c r="X29" s="1" t="str">
        <f t="shared" si="14"/>
        <v/>
      </c>
      <c r="Y29" s="1" t="str">
        <f t="shared" si="14"/>
        <v/>
      </c>
      <c r="Z29" s="1" t="str">
        <f t="shared" si="14"/>
        <v/>
      </c>
      <c r="AA29" s="1" t="str">
        <f t="shared" si="14"/>
        <v/>
      </c>
      <c r="AB29" s="1" t="str">
        <f t="shared" si="14"/>
        <v/>
      </c>
      <c r="AC29" s="1" t="str">
        <f t="shared" si="14"/>
        <v/>
      </c>
      <c r="AD29" s="1" t="str">
        <f t="shared" si="14"/>
        <v/>
      </c>
      <c r="AE29" s="1" t="str">
        <f t="shared" si="14"/>
        <v/>
      </c>
      <c r="AF29" s="1" t="str">
        <f t="shared" si="14"/>
        <v/>
      </c>
      <c r="AG29" s="1" t="str">
        <f t="shared" si="14"/>
        <v/>
      </c>
      <c r="AH29" s="1" t="str">
        <f t="shared" si="14"/>
        <v/>
      </c>
      <c r="AI29" s="1" t="str">
        <f t="shared" si="14"/>
        <v/>
      </c>
      <c r="AJ29" s="1" t="str">
        <f t="shared" si="14"/>
        <v/>
      </c>
      <c r="AK29" s="1" t="str">
        <f t="shared" si="14"/>
        <v/>
      </c>
      <c r="AM29" s="33">
        <f t="shared" ca="1" si="0"/>
        <v>0.85059352426806989</v>
      </c>
      <c r="AN29" s="33">
        <f t="shared" ca="1" si="1"/>
        <v>13</v>
      </c>
      <c r="AO29" s="33">
        <v>5</v>
      </c>
      <c r="AP29" s="33">
        <v>9</v>
      </c>
      <c r="AQ29" s="33">
        <v>45</v>
      </c>
    </row>
    <row r="30" spans="1:43" ht="35.15" customHeight="1" x14ac:dyDescent="0.25">
      <c r="A30" s="1" t="str">
        <f t="shared" si="9"/>
        <v/>
      </c>
      <c r="B30" s="44"/>
      <c r="D30" s="1" t="str">
        <f t="shared" si="10"/>
        <v/>
      </c>
      <c r="E30" s="1" t="str">
        <f t="shared" si="10"/>
        <v/>
      </c>
      <c r="F30" s="1" t="str">
        <f t="shared" si="10"/>
        <v/>
      </c>
      <c r="G30" s="1" t="str">
        <f t="shared" si="10"/>
        <v/>
      </c>
      <c r="H30" s="1" t="str">
        <f t="shared" si="10"/>
        <v/>
      </c>
      <c r="I30" s="1" t="str">
        <f t="shared" si="10"/>
        <v/>
      </c>
      <c r="J30" s="1" t="str">
        <f t="shared" si="10"/>
        <v/>
      </c>
      <c r="K30" s="8" t="str">
        <f>IF(K7="","",K7)</f>
        <v/>
      </c>
      <c r="L30" s="8" t="str">
        <f>IF(L7="","",L7)</f>
        <v/>
      </c>
      <c r="M30" s="1" t="str">
        <f>IF(M7="","",M7)</f>
        <v/>
      </c>
      <c r="N30" s="1" t="str">
        <f>IF(N7="","",N7)</f>
        <v/>
      </c>
      <c r="O30" s="1" t="str">
        <f>IF(O7="","",O7)</f>
        <v/>
      </c>
      <c r="P30" s="1" t="str">
        <f t="shared" si="11"/>
        <v/>
      </c>
      <c r="Q30" s="1" t="str">
        <f t="shared" si="4"/>
        <v/>
      </c>
      <c r="R30" s="1" t="str">
        <f t="shared" si="7"/>
        <v/>
      </c>
      <c r="S30" s="1" t="str">
        <f t="shared" si="7"/>
        <v/>
      </c>
      <c r="T30" s="1" t="str">
        <f t="shared" si="7"/>
        <v/>
      </c>
      <c r="U30" s="1" t="str">
        <f t="shared" si="5"/>
        <v/>
      </c>
      <c r="V30" s="1" t="str">
        <f t="shared" ref="V30:AK30" si="15">IF(V7="","",V7)</f>
        <v/>
      </c>
      <c r="W30" s="1" t="str">
        <f t="shared" si="15"/>
        <v/>
      </c>
      <c r="X30" s="1" t="str">
        <f t="shared" si="15"/>
        <v/>
      </c>
      <c r="Y30" s="1" t="str">
        <f t="shared" si="15"/>
        <v/>
      </c>
      <c r="Z30" s="1" t="str">
        <f t="shared" si="15"/>
        <v/>
      </c>
      <c r="AA30" s="1" t="str">
        <f t="shared" si="15"/>
        <v/>
      </c>
      <c r="AB30" s="1" t="str">
        <f t="shared" si="15"/>
        <v/>
      </c>
      <c r="AC30" s="1" t="str">
        <f t="shared" si="15"/>
        <v/>
      </c>
      <c r="AD30" s="1" t="str">
        <f t="shared" si="15"/>
        <v/>
      </c>
      <c r="AE30" s="1" t="str">
        <f t="shared" si="15"/>
        <v/>
      </c>
      <c r="AF30" s="1" t="str">
        <f t="shared" si="15"/>
        <v/>
      </c>
      <c r="AG30" s="1" t="str">
        <f t="shared" si="15"/>
        <v/>
      </c>
      <c r="AH30" s="1" t="str">
        <f t="shared" si="15"/>
        <v/>
      </c>
      <c r="AI30" s="1" t="str">
        <f t="shared" si="15"/>
        <v/>
      </c>
      <c r="AJ30" s="1" t="str">
        <f t="shared" si="15"/>
        <v/>
      </c>
      <c r="AK30" s="1" t="str">
        <f t="shared" si="15"/>
        <v/>
      </c>
      <c r="AM30" s="33">
        <f t="shared" ca="1" si="0"/>
        <v>0.74854762111432027</v>
      </c>
      <c r="AN30" s="33">
        <f t="shared" ca="1" si="1"/>
        <v>22</v>
      </c>
      <c r="AO30" s="33">
        <v>6</v>
      </c>
      <c r="AP30" s="33">
        <v>2</v>
      </c>
      <c r="AQ30" s="33">
        <v>12</v>
      </c>
    </row>
    <row r="31" spans="1:43" ht="35.15" customHeight="1" x14ac:dyDescent="0.25">
      <c r="A31" s="5" t="str">
        <f t="shared" si="9"/>
        <v>(3)</v>
      </c>
      <c r="D31" s="112">
        <f t="shared" ca="1" si="10"/>
        <v>1</v>
      </c>
      <c r="E31" s="112" t="str">
        <f t="shared" si="10"/>
        <v/>
      </c>
      <c r="F31" s="137" t="str">
        <f t="shared" si="10"/>
        <v>÷</v>
      </c>
      <c r="G31" s="137" t="str">
        <f t="shared" si="10"/>
        <v/>
      </c>
      <c r="H31" s="112">
        <f t="shared" ca="1" si="10"/>
        <v>5</v>
      </c>
      <c r="I31" s="112" t="str">
        <f t="shared" si="10"/>
        <v/>
      </c>
      <c r="J31" s="1" t="str">
        <f t="shared" si="10"/>
        <v/>
      </c>
      <c r="K31" s="129" t="s">
        <v>138</v>
      </c>
      <c r="L31" s="112"/>
      <c r="M31" s="121">
        <f ca="1">D31/H31</f>
        <v>0.2</v>
      </c>
      <c r="N31" s="121"/>
      <c r="O31" s="121"/>
      <c r="P31" s="1" t="str">
        <f t="shared" si="11"/>
        <v/>
      </c>
      <c r="Q31" s="1" t="str">
        <f t="shared" si="4"/>
        <v/>
      </c>
      <c r="R31" s="1" t="str">
        <f t="shared" si="7"/>
        <v/>
      </c>
      <c r="S31" s="1" t="str">
        <f t="shared" si="7"/>
        <v/>
      </c>
      <c r="T31" s="1" t="str">
        <f t="shared" si="7"/>
        <v/>
      </c>
      <c r="U31" s="1" t="str">
        <f t="shared" si="5"/>
        <v/>
      </c>
      <c r="V31" s="1" t="str">
        <f t="shared" ref="V31:AK31" si="16">IF(V8="","",V8)</f>
        <v/>
      </c>
      <c r="W31" s="1" t="str">
        <f t="shared" si="16"/>
        <v/>
      </c>
      <c r="X31" s="1" t="str">
        <f t="shared" si="16"/>
        <v/>
      </c>
      <c r="Y31" s="1" t="str">
        <f t="shared" si="16"/>
        <v/>
      </c>
      <c r="Z31" s="1" t="str">
        <f t="shared" si="16"/>
        <v/>
      </c>
      <c r="AA31" s="1" t="str">
        <f t="shared" si="16"/>
        <v/>
      </c>
      <c r="AB31" s="1" t="str">
        <f t="shared" si="16"/>
        <v/>
      </c>
      <c r="AC31" s="1" t="str">
        <f t="shared" si="16"/>
        <v/>
      </c>
      <c r="AD31" s="1" t="str">
        <f t="shared" si="16"/>
        <v/>
      </c>
      <c r="AE31" s="1" t="str">
        <f t="shared" si="16"/>
        <v/>
      </c>
      <c r="AF31" s="1" t="str">
        <f t="shared" si="16"/>
        <v/>
      </c>
      <c r="AG31" s="1" t="str">
        <f t="shared" si="16"/>
        <v/>
      </c>
      <c r="AH31" s="1" t="str">
        <f t="shared" si="16"/>
        <v/>
      </c>
      <c r="AI31" s="1" t="str">
        <f t="shared" si="16"/>
        <v/>
      </c>
      <c r="AJ31" s="1" t="str">
        <f t="shared" si="16"/>
        <v/>
      </c>
      <c r="AK31" s="1" t="str">
        <f t="shared" si="16"/>
        <v/>
      </c>
      <c r="AM31" s="33">
        <f t="shared" ca="1" si="0"/>
        <v>0.37257288143082279</v>
      </c>
      <c r="AN31" s="33">
        <f t="shared" ca="1" si="1"/>
        <v>35</v>
      </c>
      <c r="AO31" s="33">
        <v>6</v>
      </c>
      <c r="AP31" s="33">
        <v>3</v>
      </c>
      <c r="AQ31" s="33">
        <v>18</v>
      </c>
    </row>
    <row r="32" spans="1:43" ht="35.15" customHeight="1" x14ac:dyDescent="0.25">
      <c r="A32" s="1" t="str">
        <f t="shared" si="9"/>
        <v/>
      </c>
      <c r="B32" s="44"/>
      <c r="D32" s="1" t="str">
        <f t="shared" si="10"/>
        <v/>
      </c>
      <c r="E32" s="1" t="str">
        <f t="shared" si="10"/>
        <v/>
      </c>
      <c r="F32" s="1" t="str">
        <f t="shared" si="10"/>
        <v/>
      </c>
      <c r="G32" s="1" t="str">
        <f t="shared" si="10"/>
        <v/>
      </c>
      <c r="H32" s="1" t="str">
        <f t="shared" si="10"/>
        <v/>
      </c>
      <c r="I32" s="1" t="str">
        <f t="shared" si="10"/>
        <v/>
      </c>
      <c r="J32" s="1" t="str">
        <f t="shared" si="10"/>
        <v/>
      </c>
      <c r="K32" s="8" t="str">
        <f>IF(K9="","",K9)</f>
        <v/>
      </c>
      <c r="L32" s="8" t="str">
        <f>IF(L9="","",L9)</f>
        <v/>
      </c>
      <c r="M32" s="1" t="str">
        <f>IF(M9="","",M9)</f>
        <v/>
      </c>
      <c r="N32" s="1" t="str">
        <f>IF(N9="","",N9)</f>
        <v/>
      </c>
      <c r="O32" s="1" t="str">
        <f>IF(O9="","",O9)</f>
        <v/>
      </c>
      <c r="P32" s="1" t="str">
        <f t="shared" si="11"/>
        <v/>
      </c>
      <c r="Q32" s="1" t="str">
        <f t="shared" si="4"/>
        <v/>
      </c>
      <c r="R32" s="1" t="str">
        <f t="shared" si="7"/>
        <v/>
      </c>
      <c r="S32" s="1" t="str">
        <f t="shared" si="7"/>
        <v/>
      </c>
      <c r="T32" s="1" t="str">
        <f t="shared" si="7"/>
        <v/>
      </c>
      <c r="U32" s="1" t="str">
        <f t="shared" si="5"/>
        <v/>
      </c>
      <c r="V32" s="1" t="str">
        <f t="shared" ref="V32:AK32" si="17">IF(V9="","",V9)</f>
        <v/>
      </c>
      <c r="W32" s="1" t="str">
        <f t="shared" si="17"/>
        <v/>
      </c>
      <c r="X32" s="1" t="str">
        <f t="shared" si="17"/>
        <v/>
      </c>
      <c r="Y32" s="1" t="str">
        <f t="shared" si="17"/>
        <v/>
      </c>
      <c r="Z32" s="1" t="str">
        <f t="shared" si="17"/>
        <v/>
      </c>
      <c r="AA32" s="1" t="str">
        <f t="shared" si="17"/>
        <v/>
      </c>
      <c r="AB32" s="1" t="str">
        <f t="shared" si="17"/>
        <v/>
      </c>
      <c r="AC32" s="1" t="str">
        <f t="shared" si="17"/>
        <v/>
      </c>
      <c r="AD32" s="1" t="str">
        <f t="shared" si="17"/>
        <v/>
      </c>
      <c r="AE32" s="1" t="str">
        <f t="shared" si="17"/>
        <v/>
      </c>
      <c r="AF32" s="1" t="str">
        <f t="shared" si="17"/>
        <v/>
      </c>
      <c r="AG32" s="1" t="str">
        <f t="shared" si="17"/>
        <v/>
      </c>
      <c r="AH32" s="1" t="str">
        <f t="shared" si="17"/>
        <v/>
      </c>
      <c r="AI32" s="1" t="str">
        <f t="shared" si="17"/>
        <v/>
      </c>
      <c r="AJ32" s="1" t="str">
        <f t="shared" si="17"/>
        <v/>
      </c>
      <c r="AK32" s="1" t="str">
        <f t="shared" si="17"/>
        <v/>
      </c>
      <c r="AM32" s="33">
        <f t="shared" ca="1" si="0"/>
        <v>0.21296798491707514</v>
      </c>
      <c r="AN32" s="33">
        <f t="shared" ca="1" si="1"/>
        <v>45</v>
      </c>
      <c r="AO32" s="33">
        <v>6</v>
      </c>
      <c r="AP32" s="33">
        <v>4</v>
      </c>
      <c r="AQ32" s="33">
        <v>24</v>
      </c>
    </row>
    <row r="33" spans="1:43" ht="35.15" customHeight="1" x14ac:dyDescent="0.25">
      <c r="A33" s="5" t="str">
        <f t="shared" si="9"/>
        <v>(4)</v>
      </c>
      <c r="D33" s="112">
        <f t="shared" ca="1" si="10"/>
        <v>4</v>
      </c>
      <c r="E33" s="112" t="str">
        <f t="shared" si="10"/>
        <v/>
      </c>
      <c r="F33" s="137" t="str">
        <f t="shared" si="10"/>
        <v>÷</v>
      </c>
      <c r="G33" s="137" t="str">
        <f t="shared" si="10"/>
        <v/>
      </c>
      <c r="H33" s="112">
        <f t="shared" ca="1" si="10"/>
        <v>5</v>
      </c>
      <c r="I33" s="112" t="str">
        <f t="shared" si="10"/>
        <v/>
      </c>
      <c r="J33" s="1" t="str">
        <f t="shared" si="10"/>
        <v/>
      </c>
      <c r="K33" s="129" t="s">
        <v>138</v>
      </c>
      <c r="L33" s="112"/>
      <c r="M33" s="121">
        <f ca="1">D33/H33</f>
        <v>0.8</v>
      </c>
      <c r="N33" s="121"/>
      <c r="O33" s="121"/>
      <c r="P33" s="1" t="str">
        <f t="shared" si="11"/>
        <v/>
      </c>
      <c r="Q33" s="1" t="str">
        <f t="shared" si="4"/>
        <v/>
      </c>
      <c r="R33" s="1" t="str">
        <f t="shared" si="7"/>
        <v/>
      </c>
      <c r="S33" s="1" t="str">
        <f t="shared" si="7"/>
        <v/>
      </c>
      <c r="T33" s="1" t="str">
        <f t="shared" si="7"/>
        <v/>
      </c>
      <c r="U33" s="1" t="str">
        <f t="shared" si="5"/>
        <v/>
      </c>
      <c r="V33" s="1" t="str">
        <f t="shared" ref="V33:AK33" si="18">IF(V10="","",V10)</f>
        <v/>
      </c>
      <c r="W33" s="1" t="str">
        <f t="shared" si="18"/>
        <v/>
      </c>
      <c r="X33" s="1" t="str">
        <f t="shared" si="18"/>
        <v/>
      </c>
      <c r="Y33" s="1" t="str">
        <f t="shared" si="18"/>
        <v/>
      </c>
      <c r="Z33" s="1" t="str">
        <f t="shared" si="18"/>
        <v/>
      </c>
      <c r="AA33" s="1" t="str">
        <f t="shared" si="18"/>
        <v/>
      </c>
      <c r="AB33" s="1" t="str">
        <f t="shared" si="18"/>
        <v/>
      </c>
      <c r="AC33" s="1" t="str">
        <f t="shared" si="18"/>
        <v/>
      </c>
      <c r="AD33" s="1" t="str">
        <f t="shared" si="18"/>
        <v/>
      </c>
      <c r="AE33" s="1" t="str">
        <f t="shared" si="18"/>
        <v/>
      </c>
      <c r="AF33" s="1" t="str">
        <f t="shared" si="18"/>
        <v/>
      </c>
      <c r="AG33" s="1" t="str">
        <f t="shared" si="18"/>
        <v/>
      </c>
      <c r="AH33" s="1" t="str">
        <f t="shared" si="18"/>
        <v/>
      </c>
      <c r="AI33" s="1" t="str">
        <f t="shared" si="18"/>
        <v/>
      </c>
      <c r="AJ33" s="1" t="str">
        <f t="shared" si="18"/>
        <v/>
      </c>
      <c r="AK33" s="1" t="str">
        <f t="shared" si="18"/>
        <v/>
      </c>
      <c r="AM33" s="33">
        <f t="shared" ca="1" si="0"/>
        <v>9.9922018368103438E-2</v>
      </c>
      <c r="AN33" s="33">
        <f t="shared" ca="1" si="1"/>
        <v>52</v>
      </c>
      <c r="AO33" s="33">
        <v>6</v>
      </c>
      <c r="AP33" s="33">
        <v>6</v>
      </c>
      <c r="AQ33" s="33">
        <v>36</v>
      </c>
    </row>
    <row r="34" spans="1:43" ht="35.15" customHeight="1" x14ac:dyDescent="0.25">
      <c r="A34" s="1" t="str">
        <f t="shared" si="9"/>
        <v/>
      </c>
      <c r="B34" s="44"/>
      <c r="D34" s="1" t="str">
        <f t="shared" si="10"/>
        <v/>
      </c>
      <c r="E34" s="1" t="str">
        <f t="shared" si="10"/>
        <v/>
      </c>
      <c r="F34" s="1" t="str">
        <f t="shared" si="10"/>
        <v/>
      </c>
      <c r="G34" s="1" t="str">
        <f t="shared" si="10"/>
        <v/>
      </c>
      <c r="H34" s="1" t="str">
        <f t="shared" si="10"/>
        <v/>
      </c>
      <c r="I34" s="1" t="str">
        <f t="shared" si="10"/>
        <v/>
      </c>
      <c r="J34" s="1" t="str">
        <f t="shared" si="10"/>
        <v/>
      </c>
      <c r="K34" s="8" t="str">
        <f>IF(K11="","",K11)</f>
        <v/>
      </c>
      <c r="L34" s="8" t="str">
        <f>IF(L11="","",L11)</f>
        <v/>
      </c>
      <c r="M34" s="1" t="str">
        <f>IF(M11="","",M11)</f>
        <v/>
      </c>
      <c r="N34" s="1" t="str">
        <f>IF(N11="","",N11)</f>
        <v/>
      </c>
      <c r="O34" s="1" t="str">
        <f>IF(O11="","",O11)</f>
        <v/>
      </c>
      <c r="P34" s="1" t="str">
        <f t="shared" si="11"/>
        <v/>
      </c>
      <c r="Q34" s="1" t="str">
        <f t="shared" si="4"/>
        <v/>
      </c>
      <c r="R34" s="1" t="str">
        <f t="shared" si="7"/>
        <v/>
      </c>
      <c r="S34" s="1" t="str">
        <f t="shared" si="7"/>
        <v/>
      </c>
      <c r="T34" s="1" t="str">
        <f t="shared" si="7"/>
        <v/>
      </c>
      <c r="U34" s="1" t="str">
        <f t="shared" si="5"/>
        <v/>
      </c>
      <c r="V34" s="1" t="str">
        <f t="shared" ref="V34:AK34" si="19">IF(V11="","",V11)</f>
        <v/>
      </c>
      <c r="W34" s="1" t="str">
        <f t="shared" si="19"/>
        <v/>
      </c>
      <c r="X34" s="1" t="str">
        <f t="shared" si="19"/>
        <v/>
      </c>
      <c r="Y34" s="1" t="str">
        <f t="shared" si="19"/>
        <v/>
      </c>
      <c r="Z34" s="1" t="str">
        <f t="shared" si="19"/>
        <v/>
      </c>
      <c r="AA34" s="1" t="str">
        <f t="shared" si="19"/>
        <v/>
      </c>
      <c r="AB34" s="1" t="str">
        <f t="shared" si="19"/>
        <v/>
      </c>
      <c r="AC34" s="1" t="str">
        <f t="shared" si="19"/>
        <v/>
      </c>
      <c r="AD34" s="1" t="str">
        <f t="shared" si="19"/>
        <v/>
      </c>
      <c r="AE34" s="1" t="str">
        <f t="shared" si="19"/>
        <v/>
      </c>
      <c r="AF34" s="1" t="str">
        <f t="shared" si="19"/>
        <v/>
      </c>
      <c r="AG34" s="1" t="str">
        <f t="shared" si="19"/>
        <v/>
      </c>
      <c r="AH34" s="1" t="str">
        <f t="shared" si="19"/>
        <v/>
      </c>
      <c r="AI34" s="1" t="str">
        <f t="shared" si="19"/>
        <v/>
      </c>
      <c r="AJ34" s="1" t="str">
        <f t="shared" si="19"/>
        <v/>
      </c>
      <c r="AK34" s="1" t="str">
        <f t="shared" si="19"/>
        <v/>
      </c>
      <c r="AM34" s="33">
        <f t="shared" ca="1" si="0"/>
        <v>0.85786582634413944</v>
      </c>
      <c r="AN34" s="33">
        <f t="shared" ca="1" si="1"/>
        <v>11</v>
      </c>
      <c r="AO34" s="33">
        <v>6</v>
      </c>
      <c r="AP34" s="33">
        <v>7</v>
      </c>
      <c r="AQ34" s="33">
        <v>42</v>
      </c>
    </row>
    <row r="35" spans="1:43" ht="35.15" customHeight="1" x14ac:dyDescent="0.25">
      <c r="A35" s="5" t="str">
        <f t="shared" si="9"/>
        <v>(5)</v>
      </c>
      <c r="D35" s="112">
        <f t="shared" ca="1" si="10"/>
        <v>0.27</v>
      </c>
      <c r="E35" s="112" t="str">
        <f t="shared" si="10"/>
        <v/>
      </c>
      <c r="F35" s="112" t="str">
        <f t="shared" si="10"/>
        <v/>
      </c>
      <c r="G35" s="129" t="str">
        <f t="shared" si="10"/>
        <v>÷</v>
      </c>
      <c r="H35" s="112" t="str">
        <f t="shared" si="10"/>
        <v/>
      </c>
      <c r="I35" s="112">
        <f t="shared" ca="1" si="10"/>
        <v>3</v>
      </c>
      <c r="J35" s="112" t="str">
        <f t="shared" si="10"/>
        <v/>
      </c>
      <c r="K35" s="129" t="s">
        <v>138</v>
      </c>
      <c r="L35" s="112"/>
      <c r="M35" s="121">
        <f ca="1">D35/I35</f>
        <v>9.0000000000000011E-2</v>
      </c>
      <c r="N35" s="121"/>
      <c r="O35" s="121"/>
      <c r="P35" s="1" t="str">
        <f t="shared" si="11"/>
        <v/>
      </c>
      <c r="Q35" s="1" t="str">
        <f t="shared" si="4"/>
        <v/>
      </c>
      <c r="R35" s="1" t="str">
        <f t="shared" si="7"/>
        <v/>
      </c>
      <c r="S35" s="1" t="str">
        <f t="shared" si="7"/>
        <v/>
      </c>
      <c r="T35" s="1" t="str">
        <f t="shared" si="7"/>
        <v/>
      </c>
      <c r="U35" s="1" t="str">
        <f t="shared" si="5"/>
        <v/>
      </c>
      <c r="V35" s="1" t="str">
        <f t="shared" ref="V35:AK35" si="20">IF(V12="","",V12)</f>
        <v/>
      </c>
      <c r="W35" s="1" t="str">
        <f t="shared" si="20"/>
        <v/>
      </c>
      <c r="X35" s="1" t="str">
        <f t="shared" si="20"/>
        <v/>
      </c>
      <c r="Y35" s="1" t="str">
        <f t="shared" si="20"/>
        <v/>
      </c>
      <c r="Z35" s="1" t="str">
        <f t="shared" si="20"/>
        <v/>
      </c>
      <c r="AA35" s="1" t="str">
        <f t="shared" si="20"/>
        <v/>
      </c>
      <c r="AB35" s="1" t="str">
        <f t="shared" si="20"/>
        <v/>
      </c>
      <c r="AC35" s="1" t="str">
        <f t="shared" si="20"/>
        <v/>
      </c>
      <c r="AD35" s="1" t="str">
        <f t="shared" si="20"/>
        <v/>
      </c>
      <c r="AE35" s="1" t="str">
        <f t="shared" si="20"/>
        <v/>
      </c>
      <c r="AF35" s="1" t="str">
        <f t="shared" si="20"/>
        <v/>
      </c>
      <c r="AG35" s="1" t="str">
        <f t="shared" si="20"/>
        <v/>
      </c>
      <c r="AH35" s="1" t="str">
        <f t="shared" si="20"/>
        <v/>
      </c>
      <c r="AI35" s="1" t="str">
        <f t="shared" si="20"/>
        <v/>
      </c>
      <c r="AJ35" s="1" t="str">
        <f t="shared" si="20"/>
        <v/>
      </c>
      <c r="AK35" s="1" t="str">
        <f t="shared" si="20"/>
        <v/>
      </c>
      <c r="AM35" s="33">
        <f t="shared" ca="1" si="0"/>
        <v>0.38496123441658203</v>
      </c>
      <c r="AN35" s="33">
        <f t="shared" ca="1" si="1"/>
        <v>33</v>
      </c>
      <c r="AO35" s="33">
        <v>6</v>
      </c>
      <c r="AP35" s="33">
        <v>8</v>
      </c>
      <c r="AQ35" s="33">
        <v>48</v>
      </c>
    </row>
    <row r="36" spans="1:43" ht="35.15" customHeight="1" x14ac:dyDescent="0.25">
      <c r="A36" s="1" t="str">
        <f t="shared" si="9"/>
        <v/>
      </c>
      <c r="B36" s="44"/>
      <c r="D36" s="1" t="str">
        <f t="shared" si="10"/>
        <v/>
      </c>
      <c r="E36" s="1" t="str">
        <f t="shared" si="10"/>
        <v/>
      </c>
      <c r="F36" s="1" t="str">
        <f t="shared" si="10"/>
        <v/>
      </c>
      <c r="G36" s="1" t="str">
        <f t="shared" si="10"/>
        <v/>
      </c>
      <c r="H36" s="1" t="str">
        <f t="shared" si="10"/>
        <v/>
      </c>
      <c r="I36" s="1" t="str">
        <f t="shared" si="10"/>
        <v/>
      </c>
      <c r="J36" s="1" t="str">
        <f t="shared" si="10"/>
        <v/>
      </c>
      <c r="K36" s="8" t="str">
        <f>IF(K13="","",K13)</f>
        <v/>
      </c>
      <c r="L36" s="8" t="str">
        <f>IF(L13="","",L13)</f>
        <v/>
      </c>
      <c r="M36" s="1" t="str">
        <f>IF(M13="","",M13)</f>
        <v/>
      </c>
      <c r="N36" s="1" t="str">
        <f>IF(N13="","",N13)</f>
        <v/>
      </c>
      <c r="O36" s="1" t="str">
        <f>IF(O13="","",O13)</f>
        <v/>
      </c>
      <c r="P36" s="1" t="str">
        <f t="shared" si="11"/>
        <v/>
      </c>
      <c r="Q36" s="1" t="str">
        <f t="shared" si="4"/>
        <v/>
      </c>
      <c r="R36" s="1" t="str">
        <f t="shared" si="7"/>
        <v/>
      </c>
      <c r="S36" s="1" t="str">
        <f t="shared" si="7"/>
        <v/>
      </c>
      <c r="T36" s="1" t="str">
        <f t="shared" si="7"/>
        <v/>
      </c>
      <c r="U36" s="1" t="str">
        <f t="shared" si="5"/>
        <v/>
      </c>
      <c r="V36" s="1" t="str">
        <f t="shared" ref="V36:AK36" si="21">IF(V13="","",V13)</f>
        <v/>
      </c>
      <c r="W36" s="1" t="str">
        <f t="shared" si="21"/>
        <v/>
      </c>
      <c r="X36" s="1" t="str">
        <f t="shared" si="21"/>
        <v/>
      </c>
      <c r="Y36" s="1" t="str">
        <f t="shared" si="21"/>
        <v/>
      </c>
      <c r="Z36" s="1" t="str">
        <f t="shared" si="21"/>
        <v/>
      </c>
      <c r="AA36" s="1" t="str">
        <f t="shared" si="21"/>
        <v/>
      </c>
      <c r="AB36" s="1" t="str">
        <f t="shared" si="21"/>
        <v/>
      </c>
      <c r="AC36" s="1" t="str">
        <f t="shared" si="21"/>
        <v/>
      </c>
      <c r="AD36" s="1" t="str">
        <f t="shared" si="21"/>
        <v/>
      </c>
      <c r="AE36" s="1" t="str">
        <f t="shared" si="21"/>
        <v/>
      </c>
      <c r="AF36" s="1" t="str">
        <f t="shared" si="21"/>
        <v/>
      </c>
      <c r="AG36" s="1" t="str">
        <f t="shared" si="21"/>
        <v/>
      </c>
      <c r="AH36" s="1" t="str">
        <f t="shared" si="21"/>
        <v/>
      </c>
      <c r="AI36" s="1" t="str">
        <f t="shared" si="21"/>
        <v/>
      </c>
      <c r="AJ36" s="1" t="str">
        <f t="shared" si="21"/>
        <v/>
      </c>
      <c r="AK36" s="1" t="str">
        <f t="shared" si="21"/>
        <v/>
      </c>
      <c r="AM36" s="33">
        <f t="shared" ca="1" si="0"/>
        <v>0.53514311933077308</v>
      </c>
      <c r="AN36" s="33">
        <f t="shared" ca="1" si="1"/>
        <v>27</v>
      </c>
      <c r="AO36" s="33">
        <v>6</v>
      </c>
      <c r="AP36" s="33">
        <v>9</v>
      </c>
      <c r="AQ36" s="33">
        <v>54</v>
      </c>
    </row>
    <row r="37" spans="1:43" ht="35.15" customHeight="1" x14ac:dyDescent="0.25">
      <c r="A37" s="5" t="str">
        <f t="shared" si="9"/>
        <v>(6)</v>
      </c>
      <c r="D37" s="112">
        <f t="shared" ref="D37:J46" ca="1" si="22">IF(D14="","",D14)</f>
        <v>0.12</v>
      </c>
      <c r="E37" s="112" t="str">
        <f t="shared" si="22"/>
        <v/>
      </c>
      <c r="F37" s="112" t="str">
        <f t="shared" si="22"/>
        <v/>
      </c>
      <c r="G37" s="129" t="str">
        <f t="shared" si="22"/>
        <v>÷</v>
      </c>
      <c r="H37" s="112" t="str">
        <f t="shared" si="22"/>
        <v/>
      </c>
      <c r="I37" s="112">
        <f t="shared" ca="1" si="22"/>
        <v>4</v>
      </c>
      <c r="J37" s="112" t="str">
        <f t="shared" si="22"/>
        <v/>
      </c>
      <c r="K37" s="129" t="s">
        <v>138</v>
      </c>
      <c r="L37" s="112"/>
      <c r="M37" s="121">
        <f ca="1">D37/I37</f>
        <v>0.03</v>
      </c>
      <c r="N37" s="121"/>
      <c r="O37" s="121"/>
      <c r="P37" s="1" t="str">
        <f t="shared" si="11"/>
        <v/>
      </c>
      <c r="Q37" s="1" t="str">
        <f t="shared" si="4"/>
        <v/>
      </c>
      <c r="R37" s="1" t="str">
        <f t="shared" si="7"/>
        <v/>
      </c>
      <c r="S37" s="1" t="str">
        <f t="shared" si="7"/>
        <v/>
      </c>
      <c r="T37" s="1" t="str">
        <f t="shared" si="7"/>
        <v/>
      </c>
      <c r="U37" s="1" t="str">
        <f t="shared" si="5"/>
        <v/>
      </c>
      <c r="V37" s="1" t="str">
        <f t="shared" ref="V37:AK37" si="23">IF(V14="","",V14)</f>
        <v/>
      </c>
      <c r="W37" s="1" t="str">
        <f t="shared" si="23"/>
        <v/>
      </c>
      <c r="X37" s="1" t="str">
        <f t="shared" si="23"/>
        <v/>
      </c>
      <c r="Y37" s="1" t="str">
        <f t="shared" si="23"/>
        <v/>
      </c>
      <c r="Z37" s="1" t="str">
        <f t="shared" si="23"/>
        <v/>
      </c>
      <c r="AA37" s="1" t="str">
        <f t="shared" si="23"/>
        <v/>
      </c>
      <c r="AB37" s="1" t="str">
        <f t="shared" si="23"/>
        <v/>
      </c>
      <c r="AC37" s="1" t="str">
        <f t="shared" si="23"/>
        <v/>
      </c>
      <c r="AD37" s="1" t="str">
        <f t="shared" si="23"/>
        <v/>
      </c>
      <c r="AE37" s="1" t="str">
        <f t="shared" si="23"/>
        <v/>
      </c>
      <c r="AF37" s="1" t="str">
        <f t="shared" si="23"/>
        <v/>
      </c>
      <c r="AG37" s="1" t="str">
        <f t="shared" si="23"/>
        <v/>
      </c>
      <c r="AH37" s="1" t="str">
        <f t="shared" si="23"/>
        <v/>
      </c>
      <c r="AI37" s="1" t="str">
        <f t="shared" si="23"/>
        <v/>
      </c>
      <c r="AJ37" s="1" t="str">
        <f t="shared" si="23"/>
        <v/>
      </c>
      <c r="AK37" s="1" t="str">
        <f t="shared" si="23"/>
        <v/>
      </c>
      <c r="AM37" s="33">
        <f t="shared" ca="1" si="0"/>
        <v>0.80341477532906513</v>
      </c>
      <c r="AN37" s="33">
        <f t="shared" ca="1" si="1"/>
        <v>17</v>
      </c>
      <c r="AO37" s="33">
        <v>7</v>
      </c>
      <c r="AP37" s="33">
        <v>2</v>
      </c>
      <c r="AQ37" s="33">
        <v>14</v>
      </c>
    </row>
    <row r="38" spans="1:43" ht="35.15" customHeight="1" x14ac:dyDescent="0.25">
      <c r="A38" s="1" t="str">
        <f t="shared" si="9"/>
        <v/>
      </c>
      <c r="B38" s="44"/>
      <c r="D38" s="1" t="str">
        <f t="shared" si="22"/>
        <v/>
      </c>
      <c r="E38" s="1" t="str">
        <f t="shared" si="22"/>
        <v/>
      </c>
      <c r="F38" s="1" t="str">
        <f t="shared" si="22"/>
        <v/>
      </c>
      <c r="G38" s="1" t="str">
        <f t="shared" si="22"/>
        <v/>
      </c>
      <c r="H38" s="1" t="str">
        <f t="shared" si="22"/>
        <v/>
      </c>
      <c r="I38" s="1" t="str">
        <f t="shared" si="22"/>
        <v/>
      </c>
      <c r="J38" s="1" t="str">
        <f t="shared" si="22"/>
        <v/>
      </c>
      <c r="K38" s="8" t="str">
        <f>IF(K15="","",K15)</f>
        <v/>
      </c>
      <c r="L38" s="8" t="str">
        <f>IF(L15="","",L15)</f>
        <v/>
      </c>
      <c r="M38" s="1" t="str">
        <f>IF(M15="","",M15)</f>
        <v/>
      </c>
      <c r="N38" s="1" t="str">
        <f>IF(N15="","",N15)</f>
        <v/>
      </c>
      <c r="O38" s="1" t="str">
        <f>IF(O15="","",O15)</f>
        <v/>
      </c>
      <c r="P38" s="1" t="str">
        <f t="shared" si="11"/>
        <v/>
      </c>
      <c r="Q38" s="1" t="str">
        <f t="shared" si="4"/>
        <v/>
      </c>
      <c r="R38" s="1" t="str">
        <f t="shared" si="7"/>
        <v/>
      </c>
      <c r="S38" s="1" t="str">
        <f t="shared" si="7"/>
        <v/>
      </c>
      <c r="T38" s="1" t="str">
        <f t="shared" si="7"/>
        <v/>
      </c>
      <c r="U38" s="1" t="str">
        <f t="shared" si="5"/>
        <v/>
      </c>
      <c r="V38" s="1" t="str">
        <f t="shared" ref="V38:AK38" si="24">IF(V15="","",V15)</f>
        <v/>
      </c>
      <c r="W38" s="1" t="str">
        <f t="shared" si="24"/>
        <v/>
      </c>
      <c r="X38" s="1" t="str">
        <f t="shared" si="24"/>
        <v/>
      </c>
      <c r="Y38" s="1" t="str">
        <f t="shared" si="24"/>
        <v/>
      </c>
      <c r="Z38" s="1" t="str">
        <f t="shared" si="24"/>
        <v/>
      </c>
      <c r="AA38" s="1" t="str">
        <f t="shared" si="24"/>
        <v/>
      </c>
      <c r="AB38" s="1" t="str">
        <f t="shared" si="24"/>
        <v/>
      </c>
      <c r="AC38" s="1" t="str">
        <f t="shared" si="24"/>
        <v/>
      </c>
      <c r="AD38" s="1" t="str">
        <f t="shared" si="24"/>
        <v/>
      </c>
      <c r="AE38" s="1" t="str">
        <f t="shared" si="24"/>
        <v/>
      </c>
      <c r="AF38" s="1" t="str">
        <f t="shared" si="24"/>
        <v/>
      </c>
      <c r="AG38" s="1" t="str">
        <f t="shared" si="24"/>
        <v/>
      </c>
      <c r="AH38" s="1" t="str">
        <f t="shared" si="24"/>
        <v/>
      </c>
      <c r="AI38" s="1" t="str">
        <f t="shared" si="24"/>
        <v/>
      </c>
      <c r="AJ38" s="1" t="str">
        <f t="shared" si="24"/>
        <v/>
      </c>
      <c r="AK38" s="1" t="str">
        <f t="shared" si="24"/>
        <v/>
      </c>
      <c r="AM38" s="33">
        <f t="shared" ca="1" si="0"/>
        <v>0.65403559083662688</v>
      </c>
      <c r="AN38" s="33">
        <f t="shared" ca="1" si="1"/>
        <v>26</v>
      </c>
      <c r="AO38" s="33">
        <v>7</v>
      </c>
      <c r="AP38" s="33">
        <v>3</v>
      </c>
      <c r="AQ38" s="33">
        <v>21</v>
      </c>
    </row>
    <row r="39" spans="1:43" ht="35.15" customHeight="1" x14ac:dyDescent="0.25">
      <c r="A39" s="5" t="str">
        <f t="shared" si="9"/>
        <v>(7)</v>
      </c>
      <c r="D39" s="112">
        <f t="shared" ca="1" si="22"/>
        <v>0.28000000000000003</v>
      </c>
      <c r="E39" s="112" t="str">
        <f t="shared" si="22"/>
        <v/>
      </c>
      <c r="F39" s="112" t="str">
        <f t="shared" si="22"/>
        <v/>
      </c>
      <c r="G39" s="129" t="str">
        <f t="shared" si="22"/>
        <v>÷</v>
      </c>
      <c r="H39" s="112" t="str">
        <f t="shared" si="22"/>
        <v/>
      </c>
      <c r="I39" s="112">
        <f t="shared" ca="1" si="22"/>
        <v>7</v>
      </c>
      <c r="J39" s="112" t="str">
        <f t="shared" si="22"/>
        <v/>
      </c>
      <c r="K39" s="129" t="s">
        <v>138</v>
      </c>
      <c r="L39" s="112"/>
      <c r="M39" s="121">
        <f ca="1">D39/I39</f>
        <v>0.04</v>
      </c>
      <c r="N39" s="121"/>
      <c r="O39" s="121"/>
      <c r="P39" s="1" t="str">
        <f t="shared" si="11"/>
        <v/>
      </c>
      <c r="Q39" s="1" t="str">
        <f t="shared" si="4"/>
        <v/>
      </c>
      <c r="R39" s="1" t="str">
        <f t="shared" si="7"/>
        <v/>
      </c>
      <c r="S39" s="1" t="str">
        <f t="shared" si="7"/>
        <v/>
      </c>
      <c r="T39" s="1" t="str">
        <f t="shared" si="7"/>
        <v/>
      </c>
      <c r="U39" s="1" t="str">
        <f t="shared" si="5"/>
        <v/>
      </c>
      <c r="V39" s="1" t="str">
        <f t="shared" ref="V39:AK39" si="25">IF(V16="","",V16)</f>
        <v/>
      </c>
      <c r="W39" s="1" t="str">
        <f t="shared" si="25"/>
        <v/>
      </c>
      <c r="X39" s="1" t="str">
        <f t="shared" si="25"/>
        <v/>
      </c>
      <c r="Y39" s="1" t="str">
        <f t="shared" si="25"/>
        <v/>
      </c>
      <c r="Z39" s="1" t="str">
        <f t="shared" si="25"/>
        <v/>
      </c>
      <c r="AA39" s="1" t="str">
        <f t="shared" si="25"/>
        <v/>
      </c>
      <c r="AB39" s="1" t="str">
        <f t="shared" si="25"/>
        <v/>
      </c>
      <c r="AC39" s="1" t="str">
        <f t="shared" si="25"/>
        <v/>
      </c>
      <c r="AD39" s="1" t="str">
        <f t="shared" si="25"/>
        <v/>
      </c>
      <c r="AE39" s="1" t="str">
        <f t="shared" si="25"/>
        <v/>
      </c>
      <c r="AF39" s="1" t="str">
        <f t="shared" si="25"/>
        <v/>
      </c>
      <c r="AG39" s="1" t="str">
        <f t="shared" si="25"/>
        <v/>
      </c>
      <c r="AH39" s="1" t="str">
        <f t="shared" si="25"/>
        <v/>
      </c>
      <c r="AI39" s="1" t="str">
        <f t="shared" si="25"/>
        <v/>
      </c>
      <c r="AJ39" s="1" t="str">
        <f t="shared" si="25"/>
        <v/>
      </c>
      <c r="AK39" s="1" t="str">
        <f t="shared" si="25"/>
        <v/>
      </c>
      <c r="AM39" s="33">
        <f t="shared" ca="1" si="0"/>
        <v>0.87324807025993512</v>
      </c>
      <c r="AN39" s="33">
        <f t="shared" ca="1" si="1"/>
        <v>7</v>
      </c>
      <c r="AO39" s="33">
        <v>7</v>
      </c>
      <c r="AP39" s="33">
        <v>4</v>
      </c>
      <c r="AQ39" s="33">
        <v>28</v>
      </c>
    </row>
    <row r="40" spans="1:43" ht="35.15" customHeight="1" x14ac:dyDescent="0.25">
      <c r="A40" s="1" t="str">
        <f t="shared" si="9"/>
        <v/>
      </c>
      <c r="B40" s="44"/>
      <c r="D40" s="1" t="str">
        <f t="shared" si="22"/>
        <v/>
      </c>
      <c r="E40" s="1" t="str">
        <f t="shared" si="22"/>
        <v/>
      </c>
      <c r="F40" s="1" t="str">
        <f t="shared" si="22"/>
        <v/>
      </c>
      <c r="G40" s="1" t="str">
        <f t="shared" si="22"/>
        <v/>
      </c>
      <c r="H40" s="1" t="str">
        <f t="shared" si="22"/>
        <v/>
      </c>
      <c r="I40" s="1" t="str">
        <f t="shared" si="22"/>
        <v/>
      </c>
      <c r="J40" s="1" t="str">
        <f t="shared" si="22"/>
        <v/>
      </c>
      <c r="K40" s="8" t="str">
        <f>IF(K17="","",K17)</f>
        <v/>
      </c>
      <c r="L40" s="8" t="str">
        <f>IF(L17="","",L17)</f>
        <v/>
      </c>
      <c r="M40" s="1" t="str">
        <f>IF(M17="","",M17)</f>
        <v/>
      </c>
      <c r="N40" s="1" t="str">
        <f>IF(N17="","",N17)</f>
        <v/>
      </c>
      <c r="O40" s="1" t="str">
        <f>IF(O17="","",O17)</f>
        <v/>
      </c>
      <c r="P40" s="1" t="str">
        <f t="shared" si="11"/>
        <v/>
      </c>
      <c r="Q40" s="1" t="str">
        <f t="shared" si="4"/>
        <v/>
      </c>
      <c r="R40" s="1" t="str">
        <f t="shared" si="7"/>
        <v/>
      </c>
      <c r="S40" s="1" t="str">
        <f t="shared" si="7"/>
        <v/>
      </c>
      <c r="T40" s="1" t="str">
        <f t="shared" si="7"/>
        <v/>
      </c>
      <c r="U40" s="1" t="str">
        <f t="shared" si="5"/>
        <v/>
      </c>
      <c r="V40" s="1" t="str">
        <f t="shared" ref="V40:AK40" si="26">IF(V17="","",V17)</f>
        <v/>
      </c>
      <c r="W40" s="1" t="str">
        <f t="shared" si="26"/>
        <v/>
      </c>
      <c r="X40" s="1" t="str">
        <f t="shared" si="26"/>
        <v/>
      </c>
      <c r="Y40" s="1" t="str">
        <f t="shared" si="26"/>
        <v/>
      </c>
      <c r="Z40" s="1" t="str">
        <f t="shared" si="26"/>
        <v/>
      </c>
      <c r="AA40" s="1" t="str">
        <f t="shared" si="26"/>
        <v/>
      </c>
      <c r="AB40" s="1" t="str">
        <f t="shared" si="26"/>
        <v/>
      </c>
      <c r="AC40" s="1" t="str">
        <f t="shared" si="26"/>
        <v/>
      </c>
      <c r="AD40" s="1" t="str">
        <f t="shared" si="26"/>
        <v/>
      </c>
      <c r="AE40" s="1" t="str">
        <f t="shared" si="26"/>
        <v/>
      </c>
      <c r="AF40" s="1" t="str">
        <f t="shared" si="26"/>
        <v/>
      </c>
      <c r="AG40" s="1" t="str">
        <f t="shared" si="26"/>
        <v/>
      </c>
      <c r="AH40" s="1" t="str">
        <f t="shared" si="26"/>
        <v/>
      </c>
      <c r="AI40" s="1" t="str">
        <f t="shared" si="26"/>
        <v/>
      </c>
      <c r="AJ40" s="1" t="str">
        <f t="shared" si="26"/>
        <v/>
      </c>
      <c r="AK40" s="1" t="str">
        <f t="shared" si="26"/>
        <v/>
      </c>
      <c r="AM40" s="33">
        <f t="shared" ca="1" si="0"/>
        <v>0.83584899352073261</v>
      </c>
      <c r="AN40" s="33">
        <f t="shared" ca="1" si="1"/>
        <v>14</v>
      </c>
      <c r="AO40" s="33">
        <v>7</v>
      </c>
      <c r="AP40" s="33">
        <v>5</v>
      </c>
      <c r="AQ40" s="33">
        <v>35</v>
      </c>
    </row>
    <row r="41" spans="1:43" ht="35.15" customHeight="1" x14ac:dyDescent="0.25">
      <c r="A41" s="5" t="str">
        <f t="shared" si="9"/>
        <v>(8)</v>
      </c>
      <c r="D41" s="112">
        <f t="shared" ca="1" si="22"/>
        <v>0.08</v>
      </c>
      <c r="E41" s="112" t="str">
        <f t="shared" si="22"/>
        <v/>
      </c>
      <c r="F41" s="112" t="str">
        <f t="shared" si="22"/>
        <v/>
      </c>
      <c r="G41" s="129" t="str">
        <f t="shared" si="22"/>
        <v>÷</v>
      </c>
      <c r="H41" s="112" t="str">
        <f t="shared" si="22"/>
        <v/>
      </c>
      <c r="I41" s="112">
        <f t="shared" ca="1" si="22"/>
        <v>2</v>
      </c>
      <c r="J41" s="112" t="str">
        <f t="shared" si="22"/>
        <v/>
      </c>
      <c r="K41" s="129" t="s">
        <v>138</v>
      </c>
      <c r="L41" s="112"/>
      <c r="M41" s="121">
        <f ca="1">D41/I41</f>
        <v>0.04</v>
      </c>
      <c r="N41" s="121"/>
      <c r="O41" s="121"/>
      <c r="P41" s="1" t="str">
        <f t="shared" si="11"/>
        <v/>
      </c>
      <c r="Q41" s="1" t="str">
        <f t="shared" si="4"/>
        <v/>
      </c>
      <c r="R41" s="1" t="str">
        <f t="shared" si="7"/>
        <v/>
      </c>
      <c r="S41" s="1" t="str">
        <f t="shared" si="7"/>
        <v/>
      </c>
      <c r="T41" s="1" t="str">
        <f t="shared" si="7"/>
        <v/>
      </c>
      <c r="U41" s="1" t="str">
        <f t="shared" si="5"/>
        <v/>
      </c>
      <c r="V41" s="1" t="str">
        <f t="shared" ref="V41:AK41" si="27">IF(V18="","",V18)</f>
        <v/>
      </c>
      <c r="W41" s="1" t="str">
        <f t="shared" si="27"/>
        <v/>
      </c>
      <c r="X41" s="1" t="str">
        <f t="shared" si="27"/>
        <v/>
      </c>
      <c r="Y41" s="1" t="str">
        <f t="shared" si="27"/>
        <v/>
      </c>
      <c r="Z41" s="1" t="str">
        <f t="shared" si="27"/>
        <v/>
      </c>
      <c r="AA41" s="1" t="str">
        <f t="shared" si="27"/>
        <v/>
      </c>
      <c r="AB41" s="1" t="str">
        <f t="shared" si="27"/>
        <v/>
      </c>
      <c r="AC41" s="1" t="str">
        <f t="shared" si="27"/>
        <v/>
      </c>
      <c r="AD41" s="1" t="str">
        <f t="shared" si="27"/>
        <v/>
      </c>
      <c r="AE41" s="1" t="str">
        <f t="shared" si="27"/>
        <v/>
      </c>
      <c r="AF41" s="1" t="str">
        <f t="shared" si="27"/>
        <v/>
      </c>
      <c r="AG41" s="1" t="str">
        <f t="shared" si="27"/>
        <v/>
      </c>
      <c r="AH41" s="1" t="str">
        <f t="shared" si="27"/>
        <v/>
      </c>
      <c r="AI41" s="1" t="str">
        <f t="shared" si="27"/>
        <v/>
      </c>
      <c r="AJ41" s="1" t="str">
        <f t="shared" si="27"/>
        <v/>
      </c>
      <c r="AK41" s="1" t="str">
        <f t="shared" si="27"/>
        <v/>
      </c>
      <c r="AM41" s="33">
        <f t="shared" ca="1" si="0"/>
        <v>0.18799719873072607</v>
      </c>
      <c r="AN41" s="33">
        <f t="shared" ca="1" si="1"/>
        <v>46</v>
      </c>
      <c r="AO41" s="33">
        <v>7</v>
      </c>
      <c r="AP41" s="33">
        <v>6</v>
      </c>
      <c r="AQ41" s="33">
        <v>42</v>
      </c>
    </row>
    <row r="42" spans="1:43" ht="35.15" customHeight="1" x14ac:dyDescent="0.25">
      <c r="A42" s="1" t="str">
        <f t="shared" si="9"/>
        <v/>
      </c>
      <c r="B42" s="44"/>
      <c r="D42" s="1" t="str">
        <f t="shared" si="22"/>
        <v/>
      </c>
      <c r="E42" s="1" t="str">
        <f t="shared" si="22"/>
        <v/>
      </c>
      <c r="F42" s="1" t="str">
        <f t="shared" si="22"/>
        <v/>
      </c>
      <c r="G42" s="1" t="str">
        <f t="shared" si="22"/>
        <v/>
      </c>
      <c r="H42" s="1" t="str">
        <f t="shared" si="22"/>
        <v/>
      </c>
      <c r="I42" s="1" t="str">
        <f t="shared" si="22"/>
        <v/>
      </c>
      <c r="J42" s="1" t="str">
        <f t="shared" si="22"/>
        <v/>
      </c>
      <c r="K42" s="8" t="str">
        <f>IF(K19="","",K19)</f>
        <v/>
      </c>
      <c r="L42" s="8" t="str">
        <f>IF(L19="","",L19)</f>
        <v/>
      </c>
      <c r="M42" s="1" t="str">
        <f>IF(M19="","",M19)</f>
        <v/>
      </c>
      <c r="N42" s="1" t="str">
        <f>IF(N19="","",N19)</f>
        <v/>
      </c>
      <c r="O42" s="1" t="str">
        <f>IF(O19="","",O19)</f>
        <v/>
      </c>
      <c r="P42" s="1" t="str">
        <f t="shared" si="11"/>
        <v/>
      </c>
      <c r="Q42" s="1" t="str">
        <f t="shared" si="4"/>
        <v/>
      </c>
      <c r="R42" s="1" t="str">
        <f t="shared" si="7"/>
        <v/>
      </c>
      <c r="S42" s="1" t="str">
        <f t="shared" si="7"/>
        <v/>
      </c>
      <c r="T42" s="1" t="str">
        <f t="shared" si="7"/>
        <v/>
      </c>
      <c r="U42" s="1" t="str">
        <f t="shared" si="5"/>
        <v/>
      </c>
      <c r="V42" s="1" t="str">
        <f t="shared" ref="V42:AK42" si="28">IF(V19="","",V19)</f>
        <v/>
      </c>
      <c r="W42" s="1" t="str">
        <f t="shared" si="28"/>
        <v/>
      </c>
      <c r="X42" s="1" t="str">
        <f t="shared" si="28"/>
        <v/>
      </c>
      <c r="Y42" s="1" t="str">
        <f t="shared" si="28"/>
        <v/>
      </c>
      <c r="Z42" s="1" t="str">
        <f t="shared" si="28"/>
        <v/>
      </c>
      <c r="AA42" s="1" t="str">
        <f t="shared" si="28"/>
        <v/>
      </c>
      <c r="AB42" s="1" t="str">
        <f t="shared" si="28"/>
        <v/>
      </c>
      <c r="AC42" s="1" t="str">
        <f t="shared" si="28"/>
        <v/>
      </c>
      <c r="AD42" s="1" t="str">
        <f t="shared" si="28"/>
        <v/>
      </c>
      <c r="AE42" s="1" t="str">
        <f t="shared" si="28"/>
        <v/>
      </c>
      <c r="AF42" s="1" t="str">
        <f t="shared" si="28"/>
        <v/>
      </c>
      <c r="AG42" s="1" t="str">
        <f t="shared" si="28"/>
        <v/>
      </c>
      <c r="AH42" s="1" t="str">
        <f t="shared" si="28"/>
        <v/>
      </c>
      <c r="AI42" s="1" t="str">
        <f t="shared" si="28"/>
        <v/>
      </c>
      <c r="AJ42" s="1" t="str">
        <f t="shared" si="28"/>
        <v/>
      </c>
      <c r="AK42" s="1" t="str">
        <f t="shared" si="28"/>
        <v/>
      </c>
      <c r="AM42" s="33">
        <f t="shared" ca="1" si="0"/>
        <v>0.24927250733622508</v>
      </c>
      <c r="AN42" s="33">
        <f t="shared" ca="1" si="1"/>
        <v>43</v>
      </c>
      <c r="AO42" s="33">
        <v>7</v>
      </c>
      <c r="AP42" s="33">
        <v>7</v>
      </c>
      <c r="AQ42" s="33">
        <v>49</v>
      </c>
    </row>
    <row r="43" spans="1:43" ht="35.15" customHeight="1" x14ac:dyDescent="0.25">
      <c r="A43" s="5" t="str">
        <f t="shared" si="9"/>
        <v>(9)</v>
      </c>
      <c r="D43" s="112">
        <f t="shared" ca="1" si="22"/>
        <v>0.15</v>
      </c>
      <c r="E43" s="112" t="str">
        <f t="shared" si="22"/>
        <v/>
      </c>
      <c r="F43" s="112" t="str">
        <f t="shared" si="22"/>
        <v/>
      </c>
      <c r="G43" s="129" t="str">
        <f t="shared" si="22"/>
        <v>÷</v>
      </c>
      <c r="H43" s="112" t="str">
        <f t="shared" si="22"/>
        <v/>
      </c>
      <c r="I43" s="112">
        <f t="shared" ca="1" si="22"/>
        <v>5</v>
      </c>
      <c r="J43" s="112" t="str">
        <f t="shared" si="22"/>
        <v/>
      </c>
      <c r="K43" s="129" t="s">
        <v>138</v>
      </c>
      <c r="L43" s="112"/>
      <c r="M43" s="121">
        <f ca="1">D43/I43</f>
        <v>0.03</v>
      </c>
      <c r="N43" s="121"/>
      <c r="O43" s="121"/>
      <c r="P43" s="1" t="str">
        <f t="shared" si="11"/>
        <v/>
      </c>
      <c r="Q43" s="1" t="str">
        <f t="shared" si="4"/>
        <v/>
      </c>
      <c r="R43" s="1" t="str">
        <f t="shared" si="7"/>
        <v/>
      </c>
      <c r="S43" s="1" t="str">
        <f t="shared" si="7"/>
        <v/>
      </c>
      <c r="T43" s="1" t="str">
        <f t="shared" si="7"/>
        <v/>
      </c>
      <c r="U43" s="1" t="str">
        <f t="shared" si="5"/>
        <v/>
      </c>
      <c r="V43" s="1" t="str">
        <f t="shared" ref="V43:AK43" si="29">IF(V20="","",V20)</f>
        <v/>
      </c>
      <c r="W43" s="1" t="str">
        <f t="shared" si="29"/>
        <v/>
      </c>
      <c r="X43" s="1" t="str">
        <f t="shared" si="29"/>
        <v/>
      </c>
      <c r="Y43" s="1" t="str">
        <f t="shared" si="29"/>
        <v/>
      </c>
      <c r="Z43" s="1" t="str">
        <f t="shared" si="29"/>
        <v/>
      </c>
      <c r="AA43" s="1" t="str">
        <f t="shared" si="29"/>
        <v/>
      </c>
      <c r="AB43" s="1" t="str">
        <f t="shared" si="29"/>
        <v/>
      </c>
      <c r="AC43" s="1" t="str">
        <f t="shared" si="29"/>
        <v/>
      </c>
      <c r="AD43" s="1" t="str">
        <f t="shared" si="29"/>
        <v/>
      </c>
      <c r="AE43" s="1" t="str">
        <f t="shared" si="29"/>
        <v/>
      </c>
      <c r="AF43" s="1" t="str">
        <f t="shared" si="29"/>
        <v/>
      </c>
      <c r="AG43" s="1" t="str">
        <f t="shared" si="29"/>
        <v/>
      </c>
      <c r="AH43" s="1" t="str">
        <f t="shared" si="29"/>
        <v/>
      </c>
      <c r="AI43" s="1" t="str">
        <f t="shared" si="29"/>
        <v/>
      </c>
      <c r="AJ43" s="1" t="str">
        <f t="shared" si="29"/>
        <v/>
      </c>
      <c r="AK43" s="1" t="str">
        <f t="shared" si="29"/>
        <v/>
      </c>
      <c r="AM43" s="33">
        <f t="shared" ca="1" si="0"/>
        <v>0.15548201844250797</v>
      </c>
      <c r="AN43" s="33">
        <f t="shared" ca="1" si="1"/>
        <v>47</v>
      </c>
      <c r="AO43" s="33">
        <v>7</v>
      </c>
      <c r="AP43" s="33">
        <v>8</v>
      </c>
      <c r="AQ43" s="33">
        <v>56</v>
      </c>
    </row>
    <row r="44" spans="1:43" ht="35.15" customHeight="1" x14ac:dyDescent="0.25">
      <c r="A44" s="1" t="str">
        <f t="shared" si="9"/>
        <v/>
      </c>
      <c r="B44" s="44"/>
      <c r="D44" s="1" t="str">
        <f t="shared" si="22"/>
        <v/>
      </c>
      <c r="E44" s="1" t="str">
        <f t="shared" si="22"/>
        <v/>
      </c>
      <c r="F44" s="1" t="str">
        <f t="shared" si="22"/>
        <v/>
      </c>
      <c r="G44" s="1" t="str">
        <f t="shared" si="22"/>
        <v/>
      </c>
      <c r="H44" s="1" t="str">
        <f t="shared" si="22"/>
        <v/>
      </c>
      <c r="I44" s="1" t="str">
        <f t="shared" si="22"/>
        <v/>
      </c>
      <c r="J44" s="1" t="str">
        <f t="shared" si="22"/>
        <v/>
      </c>
      <c r="K44" s="8" t="str">
        <f>IF(K21="","",K21)</f>
        <v/>
      </c>
      <c r="L44" s="8" t="str">
        <f>IF(L21="","",L21)</f>
        <v/>
      </c>
      <c r="M44" s="1" t="str">
        <f>IF(M21="","",M21)</f>
        <v/>
      </c>
      <c r="N44" s="1" t="str">
        <f>IF(N21="","",N21)</f>
        <v/>
      </c>
      <c r="O44" s="1" t="str">
        <f>IF(O21="","",O21)</f>
        <v/>
      </c>
      <c r="P44" s="1" t="str">
        <f t="shared" si="11"/>
        <v/>
      </c>
      <c r="Q44" s="1" t="str">
        <f t="shared" si="4"/>
        <v/>
      </c>
      <c r="R44" s="1" t="str">
        <f t="shared" si="7"/>
        <v/>
      </c>
      <c r="S44" s="1" t="str">
        <f t="shared" si="7"/>
        <v/>
      </c>
      <c r="T44" s="1" t="str">
        <f t="shared" si="7"/>
        <v/>
      </c>
      <c r="U44" s="1" t="str">
        <f t="shared" si="5"/>
        <v/>
      </c>
      <c r="V44" s="1" t="str">
        <f t="shared" ref="V44:AK44" si="30">IF(V21="","",V21)</f>
        <v/>
      </c>
      <c r="W44" s="1" t="str">
        <f t="shared" si="30"/>
        <v/>
      </c>
      <c r="X44" s="1" t="str">
        <f t="shared" si="30"/>
        <v/>
      </c>
      <c r="Y44" s="1" t="str">
        <f t="shared" si="30"/>
        <v/>
      </c>
      <c r="Z44" s="1" t="str">
        <f t="shared" si="30"/>
        <v/>
      </c>
      <c r="AA44" s="1" t="str">
        <f t="shared" si="30"/>
        <v/>
      </c>
      <c r="AB44" s="1" t="str">
        <f t="shared" si="30"/>
        <v/>
      </c>
      <c r="AC44" s="1" t="str">
        <f t="shared" si="30"/>
        <v/>
      </c>
      <c r="AD44" s="1" t="str">
        <f t="shared" si="30"/>
        <v/>
      </c>
      <c r="AE44" s="1" t="str">
        <f t="shared" si="30"/>
        <v/>
      </c>
      <c r="AF44" s="1" t="str">
        <f t="shared" si="30"/>
        <v/>
      </c>
      <c r="AG44" s="1" t="str">
        <f t="shared" si="30"/>
        <v/>
      </c>
      <c r="AH44" s="1" t="str">
        <f t="shared" si="30"/>
        <v/>
      </c>
      <c r="AI44" s="1" t="str">
        <f t="shared" si="30"/>
        <v/>
      </c>
      <c r="AJ44" s="1" t="str">
        <f t="shared" si="30"/>
        <v/>
      </c>
      <c r="AK44" s="1" t="str">
        <f t="shared" si="30"/>
        <v/>
      </c>
      <c r="AM44" s="33">
        <f t="shared" ca="1" si="0"/>
        <v>0.31915141754482268</v>
      </c>
      <c r="AN44" s="33">
        <f t="shared" ca="1" si="1"/>
        <v>40</v>
      </c>
      <c r="AO44" s="33">
        <v>7</v>
      </c>
      <c r="AP44" s="33">
        <v>9</v>
      </c>
      <c r="AQ44" s="33">
        <v>63</v>
      </c>
    </row>
    <row r="45" spans="1:43" ht="35.15" customHeight="1" x14ac:dyDescent="0.25">
      <c r="A45" s="5" t="str">
        <f t="shared" si="9"/>
        <v>(10)</v>
      </c>
      <c r="D45" s="112">
        <f t="shared" ca="1" si="22"/>
        <v>0.32</v>
      </c>
      <c r="E45" s="112" t="str">
        <f t="shared" si="22"/>
        <v/>
      </c>
      <c r="F45" s="112" t="str">
        <f t="shared" si="22"/>
        <v/>
      </c>
      <c r="G45" s="129" t="str">
        <f t="shared" si="22"/>
        <v>÷</v>
      </c>
      <c r="H45" s="112" t="str">
        <f t="shared" si="22"/>
        <v/>
      </c>
      <c r="I45" s="112">
        <f t="shared" ca="1" si="22"/>
        <v>4</v>
      </c>
      <c r="J45" s="112" t="str">
        <f t="shared" si="22"/>
        <v/>
      </c>
      <c r="K45" s="129" t="s">
        <v>138</v>
      </c>
      <c r="L45" s="112"/>
      <c r="M45" s="121">
        <f ca="1">D45/I45</f>
        <v>0.08</v>
      </c>
      <c r="N45" s="121"/>
      <c r="O45" s="121"/>
      <c r="P45" s="1" t="str">
        <f t="shared" si="11"/>
        <v/>
      </c>
      <c r="Q45" s="1" t="str">
        <f t="shared" si="4"/>
        <v/>
      </c>
      <c r="R45" s="1" t="str">
        <f t="shared" si="7"/>
        <v/>
      </c>
      <c r="S45" s="1" t="str">
        <f t="shared" si="7"/>
        <v/>
      </c>
      <c r="T45" s="1" t="str">
        <f t="shared" si="7"/>
        <v/>
      </c>
      <c r="U45" s="1" t="str">
        <f t="shared" si="5"/>
        <v/>
      </c>
      <c r="V45" s="1" t="str">
        <f t="shared" ref="V45:AK45" si="31">IF(V22="","",V22)</f>
        <v/>
      </c>
      <c r="W45" s="1" t="str">
        <f t="shared" si="31"/>
        <v/>
      </c>
      <c r="X45" s="1" t="str">
        <f t="shared" si="31"/>
        <v/>
      </c>
      <c r="Y45" s="1" t="str">
        <f t="shared" si="31"/>
        <v/>
      </c>
      <c r="Z45" s="1" t="str">
        <f t="shared" si="31"/>
        <v/>
      </c>
      <c r="AA45" s="1" t="str">
        <f t="shared" si="31"/>
        <v/>
      </c>
      <c r="AB45" s="1" t="str">
        <f t="shared" si="31"/>
        <v/>
      </c>
      <c r="AC45" s="1" t="str">
        <f t="shared" si="31"/>
        <v/>
      </c>
      <c r="AD45" s="1" t="str">
        <f t="shared" si="31"/>
        <v/>
      </c>
      <c r="AE45" s="1" t="str">
        <f t="shared" si="31"/>
        <v/>
      </c>
      <c r="AF45" s="1" t="str">
        <f t="shared" si="31"/>
        <v/>
      </c>
      <c r="AG45" s="1" t="str">
        <f t="shared" si="31"/>
        <v/>
      </c>
      <c r="AH45" s="1" t="str">
        <f t="shared" si="31"/>
        <v/>
      </c>
      <c r="AI45" s="1" t="str">
        <f t="shared" si="31"/>
        <v/>
      </c>
      <c r="AJ45" s="1" t="str">
        <f t="shared" si="31"/>
        <v/>
      </c>
      <c r="AK45" s="1" t="str">
        <f t="shared" si="31"/>
        <v/>
      </c>
      <c r="AM45" s="33">
        <f t="shared" ca="1" si="0"/>
        <v>0.37439439392656626</v>
      </c>
      <c r="AN45" s="33">
        <f t="shared" ca="1" si="1"/>
        <v>34</v>
      </c>
      <c r="AO45" s="33">
        <v>8</v>
      </c>
      <c r="AP45" s="33">
        <v>2</v>
      </c>
      <c r="AQ45" s="33">
        <v>16</v>
      </c>
    </row>
    <row r="46" spans="1:43" ht="35.15" customHeight="1" x14ac:dyDescent="0.25">
      <c r="A46" s="5" t="str">
        <f t="shared" si="9"/>
        <v/>
      </c>
      <c r="B46" s="44"/>
      <c r="D46" s="1" t="str">
        <f t="shared" si="22"/>
        <v/>
      </c>
      <c r="E46" s="1" t="str">
        <f t="shared" si="22"/>
        <v/>
      </c>
      <c r="F46" s="1" t="str">
        <f t="shared" si="22"/>
        <v/>
      </c>
      <c r="G46" s="1" t="str">
        <f t="shared" si="22"/>
        <v/>
      </c>
      <c r="H46" s="1" t="str">
        <f t="shared" si="22"/>
        <v/>
      </c>
      <c r="I46" s="1" t="str">
        <f t="shared" si="22"/>
        <v/>
      </c>
      <c r="J46" s="1" t="str">
        <f t="shared" si="22"/>
        <v/>
      </c>
      <c r="K46" s="8" t="str">
        <f>IF(K23="","",K23)</f>
        <v/>
      </c>
      <c r="L46" s="8" t="str">
        <f>IF(L23="","",L23)</f>
        <v/>
      </c>
      <c r="M46" s="50" t="str">
        <f>IF(M23="","",M23)</f>
        <v/>
      </c>
      <c r="N46" s="50" t="str">
        <f>IF(N23="","",N23)</f>
        <v/>
      </c>
      <c r="O46" s="50" t="str">
        <f>IF(O23="","",O23)</f>
        <v/>
      </c>
      <c r="P46" s="1" t="str">
        <f t="shared" si="11"/>
        <v/>
      </c>
      <c r="Q46" s="1" t="str">
        <f t="shared" si="4"/>
        <v/>
      </c>
      <c r="R46" s="1" t="str">
        <f t="shared" si="7"/>
        <v/>
      </c>
      <c r="S46" s="1" t="str">
        <f t="shared" si="7"/>
        <v/>
      </c>
      <c r="T46" s="1" t="str">
        <f t="shared" si="7"/>
        <v/>
      </c>
      <c r="U46" s="1" t="str">
        <f t="shared" si="5"/>
        <v/>
      </c>
      <c r="V46" s="1" t="str">
        <f t="shared" ref="V46:AK46" si="32">IF(V23="","",V23)</f>
        <v/>
      </c>
      <c r="W46" s="1" t="str">
        <f t="shared" si="32"/>
        <v/>
      </c>
      <c r="X46" s="1" t="str">
        <f t="shared" si="32"/>
        <v/>
      </c>
      <c r="Y46" s="1" t="str">
        <f t="shared" si="32"/>
        <v/>
      </c>
      <c r="Z46" s="1" t="str">
        <f t="shared" si="32"/>
        <v/>
      </c>
      <c r="AA46" s="1" t="str">
        <f t="shared" si="32"/>
        <v/>
      </c>
      <c r="AB46" s="1" t="str">
        <f t="shared" si="32"/>
        <v/>
      </c>
      <c r="AC46" s="1" t="str">
        <f t="shared" si="32"/>
        <v/>
      </c>
      <c r="AD46" s="1" t="str">
        <f t="shared" si="32"/>
        <v/>
      </c>
      <c r="AE46" s="1" t="str">
        <f t="shared" si="32"/>
        <v/>
      </c>
      <c r="AF46" s="1" t="str">
        <f t="shared" si="32"/>
        <v/>
      </c>
      <c r="AG46" s="1" t="str">
        <f t="shared" si="32"/>
        <v/>
      </c>
      <c r="AH46" s="1" t="str">
        <f t="shared" si="32"/>
        <v/>
      </c>
      <c r="AI46" s="1" t="str">
        <f t="shared" si="32"/>
        <v/>
      </c>
      <c r="AJ46" s="1" t="str">
        <f t="shared" si="32"/>
        <v/>
      </c>
      <c r="AK46" s="1" t="str">
        <f t="shared" si="32"/>
        <v/>
      </c>
      <c r="AM46" s="33">
        <f t="shared" ca="1" si="0"/>
        <v>8.8590113544740445E-2</v>
      </c>
      <c r="AN46" s="33">
        <f t="shared" ca="1" si="1"/>
        <v>54</v>
      </c>
      <c r="AO46" s="33">
        <v>8</v>
      </c>
      <c r="AP46" s="33">
        <v>3</v>
      </c>
      <c r="AQ46" s="33">
        <v>24</v>
      </c>
    </row>
    <row r="47" spans="1:43" ht="25" customHeight="1" x14ac:dyDescent="0.25">
      <c r="AM47" s="33">
        <f t="shared" ca="1" si="0"/>
        <v>0.70822807816896749</v>
      </c>
      <c r="AN47" s="33">
        <f t="shared" ca="1" si="1"/>
        <v>24</v>
      </c>
      <c r="AO47" s="33">
        <v>8</v>
      </c>
      <c r="AP47" s="33">
        <v>4</v>
      </c>
      <c r="AQ47" s="33">
        <v>32</v>
      </c>
    </row>
    <row r="48" spans="1:43" ht="25" customHeight="1" x14ac:dyDescent="0.25">
      <c r="AM48" s="33">
        <f t="shared" ca="1" si="0"/>
        <v>0.10290036843247363</v>
      </c>
      <c r="AN48" s="33">
        <f t="shared" ca="1" si="1"/>
        <v>50</v>
      </c>
      <c r="AO48" s="33">
        <v>8</v>
      </c>
      <c r="AP48" s="33">
        <v>6</v>
      </c>
      <c r="AQ48" s="33">
        <v>48</v>
      </c>
    </row>
    <row r="49" spans="39:43" ht="25" customHeight="1" x14ac:dyDescent="0.25">
      <c r="AM49" s="33">
        <f t="shared" ca="1" si="0"/>
        <v>0.77913960443718266</v>
      </c>
      <c r="AN49" s="33">
        <f t="shared" ca="1" si="1"/>
        <v>20</v>
      </c>
      <c r="AO49" s="33">
        <v>8</v>
      </c>
      <c r="AP49" s="33">
        <v>7</v>
      </c>
      <c r="AQ49" s="33">
        <v>56</v>
      </c>
    </row>
    <row r="50" spans="39:43" ht="25" customHeight="1" x14ac:dyDescent="0.25">
      <c r="AM50" s="33">
        <f t="shared" ca="1" si="0"/>
        <v>0.91232766627985495</v>
      </c>
      <c r="AN50" s="33">
        <f t="shared" ca="1" si="1"/>
        <v>4</v>
      </c>
      <c r="AO50" s="33">
        <v>8</v>
      </c>
      <c r="AP50" s="33">
        <v>8</v>
      </c>
      <c r="AQ50" s="33">
        <v>64</v>
      </c>
    </row>
    <row r="51" spans="39:43" ht="25" customHeight="1" x14ac:dyDescent="0.25">
      <c r="AM51" s="33">
        <f t="shared" ca="1" si="0"/>
        <v>0.15175336836961961</v>
      </c>
      <c r="AN51" s="33">
        <f t="shared" ca="1" si="1"/>
        <v>48</v>
      </c>
      <c r="AO51" s="33">
        <v>8</v>
      </c>
      <c r="AP51" s="33">
        <v>9</v>
      </c>
      <c r="AQ51" s="33">
        <v>72</v>
      </c>
    </row>
    <row r="52" spans="39:43" ht="25" customHeight="1" x14ac:dyDescent="0.25">
      <c r="AM52" s="33">
        <f t="shared" ca="1" si="0"/>
        <v>0.80404303733787963</v>
      </c>
      <c r="AN52" s="33">
        <f t="shared" ca="1" si="1"/>
        <v>16</v>
      </c>
      <c r="AO52" s="33">
        <v>9</v>
      </c>
      <c r="AP52" s="33">
        <v>2</v>
      </c>
      <c r="AQ52" s="33">
        <v>18</v>
      </c>
    </row>
    <row r="53" spans="39:43" ht="25" customHeight="1" x14ac:dyDescent="0.25">
      <c r="AM53" s="33">
        <f t="shared" ca="1" si="0"/>
        <v>0.97200475927793006</v>
      </c>
      <c r="AN53" s="33">
        <f t="shared" ca="1" si="1"/>
        <v>3</v>
      </c>
      <c r="AO53" s="33">
        <v>9</v>
      </c>
      <c r="AP53" s="33">
        <v>3</v>
      </c>
      <c r="AQ53" s="33">
        <v>27</v>
      </c>
    </row>
    <row r="54" spans="39:43" ht="25" customHeight="1" x14ac:dyDescent="0.25">
      <c r="AM54" s="33">
        <f t="shared" ca="1" si="0"/>
        <v>0.10198777238831502</v>
      </c>
      <c r="AN54" s="33">
        <f t="shared" ca="1" si="1"/>
        <v>51</v>
      </c>
      <c r="AO54" s="33">
        <v>9</v>
      </c>
      <c r="AP54" s="33">
        <v>4</v>
      </c>
      <c r="AQ54" s="33">
        <v>36</v>
      </c>
    </row>
    <row r="55" spans="39:43" ht="25" customHeight="1" x14ac:dyDescent="0.25">
      <c r="AM55" s="33">
        <f t="shared" ca="1" si="0"/>
        <v>0.70310547657227496</v>
      </c>
      <c r="AN55" s="33">
        <f t="shared" ca="1" si="1"/>
        <v>25</v>
      </c>
      <c r="AO55" s="33">
        <v>9</v>
      </c>
      <c r="AP55" s="33">
        <v>5</v>
      </c>
      <c r="AQ55" s="33">
        <v>45</v>
      </c>
    </row>
    <row r="56" spans="39:43" ht="25" customHeight="1" x14ac:dyDescent="0.25">
      <c r="AM56" s="33">
        <f t="shared" ca="1" si="0"/>
        <v>0.79163400261123174</v>
      </c>
      <c r="AN56" s="33">
        <f t="shared" ca="1" si="1"/>
        <v>18</v>
      </c>
      <c r="AO56" s="33">
        <v>9</v>
      </c>
      <c r="AP56" s="33">
        <v>6</v>
      </c>
      <c r="AQ56" s="33">
        <v>54</v>
      </c>
    </row>
    <row r="57" spans="39:43" ht="25" customHeight="1" x14ac:dyDescent="0.25">
      <c r="AM57" s="33">
        <f t="shared" ca="1" si="0"/>
        <v>0.24109172208458962</v>
      </c>
      <c r="AN57" s="33">
        <f t="shared" ca="1" si="1"/>
        <v>44</v>
      </c>
      <c r="AO57" s="33">
        <v>9</v>
      </c>
      <c r="AP57" s="33">
        <v>7</v>
      </c>
      <c r="AQ57" s="33">
        <v>63</v>
      </c>
    </row>
    <row r="58" spans="39:43" ht="25" customHeight="1" x14ac:dyDescent="0.25">
      <c r="AM58" s="33">
        <f t="shared" ca="1" si="0"/>
        <v>0.78985205992442731</v>
      </c>
      <c r="AN58" s="33">
        <f t="shared" ca="1" si="1"/>
        <v>19</v>
      </c>
      <c r="AO58" s="33">
        <v>9</v>
      </c>
      <c r="AP58" s="33">
        <v>8</v>
      </c>
      <c r="AQ58" s="33">
        <v>72</v>
      </c>
    </row>
    <row r="59" spans="39:43" ht="25" customHeight="1" x14ac:dyDescent="0.25">
      <c r="AM59" s="33">
        <f t="shared" ca="1" si="0"/>
        <v>5.0202580720209222E-2</v>
      </c>
      <c r="AN59" s="33">
        <f t="shared" ca="1" si="1"/>
        <v>55</v>
      </c>
      <c r="AO59" s="33">
        <v>9</v>
      </c>
      <c r="AP59" s="33">
        <v>9</v>
      </c>
      <c r="AQ59" s="33">
        <v>81</v>
      </c>
    </row>
  </sheetData>
  <mergeCells count="82">
    <mergeCell ref="F10:G10"/>
    <mergeCell ref="H10:I10"/>
    <mergeCell ref="AI1:AJ1"/>
    <mergeCell ref="AI24:AJ24"/>
    <mergeCell ref="D14:F14"/>
    <mergeCell ref="G14:H14"/>
    <mergeCell ref="I14:J14"/>
    <mergeCell ref="D8:E8"/>
    <mergeCell ref="F8:G8"/>
    <mergeCell ref="H8:I8"/>
    <mergeCell ref="D12:F12"/>
    <mergeCell ref="G12:H12"/>
    <mergeCell ref="G39:H39"/>
    <mergeCell ref="G41:H41"/>
    <mergeCell ref="D22:F22"/>
    <mergeCell ref="G22:H22"/>
    <mergeCell ref="D16:F16"/>
    <mergeCell ref="G16:H16"/>
    <mergeCell ref="D29:E29"/>
    <mergeCell ref="F29:G29"/>
    <mergeCell ref="D20:F20"/>
    <mergeCell ref="G20:H20"/>
    <mergeCell ref="G18:H18"/>
    <mergeCell ref="G45:H45"/>
    <mergeCell ref="D45:F45"/>
    <mergeCell ref="I35:J35"/>
    <mergeCell ref="I37:J37"/>
    <mergeCell ref="I39:J39"/>
    <mergeCell ref="I45:J45"/>
    <mergeCell ref="D43:F43"/>
    <mergeCell ref="I41:J41"/>
    <mergeCell ref="I43:J43"/>
    <mergeCell ref="D35:F35"/>
    <mergeCell ref="D37:F37"/>
    <mergeCell ref="D39:F39"/>
    <mergeCell ref="D41:F41"/>
    <mergeCell ref="G43:H43"/>
    <mergeCell ref="G35:H35"/>
    <mergeCell ref="G37:H37"/>
    <mergeCell ref="M39:O39"/>
    <mergeCell ref="K31:L31"/>
    <mergeCell ref="M45:O45"/>
    <mergeCell ref="K41:L41"/>
    <mergeCell ref="K43:L43"/>
    <mergeCell ref="K45:L45"/>
    <mergeCell ref="M43:O43"/>
    <mergeCell ref="M41:O41"/>
    <mergeCell ref="M31:O31"/>
    <mergeCell ref="M33:O33"/>
    <mergeCell ref="M35:O35"/>
    <mergeCell ref="M37:O37"/>
    <mergeCell ref="K35:L35"/>
    <mergeCell ref="K37:L37"/>
    <mergeCell ref="K39:L39"/>
    <mergeCell ref="D4:E4"/>
    <mergeCell ref="F4:G4"/>
    <mergeCell ref="H4:I4"/>
    <mergeCell ref="D27:E27"/>
    <mergeCell ref="F27:G27"/>
    <mergeCell ref="H27:I27"/>
    <mergeCell ref="D6:E6"/>
    <mergeCell ref="F6:G6"/>
    <mergeCell ref="H6:I6"/>
    <mergeCell ref="D18:F18"/>
    <mergeCell ref="I20:J20"/>
    <mergeCell ref="I16:J16"/>
    <mergeCell ref="I22:J22"/>
    <mergeCell ref="I12:J12"/>
    <mergeCell ref="D10:E10"/>
    <mergeCell ref="I18:J18"/>
    <mergeCell ref="M27:O27"/>
    <mergeCell ref="D31:E31"/>
    <mergeCell ref="F31:G31"/>
    <mergeCell ref="H31:I31"/>
    <mergeCell ref="D33:E33"/>
    <mergeCell ref="F33:G33"/>
    <mergeCell ref="H33:I33"/>
    <mergeCell ref="M29:O29"/>
    <mergeCell ref="K29:L29"/>
    <mergeCell ref="K33:L33"/>
    <mergeCell ref="H29:I29"/>
    <mergeCell ref="K27:L27"/>
  </mergeCells>
  <phoneticPr fontId="3"/>
  <pageMargins left="0.98425196850393704" right="0.98425196850393704" top="0.98425196850393704" bottom="0.98425196850393704" header="0.51181102362204722" footer="0.51181102362204722"/>
  <pageSetup paperSize="9" orientation="portrait" horizontalDpi="300" verticalDpi="0" r:id="rId1"/>
  <headerFooter alignWithMargins="0">
    <oddHeader>&amp;L算数ドリル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K78"/>
  <sheetViews>
    <sheetView workbookViewId="0"/>
  </sheetViews>
  <sheetFormatPr defaultColWidth="8.78515625" defaultRowHeight="25" customHeight="1" x14ac:dyDescent="0.25"/>
  <cols>
    <col min="1" max="37" width="1.7109375" style="1" customWidth="1"/>
    <col min="38" max="16384" width="8.78515625" style="1"/>
  </cols>
  <sheetData>
    <row r="1" spans="1:37" ht="25" customHeight="1" x14ac:dyDescent="0.25">
      <c r="D1" s="2" t="s">
        <v>139</v>
      </c>
      <c r="AG1" s="3" t="s">
        <v>2</v>
      </c>
      <c r="AH1" s="3"/>
      <c r="AI1" s="111"/>
      <c r="AJ1" s="111"/>
    </row>
    <row r="2" spans="1:37" ht="25" customHeight="1" x14ac:dyDescent="0.25">
      <c r="Q2" s="4" t="s">
        <v>0</v>
      </c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</row>
    <row r="3" spans="1:37" ht="20.149999999999999" customHeight="1" x14ac:dyDescent="0.25">
      <c r="A3" s="5"/>
    </row>
    <row r="4" spans="1:37" ht="20.149999999999999" customHeight="1" x14ac:dyDescent="0.25">
      <c r="A4" s="5"/>
      <c r="D4" s="10"/>
      <c r="E4" s="29"/>
      <c r="F4" s="3"/>
      <c r="G4" s="51"/>
      <c r="H4" s="51"/>
      <c r="I4" s="51"/>
      <c r="J4" s="51"/>
      <c r="K4" s="52"/>
      <c r="L4" s="17"/>
      <c r="M4" s="17"/>
      <c r="N4" s="17"/>
      <c r="S4" s="5"/>
      <c r="V4" s="10"/>
      <c r="W4" s="10"/>
      <c r="X4" s="29"/>
      <c r="Y4" s="3"/>
      <c r="Z4" s="51"/>
      <c r="AA4" s="51"/>
      <c r="AB4" s="51"/>
      <c r="AC4" s="51"/>
      <c r="AD4" s="52"/>
      <c r="AE4" s="17"/>
      <c r="AF4" s="17"/>
    </row>
    <row r="5" spans="1:37" ht="20.149999999999999" customHeight="1" x14ac:dyDescent="0.25">
      <c r="A5" s="53" t="s">
        <v>140</v>
      </c>
      <c r="B5" s="54"/>
      <c r="C5" s="54"/>
      <c r="D5" s="54">
        <f ca="1">INT(RAND()*8+2)</f>
        <v>5</v>
      </c>
      <c r="E5" s="54" t="s">
        <v>141</v>
      </c>
      <c r="F5" s="54"/>
      <c r="G5" s="53">
        <f ca="1">IF(INT(L5/100)=0,"",INT(L5/100))</f>
        <v>1</v>
      </c>
      <c r="H5" s="53"/>
      <c r="I5" s="53">
        <f ca="1">INT(L5/10)-INT(L5/100)*10</f>
        <v>6</v>
      </c>
      <c r="J5" s="54" t="str">
        <f ca="1">IF(K5="","",".")</f>
        <v/>
      </c>
      <c r="K5" s="55" t="str">
        <f ca="1">IF(L5-INT(L5/10)*10=0,"",L5-INT(L5/10)*10)</f>
        <v/>
      </c>
      <c r="L5" s="56">
        <f ca="1">D5*M5</f>
        <v>160</v>
      </c>
      <c r="M5" s="56">
        <f ca="1">INT(RAND()*9+1)*10+INT(RAND()*9+1)</f>
        <v>32</v>
      </c>
      <c r="N5" s="54"/>
      <c r="O5" s="54"/>
      <c r="P5" s="53"/>
      <c r="Q5" s="54"/>
      <c r="R5" s="54"/>
      <c r="S5" s="54"/>
      <c r="T5" s="57" t="s">
        <v>142</v>
      </c>
      <c r="U5" s="54"/>
      <c r="V5" s="54"/>
      <c r="W5" s="54">
        <f ca="1">INT(RAND()*8+2)</f>
        <v>5</v>
      </c>
      <c r="X5" s="54" t="s">
        <v>141</v>
      </c>
      <c r="Y5" s="54"/>
      <c r="Z5" s="53">
        <f ca="1">IF(INT(AE5/100)=0,"",INT(AE5/100))</f>
        <v>4</v>
      </c>
      <c r="AA5" s="53"/>
      <c r="AB5" s="53">
        <f ca="1">INT(AE5/10)-INT(AE5/100)*10</f>
        <v>4</v>
      </c>
      <c r="AC5" s="54" t="str">
        <f ca="1">IF(AD5="","",".")</f>
        <v>.</v>
      </c>
      <c r="AD5" s="55">
        <f ca="1">IF(AE5-INT(AE5/10)*10=0,"",AE5-INT(AE5/10)*10)</f>
        <v>5</v>
      </c>
      <c r="AE5" s="56">
        <f ca="1">W5*AF5</f>
        <v>445</v>
      </c>
      <c r="AF5" s="56">
        <f ca="1">INT(RAND()*9+1)*10+INT(RAND()*9+1)</f>
        <v>89</v>
      </c>
      <c r="AG5" s="54"/>
      <c r="AH5" s="54"/>
      <c r="AI5" s="54"/>
      <c r="AJ5" s="54"/>
      <c r="AK5" s="54"/>
    </row>
    <row r="6" spans="1:37" ht="20.149999999999999" customHeight="1" x14ac:dyDescent="0.25"/>
    <row r="7" spans="1:37" ht="20.149999999999999" customHeight="1" x14ac:dyDescent="0.25">
      <c r="F7" s="58"/>
      <c r="G7" s="58"/>
      <c r="H7" s="5"/>
      <c r="I7" s="59"/>
      <c r="J7" s="59"/>
      <c r="K7" s="17"/>
      <c r="L7" s="17"/>
      <c r="M7" s="17"/>
    </row>
    <row r="8" spans="1:37" ht="20.149999999999999" customHeight="1" x14ac:dyDescent="0.25"/>
    <row r="9" spans="1:37" ht="20.149999999999999" customHeight="1" x14ac:dyDescent="0.25"/>
    <row r="10" spans="1:37" ht="20.149999999999999" customHeight="1" x14ac:dyDescent="0.25"/>
    <row r="11" spans="1:37" ht="20.149999999999999" customHeight="1" x14ac:dyDescent="0.25">
      <c r="D11" s="10"/>
      <c r="E11" s="29"/>
      <c r="F11" s="3"/>
      <c r="G11" s="51"/>
      <c r="H11" s="51"/>
      <c r="I11" s="51"/>
      <c r="J11" s="51"/>
      <c r="K11" s="52"/>
      <c r="L11" s="17"/>
      <c r="M11" s="17"/>
      <c r="N11" s="17"/>
      <c r="S11" s="5"/>
      <c r="V11" s="10"/>
      <c r="W11" s="10"/>
      <c r="X11" s="29"/>
      <c r="Y11" s="3"/>
      <c r="Z11" s="51"/>
      <c r="AA11" s="51"/>
      <c r="AB11" s="51"/>
      <c r="AC11" s="51"/>
      <c r="AD11" s="52"/>
      <c r="AE11" s="17"/>
      <c r="AF11" s="17"/>
    </row>
    <row r="12" spans="1:37" ht="20.149999999999999" customHeight="1" x14ac:dyDescent="0.25">
      <c r="A12" s="53" t="s">
        <v>143</v>
      </c>
      <c r="B12" s="54"/>
      <c r="C12" s="54"/>
      <c r="D12" s="54">
        <f ca="1">INT(RAND()*8+2)</f>
        <v>6</v>
      </c>
      <c r="E12" s="54" t="s">
        <v>141</v>
      </c>
      <c r="F12" s="54"/>
      <c r="G12" s="53">
        <f ca="1">IF(INT(L12/100)=0,"",INT(L12/100))</f>
        <v>5</v>
      </c>
      <c r="H12" s="53"/>
      <c r="I12" s="53">
        <f ca="1">INT(L12/10)-INT(L12/100)*10</f>
        <v>6</v>
      </c>
      <c r="J12" s="54" t="str">
        <f ca="1">IF(K12="","",".")</f>
        <v>.</v>
      </c>
      <c r="K12" s="55">
        <f ca="1">IF(L12-INT(L12/10)*10=0,"",L12-INT(L12/10)*10)</f>
        <v>4</v>
      </c>
      <c r="L12" s="56">
        <f ca="1">D12*M12</f>
        <v>564</v>
      </c>
      <c r="M12" s="56">
        <f ca="1">INT(RAND()*9+1)*10+INT(RAND()*9+1)</f>
        <v>94</v>
      </c>
      <c r="N12" s="54"/>
      <c r="O12" s="54"/>
      <c r="P12" s="53"/>
      <c r="Q12" s="54"/>
      <c r="R12" s="54"/>
      <c r="S12" s="54"/>
      <c r="T12" s="57" t="s">
        <v>144</v>
      </c>
      <c r="U12" s="54"/>
      <c r="V12" s="54"/>
      <c r="W12" s="54">
        <f ca="1">INT(RAND()*8+2)</f>
        <v>8</v>
      </c>
      <c r="X12" s="54" t="s">
        <v>141</v>
      </c>
      <c r="Y12" s="54"/>
      <c r="Z12" s="53">
        <f ca="1">IF(INT(AE12/100)=0,"",INT(AE12/100))</f>
        <v>7</v>
      </c>
      <c r="AA12" s="53"/>
      <c r="AB12" s="53">
        <f ca="1">INT(AE12/10)-INT(AE12/100)*10</f>
        <v>6</v>
      </c>
      <c r="AC12" s="54" t="str">
        <f ca="1">IF(AD12="","",".")</f>
        <v>.</v>
      </c>
      <c r="AD12" s="55">
        <f ca="1">IF(AE12-INT(AE12/10)*10=0,"",AE12-INT(AE12/10)*10)</f>
        <v>8</v>
      </c>
      <c r="AE12" s="56">
        <f ca="1">W12*AF12</f>
        <v>768</v>
      </c>
      <c r="AF12" s="56">
        <f ca="1">INT(RAND()*9+1)*10+INT(RAND()*9+1)</f>
        <v>96</v>
      </c>
      <c r="AG12" s="54"/>
      <c r="AH12" s="54"/>
      <c r="AI12" s="54"/>
      <c r="AJ12" s="54"/>
      <c r="AK12" s="54"/>
    </row>
    <row r="13" spans="1:37" ht="20.149999999999999" customHeight="1" x14ac:dyDescent="0.25"/>
    <row r="14" spans="1:37" ht="20.149999999999999" customHeight="1" x14ac:dyDescent="0.25"/>
    <row r="15" spans="1:37" ht="20.149999999999999" customHeight="1" x14ac:dyDescent="0.25"/>
    <row r="16" spans="1:37" ht="20.149999999999999" customHeight="1" x14ac:dyDescent="0.25"/>
    <row r="17" spans="1:37" ht="20.149999999999999" customHeight="1" x14ac:dyDescent="0.25"/>
    <row r="18" spans="1:37" ht="20.149999999999999" customHeight="1" x14ac:dyDescent="0.25">
      <c r="D18" s="10"/>
      <c r="E18" s="29"/>
      <c r="F18" s="3"/>
      <c r="G18" s="51"/>
      <c r="H18" s="51"/>
      <c r="I18" s="51"/>
      <c r="J18" s="51"/>
      <c r="K18" s="52"/>
      <c r="L18" s="17"/>
      <c r="M18" s="17"/>
      <c r="N18" s="17"/>
      <c r="S18" s="5"/>
      <c r="V18" s="10"/>
      <c r="W18" s="10"/>
      <c r="X18" s="29"/>
      <c r="Y18" s="3"/>
      <c r="Z18" s="51"/>
      <c r="AA18" s="51"/>
      <c r="AB18" s="51"/>
      <c r="AC18" s="51"/>
      <c r="AD18" s="52"/>
      <c r="AE18" s="17"/>
      <c r="AF18" s="17"/>
    </row>
    <row r="19" spans="1:37" ht="20.149999999999999" customHeight="1" x14ac:dyDescent="0.25">
      <c r="A19" s="53" t="s">
        <v>145</v>
      </c>
      <c r="B19" s="54"/>
      <c r="C19" s="54"/>
      <c r="D19" s="54">
        <f ca="1">INT(RAND()*8+2)</f>
        <v>5</v>
      </c>
      <c r="E19" s="54" t="s">
        <v>141</v>
      </c>
      <c r="F19" s="54"/>
      <c r="G19" s="53">
        <f ca="1">IF(INT(L19/100)=0,"",INT(L19/100))</f>
        <v>3</v>
      </c>
      <c r="H19" s="53"/>
      <c r="I19" s="53">
        <f ca="1">INT(L19/10)-INT(L19/100)*10</f>
        <v>7</v>
      </c>
      <c r="J19" s="54" t="str">
        <f ca="1">IF(K19="","",".")</f>
        <v/>
      </c>
      <c r="K19" s="55" t="str">
        <f ca="1">IF(L19-INT(L19/10)*10=0,"",L19-INT(L19/10)*10)</f>
        <v/>
      </c>
      <c r="L19" s="56">
        <f ca="1">D19*M19</f>
        <v>370</v>
      </c>
      <c r="M19" s="56">
        <f ca="1">INT(RAND()*9+1)*10+INT(RAND()*9+1)</f>
        <v>74</v>
      </c>
      <c r="N19" s="54"/>
      <c r="O19" s="54"/>
      <c r="P19" s="53"/>
      <c r="Q19" s="54"/>
      <c r="R19" s="54"/>
      <c r="S19" s="54"/>
      <c r="T19" s="57" t="s">
        <v>146</v>
      </c>
      <c r="U19" s="54"/>
      <c r="V19" s="54"/>
      <c r="W19" s="54">
        <f ca="1">INT(RAND()*8+2)</f>
        <v>7</v>
      </c>
      <c r="X19" s="54" t="s">
        <v>141</v>
      </c>
      <c r="Y19" s="54"/>
      <c r="Z19" s="53">
        <f ca="1">IF(INT(AE19/100)=0,"",INT(AE19/100))</f>
        <v>2</v>
      </c>
      <c r="AA19" s="53"/>
      <c r="AB19" s="53">
        <f ca="1">INT(AE19/10)-INT(AE19/100)*10</f>
        <v>1</v>
      </c>
      <c r="AC19" s="54" t="str">
        <f ca="1">IF(AD19="","",".")</f>
        <v>.</v>
      </c>
      <c r="AD19" s="55">
        <f ca="1">IF(AE19-INT(AE19/10)*10=0,"",AE19-INT(AE19/10)*10)</f>
        <v>7</v>
      </c>
      <c r="AE19" s="56">
        <f ca="1">W19*AF19</f>
        <v>217</v>
      </c>
      <c r="AF19" s="56">
        <f ca="1">INT(RAND()*9+1)*10+INT(RAND()*9+1)</f>
        <v>31</v>
      </c>
      <c r="AG19" s="54"/>
      <c r="AH19" s="54"/>
      <c r="AI19" s="54"/>
      <c r="AJ19" s="54"/>
      <c r="AK19" s="54"/>
    </row>
    <row r="20" spans="1:37" ht="20.149999999999999" customHeight="1" x14ac:dyDescent="0.25"/>
    <row r="21" spans="1:37" ht="20.149999999999999" customHeight="1" x14ac:dyDescent="0.25"/>
    <row r="22" spans="1:37" ht="20.149999999999999" customHeight="1" x14ac:dyDescent="0.25"/>
    <row r="23" spans="1:37" ht="20.149999999999999" customHeight="1" x14ac:dyDescent="0.25"/>
    <row r="24" spans="1:37" ht="20.149999999999999" customHeight="1" x14ac:dyDescent="0.25"/>
    <row r="25" spans="1:37" ht="20.149999999999999" customHeight="1" x14ac:dyDescent="0.25">
      <c r="D25" s="10"/>
      <c r="E25" s="29"/>
      <c r="F25" s="3"/>
      <c r="G25" s="51"/>
      <c r="H25" s="51"/>
      <c r="I25" s="51"/>
      <c r="J25" s="51"/>
      <c r="K25" s="52"/>
      <c r="L25" s="17"/>
      <c r="M25" s="17"/>
      <c r="N25" s="17"/>
      <c r="S25" s="5"/>
      <c r="V25" s="10"/>
      <c r="W25" s="10"/>
      <c r="X25" s="29"/>
      <c r="Y25" s="3"/>
      <c r="Z25" s="51"/>
      <c r="AA25" s="51"/>
      <c r="AB25" s="51"/>
      <c r="AC25" s="51"/>
      <c r="AD25" s="52"/>
      <c r="AE25" s="17"/>
      <c r="AF25" s="17"/>
    </row>
    <row r="26" spans="1:37" ht="20.149999999999999" customHeight="1" x14ac:dyDescent="0.25">
      <c r="A26" s="53" t="s">
        <v>147</v>
      </c>
      <c r="B26" s="54"/>
      <c r="C26" s="54"/>
      <c r="D26" s="54">
        <f ca="1">INT(RAND()*8+2)</f>
        <v>3</v>
      </c>
      <c r="E26" s="54" t="s">
        <v>141</v>
      </c>
      <c r="F26" s="54"/>
      <c r="G26" s="53">
        <f ca="1">IF(INT(L26/100)=0,"",INT(L26/100))</f>
        <v>2</v>
      </c>
      <c r="H26" s="53"/>
      <c r="I26" s="53">
        <f ca="1">INT(L26/10)-INT(L26/100)*10</f>
        <v>4</v>
      </c>
      <c r="J26" s="54" t="str">
        <f ca="1">IF(K26="","",".")</f>
        <v>.</v>
      </c>
      <c r="K26" s="55">
        <f ca="1">IF(L26-INT(L26/10)*10=0,"",L26-INT(L26/10)*10)</f>
        <v>9</v>
      </c>
      <c r="L26" s="56">
        <f ca="1">D26*M26</f>
        <v>249</v>
      </c>
      <c r="M26" s="56">
        <f ca="1">INT(RAND()*9+1)*10+INT(RAND()*9+1)</f>
        <v>83</v>
      </c>
      <c r="N26" s="54"/>
      <c r="O26" s="54"/>
      <c r="P26" s="53"/>
      <c r="Q26" s="54"/>
      <c r="R26" s="54"/>
      <c r="S26" s="54"/>
      <c r="T26" s="57" t="s">
        <v>148</v>
      </c>
      <c r="U26" s="54"/>
      <c r="V26" s="54"/>
      <c r="W26" s="54">
        <f ca="1">INT(RAND()*8+2)</f>
        <v>3</v>
      </c>
      <c r="X26" s="54" t="s">
        <v>141</v>
      </c>
      <c r="Y26" s="54"/>
      <c r="Z26" s="53">
        <f ca="1">IF(INT(AE26/100)=0,"",INT(AE26/100))</f>
        <v>2</v>
      </c>
      <c r="AA26" s="53"/>
      <c r="AB26" s="53">
        <f ca="1">INT(AE26/10)-INT(AE26/100)*10</f>
        <v>7</v>
      </c>
      <c r="AC26" s="54" t="str">
        <f ca="1">IF(AD26="","",".")</f>
        <v>.</v>
      </c>
      <c r="AD26" s="55">
        <f ca="1">IF(AE26-INT(AE26/10)*10=0,"",AE26-INT(AE26/10)*10)</f>
        <v>9</v>
      </c>
      <c r="AE26" s="56">
        <f ca="1">W26*AF26</f>
        <v>279</v>
      </c>
      <c r="AF26" s="56">
        <f ca="1">INT(RAND()*9+1)*10+INT(RAND()*9+1)</f>
        <v>93</v>
      </c>
      <c r="AG26" s="54"/>
      <c r="AH26" s="54"/>
      <c r="AI26" s="54"/>
      <c r="AJ26" s="54"/>
      <c r="AK26" s="54"/>
    </row>
    <row r="27" spans="1:37" ht="20.149999999999999" customHeight="1" x14ac:dyDescent="0.25"/>
    <row r="28" spans="1:37" ht="20.149999999999999" customHeight="1" x14ac:dyDescent="0.25"/>
    <row r="29" spans="1:37" ht="20.149999999999999" customHeight="1" x14ac:dyDescent="0.25"/>
    <row r="30" spans="1:37" ht="20.149999999999999" customHeight="1" x14ac:dyDescent="0.25"/>
    <row r="31" spans="1:37" ht="20.149999999999999" customHeight="1" x14ac:dyDescent="0.25"/>
    <row r="32" spans="1:37" ht="20.149999999999999" customHeight="1" x14ac:dyDescent="0.25">
      <c r="D32" s="10"/>
      <c r="E32" s="29"/>
      <c r="F32" s="3"/>
      <c r="G32" s="51"/>
      <c r="H32" s="51"/>
      <c r="I32" s="51"/>
      <c r="J32" s="51"/>
      <c r="K32" s="52"/>
      <c r="L32" s="17"/>
      <c r="M32" s="17"/>
      <c r="N32" s="17"/>
      <c r="S32" s="5"/>
      <c r="V32" s="10"/>
      <c r="W32" s="10"/>
      <c r="X32" s="29"/>
      <c r="Y32" s="3"/>
      <c r="Z32" s="51"/>
      <c r="AA32" s="51"/>
      <c r="AB32" s="51"/>
      <c r="AC32" s="51"/>
      <c r="AD32" s="52"/>
      <c r="AE32" s="17"/>
      <c r="AF32" s="17"/>
    </row>
    <row r="33" spans="1:37" ht="20.149999999999999" customHeight="1" x14ac:dyDescent="0.25">
      <c r="A33" s="53" t="s">
        <v>149</v>
      </c>
      <c r="B33" s="54"/>
      <c r="C33" s="54"/>
      <c r="D33" s="54">
        <f ca="1">INT(RAND()*8+2)</f>
        <v>8</v>
      </c>
      <c r="E33" s="54" t="s">
        <v>141</v>
      </c>
      <c r="F33" s="54"/>
      <c r="G33" s="53">
        <f ca="1">IF(INT(L33/100)=0,"",INT(L33/100))</f>
        <v>2</v>
      </c>
      <c r="H33" s="53"/>
      <c r="I33" s="53">
        <f ca="1">INT(L33/10)-INT(L33/100)*10</f>
        <v>8</v>
      </c>
      <c r="J33" s="54" t="str">
        <f ca="1">IF(K33="","",".")</f>
        <v>.</v>
      </c>
      <c r="K33" s="55">
        <f ca="1">IF(L33-INT(L33/10)*10=0,"",L33-INT(L33/10)*10)</f>
        <v>8</v>
      </c>
      <c r="L33" s="56">
        <f ca="1">D33*M33</f>
        <v>288</v>
      </c>
      <c r="M33" s="56">
        <f ca="1">INT(RAND()*9+1)*10+INT(RAND()*9+1)</f>
        <v>36</v>
      </c>
      <c r="N33" s="54"/>
      <c r="O33" s="54"/>
      <c r="P33" s="53"/>
      <c r="Q33" s="54"/>
      <c r="R33" s="54"/>
      <c r="S33" s="54"/>
      <c r="T33" s="60" t="s">
        <v>150</v>
      </c>
      <c r="U33" s="60"/>
      <c r="V33" s="54"/>
      <c r="W33" s="54">
        <f ca="1">INT(RAND()*8+2)</f>
        <v>6</v>
      </c>
      <c r="X33" s="54" t="s">
        <v>141</v>
      </c>
      <c r="Y33" s="54"/>
      <c r="Z33" s="53">
        <f ca="1">IF(INT(AE33/100)=0,"",INT(AE33/100))</f>
        <v>3</v>
      </c>
      <c r="AA33" s="53"/>
      <c r="AB33" s="53">
        <f ca="1">INT(AE33/10)-INT(AE33/100)*10</f>
        <v>3</v>
      </c>
      <c r="AC33" s="54" t="str">
        <f ca="1">IF(AD33="","",".")</f>
        <v/>
      </c>
      <c r="AD33" s="55" t="str">
        <f ca="1">IF(AE33-INT(AE33/10)*10=0,"",AE33-INT(AE33/10)*10)</f>
        <v/>
      </c>
      <c r="AE33" s="56">
        <f ca="1">W33*AF33</f>
        <v>330</v>
      </c>
      <c r="AF33" s="56">
        <f ca="1">INT(RAND()*9+1)*10+INT(RAND()*9+1)</f>
        <v>55</v>
      </c>
      <c r="AG33" s="54"/>
      <c r="AH33" s="54"/>
      <c r="AI33" s="54"/>
      <c r="AJ33" s="54"/>
      <c r="AK33" s="54"/>
    </row>
    <row r="34" spans="1:37" ht="20.149999999999999" customHeight="1" x14ac:dyDescent="0.25">
      <c r="AB34" s="10"/>
    </row>
    <row r="35" spans="1:37" ht="20.149999999999999" customHeight="1" x14ac:dyDescent="0.25"/>
    <row r="36" spans="1:37" ht="20.149999999999999" customHeight="1" x14ac:dyDescent="0.25"/>
    <row r="37" spans="1:37" ht="20.149999999999999" customHeight="1" x14ac:dyDescent="0.25"/>
    <row r="38" spans="1:37" ht="20.149999999999999" customHeight="1" x14ac:dyDescent="0.25"/>
    <row r="39" spans="1:37" ht="15" customHeight="1" x14ac:dyDescent="0.25"/>
    <row r="40" spans="1:37" ht="25" customHeight="1" x14ac:dyDescent="0.25">
      <c r="D40" s="2" t="str">
        <f>IF(D1="","",D1)</f>
        <v>小数のわり算の筆算</v>
      </c>
      <c r="AG40" s="3" t="str">
        <f>IF(AG1="","",AG1)</f>
        <v>№</v>
      </c>
      <c r="AH40" s="3"/>
      <c r="AI40" s="111" t="str">
        <f>IF(AI1="","",AI1)</f>
        <v/>
      </c>
      <c r="AJ40" s="111"/>
    </row>
    <row r="41" spans="1:37" ht="25" customHeight="1" x14ac:dyDescent="0.25">
      <c r="E41" s="6" t="s">
        <v>1</v>
      </c>
      <c r="Q41" s="4" t="str">
        <f>IF(Q2="","",Q2)</f>
        <v>名前</v>
      </c>
      <c r="R41" s="3"/>
      <c r="S41" s="3"/>
      <c r="T41" s="3"/>
      <c r="U41" s="3" t="str">
        <f>IF(U2="","",U2)</f>
        <v/>
      </c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</row>
    <row r="42" spans="1:37" ht="25" customHeight="1" x14ac:dyDescent="0.25">
      <c r="A42" s="1" t="str">
        <f t="shared" ref="A42:AK54" si="0">IF(A3="","",A3)</f>
        <v/>
      </c>
      <c r="B42" s="1" t="str">
        <f t="shared" si="0"/>
        <v/>
      </c>
      <c r="C42" s="1" t="str">
        <f t="shared" si="0"/>
        <v/>
      </c>
      <c r="D42" s="1" t="str">
        <f t="shared" si="0"/>
        <v/>
      </c>
      <c r="E42" s="1" t="str">
        <f t="shared" si="0"/>
        <v/>
      </c>
      <c r="F42" s="1" t="str">
        <f t="shared" si="0"/>
        <v/>
      </c>
      <c r="G42" s="1" t="str">
        <f t="shared" si="0"/>
        <v/>
      </c>
      <c r="H42" s="1" t="str">
        <f t="shared" si="0"/>
        <v/>
      </c>
      <c r="I42" s="1" t="str">
        <f t="shared" si="0"/>
        <v/>
      </c>
      <c r="J42" s="1" t="str">
        <f t="shared" si="0"/>
        <v/>
      </c>
      <c r="K42" s="1" t="str">
        <f t="shared" si="0"/>
        <v/>
      </c>
      <c r="L42" s="1" t="str">
        <f t="shared" si="0"/>
        <v/>
      </c>
      <c r="M42" s="1" t="str">
        <f t="shared" si="0"/>
        <v/>
      </c>
      <c r="N42" s="1" t="str">
        <f t="shared" si="0"/>
        <v/>
      </c>
      <c r="O42" s="1" t="str">
        <f t="shared" si="0"/>
        <v/>
      </c>
      <c r="P42" s="1" t="str">
        <f t="shared" si="0"/>
        <v/>
      </c>
      <c r="Q42" s="1" t="str">
        <f t="shared" si="0"/>
        <v/>
      </c>
      <c r="R42" s="1" t="str">
        <f t="shared" si="0"/>
        <v/>
      </c>
      <c r="S42" s="1" t="str">
        <f t="shared" si="0"/>
        <v/>
      </c>
      <c r="T42" s="1" t="str">
        <f t="shared" si="0"/>
        <v/>
      </c>
      <c r="U42" s="1" t="str">
        <f t="shared" si="0"/>
        <v/>
      </c>
      <c r="V42" s="1" t="str">
        <f t="shared" si="0"/>
        <v/>
      </c>
      <c r="W42" s="1" t="str">
        <f t="shared" si="0"/>
        <v/>
      </c>
      <c r="X42" s="1" t="str">
        <f t="shared" si="0"/>
        <v/>
      </c>
      <c r="Y42" s="1" t="str">
        <f t="shared" si="0"/>
        <v/>
      </c>
      <c r="Z42" s="1" t="str">
        <f t="shared" si="0"/>
        <v/>
      </c>
      <c r="AA42" s="1" t="str">
        <f t="shared" si="0"/>
        <v/>
      </c>
      <c r="AB42" s="1" t="str">
        <f t="shared" si="0"/>
        <v/>
      </c>
      <c r="AC42" s="1" t="str">
        <f t="shared" si="0"/>
        <v/>
      </c>
      <c r="AD42" s="1" t="str">
        <f t="shared" si="0"/>
        <v/>
      </c>
      <c r="AE42" s="1" t="str">
        <f t="shared" si="0"/>
        <v/>
      </c>
      <c r="AF42" s="1" t="str">
        <f t="shared" si="0"/>
        <v/>
      </c>
      <c r="AG42" s="1" t="str">
        <f t="shared" si="0"/>
        <v/>
      </c>
      <c r="AH42" s="1" t="str">
        <f t="shared" si="0"/>
        <v/>
      </c>
      <c r="AI42" s="1" t="str">
        <f t="shared" si="0"/>
        <v/>
      </c>
      <c r="AJ42" s="1" t="str">
        <f t="shared" si="0"/>
        <v/>
      </c>
      <c r="AK42" s="1" t="str">
        <f t="shared" si="0"/>
        <v/>
      </c>
    </row>
    <row r="43" spans="1:37" ht="19" customHeight="1" x14ac:dyDescent="0.25">
      <c r="A43" s="1" t="str">
        <f t="shared" si="0"/>
        <v/>
      </c>
      <c r="B43" s="1" t="str">
        <f t="shared" si="0"/>
        <v/>
      </c>
      <c r="C43" s="1" t="str">
        <f t="shared" si="0"/>
        <v/>
      </c>
      <c r="D43" s="10" t="str">
        <f t="shared" si="0"/>
        <v/>
      </c>
      <c r="E43" s="61" t="str">
        <f t="shared" si="0"/>
        <v/>
      </c>
      <c r="F43" s="18" t="str">
        <f t="shared" si="0"/>
        <v/>
      </c>
      <c r="G43" s="62"/>
      <c r="H43" s="62" t="str">
        <f t="shared" si="0"/>
        <v/>
      </c>
      <c r="I43" s="62">
        <f ca="1">INT(M44/10)</f>
        <v>3</v>
      </c>
      <c r="J43" s="62" t="str">
        <f ca="1">IF(K43="","",".")</f>
        <v>.</v>
      </c>
      <c r="K43" s="63">
        <f ca="1">IF(M44-INT(M44/10)*10=0,"",M44-INT(M44/10)*10)</f>
        <v>2</v>
      </c>
      <c r="L43" s="17" t="str">
        <f t="shared" si="0"/>
        <v/>
      </c>
      <c r="M43" s="17" t="str">
        <f t="shared" si="0"/>
        <v/>
      </c>
      <c r="N43" s="17" t="str">
        <f t="shared" si="0"/>
        <v/>
      </c>
      <c r="O43" s="1" t="str">
        <f t="shared" si="0"/>
        <v/>
      </c>
      <c r="P43" s="1" t="str">
        <f t="shared" si="0"/>
        <v/>
      </c>
      <c r="Q43" s="1" t="str">
        <f t="shared" si="0"/>
        <v/>
      </c>
      <c r="R43" s="1" t="str">
        <f t="shared" si="0"/>
        <v/>
      </c>
      <c r="S43" s="5" t="str">
        <f t="shared" si="0"/>
        <v/>
      </c>
      <c r="T43" s="1" t="str">
        <f t="shared" si="0"/>
        <v/>
      </c>
      <c r="U43" s="1" t="str">
        <f t="shared" si="0"/>
        <v/>
      </c>
      <c r="V43" s="10" t="str">
        <f t="shared" si="0"/>
        <v/>
      </c>
      <c r="W43" s="10" t="str">
        <f>IF(W4="","",W4)</f>
        <v/>
      </c>
      <c r="X43" s="61" t="str">
        <f>IF(X4="","",X4)</f>
        <v/>
      </c>
      <c r="Y43" s="18" t="str">
        <f>IF(Y4="","",Y4)</f>
        <v/>
      </c>
      <c r="Z43" s="62"/>
      <c r="AA43" s="62" t="str">
        <f>IF(AA4="","",AA4)</f>
        <v/>
      </c>
      <c r="AB43" s="62">
        <f ca="1">INT(AF44/10)</f>
        <v>8</v>
      </c>
      <c r="AC43" s="62" t="str">
        <f ca="1">IF(AD43="","",".")</f>
        <v>.</v>
      </c>
      <c r="AD43" s="63">
        <f ca="1">IF(AF44-INT(AF44/10)*10=0,"",AF44-INT(AF44/10)*10)</f>
        <v>9</v>
      </c>
      <c r="AE43" s="17" t="str">
        <f>IF(AE4="","",AE4)</f>
        <v/>
      </c>
      <c r="AF43" s="17" t="str">
        <f>IF(AF4="","",AF4)</f>
        <v/>
      </c>
      <c r="AG43" s="1" t="str">
        <f t="shared" si="0"/>
        <v/>
      </c>
      <c r="AH43" s="1" t="str">
        <f t="shared" si="0"/>
        <v/>
      </c>
      <c r="AI43" s="1" t="str">
        <f t="shared" si="0"/>
        <v/>
      </c>
      <c r="AJ43" s="1" t="str">
        <f t="shared" si="0"/>
        <v/>
      </c>
      <c r="AK43" s="1" t="str">
        <f t="shared" si="0"/>
        <v/>
      </c>
    </row>
    <row r="44" spans="1:37" ht="19" customHeight="1" x14ac:dyDescent="0.25">
      <c r="A44" s="54" t="str">
        <f t="shared" si="0"/>
        <v>(1)</v>
      </c>
      <c r="B44" s="54"/>
      <c r="C44" s="54"/>
      <c r="D44" s="54">
        <f t="shared" ca="1" si="0"/>
        <v>5</v>
      </c>
      <c r="E44" s="54" t="str">
        <f t="shared" si="0"/>
        <v>)</v>
      </c>
      <c r="F44" s="54" t="str">
        <f t="shared" si="0"/>
        <v/>
      </c>
      <c r="G44" s="53">
        <f t="shared" ca="1" si="0"/>
        <v>1</v>
      </c>
      <c r="H44" s="53" t="str">
        <f t="shared" si="0"/>
        <v/>
      </c>
      <c r="I44" s="53">
        <f t="shared" ca="1" si="0"/>
        <v>6</v>
      </c>
      <c r="J44" s="54" t="str">
        <f t="shared" ca="1" si="0"/>
        <v/>
      </c>
      <c r="K44" s="55" t="str">
        <f t="shared" ca="1" si="0"/>
        <v/>
      </c>
      <c r="L44" s="56">
        <f t="shared" ca="1" si="0"/>
        <v>160</v>
      </c>
      <c r="M44" s="56">
        <f t="shared" ca="1" si="0"/>
        <v>32</v>
      </c>
      <c r="N44" s="54" t="str">
        <f t="shared" si="0"/>
        <v/>
      </c>
      <c r="O44" s="54" t="str">
        <f t="shared" si="0"/>
        <v/>
      </c>
      <c r="P44" s="53" t="str">
        <f t="shared" si="0"/>
        <v/>
      </c>
      <c r="Q44" s="54" t="str">
        <f t="shared" si="0"/>
        <v/>
      </c>
      <c r="R44" s="54" t="str">
        <f t="shared" si="0"/>
        <v/>
      </c>
      <c r="S44" s="54" t="str">
        <f t="shared" si="0"/>
        <v/>
      </c>
      <c r="T44" s="57" t="str">
        <f t="shared" si="0"/>
        <v>(2)</v>
      </c>
      <c r="U44" s="54"/>
      <c r="V44" s="54"/>
      <c r="W44" s="54">
        <f t="shared" ref="W44:AF46" ca="1" si="1">IF(W5="","",W5)</f>
        <v>5</v>
      </c>
      <c r="X44" s="54" t="str">
        <f t="shared" si="1"/>
        <v>)</v>
      </c>
      <c r="Y44" s="54" t="str">
        <f t="shared" si="1"/>
        <v/>
      </c>
      <c r="Z44" s="53">
        <f t="shared" ca="1" si="1"/>
        <v>4</v>
      </c>
      <c r="AA44" s="53" t="str">
        <f t="shared" si="1"/>
        <v/>
      </c>
      <c r="AB44" s="53">
        <f t="shared" ca="1" si="1"/>
        <v>4</v>
      </c>
      <c r="AC44" s="54" t="str">
        <f t="shared" ca="1" si="1"/>
        <v>.</v>
      </c>
      <c r="AD44" s="55">
        <f t="shared" ca="1" si="1"/>
        <v>5</v>
      </c>
      <c r="AE44" s="56">
        <f t="shared" ca="1" si="1"/>
        <v>445</v>
      </c>
      <c r="AF44" s="56">
        <f t="shared" ca="1" si="1"/>
        <v>89</v>
      </c>
      <c r="AG44" s="54" t="str">
        <f t="shared" si="0"/>
        <v/>
      </c>
      <c r="AH44" s="54" t="str">
        <f t="shared" si="0"/>
        <v/>
      </c>
      <c r="AI44" s="54" t="str">
        <f t="shared" si="0"/>
        <v/>
      </c>
      <c r="AJ44" s="54" t="str">
        <f t="shared" si="0"/>
        <v/>
      </c>
      <c r="AK44" s="54" t="str">
        <f t="shared" si="0"/>
        <v/>
      </c>
    </row>
    <row r="45" spans="1:37" ht="19" customHeight="1" x14ac:dyDescent="0.25">
      <c r="A45" s="1" t="str">
        <f t="shared" si="0"/>
        <v/>
      </c>
      <c r="D45" s="1" t="str">
        <f t="shared" si="0"/>
        <v/>
      </c>
      <c r="E45" s="1" t="str">
        <f t="shared" si="0"/>
        <v/>
      </c>
      <c r="F45" s="1" t="str">
        <f t="shared" si="0"/>
        <v/>
      </c>
      <c r="G45" s="64">
        <f ca="1">IF(INT(L45/10)=0,"",INT(L45/10))</f>
        <v>1</v>
      </c>
      <c r="H45" s="64" t="str">
        <f t="shared" si="0"/>
        <v/>
      </c>
      <c r="I45" s="64">
        <f ca="1">L45-INT(L45/10)*10</f>
        <v>5</v>
      </c>
      <c r="J45" s="64" t="str">
        <f t="shared" si="0"/>
        <v/>
      </c>
      <c r="K45" s="64" t="str">
        <f t="shared" si="0"/>
        <v/>
      </c>
      <c r="L45" s="8">
        <f ca="1">D44*I43</f>
        <v>15</v>
      </c>
      <c r="M45" s="8" t="str">
        <f t="shared" si="0"/>
        <v/>
      </c>
      <c r="N45" s="1" t="str">
        <f t="shared" si="0"/>
        <v/>
      </c>
      <c r="O45" s="1" t="str">
        <f t="shared" si="0"/>
        <v/>
      </c>
      <c r="P45" s="1" t="str">
        <f t="shared" si="0"/>
        <v/>
      </c>
      <c r="Q45" s="1" t="str">
        <f t="shared" si="0"/>
        <v/>
      </c>
      <c r="R45" s="1" t="str">
        <f t="shared" si="0"/>
        <v/>
      </c>
      <c r="S45" s="1" t="str">
        <f t="shared" si="0"/>
        <v/>
      </c>
      <c r="T45" s="1" t="str">
        <f t="shared" si="0"/>
        <v/>
      </c>
      <c r="W45" s="1" t="str">
        <f t="shared" si="1"/>
        <v/>
      </c>
      <c r="X45" s="1" t="str">
        <f t="shared" si="1"/>
        <v/>
      </c>
      <c r="Y45" s="1" t="str">
        <f t="shared" si="1"/>
        <v/>
      </c>
      <c r="Z45" s="64">
        <f ca="1">IF(INT(AE45/10)=0,"",INT(AE45/10))</f>
        <v>4</v>
      </c>
      <c r="AA45" s="64" t="str">
        <f>IF(AA6="","",AA6)</f>
        <v/>
      </c>
      <c r="AB45" s="64">
        <f ca="1">AE45-INT(AE45/10)*10</f>
        <v>0</v>
      </c>
      <c r="AC45" s="64" t="str">
        <f>IF(AC6="","",AC6)</f>
        <v/>
      </c>
      <c r="AD45" s="64" t="str">
        <f>IF(AD6="","",AD6)</f>
        <v/>
      </c>
      <c r="AE45" s="8">
        <f ca="1">W44*AB43</f>
        <v>40</v>
      </c>
      <c r="AF45" s="8" t="str">
        <f>IF(AF6="","",AF6)</f>
        <v/>
      </c>
      <c r="AG45" s="1" t="str">
        <f t="shared" si="0"/>
        <v/>
      </c>
      <c r="AH45" s="1" t="str">
        <f t="shared" si="0"/>
        <v/>
      </c>
      <c r="AI45" s="1" t="str">
        <f t="shared" si="0"/>
        <v/>
      </c>
      <c r="AJ45" s="1" t="str">
        <f t="shared" si="0"/>
        <v/>
      </c>
      <c r="AK45" s="1" t="str">
        <f t="shared" si="0"/>
        <v/>
      </c>
    </row>
    <row r="46" spans="1:37" ht="19" customHeight="1" x14ac:dyDescent="0.25">
      <c r="A46" s="1" t="str">
        <f t="shared" si="0"/>
        <v/>
      </c>
      <c r="D46" s="1" t="str">
        <f t="shared" si="0"/>
        <v/>
      </c>
      <c r="E46" s="1" t="str">
        <f t="shared" si="0"/>
        <v/>
      </c>
      <c r="F46" s="58" t="str">
        <f t="shared" si="0"/>
        <v/>
      </c>
      <c r="G46" s="65" t="str">
        <f ca="1">IF(INT(L46/100)=0,"",INT(L46/100))</f>
        <v/>
      </c>
      <c r="H46" s="66" t="str">
        <f t="shared" si="0"/>
        <v/>
      </c>
      <c r="I46" s="67">
        <f ca="1">IF(G46&lt;&gt;"",INT(L46/10)-INT(L46/100)*10,IF(INT(L46/10)-INT(L46/100)*10=0,"",INT(L46/10)-INT(L46/100)*10))</f>
        <v>1</v>
      </c>
      <c r="J46" s="67" t="str">
        <f t="shared" si="0"/>
        <v/>
      </c>
      <c r="K46" s="68">
        <f ca="1">L46-INT(L46/10)*10</f>
        <v>0</v>
      </c>
      <c r="L46" s="17">
        <f ca="1">L44-L45*10</f>
        <v>10</v>
      </c>
      <c r="M46" s="17" t="str">
        <f t="shared" si="0"/>
        <v/>
      </c>
      <c r="N46" s="1" t="str">
        <f t="shared" si="0"/>
        <v/>
      </c>
      <c r="O46" s="1" t="str">
        <f t="shared" si="0"/>
        <v/>
      </c>
      <c r="P46" s="1" t="str">
        <f t="shared" si="0"/>
        <v/>
      </c>
      <c r="Q46" s="1" t="str">
        <f t="shared" si="0"/>
        <v/>
      </c>
      <c r="R46" s="1" t="str">
        <f t="shared" si="0"/>
        <v/>
      </c>
      <c r="S46" s="1" t="str">
        <f t="shared" si="0"/>
        <v/>
      </c>
      <c r="T46" s="1" t="str">
        <f t="shared" si="0"/>
        <v/>
      </c>
      <c r="W46" s="1" t="str">
        <f t="shared" si="1"/>
        <v/>
      </c>
      <c r="X46" s="1" t="str">
        <f t="shared" si="1"/>
        <v/>
      </c>
      <c r="Y46" s="58" t="str">
        <f t="shared" si="1"/>
        <v/>
      </c>
      <c r="Z46" s="65" t="str">
        <f ca="1">IF(INT(AE46/100)=0,"",INT(AE46/100))</f>
        <v/>
      </c>
      <c r="AA46" s="66" t="str">
        <f>IF(AA7="","",AA7)</f>
        <v/>
      </c>
      <c r="AB46" s="67">
        <f ca="1">IF(Z46&lt;&gt;"",INT(AE46/10)-INT(AE46/100)*10,IF(INT(AE46/10)-INT(AE46/100)*10=0,"",INT(AE46/10)-INT(AE46/100)*10))</f>
        <v>4</v>
      </c>
      <c r="AC46" s="67" t="str">
        <f>IF(AC7="","",AC7)</f>
        <v/>
      </c>
      <c r="AD46" s="68">
        <f ca="1">AE46-INT(AE46/10)*10</f>
        <v>5</v>
      </c>
      <c r="AE46" s="17">
        <f ca="1">AE44-AE45*10</f>
        <v>45</v>
      </c>
      <c r="AF46" s="17" t="str">
        <f>IF(AF7="","",AF7)</f>
        <v/>
      </c>
      <c r="AG46" s="1" t="str">
        <f t="shared" si="0"/>
        <v/>
      </c>
      <c r="AH46" s="1" t="str">
        <f t="shared" si="0"/>
        <v/>
      </c>
      <c r="AI46" s="1" t="str">
        <f t="shared" si="0"/>
        <v/>
      </c>
      <c r="AJ46" s="1" t="str">
        <f t="shared" si="0"/>
        <v/>
      </c>
      <c r="AK46" s="1" t="str">
        <f t="shared" si="0"/>
        <v/>
      </c>
    </row>
    <row r="47" spans="1:37" ht="19" customHeight="1" x14ac:dyDescent="0.25">
      <c r="A47" s="1" t="str">
        <f t="shared" si="0"/>
        <v/>
      </c>
      <c r="D47" s="1" t="str">
        <f t="shared" si="0"/>
        <v/>
      </c>
      <c r="E47" s="1" t="str">
        <f t="shared" si="0"/>
        <v/>
      </c>
      <c r="F47" s="1" t="str">
        <f t="shared" si="0"/>
        <v/>
      </c>
      <c r="G47" s="9" t="str">
        <f t="shared" si="0"/>
        <v/>
      </c>
      <c r="H47" s="9" t="str">
        <f t="shared" si="0"/>
        <v/>
      </c>
      <c r="I47" s="64">
        <f ca="1">IF(INT(L47/10)=0,"",INT(L47/10))</f>
        <v>1</v>
      </c>
      <c r="J47" s="64" t="str">
        <f t="shared" si="0"/>
        <v/>
      </c>
      <c r="K47" s="64">
        <f ca="1">L46-INT(L46/10)*10</f>
        <v>0</v>
      </c>
      <c r="L47" s="8">
        <f ca="1">D44*K43</f>
        <v>10</v>
      </c>
      <c r="M47" s="8" t="str">
        <f t="shared" si="0"/>
        <v/>
      </c>
      <c r="N47" s="1" t="str">
        <f t="shared" si="0"/>
        <v/>
      </c>
      <c r="O47" s="1" t="str">
        <f t="shared" si="0"/>
        <v/>
      </c>
      <c r="P47" s="1" t="str">
        <f t="shared" si="0"/>
        <v/>
      </c>
      <c r="Q47" s="1" t="str">
        <f t="shared" si="0"/>
        <v/>
      </c>
      <c r="R47" s="1" t="str">
        <f t="shared" si="0"/>
        <v/>
      </c>
      <c r="S47" s="1" t="str">
        <f t="shared" si="0"/>
        <v/>
      </c>
      <c r="T47" s="1" t="str">
        <f t="shared" si="0"/>
        <v/>
      </c>
      <c r="W47" s="1" t="str">
        <f>IF(W8="","",W8)</f>
        <v/>
      </c>
      <c r="X47" s="1" t="str">
        <f>IF(X8="","",X8)</f>
        <v/>
      </c>
      <c r="Y47" s="1" t="str">
        <f>IF(Y8="","",Y8)</f>
        <v/>
      </c>
      <c r="Z47" s="9" t="str">
        <f>IF(Z8="","",Z8)</f>
        <v/>
      </c>
      <c r="AA47" s="9" t="str">
        <f>IF(AA8="","",AA8)</f>
        <v/>
      </c>
      <c r="AB47" s="64">
        <f ca="1">IF(INT(AE47/10)=0,"",INT(AE47/10))</f>
        <v>4</v>
      </c>
      <c r="AC47" s="64" t="str">
        <f>IF(AC8="","",AC8)</f>
        <v/>
      </c>
      <c r="AD47" s="64">
        <f ca="1">AE46-INT(AE46/10)*10</f>
        <v>5</v>
      </c>
      <c r="AE47" s="8">
        <f ca="1">W44*AD43</f>
        <v>45</v>
      </c>
      <c r="AF47" s="8" t="str">
        <f>IF(AF8="","",AF8)</f>
        <v/>
      </c>
      <c r="AG47" s="1" t="str">
        <f t="shared" si="0"/>
        <v/>
      </c>
      <c r="AH47" s="1" t="str">
        <f t="shared" si="0"/>
        <v/>
      </c>
      <c r="AI47" s="1" t="str">
        <f t="shared" si="0"/>
        <v/>
      </c>
      <c r="AJ47" s="1" t="str">
        <f t="shared" si="0"/>
        <v/>
      </c>
      <c r="AK47" s="1" t="str">
        <f t="shared" si="0"/>
        <v/>
      </c>
    </row>
    <row r="48" spans="1:37" ht="19" customHeight="1" x14ac:dyDescent="0.25">
      <c r="A48" s="1" t="str">
        <f t="shared" si="0"/>
        <v/>
      </c>
      <c r="D48" s="1" t="str">
        <f t="shared" si="0"/>
        <v/>
      </c>
      <c r="E48" s="1" t="str">
        <f t="shared" si="0"/>
        <v/>
      </c>
      <c r="F48" s="1" t="str">
        <f t="shared" si="0"/>
        <v/>
      </c>
      <c r="G48" s="9" t="str">
        <f t="shared" si="0"/>
        <v/>
      </c>
      <c r="H48" s="9" t="str">
        <f t="shared" si="0"/>
        <v/>
      </c>
      <c r="I48" s="9" t="str">
        <f t="shared" si="0"/>
        <v/>
      </c>
      <c r="J48" s="9" t="str">
        <f t="shared" si="0"/>
        <v/>
      </c>
      <c r="K48" s="9">
        <f ca="1">L48</f>
        <v>0</v>
      </c>
      <c r="L48" s="8">
        <f ca="1">L46-L47</f>
        <v>0</v>
      </c>
      <c r="M48" s="8" t="str">
        <f t="shared" si="0"/>
        <v/>
      </c>
      <c r="N48" s="1" t="str">
        <f t="shared" si="0"/>
        <v/>
      </c>
      <c r="O48" s="1" t="str">
        <f t="shared" si="0"/>
        <v/>
      </c>
      <c r="P48" s="1" t="str">
        <f t="shared" si="0"/>
        <v/>
      </c>
      <c r="Q48" s="1" t="str">
        <f t="shared" si="0"/>
        <v/>
      </c>
      <c r="R48" s="1" t="str">
        <f t="shared" si="0"/>
        <v/>
      </c>
      <c r="S48" s="1" t="str">
        <f t="shared" si="0"/>
        <v/>
      </c>
      <c r="T48" s="1" t="str">
        <f t="shared" si="0"/>
        <v/>
      </c>
      <c r="W48" s="1" t="str">
        <f t="shared" ref="W48:AC48" si="2">IF(W9="","",W9)</f>
        <v/>
      </c>
      <c r="X48" s="1" t="str">
        <f t="shared" si="2"/>
        <v/>
      </c>
      <c r="Y48" s="1" t="str">
        <f t="shared" si="2"/>
        <v/>
      </c>
      <c r="Z48" s="9" t="str">
        <f t="shared" si="2"/>
        <v/>
      </c>
      <c r="AA48" s="9" t="str">
        <f t="shared" si="2"/>
        <v/>
      </c>
      <c r="AB48" s="9" t="str">
        <f t="shared" si="2"/>
        <v/>
      </c>
      <c r="AC48" s="9" t="str">
        <f t="shared" si="2"/>
        <v/>
      </c>
      <c r="AD48" s="9">
        <f ca="1">AE48</f>
        <v>0</v>
      </c>
      <c r="AE48" s="8">
        <f ca="1">AE46-AE47</f>
        <v>0</v>
      </c>
      <c r="AF48" s="8" t="str">
        <f>IF(AF9="","",AF9)</f>
        <v/>
      </c>
      <c r="AG48" s="1" t="str">
        <f t="shared" si="0"/>
        <v/>
      </c>
      <c r="AH48" s="1" t="str">
        <f t="shared" si="0"/>
        <v/>
      </c>
      <c r="AI48" s="1" t="str">
        <f t="shared" si="0"/>
        <v/>
      </c>
      <c r="AJ48" s="1" t="str">
        <f t="shared" si="0"/>
        <v/>
      </c>
      <c r="AK48" s="1" t="str">
        <f t="shared" si="0"/>
        <v/>
      </c>
    </row>
    <row r="49" spans="1:37" ht="19" customHeight="1" x14ac:dyDescent="0.25">
      <c r="A49" s="1" t="str">
        <f t="shared" si="0"/>
        <v/>
      </c>
      <c r="D49" s="1" t="str">
        <f t="shared" si="0"/>
        <v/>
      </c>
      <c r="E49" s="1" t="str">
        <f t="shared" si="0"/>
        <v/>
      </c>
      <c r="F49" s="1" t="str">
        <f t="shared" si="0"/>
        <v/>
      </c>
      <c r="G49" s="1" t="str">
        <f t="shared" si="0"/>
        <v/>
      </c>
      <c r="H49" s="1" t="str">
        <f t="shared" si="0"/>
        <v/>
      </c>
      <c r="I49" s="1" t="str">
        <f t="shared" si="0"/>
        <v/>
      </c>
      <c r="J49" s="1" t="str">
        <f t="shared" si="0"/>
        <v/>
      </c>
      <c r="K49" s="1" t="str">
        <f t="shared" si="0"/>
        <v/>
      </c>
      <c r="L49" s="1" t="str">
        <f t="shared" si="0"/>
        <v/>
      </c>
      <c r="M49" s="1" t="str">
        <f t="shared" si="0"/>
        <v/>
      </c>
      <c r="N49" s="1" t="str">
        <f t="shared" si="0"/>
        <v/>
      </c>
      <c r="O49" s="1" t="str">
        <f t="shared" si="0"/>
        <v/>
      </c>
      <c r="P49" s="1" t="str">
        <f t="shared" si="0"/>
        <v/>
      </c>
      <c r="Q49" s="1" t="str">
        <f t="shared" si="0"/>
        <v/>
      </c>
      <c r="R49" s="1" t="str">
        <f t="shared" si="0"/>
        <v/>
      </c>
      <c r="S49" s="1" t="str">
        <f t="shared" si="0"/>
        <v/>
      </c>
      <c r="T49" s="1" t="str">
        <f t="shared" si="0"/>
        <v/>
      </c>
      <c r="W49" s="1" t="str">
        <f t="shared" si="0"/>
        <v/>
      </c>
      <c r="X49" s="1" t="str">
        <f t="shared" si="0"/>
        <v/>
      </c>
      <c r="Y49" s="1" t="str">
        <f t="shared" si="0"/>
        <v/>
      </c>
      <c r="Z49" s="1" t="str">
        <f t="shared" si="0"/>
        <v/>
      </c>
      <c r="AA49" s="1" t="str">
        <f t="shared" si="0"/>
        <v/>
      </c>
      <c r="AB49" s="1" t="str">
        <f t="shared" si="0"/>
        <v/>
      </c>
      <c r="AC49" s="1" t="str">
        <f t="shared" si="0"/>
        <v/>
      </c>
      <c r="AD49" s="1" t="str">
        <f t="shared" si="0"/>
        <v/>
      </c>
      <c r="AE49" s="1" t="str">
        <f t="shared" si="0"/>
        <v/>
      </c>
      <c r="AF49" s="1" t="str">
        <f t="shared" si="0"/>
        <v/>
      </c>
      <c r="AG49" s="1" t="str">
        <f t="shared" si="0"/>
        <v/>
      </c>
      <c r="AH49" s="1" t="str">
        <f t="shared" si="0"/>
        <v/>
      </c>
      <c r="AI49" s="1" t="str">
        <f t="shared" si="0"/>
        <v/>
      </c>
      <c r="AJ49" s="1" t="str">
        <f t="shared" si="0"/>
        <v/>
      </c>
      <c r="AK49" s="1" t="str">
        <f t="shared" si="0"/>
        <v/>
      </c>
    </row>
    <row r="50" spans="1:37" ht="19" customHeight="1" x14ac:dyDescent="0.25">
      <c r="A50" s="1" t="str">
        <f t="shared" si="0"/>
        <v/>
      </c>
      <c r="D50" s="10" t="str">
        <f>IF(D11="","",D11)</f>
        <v/>
      </c>
      <c r="E50" s="61" t="str">
        <f>IF(E11="","",E11)</f>
        <v/>
      </c>
      <c r="F50" s="18" t="str">
        <f>IF(F11="","",F11)</f>
        <v/>
      </c>
      <c r="G50" s="62"/>
      <c r="H50" s="62" t="str">
        <f>IF(H11="","",H11)</f>
        <v/>
      </c>
      <c r="I50" s="62">
        <f ca="1">INT(M51/10)</f>
        <v>9</v>
      </c>
      <c r="J50" s="62" t="str">
        <f ca="1">IF(K50="","",".")</f>
        <v>.</v>
      </c>
      <c r="K50" s="63">
        <f ca="1">IF(M51-INT(M51/10)*10=0,"",M51-INT(M51/10)*10)</f>
        <v>4</v>
      </c>
      <c r="L50" s="17" t="str">
        <f t="shared" si="0"/>
        <v/>
      </c>
      <c r="M50" s="17" t="str">
        <f t="shared" si="0"/>
        <v/>
      </c>
      <c r="N50" s="17" t="str">
        <f t="shared" si="0"/>
        <v/>
      </c>
      <c r="O50" s="1" t="str">
        <f t="shared" si="0"/>
        <v/>
      </c>
      <c r="P50" s="1" t="str">
        <f t="shared" si="0"/>
        <v/>
      </c>
      <c r="Q50" s="1" t="str">
        <f t="shared" si="0"/>
        <v/>
      </c>
      <c r="R50" s="1" t="str">
        <f t="shared" si="0"/>
        <v/>
      </c>
      <c r="S50" s="5" t="str">
        <f t="shared" si="0"/>
        <v/>
      </c>
      <c r="T50" s="1" t="str">
        <f t="shared" si="0"/>
        <v/>
      </c>
      <c r="V50" s="10"/>
      <c r="W50" s="10" t="str">
        <f>IF(W11="","",W11)</f>
        <v/>
      </c>
      <c r="X50" s="61" t="str">
        <f>IF(X11="","",X11)</f>
        <v/>
      </c>
      <c r="Y50" s="18" t="str">
        <f>IF(Y11="","",Y11)</f>
        <v/>
      </c>
      <c r="Z50" s="62"/>
      <c r="AA50" s="62" t="str">
        <f>IF(AA11="","",AA11)</f>
        <v/>
      </c>
      <c r="AB50" s="62">
        <f ca="1">INT(AF51/10)</f>
        <v>9</v>
      </c>
      <c r="AC50" s="62" t="str">
        <f ca="1">IF(AD50="","",".")</f>
        <v>.</v>
      </c>
      <c r="AD50" s="63">
        <f ca="1">IF(AF51-INT(AF51/10)*10=0,"",AF51-INT(AF51/10)*10)</f>
        <v>6</v>
      </c>
      <c r="AE50" s="17" t="str">
        <f t="shared" si="0"/>
        <v/>
      </c>
      <c r="AF50" s="17" t="str">
        <f t="shared" si="0"/>
        <v/>
      </c>
      <c r="AG50" s="1" t="str">
        <f t="shared" si="0"/>
        <v/>
      </c>
      <c r="AH50" s="1" t="str">
        <f t="shared" si="0"/>
        <v/>
      </c>
      <c r="AI50" s="1" t="str">
        <f t="shared" si="0"/>
        <v/>
      </c>
      <c r="AJ50" s="1" t="str">
        <f t="shared" si="0"/>
        <v/>
      </c>
      <c r="AK50" s="1" t="str">
        <f t="shared" si="0"/>
        <v/>
      </c>
    </row>
    <row r="51" spans="1:37" ht="19" customHeight="1" x14ac:dyDescent="0.25">
      <c r="A51" s="54" t="str">
        <f t="shared" si="0"/>
        <v>(3)</v>
      </c>
      <c r="B51" s="54"/>
      <c r="C51" s="54"/>
      <c r="D51" s="54">
        <f t="shared" ref="D51:M53" ca="1" si="3">IF(D12="","",D12)</f>
        <v>6</v>
      </c>
      <c r="E51" s="54" t="str">
        <f t="shared" si="3"/>
        <v>)</v>
      </c>
      <c r="F51" s="54" t="str">
        <f t="shared" si="3"/>
        <v/>
      </c>
      <c r="G51" s="53">
        <f t="shared" ca="1" si="3"/>
        <v>5</v>
      </c>
      <c r="H51" s="53" t="str">
        <f t="shared" si="3"/>
        <v/>
      </c>
      <c r="I51" s="53">
        <f t="shared" ca="1" si="3"/>
        <v>6</v>
      </c>
      <c r="J51" s="54" t="str">
        <f t="shared" ca="1" si="3"/>
        <v>.</v>
      </c>
      <c r="K51" s="55">
        <f t="shared" ca="1" si="3"/>
        <v>4</v>
      </c>
      <c r="L51" s="56">
        <f t="shared" ca="1" si="3"/>
        <v>564</v>
      </c>
      <c r="M51" s="56">
        <f t="shared" ca="1" si="3"/>
        <v>94</v>
      </c>
      <c r="N51" s="54" t="str">
        <f t="shared" si="0"/>
        <v/>
      </c>
      <c r="O51" s="54" t="str">
        <f t="shared" si="0"/>
        <v/>
      </c>
      <c r="P51" s="53" t="str">
        <f t="shared" si="0"/>
        <v/>
      </c>
      <c r="Q51" s="54" t="str">
        <f t="shared" si="0"/>
        <v/>
      </c>
      <c r="R51" s="54" t="str">
        <f t="shared" si="0"/>
        <v/>
      </c>
      <c r="S51" s="54" t="str">
        <f t="shared" si="0"/>
        <v/>
      </c>
      <c r="T51" s="57" t="str">
        <f t="shared" si="0"/>
        <v>(4)</v>
      </c>
      <c r="U51" s="54"/>
      <c r="V51" s="54"/>
      <c r="W51" s="54">
        <f t="shared" ref="W51:AF53" ca="1" si="4">IF(W12="","",W12)</f>
        <v>8</v>
      </c>
      <c r="X51" s="54" t="str">
        <f t="shared" si="4"/>
        <v>)</v>
      </c>
      <c r="Y51" s="54" t="str">
        <f t="shared" si="4"/>
        <v/>
      </c>
      <c r="Z51" s="53">
        <f t="shared" ca="1" si="4"/>
        <v>7</v>
      </c>
      <c r="AA51" s="53" t="str">
        <f t="shared" si="4"/>
        <v/>
      </c>
      <c r="AB51" s="53">
        <f t="shared" ca="1" si="4"/>
        <v>6</v>
      </c>
      <c r="AC51" s="54" t="str">
        <f t="shared" ca="1" si="4"/>
        <v>.</v>
      </c>
      <c r="AD51" s="55">
        <f t="shared" ca="1" si="4"/>
        <v>8</v>
      </c>
      <c r="AE51" s="56">
        <f t="shared" ca="1" si="4"/>
        <v>768</v>
      </c>
      <c r="AF51" s="56">
        <f t="shared" ca="1" si="4"/>
        <v>96</v>
      </c>
      <c r="AG51" s="54" t="str">
        <f t="shared" si="0"/>
        <v/>
      </c>
      <c r="AH51" s="54" t="str">
        <f t="shared" si="0"/>
        <v/>
      </c>
      <c r="AI51" s="54" t="str">
        <f t="shared" si="0"/>
        <v/>
      </c>
      <c r="AJ51" s="54" t="str">
        <f t="shared" si="0"/>
        <v/>
      </c>
      <c r="AK51" s="54" t="str">
        <f t="shared" si="0"/>
        <v/>
      </c>
    </row>
    <row r="52" spans="1:37" ht="19" customHeight="1" x14ac:dyDescent="0.25">
      <c r="A52" s="1" t="str">
        <f t="shared" si="0"/>
        <v/>
      </c>
      <c r="D52" s="1" t="str">
        <f t="shared" si="3"/>
        <v/>
      </c>
      <c r="E52" s="1" t="str">
        <f t="shared" si="3"/>
        <v/>
      </c>
      <c r="F52" s="1" t="str">
        <f t="shared" si="3"/>
        <v/>
      </c>
      <c r="G52" s="64">
        <f ca="1">IF(INT(L52/10)=0,"",INT(L52/10))</f>
        <v>5</v>
      </c>
      <c r="H52" s="64" t="str">
        <f>IF(H13="","",H13)</f>
        <v/>
      </c>
      <c r="I52" s="64">
        <f ca="1">L52-INT(L52/10)*10</f>
        <v>4</v>
      </c>
      <c r="J52" s="64" t="str">
        <f>IF(J13="","",J13)</f>
        <v/>
      </c>
      <c r="K52" s="64" t="str">
        <f>IF(K13="","",K13)</f>
        <v/>
      </c>
      <c r="L52" s="8">
        <f ca="1">D51*I50</f>
        <v>54</v>
      </c>
      <c r="M52" s="8" t="str">
        <f t="shared" ref="M52:M57" si="5">IF(M13="","",M13)</f>
        <v/>
      </c>
      <c r="N52" s="1" t="str">
        <f t="shared" si="0"/>
        <v/>
      </c>
      <c r="O52" s="1" t="str">
        <f t="shared" si="0"/>
        <v/>
      </c>
      <c r="P52" s="1" t="str">
        <f t="shared" si="0"/>
        <v/>
      </c>
      <c r="Q52" s="1" t="str">
        <f t="shared" si="0"/>
        <v/>
      </c>
      <c r="R52" s="1" t="str">
        <f t="shared" si="0"/>
        <v/>
      </c>
      <c r="S52" s="1" t="str">
        <f t="shared" si="0"/>
        <v/>
      </c>
      <c r="T52" s="1" t="str">
        <f t="shared" si="0"/>
        <v/>
      </c>
      <c r="W52" s="1" t="str">
        <f t="shared" si="4"/>
        <v/>
      </c>
      <c r="X52" s="1" t="str">
        <f t="shared" si="4"/>
        <v/>
      </c>
      <c r="Y52" s="1" t="str">
        <f t="shared" si="4"/>
        <v/>
      </c>
      <c r="Z52" s="64">
        <f ca="1">IF(INT(AE52/10)=0,"",INT(AE52/10))</f>
        <v>7</v>
      </c>
      <c r="AA52" s="64" t="str">
        <f>IF(AA13="","",AA13)</f>
        <v/>
      </c>
      <c r="AB52" s="64">
        <f ca="1">AE52-INT(AE52/10)*10</f>
        <v>2</v>
      </c>
      <c r="AC52" s="64" t="str">
        <f>IF(AC13="","",AC13)</f>
        <v/>
      </c>
      <c r="AD52" s="64" t="str">
        <f>IF(AD13="","",AD13)</f>
        <v/>
      </c>
      <c r="AE52" s="8">
        <f ca="1">W51*AB50</f>
        <v>72</v>
      </c>
      <c r="AF52" s="8" t="str">
        <f t="shared" ref="AF52:AF57" si="6">IF(AF13="","",AF13)</f>
        <v/>
      </c>
      <c r="AG52" s="1" t="str">
        <f t="shared" si="0"/>
        <v/>
      </c>
      <c r="AH52" s="1" t="str">
        <f t="shared" si="0"/>
        <v/>
      </c>
      <c r="AI52" s="1" t="str">
        <f t="shared" si="0"/>
        <v/>
      </c>
      <c r="AJ52" s="1" t="str">
        <f t="shared" si="0"/>
        <v/>
      </c>
      <c r="AK52" s="1" t="str">
        <f t="shared" si="0"/>
        <v/>
      </c>
    </row>
    <row r="53" spans="1:37" ht="19" customHeight="1" x14ac:dyDescent="0.25">
      <c r="A53" s="1" t="str">
        <f t="shared" si="0"/>
        <v/>
      </c>
      <c r="D53" s="1" t="str">
        <f t="shared" si="3"/>
        <v/>
      </c>
      <c r="E53" s="1" t="str">
        <f t="shared" si="3"/>
        <v/>
      </c>
      <c r="F53" s="58" t="str">
        <f t="shared" si="3"/>
        <v/>
      </c>
      <c r="G53" s="65" t="str">
        <f ca="1">IF(INT(L53/100)=0,"",INT(L53/100))</f>
        <v/>
      </c>
      <c r="H53" s="66" t="str">
        <f>IF(H14="","",H14)</f>
        <v/>
      </c>
      <c r="I53" s="67">
        <f ca="1">IF(G53&lt;&gt;"",INT(L53/10)-INT(L53/100)*10,IF(INT(L53/10)-INT(L53/100)*10=0,"",INT(L53/10)-INT(L53/100)*10))</f>
        <v>2</v>
      </c>
      <c r="J53" s="67" t="str">
        <f>IF(J14="","",J14)</f>
        <v/>
      </c>
      <c r="K53" s="68">
        <f ca="1">L53-INT(L53/10)*10</f>
        <v>4</v>
      </c>
      <c r="L53" s="17">
        <f ca="1">L51-L52*10</f>
        <v>24</v>
      </c>
      <c r="M53" s="17" t="str">
        <f t="shared" si="5"/>
        <v/>
      </c>
      <c r="N53" s="1" t="str">
        <f t="shared" si="0"/>
        <v/>
      </c>
      <c r="O53" s="1" t="str">
        <f t="shared" si="0"/>
        <v/>
      </c>
      <c r="P53" s="1" t="str">
        <f t="shared" si="0"/>
        <v/>
      </c>
      <c r="Q53" s="1" t="str">
        <f t="shared" si="0"/>
        <v/>
      </c>
      <c r="R53" s="1" t="str">
        <f t="shared" si="0"/>
        <v/>
      </c>
      <c r="S53" s="1" t="str">
        <f t="shared" si="0"/>
        <v/>
      </c>
      <c r="T53" s="1" t="str">
        <f t="shared" si="0"/>
        <v/>
      </c>
      <c r="W53" s="1" t="str">
        <f t="shared" si="4"/>
        <v/>
      </c>
      <c r="X53" s="1" t="str">
        <f t="shared" si="4"/>
        <v/>
      </c>
      <c r="Y53" s="58" t="str">
        <f t="shared" si="4"/>
        <v/>
      </c>
      <c r="Z53" s="65" t="str">
        <f ca="1">IF(INT(AE53/100)=0,"",INT(AE53/100))</f>
        <v/>
      </c>
      <c r="AA53" s="66" t="str">
        <f>IF(AA14="","",AA14)</f>
        <v/>
      </c>
      <c r="AB53" s="67">
        <f ca="1">IF(Z53&lt;&gt;"",INT(AE53/10)-INT(AE53/100)*10,IF(INT(AE53/10)-INT(AE53/100)*10=0,"",INT(AE53/10)-INT(AE53/100)*10))</f>
        <v>4</v>
      </c>
      <c r="AC53" s="67" t="str">
        <f>IF(AC14="","",AC14)</f>
        <v/>
      </c>
      <c r="AD53" s="68">
        <f ca="1">AE53-INT(AE53/10)*10</f>
        <v>8</v>
      </c>
      <c r="AE53" s="17">
        <f ca="1">AE51-AE52*10</f>
        <v>48</v>
      </c>
      <c r="AF53" s="17" t="str">
        <f t="shared" si="6"/>
        <v/>
      </c>
      <c r="AG53" s="1" t="str">
        <f t="shared" si="0"/>
        <v/>
      </c>
      <c r="AH53" s="1" t="str">
        <f t="shared" si="0"/>
        <v/>
      </c>
      <c r="AI53" s="1" t="str">
        <f t="shared" si="0"/>
        <v/>
      </c>
      <c r="AJ53" s="1" t="str">
        <f t="shared" si="0"/>
        <v/>
      </c>
      <c r="AK53" s="1" t="str">
        <f t="shared" si="0"/>
        <v/>
      </c>
    </row>
    <row r="54" spans="1:37" ht="19" customHeight="1" x14ac:dyDescent="0.25">
      <c r="A54" s="1" t="str">
        <f t="shared" si="0"/>
        <v/>
      </c>
      <c r="D54" s="1" t="str">
        <f>IF(D15="","",D15)</f>
        <v/>
      </c>
      <c r="E54" s="1" t="str">
        <f>IF(E15="","",E15)</f>
        <v/>
      </c>
      <c r="F54" s="1" t="str">
        <f>IF(F15="","",F15)</f>
        <v/>
      </c>
      <c r="G54" s="9" t="str">
        <f>IF(G15="","",G15)</f>
        <v/>
      </c>
      <c r="H54" s="9" t="str">
        <f>IF(H15="","",H15)</f>
        <v/>
      </c>
      <c r="I54" s="64">
        <f ca="1">IF(INT(L54/10)=0,"",INT(L54/10))</f>
        <v>2</v>
      </c>
      <c r="J54" s="64" t="str">
        <f>IF(J15="","",J15)</f>
        <v/>
      </c>
      <c r="K54" s="64">
        <f ca="1">L53-INT(L53/10)*10</f>
        <v>4</v>
      </c>
      <c r="L54" s="8">
        <f ca="1">D51*K50</f>
        <v>24</v>
      </c>
      <c r="M54" s="8" t="str">
        <f t="shared" si="5"/>
        <v/>
      </c>
      <c r="N54" s="1" t="str">
        <f t="shared" si="0"/>
        <v/>
      </c>
      <c r="O54" s="1" t="str">
        <f t="shared" si="0"/>
        <v/>
      </c>
      <c r="P54" s="1" t="str">
        <f t="shared" ref="P54:T63" si="7">IF(P15="","",P15)</f>
        <v/>
      </c>
      <c r="Q54" s="1" t="str">
        <f t="shared" si="7"/>
        <v/>
      </c>
      <c r="R54" s="1" t="str">
        <f t="shared" si="7"/>
        <v/>
      </c>
      <c r="S54" s="1" t="str">
        <f t="shared" si="7"/>
        <v/>
      </c>
      <c r="T54" s="1" t="str">
        <f t="shared" si="7"/>
        <v/>
      </c>
      <c r="W54" s="1" t="str">
        <f>IF(W15="","",W15)</f>
        <v/>
      </c>
      <c r="X54" s="1" t="str">
        <f>IF(X15="","",X15)</f>
        <v/>
      </c>
      <c r="Y54" s="1" t="str">
        <f>IF(Y15="","",Y15)</f>
        <v/>
      </c>
      <c r="Z54" s="9" t="str">
        <f>IF(Z15="","",Z15)</f>
        <v/>
      </c>
      <c r="AA54" s="9" t="str">
        <f>IF(AA15="","",AA15)</f>
        <v/>
      </c>
      <c r="AB54" s="64">
        <f ca="1">IF(INT(AE54/10)=0,"",INT(AE54/10))</f>
        <v>4</v>
      </c>
      <c r="AC54" s="64" t="str">
        <f>IF(AC15="","",AC15)</f>
        <v/>
      </c>
      <c r="AD54" s="64">
        <f ca="1">AE53-INT(AE53/10)*10</f>
        <v>8</v>
      </c>
      <c r="AE54" s="8">
        <f ca="1">W51*AD50</f>
        <v>48</v>
      </c>
      <c r="AF54" s="8" t="str">
        <f t="shared" si="6"/>
        <v/>
      </c>
      <c r="AG54" s="1" t="str">
        <f t="shared" ref="AG54:AK55" si="8">IF(AG15="","",AG15)</f>
        <v/>
      </c>
      <c r="AH54" s="1" t="str">
        <f t="shared" si="8"/>
        <v/>
      </c>
      <c r="AI54" s="1" t="str">
        <f t="shared" si="8"/>
        <v/>
      </c>
      <c r="AJ54" s="1" t="str">
        <f t="shared" si="8"/>
        <v/>
      </c>
      <c r="AK54" s="1" t="str">
        <f t="shared" si="8"/>
        <v/>
      </c>
    </row>
    <row r="55" spans="1:37" ht="19" customHeight="1" x14ac:dyDescent="0.25">
      <c r="A55" s="1" t="str">
        <f t="shared" ref="A55:A78" si="9">IF(A16="","",A16)</f>
        <v/>
      </c>
      <c r="D55" s="1" t="str">
        <f t="shared" ref="D55:J55" si="10">IF(D16="","",D16)</f>
        <v/>
      </c>
      <c r="E55" s="1" t="str">
        <f t="shared" si="10"/>
        <v/>
      </c>
      <c r="F55" s="1" t="str">
        <f t="shared" si="10"/>
        <v/>
      </c>
      <c r="G55" s="9" t="str">
        <f t="shared" si="10"/>
        <v/>
      </c>
      <c r="H55" s="9" t="str">
        <f t="shared" si="10"/>
        <v/>
      </c>
      <c r="I55" s="9" t="str">
        <f t="shared" si="10"/>
        <v/>
      </c>
      <c r="J55" s="9" t="str">
        <f t="shared" si="10"/>
        <v/>
      </c>
      <c r="K55" s="9">
        <f ca="1">L55</f>
        <v>0</v>
      </c>
      <c r="L55" s="8">
        <f ca="1">L53-L54</f>
        <v>0</v>
      </c>
      <c r="M55" s="8" t="str">
        <f t="shared" si="5"/>
        <v/>
      </c>
      <c r="N55" s="1" t="str">
        <f t="shared" ref="N55:O78" si="11">IF(N16="","",N16)</f>
        <v/>
      </c>
      <c r="O55" s="1" t="str">
        <f t="shared" si="11"/>
        <v/>
      </c>
      <c r="P55" s="1" t="str">
        <f t="shared" si="7"/>
        <v/>
      </c>
      <c r="Q55" s="1" t="str">
        <f t="shared" si="7"/>
        <v/>
      </c>
      <c r="R55" s="1" t="str">
        <f t="shared" si="7"/>
        <v/>
      </c>
      <c r="S55" s="1" t="str">
        <f t="shared" si="7"/>
        <v/>
      </c>
      <c r="T55" s="1" t="str">
        <f t="shared" si="7"/>
        <v/>
      </c>
      <c r="W55" s="1" t="str">
        <f t="shared" ref="W55:AC55" si="12">IF(W16="","",W16)</f>
        <v/>
      </c>
      <c r="X55" s="1" t="str">
        <f t="shared" si="12"/>
        <v/>
      </c>
      <c r="Y55" s="1" t="str">
        <f t="shared" si="12"/>
        <v/>
      </c>
      <c r="Z55" s="9" t="str">
        <f t="shared" si="12"/>
        <v/>
      </c>
      <c r="AA55" s="9" t="str">
        <f t="shared" si="12"/>
        <v/>
      </c>
      <c r="AB55" s="9" t="str">
        <f t="shared" si="12"/>
        <v/>
      </c>
      <c r="AC55" s="9" t="str">
        <f t="shared" si="12"/>
        <v/>
      </c>
      <c r="AD55" s="9">
        <f ca="1">AE55</f>
        <v>0</v>
      </c>
      <c r="AE55" s="8">
        <f ca="1">AE53-AE54</f>
        <v>0</v>
      </c>
      <c r="AF55" s="8" t="str">
        <f t="shared" si="6"/>
        <v/>
      </c>
      <c r="AG55" s="1" t="str">
        <f t="shared" si="8"/>
        <v/>
      </c>
      <c r="AH55" s="1" t="str">
        <f t="shared" si="8"/>
        <v/>
      </c>
      <c r="AI55" s="1" t="str">
        <f t="shared" si="8"/>
        <v/>
      </c>
      <c r="AJ55" s="1" t="str">
        <f t="shared" si="8"/>
        <v/>
      </c>
      <c r="AK55" s="1" t="str">
        <f t="shared" si="8"/>
        <v/>
      </c>
    </row>
    <row r="56" spans="1:37" ht="19" customHeight="1" x14ac:dyDescent="0.25">
      <c r="A56" s="1" t="str">
        <f t="shared" si="9"/>
        <v/>
      </c>
      <c r="D56" s="1" t="str">
        <f t="shared" ref="D56:L56" si="13">IF(D17="","",D17)</f>
        <v/>
      </c>
      <c r="E56" s="1" t="str">
        <f t="shared" si="13"/>
        <v/>
      </c>
      <c r="F56" s="1" t="str">
        <f t="shared" si="13"/>
        <v/>
      </c>
      <c r="G56" s="1" t="str">
        <f t="shared" si="13"/>
        <v/>
      </c>
      <c r="H56" s="1" t="str">
        <f t="shared" si="13"/>
        <v/>
      </c>
      <c r="I56" s="1" t="str">
        <f t="shared" si="13"/>
        <v/>
      </c>
      <c r="J56" s="1" t="str">
        <f t="shared" si="13"/>
        <v/>
      </c>
      <c r="K56" s="1" t="str">
        <f t="shared" si="13"/>
        <v/>
      </c>
      <c r="L56" s="1" t="str">
        <f t="shared" si="13"/>
        <v/>
      </c>
      <c r="M56" s="1" t="str">
        <f t="shared" si="5"/>
        <v/>
      </c>
      <c r="N56" s="1" t="str">
        <f t="shared" si="11"/>
        <v/>
      </c>
      <c r="O56" s="1" t="str">
        <f t="shared" si="11"/>
        <v/>
      </c>
      <c r="P56" s="1" t="str">
        <f t="shared" si="7"/>
        <v/>
      </c>
      <c r="Q56" s="1" t="str">
        <f t="shared" si="7"/>
        <v/>
      </c>
      <c r="R56" s="1" t="str">
        <f t="shared" si="7"/>
        <v/>
      </c>
      <c r="S56" s="1" t="str">
        <f t="shared" si="7"/>
        <v/>
      </c>
      <c r="T56" s="1" t="str">
        <f t="shared" si="7"/>
        <v/>
      </c>
      <c r="W56" s="1" t="str">
        <f t="shared" ref="W56:AE56" si="14">IF(W17="","",W17)</f>
        <v/>
      </c>
      <c r="X56" s="1" t="str">
        <f t="shared" si="14"/>
        <v/>
      </c>
      <c r="Y56" s="1" t="str">
        <f t="shared" si="14"/>
        <v/>
      </c>
      <c r="Z56" s="1" t="str">
        <f t="shared" si="14"/>
        <v/>
      </c>
      <c r="AA56" s="1" t="str">
        <f t="shared" si="14"/>
        <v/>
      </c>
      <c r="AB56" s="1" t="str">
        <f t="shared" si="14"/>
        <v/>
      </c>
      <c r="AC56" s="1" t="str">
        <f t="shared" si="14"/>
        <v/>
      </c>
      <c r="AD56" s="1" t="str">
        <f t="shared" si="14"/>
        <v/>
      </c>
      <c r="AE56" s="1" t="str">
        <f t="shared" si="14"/>
        <v/>
      </c>
      <c r="AF56" s="1" t="str">
        <f t="shared" si="6"/>
        <v/>
      </c>
      <c r="AG56" s="1" t="str">
        <f t="shared" ref="AG56:AK65" si="15">IF(AG17="","",AG17)</f>
        <v/>
      </c>
      <c r="AH56" s="1" t="str">
        <f t="shared" si="15"/>
        <v/>
      </c>
      <c r="AI56" s="1" t="str">
        <f t="shared" si="15"/>
        <v/>
      </c>
      <c r="AJ56" s="1" t="str">
        <f t="shared" si="15"/>
        <v/>
      </c>
      <c r="AK56" s="1" t="str">
        <f t="shared" si="15"/>
        <v/>
      </c>
    </row>
    <row r="57" spans="1:37" ht="19" customHeight="1" x14ac:dyDescent="0.25">
      <c r="A57" s="1" t="str">
        <f t="shared" si="9"/>
        <v/>
      </c>
      <c r="D57" s="10" t="str">
        <f>IF(D18="","",D18)</f>
        <v/>
      </c>
      <c r="E57" s="61" t="str">
        <f>IF(E18="","",E18)</f>
        <v/>
      </c>
      <c r="F57" s="18" t="str">
        <f>IF(F18="","",F18)</f>
        <v/>
      </c>
      <c r="G57" s="62"/>
      <c r="H57" s="62" t="str">
        <f>IF(H18="","",H18)</f>
        <v/>
      </c>
      <c r="I57" s="62">
        <f ca="1">INT(M58/10)</f>
        <v>7</v>
      </c>
      <c r="J57" s="62" t="str">
        <f ca="1">IF(K57="","",".")</f>
        <v>.</v>
      </c>
      <c r="K57" s="63">
        <f ca="1">IF(M58-INT(M58/10)*10=0,"",M58-INT(M58/10)*10)</f>
        <v>4</v>
      </c>
      <c r="L57" s="17" t="str">
        <f>IF(L18="","",L18)</f>
        <v/>
      </c>
      <c r="M57" s="17" t="str">
        <f t="shared" si="5"/>
        <v/>
      </c>
      <c r="N57" s="17" t="str">
        <f t="shared" si="11"/>
        <v/>
      </c>
      <c r="O57" s="1" t="str">
        <f t="shared" si="11"/>
        <v/>
      </c>
      <c r="P57" s="1" t="str">
        <f t="shared" si="7"/>
        <v/>
      </c>
      <c r="Q57" s="1" t="str">
        <f t="shared" si="7"/>
        <v/>
      </c>
      <c r="R57" s="1" t="str">
        <f t="shared" si="7"/>
        <v/>
      </c>
      <c r="S57" s="5" t="str">
        <f t="shared" si="7"/>
        <v/>
      </c>
      <c r="T57" s="1" t="str">
        <f t="shared" si="7"/>
        <v/>
      </c>
      <c r="V57" s="10"/>
      <c r="W57" s="10" t="str">
        <f>IF(W18="","",W18)</f>
        <v/>
      </c>
      <c r="X57" s="61" t="str">
        <f>IF(X18="","",X18)</f>
        <v/>
      </c>
      <c r="Y57" s="18" t="str">
        <f>IF(Y18="","",Y18)</f>
        <v/>
      </c>
      <c r="Z57" s="62"/>
      <c r="AA57" s="62" t="str">
        <f>IF(AA18="","",AA18)</f>
        <v/>
      </c>
      <c r="AB57" s="62">
        <f ca="1">INT(AF58/10)</f>
        <v>3</v>
      </c>
      <c r="AC57" s="62" t="str">
        <f ca="1">IF(AD57="","",".")</f>
        <v>.</v>
      </c>
      <c r="AD57" s="63">
        <f ca="1">IF(AF58-INT(AF58/10)*10=0,"",AF58-INT(AF58/10)*10)</f>
        <v>1</v>
      </c>
      <c r="AE57" s="17" t="str">
        <f>IF(AE18="","",AE18)</f>
        <v/>
      </c>
      <c r="AF57" s="17" t="str">
        <f t="shared" si="6"/>
        <v/>
      </c>
      <c r="AG57" s="1" t="str">
        <f t="shared" si="15"/>
        <v/>
      </c>
      <c r="AH57" s="1" t="str">
        <f t="shared" si="15"/>
        <v/>
      </c>
      <c r="AI57" s="1" t="str">
        <f t="shared" si="15"/>
        <v/>
      </c>
      <c r="AJ57" s="1" t="str">
        <f t="shared" si="15"/>
        <v/>
      </c>
      <c r="AK57" s="1" t="str">
        <f t="shared" si="15"/>
        <v/>
      </c>
    </row>
    <row r="58" spans="1:37" ht="19" customHeight="1" x14ac:dyDescent="0.25">
      <c r="A58" s="54" t="str">
        <f t="shared" si="9"/>
        <v>(5)</v>
      </c>
      <c r="B58" s="54"/>
      <c r="C58" s="54"/>
      <c r="D58" s="54">
        <f t="shared" ref="D58:M60" ca="1" si="16">IF(D19="","",D19)</f>
        <v>5</v>
      </c>
      <c r="E58" s="54" t="str">
        <f t="shared" si="16"/>
        <v>)</v>
      </c>
      <c r="F58" s="54" t="str">
        <f t="shared" si="16"/>
        <v/>
      </c>
      <c r="G58" s="53">
        <f t="shared" ca="1" si="16"/>
        <v>3</v>
      </c>
      <c r="H58" s="53" t="str">
        <f t="shared" si="16"/>
        <v/>
      </c>
      <c r="I58" s="53">
        <f t="shared" ca="1" si="16"/>
        <v>7</v>
      </c>
      <c r="J58" s="54" t="str">
        <f t="shared" ca="1" si="16"/>
        <v/>
      </c>
      <c r="K58" s="55" t="str">
        <f t="shared" ca="1" si="16"/>
        <v/>
      </c>
      <c r="L58" s="56">
        <f t="shared" ca="1" si="16"/>
        <v>370</v>
      </c>
      <c r="M58" s="56">
        <f t="shared" ca="1" si="16"/>
        <v>74</v>
      </c>
      <c r="N58" s="54" t="str">
        <f t="shared" si="11"/>
        <v/>
      </c>
      <c r="O58" s="54" t="str">
        <f t="shared" si="11"/>
        <v/>
      </c>
      <c r="P58" s="53" t="str">
        <f t="shared" si="7"/>
        <v/>
      </c>
      <c r="Q58" s="54" t="str">
        <f t="shared" si="7"/>
        <v/>
      </c>
      <c r="R58" s="54" t="str">
        <f t="shared" si="7"/>
        <v/>
      </c>
      <c r="S58" s="54" t="str">
        <f t="shared" si="7"/>
        <v/>
      </c>
      <c r="T58" s="57" t="str">
        <f t="shared" si="7"/>
        <v>(6)</v>
      </c>
      <c r="U58" s="54"/>
      <c r="V58" s="54"/>
      <c r="W58" s="54">
        <f t="shared" ref="W58:AF60" ca="1" si="17">IF(W19="","",W19)</f>
        <v>7</v>
      </c>
      <c r="X58" s="54" t="str">
        <f t="shared" si="17"/>
        <v>)</v>
      </c>
      <c r="Y58" s="54" t="str">
        <f t="shared" si="17"/>
        <v/>
      </c>
      <c r="Z58" s="53">
        <f t="shared" ca="1" si="17"/>
        <v>2</v>
      </c>
      <c r="AA58" s="53" t="str">
        <f t="shared" si="17"/>
        <v/>
      </c>
      <c r="AB58" s="53">
        <f t="shared" ca="1" si="17"/>
        <v>1</v>
      </c>
      <c r="AC58" s="54" t="str">
        <f t="shared" ca="1" si="17"/>
        <v>.</v>
      </c>
      <c r="AD58" s="55">
        <f t="shared" ca="1" si="17"/>
        <v>7</v>
      </c>
      <c r="AE58" s="56">
        <f t="shared" ca="1" si="17"/>
        <v>217</v>
      </c>
      <c r="AF58" s="56">
        <f t="shared" ca="1" si="17"/>
        <v>31</v>
      </c>
      <c r="AG58" s="54" t="str">
        <f t="shared" si="15"/>
        <v/>
      </c>
      <c r="AH58" s="54" t="str">
        <f t="shared" si="15"/>
        <v/>
      </c>
      <c r="AI58" s="54" t="str">
        <f t="shared" si="15"/>
        <v/>
      </c>
      <c r="AJ58" s="54" t="str">
        <f t="shared" si="15"/>
        <v/>
      </c>
      <c r="AK58" s="54" t="str">
        <f t="shared" si="15"/>
        <v/>
      </c>
    </row>
    <row r="59" spans="1:37" ht="19" customHeight="1" x14ac:dyDescent="0.25">
      <c r="A59" s="1" t="str">
        <f t="shared" si="9"/>
        <v/>
      </c>
      <c r="D59" s="1" t="str">
        <f t="shared" si="16"/>
        <v/>
      </c>
      <c r="E59" s="1" t="str">
        <f t="shared" si="16"/>
        <v/>
      </c>
      <c r="F59" s="1" t="str">
        <f t="shared" si="16"/>
        <v/>
      </c>
      <c r="G59" s="64">
        <f ca="1">IF(INT(L59/10)=0,"",INT(L59/10))</f>
        <v>3</v>
      </c>
      <c r="H59" s="64" t="str">
        <f>IF(H20="","",H20)</f>
        <v/>
      </c>
      <c r="I59" s="64">
        <f ca="1">L59-INT(L59/10)*10</f>
        <v>5</v>
      </c>
      <c r="J59" s="64" t="str">
        <f>IF(J20="","",J20)</f>
        <v/>
      </c>
      <c r="K59" s="64" t="str">
        <f>IF(K20="","",K20)</f>
        <v/>
      </c>
      <c r="L59" s="8">
        <f ca="1">D58*I57</f>
        <v>35</v>
      </c>
      <c r="M59" s="8" t="str">
        <f t="shared" ref="M59:M64" si="18">IF(M20="","",M20)</f>
        <v/>
      </c>
      <c r="N59" s="1" t="str">
        <f t="shared" si="11"/>
        <v/>
      </c>
      <c r="O59" s="1" t="str">
        <f t="shared" si="11"/>
        <v/>
      </c>
      <c r="P59" s="1" t="str">
        <f t="shared" si="7"/>
        <v/>
      </c>
      <c r="Q59" s="1" t="str">
        <f t="shared" si="7"/>
        <v/>
      </c>
      <c r="R59" s="1" t="str">
        <f t="shared" si="7"/>
        <v/>
      </c>
      <c r="S59" s="1" t="str">
        <f t="shared" si="7"/>
        <v/>
      </c>
      <c r="T59" s="1" t="str">
        <f t="shared" si="7"/>
        <v/>
      </c>
      <c r="W59" s="1" t="str">
        <f t="shared" si="17"/>
        <v/>
      </c>
      <c r="X59" s="1" t="str">
        <f t="shared" si="17"/>
        <v/>
      </c>
      <c r="Y59" s="1" t="str">
        <f t="shared" si="17"/>
        <v/>
      </c>
      <c r="Z59" s="64">
        <f ca="1">IF(INT(AE59/10)=0,"",INT(AE59/10))</f>
        <v>2</v>
      </c>
      <c r="AA59" s="64" t="str">
        <f>IF(AA20="","",AA20)</f>
        <v/>
      </c>
      <c r="AB59" s="64">
        <f ca="1">AE59-INT(AE59/10)*10</f>
        <v>1</v>
      </c>
      <c r="AC59" s="64" t="str">
        <f>IF(AC20="","",AC20)</f>
        <v/>
      </c>
      <c r="AD59" s="64" t="str">
        <f>IF(AD20="","",AD20)</f>
        <v/>
      </c>
      <c r="AE59" s="8">
        <f ca="1">W58*AB57</f>
        <v>21</v>
      </c>
      <c r="AF59" s="8" t="str">
        <f t="shared" ref="AF59:AF64" si="19">IF(AF20="","",AF20)</f>
        <v/>
      </c>
      <c r="AG59" s="1" t="str">
        <f t="shared" si="15"/>
        <v/>
      </c>
      <c r="AH59" s="1" t="str">
        <f t="shared" si="15"/>
        <v/>
      </c>
      <c r="AI59" s="1" t="str">
        <f t="shared" si="15"/>
        <v/>
      </c>
      <c r="AJ59" s="1" t="str">
        <f t="shared" si="15"/>
        <v/>
      </c>
      <c r="AK59" s="1" t="str">
        <f t="shared" si="15"/>
        <v/>
      </c>
    </row>
    <row r="60" spans="1:37" ht="19" customHeight="1" x14ac:dyDescent="0.25">
      <c r="A60" s="1" t="str">
        <f t="shared" si="9"/>
        <v/>
      </c>
      <c r="D60" s="1" t="str">
        <f t="shared" si="16"/>
        <v/>
      </c>
      <c r="E60" s="1" t="str">
        <f t="shared" si="16"/>
        <v/>
      </c>
      <c r="F60" s="58" t="str">
        <f t="shared" si="16"/>
        <v/>
      </c>
      <c r="G60" s="65" t="str">
        <f ca="1">IF(INT(L60/100)=0,"",INT(L60/100))</f>
        <v/>
      </c>
      <c r="H60" s="66" t="str">
        <f>IF(H21="","",H21)</f>
        <v/>
      </c>
      <c r="I60" s="67">
        <f ca="1">IF(G60&lt;&gt;"",INT(L60/10)-INT(L60/100)*10,IF(INT(L60/10)-INT(L60/100)*10=0,"",INT(L60/10)-INT(L60/100)*10))</f>
        <v>2</v>
      </c>
      <c r="J60" s="67" t="str">
        <f>IF(J21="","",J21)</f>
        <v/>
      </c>
      <c r="K60" s="68">
        <f ca="1">L60-INT(L60/10)*10</f>
        <v>0</v>
      </c>
      <c r="L60" s="17">
        <f ca="1">L58-L59*10</f>
        <v>20</v>
      </c>
      <c r="M60" s="17" t="str">
        <f t="shared" si="18"/>
        <v/>
      </c>
      <c r="N60" s="1" t="str">
        <f t="shared" si="11"/>
        <v/>
      </c>
      <c r="O60" s="1" t="str">
        <f t="shared" si="11"/>
        <v/>
      </c>
      <c r="P60" s="1" t="str">
        <f t="shared" si="7"/>
        <v/>
      </c>
      <c r="Q60" s="1" t="str">
        <f t="shared" si="7"/>
        <v/>
      </c>
      <c r="R60" s="1" t="str">
        <f t="shared" si="7"/>
        <v/>
      </c>
      <c r="S60" s="1" t="str">
        <f t="shared" si="7"/>
        <v/>
      </c>
      <c r="T60" s="1" t="str">
        <f t="shared" si="7"/>
        <v/>
      </c>
      <c r="W60" s="1" t="str">
        <f t="shared" si="17"/>
        <v/>
      </c>
      <c r="X60" s="1" t="str">
        <f t="shared" si="17"/>
        <v/>
      </c>
      <c r="Y60" s="58" t="str">
        <f t="shared" si="17"/>
        <v/>
      </c>
      <c r="Z60" s="65" t="str">
        <f ca="1">IF(INT(AE60/100)=0,"",INT(AE60/100))</f>
        <v/>
      </c>
      <c r="AA60" s="66" t="str">
        <f>IF(AA21="","",AA21)</f>
        <v/>
      </c>
      <c r="AB60" s="67" t="str">
        <f ca="1">IF(Z60&lt;&gt;"",INT(AE60/10)-INT(AE60/100)*10,IF(INT(AE60/10)-INT(AE60/100)*10=0,"",INT(AE60/10)-INT(AE60/100)*10))</f>
        <v/>
      </c>
      <c r="AC60" s="67" t="str">
        <f>IF(AC21="","",AC21)</f>
        <v/>
      </c>
      <c r="AD60" s="68">
        <f ca="1">AE60-INT(AE60/10)*10</f>
        <v>7</v>
      </c>
      <c r="AE60" s="17">
        <f ca="1">AE58-AE59*10</f>
        <v>7</v>
      </c>
      <c r="AF60" s="17" t="str">
        <f t="shared" si="19"/>
        <v/>
      </c>
      <c r="AG60" s="1" t="str">
        <f t="shared" si="15"/>
        <v/>
      </c>
      <c r="AH60" s="1" t="str">
        <f t="shared" si="15"/>
        <v/>
      </c>
      <c r="AI60" s="1" t="str">
        <f t="shared" si="15"/>
        <v/>
      </c>
      <c r="AJ60" s="1" t="str">
        <f t="shared" si="15"/>
        <v/>
      </c>
      <c r="AK60" s="1" t="str">
        <f t="shared" si="15"/>
        <v/>
      </c>
    </row>
    <row r="61" spans="1:37" ht="19" customHeight="1" x14ac:dyDescent="0.25">
      <c r="A61" s="1" t="str">
        <f t="shared" si="9"/>
        <v/>
      </c>
      <c r="D61" s="1" t="str">
        <f>IF(D22="","",D22)</f>
        <v/>
      </c>
      <c r="E61" s="1" t="str">
        <f>IF(E22="","",E22)</f>
        <v/>
      </c>
      <c r="F61" s="1" t="str">
        <f>IF(F22="","",F22)</f>
        <v/>
      </c>
      <c r="G61" s="9" t="str">
        <f>IF(G22="","",G22)</f>
        <v/>
      </c>
      <c r="H61" s="9" t="str">
        <f>IF(H22="","",H22)</f>
        <v/>
      </c>
      <c r="I61" s="64">
        <f ca="1">IF(INT(L61/10)=0,"",INT(L61/10))</f>
        <v>2</v>
      </c>
      <c r="J61" s="64" t="str">
        <f>IF(J22="","",J22)</f>
        <v/>
      </c>
      <c r="K61" s="64">
        <f ca="1">L60-INT(L60/10)*10</f>
        <v>0</v>
      </c>
      <c r="L61" s="8">
        <f ca="1">D58*K57</f>
        <v>20</v>
      </c>
      <c r="M61" s="8" t="str">
        <f t="shared" si="18"/>
        <v/>
      </c>
      <c r="N61" s="1" t="str">
        <f t="shared" si="11"/>
        <v/>
      </c>
      <c r="O61" s="1" t="str">
        <f t="shared" si="11"/>
        <v/>
      </c>
      <c r="P61" s="1" t="str">
        <f t="shared" si="7"/>
        <v/>
      </c>
      <c r="Q61" s="1" t="str">
        <f t="shared" si="7"/>
        <v/>
      </c>
      <c r="R61" s="1" t="str">
        <f t="shared" si="7"/>
        <v/>
      </c>
      <c r="S61" s="1" t="str">
        <f t="shared" si="7"/>
        <v/>
      </c>
      <c r="T61" s="1" t="str">
        <f t="shared" si="7"/>
        <v/>
      </c>
      <c r="W61" s="1" t="str">
        <f>IF(W22="","",W22)</f>
        <v/>
      </c>
      <c r="X61" s="1" t="str">
        <f>IF(X22="","",X22)</f>
        <v/>
      </c>
      <c r="Y61" s="1" t="str">
        <f>IF(Y22="","",Y22)</f>
        <v/>
      </c>
      <c r="Z61" s="9" t="str">
        <f>IF(Z22="","",Z22)</f>
        <v/>
      </c>
      <c r="AA61" s="9" t="str">
        <f>IF(AA22="","",AA22)</f>
        <v/>
      </c>
      <c r="AB61" s="64" t="str">
        <f ca="1">IF(INT(AE61/10)=0,"",INT(AE61/10))</f>
        <v/>
      </c>
      <c r="AC61" s="64" t="str">
        <f>IF(AC22="","",AC22)</f>
        <v/>
      </c>
      <c r="AD61" s="64">
        <f ca="1">AE60-INT(AE60/10)*10</f>
        <v>7</v>
      </c>
      <c r="AE61" s="8">
        <f ca="1">W58*AD57</f>
        <v>7</v>
      </c>
      <c r="AF61" s="8" t="str">
        <f t="shared" si="19"/>
        <v/>
      </c>
      <c r="AG61" s="1" t="str">
        <f t="shared" si="15"/>
        <v/>
      </c>
      <c r="AH61" s="1" t="str">
        <f t="shared" si="15"/>
        <v/>
      </c>
      <c r="AI61" s="1" t="str">
        <f t="shared" si="15"/>
        <v/>
      </c>
      <c r="AJ61" s="1" t="str">
        <f t="shared" si="15"/>
        <v/>
      </c>
      <c r="AK61" s="1" t="str">
        <f t="shared" si="15"/>
        <v/>
      </c>
    </row>
    <row r="62" spans="1:37" ht="19" customHeight="1" x14ac:dyDescent="0.25">
      <c r="A62" s="1" t="str">
        <f t="shared" si="9"/>
        <v/>
      </c>
      <c r="D62" s="1" t="str">
        <f t="shared" ref="D62:J62" si="20">IF(D23="","",D23)</f>
        <v/>
      </c>
      <c r="E62" s="1" t="str">
        <f t="shared" si="20"/>
        <v/>
      </c>
      <c r="F62" s="1" t="str">
        <f t="shared" si="20"/>
        <v/>
      </c>
      <c r="G62" s="9" t="str">
        <f t="shared" si="20"/>
        <v/>
      </c>
      <c r="H62" s="9" t="str">
        <f t="shared" si="20"/>
        <v/>
      </c>
      <c r="I62" s="9" t="str">
        <f t="shared" si="20"/>
        <v/>
      </c>
      <c r="J62" s="9" t="str">
        <f t="shared" si="20"/>
        <v/>
      </c>
      <c r="K62" s="9">
        <f ca="1">L62</f>
        <v>0</v>
      </c>
      <c r="L62" s="8">
        <f ca="1">L60-L61</f>
        <v>0</v>
      </c>
      <c r="M62" s="8" t="str">
        <f t="shared" si="18"/>
        <v/>
      </c>
      <c r="N62" s="1" t="str">
        <f t="shared" si="11"/>
        <v/>
      </c>
      <c r="O62" s="1" t="str">
        <f t="shared" si="11"/>
        <v/>
      </c>
      <c r="P62" s="1" t="str">
        <f t="shared" si="7"/>
        <v/>
      </c>
      <c r="Q62" s="1" t="str">
        <f t="shared" si="7"/>
        <v/>
      </c>
      <c r="R62" s="1" t="str">
        <f t="shared" si="7"/>
        <v/>
      </c>
      <c r="S62" s="1" t="str">
        <f t="shared" si="7"/>
        <v/>
      </c>
      <c r="T62" s="1" t="str">
        <f t="shared" si="7"/>
        <v/>
      </c>
      <c r="W62" s="1" t="str">
        <f t="shared" ref="W62:AC62" si="21">IF(W23="","",W23)</f>
        <v/>
      </c>
      <c r="X62" s="1" t="str">
        <f t="shared" si="21"/>
        <v/>
      </c>
      <c r="Y62" s="1" t="str">
        <f t="shared" si="21"/>
        <v/>
      </c>
      <c r="Z62" s="9" t="str">
        <f t="shared" si="21"/>
        <v/>
      </c>
      <c r="AA62" s="9" t="str">
        <f t="shared" si="21"/>
        <v/>
      </c>
      <c r="AB62" s="9" t="str">
        <f t="shared" si="21"/>
        <v/>
      </c>
      <c r="AC62" s="9" t="str">
        <f t="shared" si="21"/>
        <v/>
      </c>
      <c r="AD62" s="9">
        <f ca="1">AE62</f>
        <v>0</v>
      </c>
      <c r="AE62" s="8">
        <f ca="1">AE60-AE61</f>
        <v>0</v>
      </c>
      <c r="AF62" s="8" t="str">
        <f t="shared" si="19"/>
        <v/>
      </c>
      <c r="AG62" s="1" t="str">
        <f t="shared" si="15"/>
        <v/>
      </c>
      <c r="AH62" s="1" t="str">
        <f t="shared" si="15"/>
        <v/>
      </c>
      <c r="AI62" s="1" t="str">
        <f t="shared" si="15"/>
        <v/>
      </c>
      <c r="AJ62" s="1" t="str">
        <f t="shared" si="15"/>
        <v/>
      </c>
      <c r="AK62" s="1" t="str">
        <f t="shared" si="15"/>
        <v/>
      </c>
    </row>
    <row r="63" spans="1:37" ht="19" customHeight="1" x14ac:dyDescent="0.25">
      <c r="A63" s="1" t="str">
        <f t="shared" si="9"/>
        <v/>
      </c>
      <c r="D63" s="1" t="str">
        <f t="shared" ref="D63:L63" si="22">IF(D24="","",D24)</f>
        <v/>
      </c>
      <c r="E63" s="1" t="str">
        <f t="shared" si="22"/>
        <v/>
      </c>
      <c r="F63" s="1" t="str">
        <f t="shared" si="22"/>
        <v/>
      </c>
      <c r="G63" s="1" t="str">
        <f t="shared" si="22"/>
        <v/>
      </c>
      <c r="H63" s="1" t="str">
        <f t="shared" si="22"/>
        <v/>
      </c>
      <c r="I63" s="1" t="str">
        <f t="shared" si="22"/>
        <v/>
      </c>
      <c r="J63" s="1" t="str">
        <f t="shared" si="22"/>
        <v/>
      </c>
      <c r="K63" s="1" t="str">
        <f t="shared" si="22"/>
        <v/>
      </c>
      <c r="L63" s="1" t="str">
        <f t="shared" si="22"/>
        <v/>
      </c>
      <c r="M63" s="1" t="str">
        <f t="shared" si="18"/>
        <v/>
      </c>
      <c r="N63" s="1" t="str">
        <f t="shared" si="11"/>
        <v/>
      </c>
      <c r="O63" s="1" t="str">
        <f t="shared" si="11"/>
        <v/>
      </c>
      <c r="P63" s="1" t="str">
        <f t="shared" si="7"/>
        <v/>
      </c>
      <c r="Q63" s="1" t="str">
        <f t="shared" si="7"/>
        <v/>
      </c>
      <c r="R63" s="1" t="str">
        <f t="shared" si="7"/>
        <v/>
      </c>
      <c r="S63" s="1" t="str">
        <f t="shared" si="7"/>
        <v/>
      </c>
      <c r="T63" s="1" t="str">
        <f t="shared" si="7"/>
        <v/>
      </c>
      <c r="W63" s="1" t="str">
        <f t="shared" ref="W63:AE63" si="23">IF(W24="","",W24)</f>
        <v/>
      </c>
      <c r="X63" s="1" t="str">
        <f t="shared" si="23"/>
        <v/>
      </c>
      <c r="Y63" s="1" t="str">
        <f t="shared" si="23"/>
        <v/>
      </c>
      <c r="Z63" s="1" t="str">
        <f t="shared" si="23"/>
        <v/>
      </c>
      <c r="AA63" s="1" t="str">
        <f t="shared" si="23"/>
        <v/>
      </c>
      <c r="AB63" s="1" t="str">
        <f t="shared" si="23"/>
        <v/>
      </c>
      <c r="AC63" s="1" t="str">
        <f t="shared" si="23"/>
        <v/>
      </c>
      <c r="AD63" s="1" t="str">
        <f t="shared" si="23"/>
        <v/>
      </c>
      <c r="AE63" s="1" t="str">
        <f t="shared" si="23"/>
        <v/>
      </c>
      <c r="AF63" s="1" t="str">
        <f t="shared" si="19"/>
        <v/>
      </c>
      <c r="AG63" s="1" t="str">
        <f t="shared" si="15"/>
        <v/>
      </c>
      <c r="AH63" s="1" t="str">
        <f t="shared" si="15"/>
        <v/>
      </c>
      <c r="AI63" s="1" t="str">
        <f t="shared" si="15"/>
        <v/>
      </c>
      <c r="AJ63" s="1" t="str">
        <f t="shared" si="15"/>
        <v/>
      </c>
      <c r="AK63" s="1" t="str">
        <f t="shared" si="15"/>
        <v/>
      </c>
    </row>
    <row r="64" spans="1:37" ht="19" customHeight="1" x14ac:dyDescent="0.25">
      <c r="A64" s="1" t="str">
        <f t="shared" si="9"/>
        <v/>
      </c>
      <c r="D64" s="10" t="str">
        <f>IF(D25="","",D25)</f>
        <v/>
      </c>
      <c r="E64" s="61" t="str">
        <f>IF(E25="","",E25)</f>
        <v/>
      </c>
      <c r="F64" s="18" t="str">
        <f>IF(F25="","",F25)</f>
        <v/>
      </c>
      <c r="G64" s="62"/>
      <c r="H64" s="62" t="str">
        <f>IF(H25="","",H25)</f>
        <v/>
      </c>
      <c r="I64" s="62">
        <f ca="1">INT(M65/10)</f>
        <v>8</v>
      </c>
      <c r="J64" s="62" t="str">
        <f ca="1">IF(K64="","",".")</f>
        <v>.</v>
      </c>
      <c r="K64" s="63">
        <f ca="1">IF(M65-INT(M65/10)*10=0,"",M65-INT(M65/10)*10)</f>
        <v>3</v>
      </c>
      <c r="L64" s="17" t="str">
        <f>IF(L25="","",L25)</f>
        <v/>
      </c>
      <c r="M64" s="17" t="str">
        <f t="shared" si="18"/>
        <v/>
      </c>
      <c r="N64" s="17" t="str">
        <f t="shared" si="11"/>
        <v/>
      </c>
      <c r="O64" s="1" t="str">
        <f t="shared" si="11"/>
        <v/>
      </c>
      <c r="P64" s="1" t="str">
        <f t="shared" ref="P64:T73" si="24">IF(P25="","",P25)</f>
        <v/>
      </c>
      <c r="Q64" s="1" t="str">
        <f t="shared" si="24"/>
        <v/>
      </c>
      <c r="R64" s="1" t="str">
        <f t="shared" si="24"/>
        <v/>
      </c>
      <c r="S64" s="5" t="str">
        <f t="shared" si="24"/>
        <v/>
      </c>
      <c r="T64" s="1" t="str">
        <f t="shared" si="24"/>
        <v/>
      </c>
      <c r="V64" s="10"/>
      <c r="W64" s="10" t="str">
        <f>IF(W25="","",W25)</f>
        <v/>
      </c>
      <c r="X64" s="61" t="str">
        <f>IF(X25="","",X25)</f>
        <v/>
      </c>
      <c r="Y64" s="18" t="str">
        <f>IF(Y25="","",Y25)</f>
        <v/>
      </c>
      <c r="Z64" s="62"/>
      <c r="AA64" s="62" t="str">
        <f>IF(AA25="","",AA25)</f>
        <v/>
      </c>
      <c r="AB64" s="62">
        <f ca="1">INT(AF65/10)</f>
        <v>9</v>
      </c>
      <c r="AC64" s="62" t="str">
        <f ca="1">IF(AD64="","",".")</f>
        <v>.</v>
      </c>
      <c r="AD64" s="63">
        <f ca="1">IF(AF65-INT(AF65/10)*10=0,"",AF65-INT(AF65/10)*10)</f>
        <v>3</v>
      </c>
      <c r="AE64" s="17" t="str">
        <f>IF(AE25="","",AE25)</f>
        <v/>
      </c>
      <c r="AF64" s="17" t="str">
        <f t="shared" si="19"/>
        <v/>
      </c>
      <c r="AG64" s="1" t="str">
        <f t="shared" si="15"/>
        <v/>
      </c>
      <c r="AH64" s="1" t="str">
        <f t="shared" si="15"/>
        <v/>
      </c>
      <c r="AI64" s="1" t="str">
        <f t="shared" si="15"/>
        <v/>
      </c>
      <c r="AJ64" s="1" t="str">
        <f t="shared" si="15"/>
        <v/>
      </c>
      <c r="AK64" s="1" t="str">
        <f t="shared" si="15"/>
        <v/>
      </c>
    </row>
    <row r="65" spans="1:37" ht="19" customHeight="1" x14ac:dyDescent="0.25">
      <c r="A65" s="54" t="str">
        <f t="shared" si="9"/>
        <v>(7)</v>
      </c>
      <c r="B65" s="54"/>
      <c r="C65" s="54"/>
      <c r="D65" s="54">
        <f t="shared" ref="D65:M67" ca="1" si="25">IF(D26="","",D26)</f>
        <v>3</v>
      </c>
      <c r="E65" s="54" t="str">
        <f t="shared" si="25"/>
        <v>)</v>
      </c>
      <c r="F65" s="54" t="str">
        <f t="shared" si="25"/>
        <v/>
      </c>
      <c r="G65" s="53">
        <f t="shared" ca="1" si="25"/>
        <v>2</v>
      </c>
      <c r="H65" s="53" t="str">
        <f t="shared" si="25"/>
        <v/>
      </c>
      <c r="I65" s="53">
        <f t="shared" ca="1" si="25"/>
        <v>4</v>
      </c>
      <c r="J65" s="54" t="str">
        <f t="shared" ca="1" si="25"/>
        <v>.</v>
      </c>
      <c r="K65" s="55">
        <f t="shared" ca="1" si="25"/>
        <v>9</v>
      </c>
      <c r="L65" s="56">
        <f t="shared" ca="1" si="25"/>
        <v>249</v>
      </c>
      <c r="M65" s="56">
        <f t="shared" ca="1" si="25"/>
        <v>83</v>
      </c>
      <c r="N65" s="54" t="str">
        <f t="shared" si="11"/>
        <v/>
      </c>
      <c r="O65" s="54" t="str">
        <f t="shared" si="11"/>
        <v/>
      </c>
      <c r="P65" s="53" t="str">
        <f t="shared" si="24"/>
        <v/>
      </c>
      <c r="Q65" s="54" t="str">
        <f t="shared" si="24"/>
        <v/>
      </c>
      <c r="R65" s="54" t="str">
        <f t="shared" si="24"/>
        <v/>
      </c>
      <c r="S65" s="54" t="str">
        <f t="shared" si="24"/>
        <v/>
      </c>
      <c r="T65" s="57" t="str">
        <f t="shared" si="24"/>
        <v>(8)</v>
      </c>
      <c r="U65" s="54"/>
      <c r="V65" s="54"/>
      <c r="W65" s="54">
        <f t="shared" ref="W65:AF67" ca="1" si="26">IF(W26="","",W26)</f>
        <v>3</v>
      </c>
      <c r="X65" s="54" t="str">
        <f t="shared" si="26"/>
        <v>)</v>
      </c>
      <c r="Y65" s="54" t="str">
        <f t="shared" si="26"/>
        <v/>
      </c>
      <c r="Z65" s="53">
        <f t="shared" ca="1" si="26"/>
        <v>2</v>
      </c>
      <c r="AA65" s="53" t="str">
        <f t="shared" si="26"/>
        <v/>
      </c>
      <c r="AB65" s="53">
        <f t="shared" ca="1" si="26"/>
        <v>7</v>
      </c>
      <c r="AC65" s="54" t="str">
        <f t="shared" ca="1" si="26"/>
        <v>.</v>
      </c>
      <c r="AD65" s="55">
        <f t="shared" ca="1" si="26"/>
        <v>9</v>
      </c>
      <c r="AE65" s="56">
        <f t="shared" ca="1" si="26"/>
        <v>279</v>
      </c>
      <c r="AF65" s="56">
        <f t="shared" ca="1" si="26"/>
        <v>93</v>
      </c>
      <c r="AG65" s="54" t="str">
        <f t="shared" si="15"/>
        <v/>
      </c>
      <c r="AH65" s="54" t="str">
        <f t="shared" si="15"/>
        <v/>
      </c>
      <c r="AI65" s="54" t="str">
        <f t="shared" si="15"/>
        <v/>
      </c>
      <c r="AJ65" s="54" t="str">
        <f t="shared" si="15"/>
        <v/>
      </c>
      <c r="AK65" s="54" t="str">
        <f t="shared" si="15"/>
        <v/>
      </c>
    </row>
    <row r="66" spans="1:37" ht="19" customHeight="1" x14ac:dyDescent="0.25">
      <c r="A66" s="1" t="str">
        <f t="shared" si="9"/>
        <v/>
      </c>
      <c r="D66" s="1" t="str">
        <f t="shared" si="25"/>
        <v/>
      </c>
      <c r="E66" s="1" t="str">
        <f t="shared" si="25"/>
        <v/>
      </c>
      <c r="F66" s="1" t="str">
        <f t="shared" si="25"/>
        <v/>
      </c>
      <c r="G66" s="64">
        <f ca="1">IF(INT(L66/10)=0,"",INT(L66/10))</f>
        <v>2</v>
      </c>
      <c r="H66" s="64" t="str">
        <f>IF(H27="","",H27)</f>
        <v/>
      </c>
      <c r="I66" s="64">
        <f ca="1">L66-INT(L66/10)*10</f>
        <v>4</v>
      </c>
      <c r="J66" s="64" t="str">
        <f>IF(J27="","",J27)</f>
        <v/>
      </c>
      <c r="K66" s="64" t="str">
        <f>IF(K27="","",K27)</f>
        <v/>
      </c>
      <c r="L66" s="8">
        <f ca="1">D65*I64</f>
        <v>24</v>
      </c>
      <c r="M66" s="8" t="str">
        <f t="shared" ref="M66:M71" si="27">IF(M27="","",M27)</f>
        <v/>
      </c>
      <c r="N66" s="1" t="str">
        <f t="shared" si="11"/>
        <v/>
      </c>
      <c r="O66" s="1" t="str">
        <f t="shared" si="11"/>
        <v/>
      </c>
      <c r="P66" s="1" t="str">
        <f t="shared" si="24"/>
        <v/>
      </c>
      <c r="Q66" s="1" t="str">
        <f t="shared" si="24"/>
        <v/>
      </c>
      <c r="R66" s="1" t="str">
        <f t="shared" si="24"/>
        <v/>
      </c>
      <c r="S66" s="1" t="str">
        <f t="shared" si="24"/>
        <v/>
      </c>
      <c r="T66" s="1" t="str">
        <f t="shared" si="24"/>
        <v/>
      </c>
      <c r="W66" s="1" t="str">
        <f t="shared" si="26"/>
        <v/>
      </c>
      <c r="X66" s="1" t="str">
        <f t="shared" si="26"/>
        <v/>
      </c>
      <c r="Y66" s="1" t="str">
        <f t="shared" si="26"/>
        <v/>
      </c>
      <c r="Z66" s="64">
        <f ca="1">IF(INT(AE66/10)=0,"",INT(AE66/10))</f>
        <v>2</v>
      </c>
      <c r="AA66" s="64" t="str">
        <f>IF(AA27="","",AA27)</f>
        <v/>
      </c>
      <c r="AB66" s="64">
        <f ca="1">AE66-INT(AE66/10)*10</f>
        <v>7</v>
      </c>
      <c r="AC66" s="64" t="str">
        <f>IF(AC27="","",AC27)</f>
        <v/>
      </c>
      <c r="AD66" s="64" t="str">
        <f>IF(AD27="","",AD27)</f>
        <v/>
      </c>
      <c r="AE66" s="8">
        <f ca="1">W65*AB64</f>
        <v>27</v>
      </c>
      <c r="AF66" s="8" t="str">
        <f t="shared" ref="AF66:AF71" si="28">IF(AF27="","",AF27)</f>
        <v/>
      </c>
      <c r="AG66" s="1" t="str">
        <f t="shared" ref="AG66:AK75" si="29">IF(AG27="","",AG27)</f>
        <v/>
      </c>
      <c r="AH66" s="1" t="str">
        <f t="shared" si="29"/>
        <v/>
      </c>
      <c r="AI66" s="1" t="str">
        <f t="shared" si="29"/>
        <v/>
      </c>
      <c r="AJ66" s="1" t="str">
        <f t="shared" si="29"/>
        <v/>
      </c>
      <c r="AK66" s="1" t="str">
        <f t="shared" si="29"/>
        <v/>
      </c>
    </row>
    <row r="67" spans="1:37" ht="19" customHeight="1" x14ac:dyDescent="0.25">
      <c r="A67" s="1" t="str">
        <f t="shared" si="9"/>
        <v/>
      </c>
      <c r="D67" s="1" t="str">
        <f t="shared" si="25"/>
        <v/>
      </c>
      <c r="E67" s="1" t="str">
        <f t="shared" si="25"/>
        <v/>
      </c>
      <c r="F67" s="58" t="str">
        <f t="shared" si="25"/>
        <v/>
      </c>
      <c r="G67" s="65" t="str">
        <f ca="1">IF(INT(L67/100)=0,"",INT(L67/100))</f>
        <v/>
      </c>
      <c r="H67" s="66" t="str">
        <f>IF(H28="","",H28)</f>
        <v/>
      </c>
      <c r="I67" s="67" t="str">
        <f ca="1">IF(G67&lt;&gt;"",INT(L67/10)-INT(L67/100)*10,IF(INT(L67/10)-INT(L67/100)*10=0,"",INT(L67/10)-INT(L67/100)*10))</f>
        <v/>
      </c>
      <c r="J67" s="67" t="str">
        <f>IF(J28="","",J28)</f>
        <v/>
      </c>
      <c r="K67" s="68">
        <f ca="1">L67-INT(L67/10)*10</f>
        <v>9</v>
      </c>
      <c r="L67" s="17">
        <f ca="1">L65-L66*10</f>
        <v>9</v>
      </c>
      <c r="M67" s="17" t="str">
        <f t="shared" si="27"/>
        <v/>
      </c>
      <c r="N67" s="1" t="str">
        <f t="shared" si="11"/>
        <v/>
      </c>
      <c r="O67" s="1" t="str">
        <f t="shared" si="11"/>
        <v/>
      </c>
      <c r="P67" s="1" t="str">
        <f t="shared" si="24"/>
        <v/>
      </c>
      <c r="Q67" s="1" t="str">
        <f t="shared" si="24"/>
        <v/>
      </c>
      <c r="R67" s="1" t="str">
        <f t="shared" si="24"/>
        <v/>
      </c>
      <c r="S67" s="1" t="str">
        <f t="shared" si="24"/>
        <v/>
      </c>
      <c r="T67" s="1" t="str">
        <f t="shared" si="24"/>
        <v/>
      </c>
      <c r="W67" s="1" t="str">
        <f t="shared" si="26"/>
        <v/>
      </c>
      <c r="X67" s="1" t="str">
        <f t="shared" si="26"/>
        <v/>
      </c>
      <c r="Y67" s="58" t="str">
        <f t="shared" si="26"/>
        <v/>
      </c>
      <c r="Z67" s="65" t="str">
        <f ca="1">IF(INT(AE67/100)=0,"",INT(AE67/100))</f>
        <v/>
      </c>
      <c r="AA67" s="66" t="str">
        <f>IF(AA28="","",AA28)</f>
        <v/>
      </c>
      <c r="AB67" s="67" t="str">
        <f ca="1">IF(Z67&lt;&gt;"",INT(AE67/10)-INT(AE67/100)*10,IF(INT(AE67/10)-INT(AE67/100)*10=0,"",INT(AE67/10)-INT(AE67/100)*10))</f>
        <v/>
      </c>
      <c r="AC67" s="67" t="str">
        <f>IF(AC28="","",AC28)</f>
        <v/>
      </c>
      <c r="AD67" s="68">
        <f ca="1">AE67-INT(AE67/10)*10</f>
        <v>9</v>
      </c>
      <c r="AE67" s="17">
        <f ca="1">AE65-AE66*10</f>
        <v>9</v>
      </c>
      <c r="AF67" s="17" t="str">
        <f t="shared" si="28"/>
        <v/>
      </c>
      <c r="AG67" s="1" t="str">
        <f t="shared" si="29"/>
        <v/>
      </c>
      <c r="AH67" s="1" t="str">
        <f t="shared" si="29"/>
        <v/>
      </c>
      <c r="AI67" s="1" t="str">
        <f t="shared" si="29"/>
        <v/>
      </c>
      <c r="AJ67" s="1" t="str">
        <f t="shared" si="29"/>
        <v/>
      </c>
      <c r="AK67" s="1" t="str">
        <f t="shared" si="29"/>
        <v/>
      </c>
    </row>
    <row r="68" spans="1:37" ht="19" customHeight="1" x14ac:dyDescent="0.25">
      <c r="A68" s="1" t="str">
        <f t="shared" si="9"/>
        <v/>
      </c>
      <c r="D68" s="1" t="str">
        <f>IF(D29="","",D29)</f>
        <v/>
      </c>
      <c r="E68" s="1" t="str">
        <f>IF(E29="","",E29)</f>
        <v/>
      </c>
      <c r="F68" s="1" t="str">
        <f>IF(F29="","",F29)</f>
        <v/>
      </c>
      <c r="G68" s="9" t="str">
        <f>IF(G29="","",G29)</f>
        <v/>
      </c>
      <c r="H68" s="9" t="str">
        <f>IF(H29="","",H29)</f>
        <v/>
      </c>
      <c r="I68" s="64" t="str">
        <f ca="1">IF(INT(L68/10)=0,"",INT(L68/10))</f>
        <v/>
      </c>
      <c r="J68" s="64" t="str">
        <f>IF(J29="","",J29)</f>
        <v/>
      </c>
      <c r="K68" s="64">
        <f ca="1">L67-INT(L67/10)*10</f>
        <v>9</v>
      </c>
      <c r="L68" s="8">
        <f ca="1">D65*K64</f>
        <v>9</v>
      </c>
      <c r="M68" s="8" t="str">
        <f t="shared" si="27"/>
        <v/>
      </c>
      <c r="N68" s="1" t="str">
        <f t="shared" si="11"/>
        <v/>
      </c>
      <c r="O68" s="1" t="str">
        <f t="shared" si="11"/>
        <v/>
      </c>
      <c r="P68" s="1" t="str">
        <f t="shared" si="24"/>
        <v/>
      </c>
      <c r="Q68" s="1" t="str">
        <f t="shared" si="24"/>
        <v/>
      </c>
      <c r="R68" s="1" t="str">
        <f t="shared" si="24"/>
        <v/>
      </c>
      <c r="S68" s="1" t="str">
        <f t="shared" si="24"/>
        <v/>
      </c>
      <c r="T68" s="1" t="str">
        <f t="shared" si="24"/>
        <v/>
      </c>
      <c r="W68" s="1" t="str">
        <f>IF(W29="","",W29)</f>
        <v/>
      </c>
      <c r="X68" s="1" t="str">
        <f>IF(X29="","",X29)</f>
        <v/>
      </c>
      <c r="Y68" s="1" t="str">
        <f>IF(Y29="","",Y29)</f>
        <v/>
      </c>
      <c r="Z68" s="9" t="str">
        <f>IF(Z29="","",Z29)</f>
        <v/>
      </c>
      <c r="AA68" s="9" t="str">
        <f>IF(AA29="","",AA29)</f>
        <v/>
      </c>
      <c r="AB68" s="64" t="str">
        <f ca="1">IF(INT(AE68/10)=0,"",INT(AE68/10))</f>
        <v/>
      </c>
      <c r="AC68" s="64" t="str">
        <f>IF(AC29="","",AC29)</f>
        <v/>
      </c>
      <c r="AD68" s="64">
        <f ca="1">AE67-INT(AE67/10)*10</f>
        <v>9</v>
      </c>
      <c r="AE68" s="8">
        <f ca="1">W65*AD64</f>
        <v>9</v>
      </c>
      <c r="AF68" s="8" t="str">
        <f t="shared" si="28"/>
        <v/>
      </c>
      <c r="AG68" s="1" t="str">
        <f t="shared" si="29"/>
        <v/>
      </c>
      <c r="AH68" s="1" t="str">
        <f t="shared" si="29"/>
        <v/>
      </c>
      <c r="AI68" s="1" t="str">
        <f t="shared" si="29"/>
        <v/>
      </c>
      <c r="AJ68" s="1" t="str">
        <f t="shared" si="29"/>
        <v/>
      </c>
      <c r="AK68" s="1" t="str">
        <f t="shared" si="29"/>
        <v/>
      </c>
    </row>
    <row r="69" spans="1:37" ht="19" customHeight="1" x14ac:dyDescent="0.25">
      <c r="A69" s="1" t="str">
        <f t="shared" si="9"/>
        <v/>
      </c>
      <c r="D69" s="1" t="str">
        <f t="shared" ref="D69:J69" si="30">IF(D30="","",D30)</f>
        <v/>
      </c>
      <c r="E69" s="1" t="str">
        <f t="shared" si="30"/>
        <v/>
      </c>
      <c r="F69" s="1" t="str">
        <f t="shared" si="30"/>
        <v/>
      </c>
      <c r="G69" s="9" t="str">
        <f t="shared" si="30"/>
        <v/>
      </c>
      <c r="H69" s="9" t="str">
        <f t="shared" si="30"/>
        <v/>
      </c>
      <c r="I69" s="9" t="str">
        <f t="shared" si="30"/>
        <v/>
      </c>
      <c r="J69" s="9" t="str">
        <f t="shared" si="30"/>
        <v/>
      </c>
      <c r="K69" s="9">
        <f ca="1">L69</f>
        <v>0</v>
      </c>
      <c r="L69" s="8">
        <f ca="1">L67-L68</f>
        <v>0</v>
      </c>
      <c r="M69" s="8" t="str">
        <f t="shared" si="27"/>
        <v/>
      </c>
      <c r="N69" s="1" t="str">
        <f t="shared" si="11"/>
        <v/>
      </c>
      <c r="O69" s="1" t="str">
        <f t="shared" si="11"/>
        <v/>
      </c>
      <c r="P69" s="1" t="str">
        <f t="shared" si="24"/>
        <v/>
      </c>
      <c r="Q69" s="1" t="str">
        <f t="shared" si="24"/>
        <v/>
      </c>
      <c r="R69" s="1" t="str">
        <f t="shared" si="24"/>
        <v/>
      </c>
      <c r="S69" s="1" t="str">
        <f t="shared" si="24"/>
        <v/>
      </c>
      <c r="T69" s="1" t="str">
        <f t="shared" si="24"/>
        <v/>
      </c>
      <c r="W69" s="1" t="str">
        <f t="shared" ref="W69:AC69" si="31">IF(W30="","",W30)</f>
        <v/>
      </c>
      <c r="X69" s="1" t="str">
        <f t="shared" si="31"/>
        <v/>
      </c>
      <c r="Y69" s="1" t="str">
        <f t="shared" si="31"/>
        <v/>
      </c>
      <c r="Z69" s="9" t="str">
        <f t="shared" si="31"/>
        <v/>
      </c>
      <c r="AA69" s="9" t="str">
        <f t="shared" si="31"/>
        <v/>
      </c>
      <c r="AB69" s="9" t="str">
        <f t="shared" si="31"/>
        <v/>
      </c>
      <c r="AC69" s="9" t="str">
        <f t="shared" si="31"/>
        <v/>
      </c>
      <c r="AD69" s="9">
        <f ca="1">AE69</f>
        <v>0</v>
      </c>
      <c r="AE69" s="8">
        <f ca="1">AE67-AE68</f>
        <v>0</v>
      </c>
      <c r="AF69" s="8" t="str">
        <f t="shared" si="28"/>
        <v/>
      </c>
      <c r="AG69" s="1" t="str">
        <f t="shared" si="29"/>
        <v/>
      </c>
      <c r="AH69" s="1" t="str">
        <f t="shared" si="29"/>
        <v/>
      </c>
      <c r="AI69" s="1" t="str">
        <f t="shared" si="29"/>
        <v/>
      </c>
      <c r="AJ69" s="1" t="str">
        <f t="shared" si="29"/>
        <v/>
      </c>
      <c r="AK69" s="1" t="str">
        <f t="shared" si="29"/>
        <v/>
      </c>
    </row>
    <row r="70" spans="1:37" ht="19" customHeight="1" x14ac:dyDescent="0.25">
      <c r="A70" s="1" t="str">
        <f t="shared" si="9"/>
        <v/>
      </c>
      <c r="D70" s="1" t="str">
        <f t="shared" ref="D70:L70" si="32">IF(D31="","",D31)</f>
        <v/>
      </c>
      <c r="E70" s="1" t="str">
        <f t="shared" si="32"/>
        <v/>
      </c>
      <c r="F70" s="1" t="str">
        <f t="shared" si="32"/>
        <v/>
      </c>
      <c r="G70" s="1" t="str">
        <f t="shared" si="32"/>
        <v/>
      </c>
      <c r="H70" s="1" t="str">
        <f t="shared" si="32"/>
        <v/>
      </c>
      <c r="I70" s="1" t="str">
        <f t="shared" si="32"/>
        <v/>
      </c>
      <c r="J70" s="1" t="str">
        <f t="shared" si="32"/>
        <v/>
      </c>
      <c r="K70" s="1" t="str">
        <f t="shared" si="32"/>
        <v/>
      </c>
      <c r="L70" s="1" t="str">
        <f t="shared" si="32"/>
        <v/>
      </c>
      <c r="M70" s="1" t="str">
        <f t="shared" si="27"/>
        <v/>
      </c>
      <c r="N70" s="1" t="str">
        <f t="shared" si="11"/>
        <v/>
      </c>
      <c r="O70" s="1" t="str">
        <f t="shared" si="11"/>
        <v/>
      </c>
      <c r="P70" s="1" t="str">
        <f t="shared" si="24"/>
        <v/>
      </c>
      <c r="Q70" s="1" t="str">
        <f t="shared" si="24"/>
        <v/>
      </c>
      <c r="R70" s="1" t="str">
        <f t="shared" si="24"/>
        <v/>
      </c>
      <c r="S70" s="1" t="str">
        <f t="shared" si="24"/>
        <v/>
      </c>
      <c r="T70" s="1" t="str">
        <f t="shared" si="24"/>
        <v/>
      </c>
      <c r="W70" s="1" t="str">
        <f t="shared" ref="W70:AE70" si="33">IF(W31="","",W31)</f>
        <v/>
      </c>
      <c r="X70" s="1" t="str">
        <f t="shared" si="33"/>
        <v/>
      </c>
      <c r="Y70" s="1" t="str">
        <f t="shared" si="33"/>
        <v/>
      </c>
      <c r="Z70" s="1" t="str">
        <f t="shared" si="33"/>
        <v/>
      </c>
      <c r="AA70" s="1" t="str">
        <f t="shared" si="33"/>
        <v/>
      </c>
      <c r="AB70" s="1" t="str">
        <f t="shared" si="33"/>
        <v/>
      </c>
      <c r="AC70" s="1" t="str">
        <f t="shared" si="33"/>
        <v/>
      </c>
      <c r="AD70" s="1" t="str">
        <f t="shared" si="33"/>
        <v/>
      </c>
      <c r="AE70" s="1" t="str">
        <f t="shared" si="33"/>
        <v/>
      </c>
      <c r="AF70" s="1" t="str">
        <f t="shared" si="28"/>
        <v/>
      </c>
      <c r="AG70" s="1" t="str">
        <f t="shared" si="29"/>
        <v/>
      </c>
      <c r="AH70" s="1" t="str">
        <f t="shared" si="29"/>
        <v/>
      </c>
      <c r="AI70" s="1" t="str">
        <f t="shared" si="29"/>
        <v/>
      </c>
      <c r="AJ70" s="1" t="str">
        <f t="shared" si="29"/>
        <v/>
      </c>
      <c r="AK70" s="1" t="str">
        <f t="shared" si="29"/>
        <v/>
      </c>
    </row>
    <row r="71" spans="1:37" ht="19" customHeight="1" x14ac:dyDescent="0.25">
      <c r="A71" s="1" t="str">
        <f t="shared" si="9"/>
        <v/>
      </c>
      <c r="D71" s="10" t="str">
        <f>IF(D32="","",D32)</f>
        <v/>
      </c>
      <c r="E71" s="61" t="str">
        <f>IF(E32="","",E32)</f>
        <v/>
      </c>
      <c r="F71" s="18" t="str">
        <f>IF(F32="","",F32)</f>
        <v/>
      </c>
      <c r="G71" s="62"/>
      <c r="H71" s="62" t="str">
        <f>IF(H32="","",H32)</f>
        <v/>
      </c>
      <c r="I71" s="62">
        <f ca="1">INT(M72/10)</f>
        <v>3</v>
      </c>
      <c r="J71" s="62" t="str">
        <f ca="1">IF(K71="","",".")</f>
        <v>.</v>
      </c>
      <c r="K71" s="63">
        <f ca="1">IF(M72-INT(M72/10)*10=0,"",M72-INT(M72/10)*10)</f>
        <v>6</v>
      </c>
      <c r="L71" s="17" t="str">
        <f>IF(L32="","",L32)</f>
        <v/>
      </c>
      <c r="M71" s="17" t="str">
        <f t="shared" si="27"/>
        <v/>
      </c>
      <c r="N71" s="17" t="str">
        <f t="shared" si="11"/>
        <v/>
      </c>
      <c r="O71" s="1" t="str">
        <f t="shared" si="11"/>
        <v/>
      </c>
      <c r="P71" s="1" t="str">
        <f t="shared" si="24"/>
        <v/>
      </c>
      <c r="Q71" s="1" t="str">
        <f t="shared" si="24"/>
        <v/>
      </c>
      <c r="R71" s="1" t="str">
        <f t="shared" si="24"/>
        <v/>
      </c>
      <c r="S71" s="5" t="str">
        <f t="shared" si="24"/>
        <v/>
      </c>
      <c r="T71" s="1" t="str">
        <f t="shared" si="24"/>
        <v/>
      </c>
      <c r="V71" s="10"/>
      <c r="W71" s="10" t="str">
        <f>IF(W32="","",W32)</f>
        <v/>
      </c>
      <c r="X71" s="61" t="str">
        <f>IF(X32="","",X32)</f>
        <v/>
      </c>
      <c r="Y71" s="18" t="str">
        <f>IF(Y32="","",Y32)</f>
        <v/>
      </c>
      <c r="Z71" s="62"/>
      <c r="AA71" s="62" t="str">
        <f>IF(AA32="","",AA32)</f>
        <v/>
      </c>
      <c r="AB71" s="62">
        <f ca="1">INT(AF72/10)</f>
        <v>5</v>
      </c>
      <c r="AC71" s="62" t="str">
        <f ca="1">IF(AD71="","",".")</f>
        <v>.</v>
      </c>
      <c r="AD71" s="63">
        <f ca="1">IF(AF72-INT(AF72/10)*10=0,"",AF72-INT(AF72/10)*10)</f>
        <v>5</v>
      </c>
      <c r="AE71" s="17" t="str">
        <f>IF(AE32="","",AE32)</f>
        <v/>
      </c>
      <c r="AF71" s="17" t="str">
        <f t="shared" si="28"/>
        <v/>
      </c>
      <c r="AG71" s="1" t="str">
        <f t="shared" si="29"/>
        <v/>
      </c>
      <c r="AH71" s="1" t="str">
        <f t="shared" si="29"/>
        <v/>
      </c>
      <c r="AI71" s="1" t="str">
        <f t="shared" si="29"/>
        <v/>
      </c>
      <c r="AJ71" s="1" t="str">
        <f t="shared" si="29"/>
        <v/>
      </c>
      <c r="AK71" s="1" t="str">
        <f t="shared" si="29"/>
        <v/>
      </c>
    </row>
    <row r="72" spans="1:37" ht="19" customHeight="1" x14ac:dyDescent="0.25">
      <c r="A72" s="54" t="str">
        <f t="shared" si="9"/>
        <v>(9)</v>
      </c>
      <c r="B72" s="54"/>
      <c r="C72" s="54"/>
      <c r="D72" s="54">
        <f t="shared" ref="D72:M74" ca="1" si="34">IF(D33="","",D33)</f>
        <v>8</v>
      </c>
      <c r="E72" s="54" t="str">
        <f t="shared" si="34"/>
        <v>)</v>
      </c>
      <c r="F72" s="54" t="str">
        <f t="shared" si="34"/>
        <v/>
      </c>
      <c r="G72" s="53">
        <f t="shared" ca="1" si="34"/>
        <v>2</v>
      </c>
      <c r="H72" s="53" t="str">
        <f t="shared" si="34"/>
        <v/>
      </c>
      <c r="I72" s="53">
        <f t="shared" ca="1" si="34"/>
        <v>8</v>
      </c>
      <c r="J72" s="54" t="str">
        <f t="shared" ca="1" si="34"/>
        <v>.</v>
      </c>
      <c r="K72" s="55">
        <f t="shared" ca="1" si="34"/>
        <v>8</v>
      </c>
      <c r="L72" s="56">
        <f t="shared" ca="1" si="34"/>
        <v>288</v>
      </c>
      <c r="M72" s="56">
        <f t="shared" ca="1" si="34"/>
        <v>36</v>
      </c>
      <c r="N72" s="54" t="str">
        <f t="shared" si="11"/>
        <v/>
      </c>
      <c r="O72" s="54" t="str">
        <f t="shared" si="11"/>
        <v/>
      </c>
      <c r="P72" s="53" t="str">
        <f t="shared" si="24"/>
        <v/>
      </c>
      <c r="Q72" s="54" t="str">
        <f t="shared" si="24"/>
        <v/>
      </c>
      <c r="R72" s="54" t="str">
        <f t="shared" si="24"/>
        <v/>
      </c>
      <c r="S72" s="54" t="str">
        <f t="shared" si="24"/>
        <v/>
      </c>
      <c r="T72" s="60" t="str">
        <f t="shared" si="24"/>
        <v>(10)</v>
      </c>
      <c r="U72" s="60"/>
      <c r="V72" s="54"/>
      <c r="W72" s="54">
        <f t="shared" ref="W72:AF74" ca="1" si="35">IF(W33="","",W33)</f>
        <v>6</v>
      </c>
      <c r="X72" s="54" t="str">
        <f t="shared" si="35"/>
        <v>)</v>
      </c>
      <c r="Y72" s="54" t="str">
        <f t="shared" si="35"/>
        <v/>
      </c>
      <c r="Z72" s="53">
        <f t="shared" ca="1" si="35"/>
        <v>3</v>
      </c>
      <c r="AA72" s="53" t="str">
        <f t="shared" si="35"/>
        <v/>
      </c>
      <c r="AB72" s="53">
        <f t="shared" ca="1" si="35"/>
        <v>3</v>
      </c>
      <c r="AC72" s="54" t="str">
        <f t="shared" ca="1" si="35"/>
        <v/>
      </c>
      <c r="AD72" s="55" t="str">
        <f t="shared" ca="1" si="35"/>
        <v/>
      </c>
      <c r="AE72" s="56">
        <f t="shared" ca="1" si="35"/>
        <v>330</v>
      </c>
      <c r="AF72" s="56">
        <f t="shared" ca="1" si="35"/>
        <v>55</v>
      </c>
      <c r="AG72" s="54" t="str">
        <f t="shared" si="29"/>
        <v/>
      </c>
      <c r="AH72" s="54" t="str">
        <f t="shared" si="29"/>
        <v/>
      </c>
      <c r="AI72" s="54" t="str">
        <f t="shared" si="29"/>
        <v/>
      </c>
      <c r="AJ72" s="54" t="str">
        <f t="shared" si="29"/>
        <v/>
      </c>
      <c r="AK72" s="54" t="str">
        <f t="shared" si="29"/>
        <v/>
      </c>
    </row>
    <row r="73" spans="1:37" ht="19" customHeight="1" x14ac:dyDescent="0.25">
      <c r="A73" s="1" t="str">
        <f t="shared" si="9"/>
        <v/>
      </c>
      <c r="D73" s="1" t="str">
        <f t="shared" si="34"/>
        <v/>
      </c>
      <c r="E73" s="1" t="str">
        <f t="shared" si="34"/>
        <v/>
      </c>
      <c r="F73" s="1" t="str">
        <f t="shared" si="34"/>
        <v/>
      </c>
      <c r="G73" s="64">
        <f ca="1">IF(INT(L73/10)=0,"",INT(L73/10))</f>
        <v>2</v>
      </c>
      <c r="H73" s="64" t="str">
        <f>IF(H34="","",H34)</f>
        <v/>
      </c>
      <c r="I73" s="64">
        <f ca="1">L73-INT(L73/10)*10</f>
        <v>4</v>
      </c>
      <c r="J73" s="64" t="str">
        <f>IF(J34="","",J34)</f>
        <v/>
      </c>
      <c r="K73" s="64" t="str">
        <f>IF(K34="","",K34)</f>
        <v/>
      </c>
      <c r="L73" s="8">
        <f ca="1">D72*I71</f>
        <v>24</v>
      </c>
      <c r="M73" s="8" t="str">
        <f t="shared" ref="M73:M78" si="36">IF(M34="","",M34)</f>
        <v/>
      </c>
      <c r="N73" s="1" t="str">
        <f t="shared" si="11"/>
        <v/>
      </c>
      <c r="O73" s="1" t="str">
        <f t="shared" si="11"/>
        <v/>
      </c>
      <c r="P73" s="1" t="str">
        <f t="shared" si="24"/>
        <v/>
      </c>
      <c r="Q73" s="1" t="str">
        <f t="shared" si="24"/>
        <v/>
      </c>
      <c r="R73" s="1" t="str">
        <f t="shared" si="24"/>
        <v/>
      </c>
      <c r="S73" s="1" t="str">
        <f t="shared" si="24"/>
        <v/>
      </c>
      <c r="T73" s="1" t="str">
        <f t="shared" si="24"/>
        <v/>
      </c>
      <c r="W73" s="1" t="str">
        <f t="shared" si="35"/>
        <v/>
      </c>
      <c r="X73" s="1" t="str">
        <f t="shared" si="35"/>
        <v/>
      </c>
      <c r="Y73" s="1" t="str">
        <f t="shared" si="35"/>
        <v/>
      </c>
      <c r="Z73" s="64">
        <f ca="1">IF(INT(AE73/10)=0,"",INT(AE73/10))</f>
        <v>3</v>
      </c>
      <c r="AA73" s="64" t="str">
        <f>IF(AA34="","",AA34)</f>
        <v/>
      </c>
      <c r="AB73" s="64">
        <f ca="1">AE73-INT(AE73/10)*10</f>
        <v>0</v>
      </c>
      <c r="AC73" s="64" t="str">
        <f>IF(AC34="","",AC34)</f>
        <v/>
      </c>
      <c r="AD73" s="64" t="str">
        <f>IF(AD34="","",AD34)</f>
        <v/>
      </c>
      <c r="AE73" s="8">
        <f ca="1">W72*AB71</f>
        <v>30</v>
      </c>
      <c r="AF73" s="8" t="str">
        <f>IF(AF34="","",AF34)</f>
        <v/>
      </c>
      <c r="AG73" s="1" t="str">
        <f t="shared" si="29"/>
        <v/>
      </c>
      <c r="AH73" s="1" t="str">
        <f t="shared" si="29"/>
        <v/>
      </c>
      <c r="AI73" s="1" t="str">
        <f t="shared" si="29"/>
        <v/>
      </c>
      <c r="AJ73" s="1" t="str">
        <f t="shared" si="29"/>
        <v/>
      </c>
      <c r="AK73" s="1" t="str">
        <f t="shared" si="29"/>
        <v/>
      </c>
    </row>
    <row r="74" spans="1:37" ht="19" customHeight="1" x14ac:dyDescent="0.25">
      <c r="A74" s="1" t="str">
        <f t="shared" si="9"/>
        <v/>
      </c>
      <c r="D74" s="1" t="str">
        <f t="shared" si="34"/>
        <v/>
      </c>
      <c r="E74" s="1" t="str">
        <f t="shared" si="34"/>
        <v/>
      </c>
      <c r="F74" s="58" t="str">
        <f t="shared" si="34"/>
        <v/>
      </c>
      <c r="G74" s="65" t="str">
        <f ca="1">IF(INT(L74/100)=0,"",INT(L74/100))</f>
        <v/>
      </c>
      <c r="H74" s="66" t="str">
        <f>IF(H35="","",H35)</f>
        <v/>
      </c>
      <c r="I74" s="67">
        <f ca="1">IF(G74&lt;&gt;"",INT(L74/10)-INT(L74/100)*10,IF(INT(L74/10)-INT(L74/100)*10=0,"",INT(L74/10)-INT(L74/100)*10))</f>
        <v>4</v>
      </c>
      <c r="J74" s="67" t="str">
        <f>IF(J35="","",J35)</f>
        <v/>
      </c>
      <c r="K74" s="68">
        <f ca="1">L74-INT(L74/10)*10</f>
        <v>8</v>
      </c>
      <c r="L74" s="17">
        <f ca="1">L72-L73*10</f>
        <v>48</v>
      </c>
      <c r="M74" s="17" t="str">
        <f t="shared" si="36"/>
        <v/>
      </c>
      <c r="N74" s="1" t="str">
        <f t="shared" si="11"/>
        <v/>
      </c>
      <c r="O74" s="1" t="str">
        <f t="shared" si="11"/>
        <v/>
      </c>
      <c r="P74" s="1" t="str">
        <f t="shared" ref="P74:T78" si="37">IF(P35="","",P35)</f>
        <v/>
      </c>
      <c r="Q74" s="1" t="str">
        <f t="shared" si="37"/>
        <v/>
      </c>
      <c r="R74" s="1" t="str">
        <f t="shared" si="37"/>
        <v/>
      </c>
      <c r="S74" s="1" t="str">
        <f t="shared" si="37"/>
        <v/>
      </c>
      <c r="T74" s="1" t="str">
        <f t="shared" si="37"/>
        <v/>
      </c>
      <c r="W74" s="1" t="str">
        <f t="shared" si="35"/>
        <v/>
      </c>
      <c r="X74" s="1" t="str">
        <f t="shared" si="35"/>
        <v/>
      </c>
      <c r="Y74" s="58" t="str">
        <f t="shared" si="35"/>
        <v/>
      </c>
      <c r="Z74" s="65" t="str">
        <f ca="1">IF(INT(AE74/100)=0,"",INT(AE74/100))</f>
        <v/>
      </c>
      <c r="AA74" s="66" t="str">
        <f>IF(AA35="","",AA35)</f>
        <v/>
      </c>
      <c r="AB74" s="67">
        <f ca="1">IF(Z74&lt;&gt;"",INT(AE74/10)-INT(AE74/100)*10,IF(INT(AE74/10)-INT(AE74/100)*10=0,"",INT(AE74/10)-INT(AE74/100)*10))</f>
        <v>3</v>
      </c>
      <c r="AC74" s="67" t="str">
        <f>IF(AC35="","",AC35)</f>
        <v/>
      </c>
      <c r="AD74" s="68">
        <f ca="1">AE74-INT(AE74/10)*10</f>
        <v>0</v>
      </c>
      <c r="AE74" s="17">
        <f ca="1">AE72-AE73*10</f>
        <v>30</v>
      </c>
      <c r="AF74" s="17" t="str">
        <f>IF(AF35="","",AF35)</f>
        <v/>
      </c>
      <c r="AG74" s="1" t="str">
        <f t="shared" si="29"/>
        <v/>
      </c>
      <c r="AH74" s="1" t="str">
        <f t="shared" si="29"/>
        <v/>
      </c>
      <c r="AI74" s="1" t="str">
        <f t="shared" si="29"/>
        <v/>
      </c>
      <c r="AJ74" s="1" t="str">
        <f t="shared" si="29"/>
        <v/>
      </c>
      <c r="AK74" s="1" t="str">
        <f t="shared" si="29"/>
        <v/>
      </c>
    </row>
    <row r="75" spans="1:37" ht="19" customHeight="1" x14ac:dyDescent="0.25">
      <c r="A75" s="1" t="str">
        <f t="shared" si="9"/>
        <v/>
      </c>
      <c r="D75" s="1" t="str">
        <f>IF(D36="","",D36)</f>
        <v/>
      </c>
      <c r="E75" s="1" t="str">
        <f>IF(E36="","",E36)</f>
        <v/>
      </c>
      <c r="F75" s="1" t="str">
        <f>IF(F36="","",F36)</f>
        <v/>
      </c>
      <c r="G75" s="9" t="str">
        <f>IF(G36="","",G36)</f>
        <v/>
      </c>
      <c r="H75" s="9" t="str">
        <f>IF(H36="","",H36)</f>
        <v/>
      </c>
      <c r="I75" s="64">
        <f ca="1">IF(INT(L75/10)=0,"",INT(L75/10))</f>
        <v>4</v>
      </c>
      <c r="J75" s="64" t="str">
        <f>IF(J36="","",J36)</f>
        <v/>
      </c>
      <c r="K75" s="64">
        <f ca="1">L74-INT(L74/10)*10</f>
        <v>8</v>
      </c>
      <c r="L75" s="8">
        <f ca="1">D72*K71</f>
        <v>48</v>
      </c>
      <c r="M75" s="8" t="str">
        <f t="shared" si="36"/>
        <v/>
      </c>
      <c r="N75" s="1" t="str">
        <f t="shared" si="11"/>
        <v/>
      </c>
      <c r="O75" s="1" t="str">
        <f t="shared" si="11"/>
        <v/>
      </c>
      <c r="P75" s="1" t="str">
        <f t="shared" si="37"/>
        <v/>
      </c>
      <c r="Q75" s="1" t="str">
        <f t="shared" si="37"/>
        <v/>
      </c>
      <c r="R75" s="1" t="str">
        <f t="shared" si="37"/>
        <v/>
      </c>
      <c r="S75" s="1" t="str">
        <f t="shared" si="37"/>
        <v/>
      </c>
      <c r="T75" s="1" t="str">
        <f t="shared" si="37"/>
        <v/>
      </c>
      <c r="W75" s="1" t="str">
        <f>IF(W36="","",W36)</f>
        <v/>
      </c>
      <c r="X75" s="1" t="str">
        <f>IF(X36="","",X36)</f>
        <v/>
      </c>
      <c r="Y75" s="1" t="str">
        <f>IF(Y36="","",Y36)</f>
        <v/>
      </c>
      <c r="Z75" s="9" t="str">
        <f>IF(Z36="","",Z36)</f>
        <v/>
      </c>
      <c r="AA75" s="9" t="str">
        <f>IF(AA36="","",AA36)</f>
        <v/>
      </c>
      <c r="AB75" s="64">
        <f ca="1">IF(INT(AE75/10)=0,"",INT(AE75/10))</f>
        <v>3</v>
      </c>
      <c r="AC75" s="64" t="str">
        <f>IF(AC36="","",AC36)</f>
        <v/>
      </c>
      <c r="AD75" s="64">
        <f ca="1">AE74-INT(AE74/10)*10</f>
        <v>0</v>
      </c>
      <c r="AE75" s="8">
        <f ca="1">W72*AD71</f>
        <v>30</v>
      </c>
      <c r="AF75" s="8" t="str">
        <f>IF(AF36="","",AF36)</f>
        <v/>
      </c>
      <c r="AG75" s="1" t="str">
        <f t="shared" si="29"/>
        <v/>
      </c>
      <c r="AH75" s="1" t="str">
        <f t="shared" si="29"/>
        <v/>
      </c>
      <c r="AI75" s="1" t="str">
        <f t="shared" si="29"/>
        <v/>
      </c>
      <c r="AJ75" s="1" t="str">
        <f t="shared" si="29"/>
        <v/>
      </c>
      <c r="AK75" s="1" t="str">
        <f t="shared" si="29"/>
        <v/>
      </c>
    </row>
    <row r="76" spans="1:37" ht="19" customHeight="1" x14ac:dyDescent="0.25">
      <c r="A76" s="1" t="str">
        <f t="shared" si="9"/>
        <v/>
      </c>
      <c r="D76" s="1" t="str">
        <f t="shared" ref="D76:J76" si="38">IF(D37="","",D37)</f>
        <v/>
      </c>
      <c r="E76" s="1" t="str">
        <f t="shared" si="38"/>
        <v/>
      </c>
      <c r="F76" s="1" t="str">
        <f t="shared" si="38"/>
        <v/>
      </c>
      <c r="G76" s="9" t="str">
        <f t="shared" si="38"/>
        <v/>
      </c>
      <c r="H76" s="9" t="str">
        <f t="shared" si="38"/>
        <v/>
      </c>
      <c r="I76" s="9" t="str">
        <f t="shared" si="38"/>
        <v/>
      </c>
      <c r="J76" s="9" t="str">
        <f t="shared" si="38"/>
        <v/>
      </c>
      <c r="K76" s="9">
        <f ca="1">L76</f>
        <v>0</v>
      </c>
      <c r="L76" s="8">
        <f ca="1">L74-L75</f>
        <v>0</v>
      </c>
      <c r="M76" s="8" t="str">
        <f t="shared" si="36"/>
        <v/>
      </c>
      <c r="N76" s="1" t="str">
        <f t="shared" si="11"/>
        <v/>
      </c>
      <c r="O76" s="1" t="str">
        <f t="shared" si="11"/>
        <v/>
      </c>
      <c r="P76" s="1" t="str">
        <f t="shared" si="37"/>
        <v/>
      </c>
      <c r="Q76" s="1" t="str">
        <f t="shared" si="37"/>
        <v/>
      </c>
      <c r="R76" s="1" t="str">
        <f t="shared" si="37"/>
        <v/>
      </c>
      <c r="S76" s="1" t="str">
        <f t="shared" si="37"/>
        <v/>
      </c>
      <c r="T76" s="1" t="str">
        <f t="shared" si="37"/>
        <v/>
      </c>
      <c r="W76" s="1" t="str">
        <f t="shared" ref="W76:AK78" si="39">IF(W37="","",W37)</f>
        <v/>
      </c>
      <c r="X76" s="1" t="str">
        <f t="shared" si="39"/>
        <v/>
      </c>
      <c r="Y76" s="1" t="str">
        <f t="shared" si="39"/>
        <v/>
      </c>
      <c r="Z76" s="9" t="str">
        <f t="shared" si="39"/>
        <v/>
      </c>
      <c r="AA76" s="9" t="str">
        <f t="shared" si="39"/>
        <v/>
      </c>
      <c r="AB76" s="9" t="str">
        <f t="shared" si="39"/>
        <v/>
      </c>
      <c r="AC76" s="9" t="str">
        <f t="shared" si="39"/>
        <v/>
      </c>
      <c r="AD76" s="9">
        <f ca="1">AE76</f>
        <v>0</v>
      </c>
      <c r="AE76" s="8">
        <f ca="1">AE74-AE75</f>
        <v>0</v>
      </c>
      <c r="AF76" s="8" t="str">
        <f>IF(AF37="","",AF37)</f>
        <v/>
      </c>
      <c r="AG76" s="1" t="str">
        <f>IF(AG37="","",AG37)</f>
        <v/>
      </c>
      <c r="AH76" s="1" t="str">
        <f>IF(AH37="","",AH37)</f>
        <v/>
      </c>
      <c r="AI76" s="1" t="str">
        <f>IF(AI37="","",AI37)</f>
        <v/>
      </c>
      <c r="AJ76" s="1" t="str">
        <f>IF(AJ37="","",AJ37)</f>
        <v/>
      </c>
      <c r="AK76" s="1" t="str">
        <f>IF(AK37="","",AK37)</f>
        <v/>
      </c>
    </row>
    <row r="77" spans="1:37" ht="19" customHeight="1" x14ac:dyDescent="0.25">
      <c r="A77" s="1" t="str">
        <f t="shared" si="9"/>
        <v/>
      </c>
      <c r="D77" s="1" t="str">
        <f t="shared" ref="D77:L77" si="40">IF(D38="","",D38)</f>
        <v/>
      </c>
      <c r="E77" s="1" t="str">
        <f t="shared" si="40"/>
        <v/>
      </c>
      <c r="F77" s="1" t="str">
        <f t="shared" si="40"/>
        <v/>
      </c>
      <c r="G77" s="1" t="str">
        <f t="shared" si="40"/>
        <v/>
      </c>
      <c r="H77" s="1" t="str">
        <f t="shared" si="40"/>
        <v/>
      </c>
      <c r="I77" s="1" t="str">
        <f t="shared" si="40"/>
        <v/>
      </c>
      <c r="J77" s="1" t="str">
        <f t="shared" si="40"/>
        <v/>
      </c>
      <c r="K77" s="1" t="str">
        <f t="shared" si="40"/>
        <v/>
      </c>
      <c r="L77" s="1" t="str">
        <f t="shared" si="40"/>
        <v/>
      </c>
      <c r="M77" s="1" t="str">
        <f t="shared" si="36"/>
        <v/>
      </c>
      <c r="N77" s="1" t="str">
        <f t="shared" si="11"/>
        <v/>
      </c>
      <c r="O77" s="1" t="str">
        <f t="shared" si="11"/>
        <v/>
      </c>
      <c r="P77" s="1" t="str">
        <f t="shared" si="37"/>
        <v/>
      </c>
      <c r="Q77" s="1" t="str">
        <f t="shared" si="37"/>
        <v/>
      </c>
      <c r="R77" s="1" t="str">
        <f t="shared" si="37"/>
        <v/>
      </c>
      <c r="S77" s="1" t="str">
        <f t="shared" si="37"/>
        <v/>
      </c>
      <c r="T77" s="1" t="str">
        <f t="shared" si="37"/>
        <v/>
      </c>
      <c r="W77" s="1" t="str">
        <f t="shared" ref="W77:AA78" si="41">IF(W38="","",W38)</f>
        <v/>
      </c>
      <c r="X77" s="1" t="str">
        <f t="shared" si="41"/>
        <v/>
      </c>
      <c r="Y77" s="1" t="str">
        <f t="shared" si="41"/>
        <v/>
      </c>
      <c r="Z77" s="1" t="str">
        <f t="shared" si="41"/>
        <v/>
      </c>
      <c r="AA77" s="1" t="str">
        <f t="shared" si="41"/>
        <v/>
      </c>
      <c r="AB77" s="1" t="str">
        <f t="shared" si="39"/>
        <v/>
      </c>
      <c r="AC77" s="1" t="str">
        <f t="shared" si="39"/>
        <v/>
      </c>
      <c r="AD77" s="1" t="str">
        <f t="shared" si="39"/>
        <v/>
      </c>
      <c r="AE77" s="1" t="str">
        <f t="shared" si="39"/>
        <v/>
      </c>
      <c r="AF77" s="1" t="str">
        <f t="shared" si="39"/>
        <v/>
      </c>
      <c r="AG77" s="1" t="str">
        <f t="shared" si="39"/>
        <v/>
      </c>
      <c r="AH77" s="1" t="str">
        <f t="shared" si="39"/>
        <v/>
      </c>
      <c r="AI77" s="1" t="str">
        <f t="shared" si="39"/>
        <v/>
      </c>
      <c r="AJ77" s="1" t="str">
        <f t="shared" si="39"/>
        <v/>
      </c>
      <c r="AK77" s="1" t="str">
        <f t="shared" si="39"/>
        <v/>
      </c>
    </row>
    <row r="78" spans="1:37" ht="19" customHeight="1" x14ac:dyDescent="0.25">
      <c r="A78" s="1" t="str">
        <f t="shared" si="9"/>
        <v/>
      </c>
      <c r="D78" s="1" t="str">
        <f t="shared" ref="D78:L78" si="42">IF(D39="","",D39)</f>
        <v/>
      </c>
      <c r="E78" s="1" t="str">
        <f t="shared" si="42"/>
        <v/>
      </c>
      <c r="F78" s="1" t="str">
        <f t="shared" si="42"/>
        <v/>
      </c>
      <c r="G78" s="1" t="str">
        <f t="shared" si="42"/>
        <v/>
      </c>
      <c r="H78" s="1" t="str">
        <f t="shared" si="42"/>
        <v/>
      </c>
      <c r="I78" s="1" t="str">
        <f t="shared" si="42"/>
        <v/>
      </c>
      <c r="J78" s="1" t="str">
        <f t="shared" si="42"/>
        <v/>
      </c>
      <c r="K78" s="1" t="str">
        <f t="shared" si="42"/>
        <v/>
      </c>
      <c r="L78" s="1" t="str">
        <f t="shared" si="42"/>
        <v/>
      </c>
      <c r="M78" s="1" t="str">
        <f t="shared" si="36"/>
        <v/>
      </c>
      <c r="N78" s="1" t="str">
        <f t="shared" si="11"/>
        <v/>
      </c>
      <c r="O78" s="1" t="str">
        <f t="shared" si="11"/>
        <v/>
      </c>
      <c r="P78" s="1" t="str">
        <f t="shared" si="37"/>
        <v/>
      </c>
      <c r="Q78" s="1" t="str">
        <f t="shared" si="37"/>
        <v/>
      </c>
      <c r="R78" s="1" t="str">
        <f t="shared" si="37"/>
        <v/>
      </c>
      <c r="S78" s="1" t="str">
        <f t="shared" si="37"/>
        <v/>
      </c>
      <c r="T78" s="1" t="str">
        <f t="shared" si="37"/>
        <v/>
      </c>
      <c r="W78" s="1" t="str">
        <f t="shared" si="41"/>
        <v/>
      </c>
      <c r="X78" s="1" t="str">
        <f t="shared" si="41"/>
        <v/>
      </c>
      <c r="Y78" s="1" t="str">
        <f t="shared" si="41"/>
        <v/>
      </c>
      <c r="Z78" s="1" t="str">
        <f t="shared" si="41"/>
        <v/>
      </c>
      <c r="AA78" s="1" t="str">
        <f t="shared" si="41"/>
        <v/>
      </c>
      <c r="AB78" s="1" t="str">
        <f t="shared" si="39"/>
        <v/>
      </c>
      <c r="AC78" s="1" t="str">
        <f t="shared" si="39"/>
        <v/>
      </c>
      <c r="AD78" s="1" t="str">
        <f t="shared" si="39"/>
        <v/>
      </c>
      <c r="AE78" s="1" t="str">
        <f t="shared" si="39"/>
        <v/>
      </c>
      <c r="AF78" s="1" t="str">
        <f t="shared" si="39"/>
        <v/>
      </c>
      <c r="AG78" s="1" t="str">
        <f t="shared" si="39"/>
        <v/>
      </c>
      <c r="AH78" s="1" t="str">
        <f t="shared" si="39"/>
        <v/>
      </c>
      <c r="AI78" s="1" t="str">
        <f t="shared" si="39"/>
        <v/>
      </c>
      <c r="AJ78" s="1" t="str">
        <f t="shared" si="39"/>
        <v/>
      </c>
      <c r="AK78" s="1" t="str">
        <f t="shared" si="39"/>
        <v/>
      </c>
    </row>
  </sheetData>
  <mergeCells count="2">
    <mergeCell ref="AI1:AJ1"/>
    <mergeCell ref="AI40:AJ40"/>
  </mergeCells>
  <phoneticPr fontId="2"/>
  <pageMargins left="0.98425196850393704" right="0.98425196850393704" top="0.98425196850393704" bottom="0.98425196850393704" header="0.51181102362204722" footer="0.51181102362204722"/>
  <pageSetup paperSize="9" orientation="portrait" horizontalDpi="300" verticalDpi="0" r:id="rId1"/>
  <headerFooter alignWithMargins="0">
    <oddHeader>&amp;L算数ドリル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O78"/>
  <sheetViews>
    <sheetView workbookViewId="0"/>
  </sheetViews>
  <sheetFormatPr defaultColWidth="8.78515625" defaultRowHeight="25" customHeight="1" x14ac:dyDescent="0.25"/>
  <cols>
    <col min="1" max="37" width="1.7109375" style="1" customWidth="1"/>
    <col min="38" max="16384" width="8.78515625" style="1"/>
  </cols>
  <sheetData>
    <row r="1" spans="1:37" ht="25" customHeight="1" x14ac:dyDescent="0.25">
      <c r="D1" s="2" t="s">
        <v>139</v>
      </c>
      <c r="AG1" s="3" t="s">
        <v>2</v>
      </c>
      <c r="AH1" s="3"/>
      <c r="AI1" s="111"/>
      <c r="AJ1" s="111"/>
    </row>
    <row r="2" spans="1:37" ht="25" customHeight="1" x14ac:dyDescent="0.25">
      <c r="Q2" s="4" t="s">
        <v>0</v>
      </c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</row>
    <row r="3" spans="1:37" ht="20.149999999999999" customHeight="1" x14ac:dyDescent="0.25">
      <c r="A3" s="5"/>
    </row>
    <row r="4" spans="1:37" ht="20.149999999999999" customHeight="1" x14ac:dyDescent="0.25">
      <c r="A4" s="5"/>
      <c r="D4" s="10"/>
      <c r="E4" s="29"/>
      <c r="F4" s="3"/>
      <c r="G4" s="51"/>
      <c r="H4" s="51"/>
      <c r="I4" s="51"/>
      <c r="J4" s="51"/>
      <c r="K4" s="52"/>
      <c r="L4" s="10"/>
      <c r="M4" s="10"/>
      <c r="N4" s="10"/>
      <c r="S4" s="5"/>
      <c r="V4" s="10"/>
      <c r="W4" s="10"/>
      <c r="X4" s="29"/>
      <c r="Y4" s="3"/>
      <c r="Z4" s="51"/>
      <c r="AA4" s="51"/>
      <c r="AB4" s="51"/>
      <c r="AC4" s="51"/>
      <c r="AD4" s="52"/>
      <c r="AE4" s="10"/>
      <c r="AF4" s="10"/>
    </row>
    <row r="5" spans="1:37" ht="20.149999999999999" customHeight="1" x14ac:dyDescent="0.25">
      <c r="A5" s="53" t="s">
        <v>140</v>
      </c>
      <c r="B5" s="54"/>
      <c r="C5" s="54"/>
      <c r="D5" s="54">
        <f ca="1">INT(RAND()*8+2)</f>
        <v>4</v>
      </c>
      <c r="E5" s="54" t="s">
        <v>141</v>
      </c>
      <c r="F5" s="54"/>
      <c r="G5" s="53">
        <f ca="1">INT(L5/100)</f>
        <v>1</v>
      </c>
      <c r="H5" s="53" t="str">
        <f ca="1">IF(L5=INT(L5/100)*100,"","．")</f>
        <v>．</v>
      </c>
      <c r="I5" s="53">
        <f ca="1">INT(L5/10)-INT(L5/100)*10</f>
        <v>4</v>
      </c>
      <c r="J5" s="54"/>
      <c r="K5" s="55" t="str">
        <f ca="1">IF(L5-INT(L5/10)*10=0,"",L5-INT(L5/10)*10)</f>
        <v/>
      </c>
      <c r="L5" s="72">
        <f ca="1">D5*M5</f>
        <v>140</v>
      </c>
      <c r="M5" s="72">
        <f ca="1">INT(RAND()*9+1)*10+INT(RAND()*9+1)</f>
        <v>35</v>
      </c>
      <c r="N5" s="54"/>
      <c r="O5" s="54"/>
      <c r="P5" s="53"/>
      <c r="Q5" s="54"/>
      <c r="R5" s="54"/>
      <c r="S5" s="54"/>
      <c r="T5" s="53" t="s">
        <v>142</v>
      </c>
      <c r="U5" s="54"/>
      <c r="V5" s="54"/>
      <c r="W5" s="54">
        <f ca="1">INT(RAND()*8+2)</f>
        <v>7</v>
      </c>
      <c r="X5" s="54" t="s">
        <v>141</v>
      </c>
      <c r="Y5" s="54"/>
      <c r="Z5" s="53">
        <f ca="1">INT(AE5/100)</f>
        <v>4</v>
      </c>
      <c r="AA5" s="53" t="str">
        <f ca="1">IF(AE5=INT(AE5/100)*100,"","．")</f>
        <v>．</v>
      </c>
      <c r="AB5" s="53">
        <f ca="1">INT(AE5/10)-INT(AE5/100)*10</f>
        <v>7</v>
      </c>
      <c r="AC5" s="54"/>
      <c r="AD5" s="55">
        <f ca="1">IF(AE5-INT(AE5/10)*10=0,"",AE5-INT(AE5/10)*10)</f>
        <v>6</v>
      </c>
      <c r="AE5" s="72">
        <f ca="1">W5*AF5</f>
        <v>476</v>
      </c>
      <c r="AF5" s="72">
        <f ca="1">INT(RAND()*9+1)*10+INT(RAND()*9+1)</f>
        <v>68</v>
      </c>
      <c r="AG5" s="54"/>
      <c r="AH5" s="54"/>
      <c r="AI5" s="54"/>
      <c r="AJ5" s="54"/>
      <c r="AK5" s="54"/>
    </row>
    <row r="6" spans="1:37" ht="20.149999999999999" customHeight="1" x14ac:dyDescent="0.25">
      <c r="L6" s="44"/>
      <c r="M6" s="44"/>
      <c r="AE6" s="44"/>
      <c r="AF6" s="44"/>
    </row>
    <row r="7" spans="1:37" ht="20.149999999999999" customHeight="1" x14ac:dyDescent="0.25">
      <c r="F7" s="58"/>
      <c r="G7" s="58"/>
      <c r="H7" s="5"/>
      <c r="I7" s="59"/>
      <c r="J7" s="59"/>
      <c r="K7" s="10"/>
      <c r="L7" s="73"/>
      <c r="M7" s="73"/>
      <c r="AE7" s="44"/>
      <c r="AF7" s="44"/>
    </row>
    <row r="8" spans="1:37" ht="20.149999999999999" customHeight="1" x14ac:dyDescent="0.25">
      <c r="L8" s="44"/>
      <c r="M8" s="44"/>
      <c r="AE8" s="44"/>
      <c r="AF8" s="44"/>
    </row>
    <row r="9" spans="1:37" ht="20.149999999999999" customHeight="1" x14ac:dyDescent="0.25">
      <c r="L9" s="44"/>
      <c r="M9" s="44"/>
      <c r="AE9" s="44"/>
      <c r="AF9" s="44"/>
    </row>
    <row r="10" spans="1:37" ht="20.149999999999999" customHeight="1" x14ac:dyDescent="0.25">
      <c r="L10" s="44"/>
      <c r="M10" s="44"/>
      <c r="AE10" s="44"/>
      <c r="AF10" s="44"/>
    </row>
    <row r="11" spans="1:37" ht="20.149999999999999" customHeight="1" x14ac:dyDescent="0.25">
      <c r="D11" s="10"/>
      <c r="E11" s="29"/>
      <c r="F11" s="3"/>
      <c r="G11" s="51"/>
      <c r="H11" s="51"/>
      <c r="I11" s="51"/>
      <c r="J11" s="51"/>
      <c r="K11" s="52"/>
      <c r="L11" s="73"/>
      <c r="M11" s="73"/>
      <c r="N11" s="10"/>
      <c r="S11" s="5"/>
      <c r="V11" s="10"/>
      <c r="W11" s="10"/>
      <c r="X11" s="29"/>
      <c r="Y11" s="3"/>
      <c r="Z11" s="51"/>
      <c r="AA11" s="51"/>
      <c r="AB11" s="51"/>
      <c r="AC11" s="51"/>
      <c r="AD11" s="52"/>
      <c r="AE11" s="73"/>
      <c r="AF11" s="73"/>
    </row>
    <row r="12" spans="1:37" ht="20.149999999999999" customHeight="1" x14ac:dyDescent="0.25">
      <c r="A12" s="53" t="s">
        <v>143</v>
      </c>
      <c r="B12" s="54"/>
      <c r="C12" s="54"/>
      <c r="D12" s="54">
        <f ca="1">INT(RAND()*8+2)</f>
        <v>4</v>
      </c>
      <c r="E12" s="54" t="s">
        <v>141</v>
      </c>
      <c r="F12" s="54"/>
      <c r="G12" s="53">
        <f ca="1">INT(L12/100)</f>
        <v>2</v>
      </c>
      <c r="H12" s="53" t="str">
        <f ca="1">IF(L12=INT(L12/100)*100,"","．")</f>
        <v>．</v>
      </c>
      <c r="I12" s="53">
        <f ca="1">INT(L12/10)-INT(L12/100)*10</f>
        <v>8</v>
      </c>
      <c r="J12" s="54"/>
      <c r="K12" s="55">
        <f ca="1">IF(L12-INT(L12/10)*10=0,"",L12-INT(L12/10)*10)</f>
        <v>8</v>
      </c>
      <c r="L12" s="72">
        <f ca="1">D12*M12</f>
        <v>288</v>
      </c>
      <c r="M12" s="72">
        <f ca="1">INT(RAND()*9+1)*10+INT(RAND()*9+1)</f>
        <v>72</v>
      </c>
      <c r="N12" s="54"/>
      <c r="O12" s="54"/>
      <c r="P12" s="53"/>
      <c r="Q12" s="54"/>
      <c r="R12" s="54"/>
      <c r="S12" s="54"/>
      <c r="T12" s="53" t="s">
        <v>144</v>
      </c>
      <c r="U12" s="54"/>
      <c r="V12" s="54"/>
      <c r="W12" s="54">
        <f ca="1">INT(RAND()*8+2)</f>
        <v>7</v>
      </c>
      <c r="X12" s="54" t="s">
        <v>141</v>
      </c>
      <c r="Y12" s="54"/>
      <c r="Z12" s="53">
        <f ca="1">INT(AE12/100)</f>
        <v>3</v>
      </c>
      <c r="AA12" s="53" t="str">
        <f ca="1">IF(AE12=INT(AE12/100)*100,"","．")</f>
        <v>．</v>
      </c>
      <c r="AB12" s="53">
        <f ca="1">INT(AE12/10)-INT(AE12/100)*10</f>
        <v>1</v>
      </c>
      <c r="AC12" s="54"/>
      <c r="AD12" s="55">
        <f ca="1">IF(AE12-INT(AE12/10)*10=0,"",AE12-INT(AE12/10)*10)</f>
        <v>5</v>
      </c>
      <c r="AE12" s="72">
        <f ca="1">W12*AF12</f>
        <v>315</v>
      </c>
      <c r="AF12" s="72">
        <f ca="1">INT(RAND()*9+1)*10+INT(RAND()*9+1)</f>
        <v>45</v>
      </c>
      <c r="AG12" s="54"/>
      <c r="AH12" s="54"/>
      <c r="AI12" s="54"/>
      <c r="AJ12" s="54"/>
      <c r="AK12" s="54"/>
    </row>
    <row r="13" spans="1:37" ht="20.149999999999999" customHeight="1" x14ac:dyDescent="0.25">
      <c r="L13" s="44"/>
      <c r="M13" s="44"/>
      <c r="AE13" s="44"/>
      <c r="AF13" s="44"/>
    </row>
    <row r="14" spans="1:37" ht="20.149999999999999" customHeight="1" x14ac:dyDescent="0.25">
      <c r="L14" s="44"/>
      <c r="M14" s="44"/>
      <c r="AE14" s="44"/>
      <c r="AF14" s="44"/>
    </row>
    <row r="15" spans="1:37" ht="20.149999999999999" customHeight="1" x14ac:dyDescent="0.25">
      <c r="L15" s="44"/>
      <c r="M15" s="44"/>
      <c r="AE15" s="44"/>
      <c r="AF15" s="44"/>
    </row>
    <row r="16" spans="1:37" ht="20.149999999999999" customHeight="1" x14ac:dyDescent="0.25">
      <c r="L16" s="44"/>
      <c r="M16" s="44"/>
      <c r="AE16" s="44"/>
      <c r="AF16" s="44"/>
    </row>
    <row r="17" spans="1:39" ht="20.149999999999999" customHeight="1" x14ac:dyDescent="0.25">
      <c r="L17" s="44"/>
      <c r="M17" s="44"/>
      <c r="AE17" s="44"/>
      <c r="AF17" s="44"/>
    </row>
    <row r="18" spans="1:39" ht="20.149999999999999" customHeight="1" x14ac:dyDescent="0.25">
      <c r="D18" s="10"/>
      <c r="E18" s="29"/>
      <c r="F18" s="3"/>
      <c r="G18" s="51"/>
      <c r="H18" s="51"/>
      <c r="I18" s="51"/>
      <c r="J18" s="51"/>
      <c r="K18" s="52"/>
      <c r="L18" s="73"/>
      <c r="M18" s="73"/>
      <c r="N18" s="10"/>
      <c r="S18" s="5"/>
      <c r="V18" s="10"/>
      <c r="W18" s="10"/>
      <c r="X18" s="29"/>
      <c r="Y18" s="3"/>
      <c r="Z18" s="51"/>
      <c r="AA18" s="51"/>
      <c r="AB18" s="51"/>
      <c r="AC18" s="51"/>
      <c r="AD18" s="52"/>
      <c r="AE18" s="73"/>
      <c r="AF18" s="73"/>
    </row>
    <row r="19" spans="1:39" ht="20.149999999999999" customHeight="1" x14ac:dyDescent="0.25">
      <c r="A19" s="53" t="s">
        <v>145</v>
      </c>
      <c r="B19" s="54"/>
      <c r="C19" s="54"/>
      <c r="D19" s="54">
        <f ca="1">INT(RAND()*8+2)</f>
        <v>6</v>
      </c>
      <c r="E19" s="54" t="s">
        <v>141</v>
      </c>
      <c r="F19" s="54"/>
      <c r="G19" s="53">
        <f ca="1">INT(L19/100)</f>
        <v>1</v>
      </c>
      <c r="H19" s="53" t="str">
        <f ca="1">IF(L19=INT(L19/100)*100,"","．")</f>
        <v>．</v>
      </c>
      <c r="I19" s="53">
        <f ca="1">INT(L19/10)-INT(L19/100)*10</f>
        <v>6</v>
      </c>
      <c r="J19" s="54"/>
      <c r="K19" s="55">
        <f ca="1">IF(L19-INT(L19/10)*10=0,"",L19-INT(L19/10)*10)</f>
        <v>2</v>
      </c>
      <c r="L19" s="72">
        <f ca="1">D19*M19</f>
        <v>162</v>
      </c>
      <c r="M19" s="72">
        <f ca="1">INT(RAND()*9+1)*10+INT(RAND()*9+1)</f>
        <v>27</v>
      </c>
      <c r="N19" s="54"/>
      <c r="O19" s="54"/>
      <c r="P19" s="53"/>
      <c r="Q19" s="54"/>
      <c r="R19" s="54"/>
      <c r="S19" s="54"/>
      <c r="T19" s="53" t="s">
        <v>146</v>
      </c>
      <c r="U19" s="54"/>
      <c r="V19" s="54"/>
      <c r="W19" s="54">
        <f ca="1">INT(RAND()*8+2)</f>
        <v>5</v>
      </c>
      <c r="X19" s="54" t="s">
        <v>141</v>
      </c>
      <c r="Y19" s="54"/>
      <c r="Z19" s="53">
        <f ca="1">INT(AE19/100)</f>
        <v>3</v>
      </c>
      <c r="AA19" s="53" t="str">
        <f ca="1">IF(AE19=INT(AE19/100)*100,"","．")</f>
        <v>．</v>
      </c>
      <c r="AB19" s="53">
        <f ca="1">INT(AE19/10)-INT(AE19/100)*10</f>
        <v>6</v>
      </c>
      <c r="AC19" s="54"/>
      <c r="AD19" s="55">
        <f ca="1">IF(AE19-INT(AE19/10)*10=0,"",AE19-INT(AE19/10)*10)</f>
        <v>5</v>
      </c>
      <c r="AE19" s="72">
        <f ca="1">W19*AF19</f>
        <v>365</v>
      </c>
      <c r="AF19" s="72">
        <f ca="1">INT(RAND()*9+1)*10+INT(RAND()*9+1)</f>
        <v>73</v>
      </c>
      <c r="AG19" s="54"/>
      <c r="AH19" s="54"/>
      <c r="AI19" s="54"/>
      <c r="AJ19" s="54"/>
      <c r="AK19" s="54"/>
    </row>
    <row r="20" spans="1:39" ht="20.149999999999999" customHeight="1" x14ac:dyDescent="0.25"/>
    <row r="21" spans="1:39" ht="20.149999999999999" customHeight="1" x14ac:dyDescent="0.25"/>
    <row r="22" spans="1:39" ht="20.149999999999999" customHeight="1" x14ac:dyDescent="0.25"/>
    <row r="23" spans="1:39" ht="20.149999999999999" customHeight="1" x14ac:dyDescent="0.25"/>
    <row r="24" spans="1:39" ht="20.149999999999999" customHeight="1" x14ac:dyDescent="0.25"/>
    <row r="25" spans="1:39" ht="20.149999999999999" customHeight="1" x14ac:dyDescent="0.25">
      <c r="D25" s="10"/>
      <c r="E25" s="29"/>
      <c r="F25" s="29"/>
      <c r="G25" s="29"/>
      <c r="H25" s="3"/>
      <c r="I25" s="51"/>
      <c r="J25" s="51"/>
      <c r="K25" s="51"/>
      <c r="L25" s="51"/>
      <c r="M25" s="52"/>
      <c r="N25" s="10"/>
      <c r="O25" s="10"/>
      <c r="P25" s="10"/>
      <c r="S25" s="5"/>
      <c r="V25" s="10"/>
      <c r="W25" s="10"/>
      <c r="X25" s="29"/>
      <c r="Y25" s="29"/>
      <c r="Z25" s="29"/>
      <c r="AA25" s="3"/>
      <c r="AB25" s="51"/>
      <c r="AC25" s="51"/>
      <c r="AD25" s="51"/>
      <c r="AE25" s="51"/>
      <c r="AF25" s="52"/>
      <c r="AG25" s="10"/>
      <c r="AH25" s="10"/>
    </row>
    <row r="26" spans="1:39" ht="20.149999999999999" customHeight="1" x14ac:dyDescent="0.25">
      <c r="A26" s="53" t="s">
        <v>147</v>
      </c>
      <c r="B26" s="54"/>
      <c r="C26" s="54"/>
      <c r="D26" s="54">
        <f ca="1">INT(RAND()*8+2)</f>
        <v>5</v>
      </c>
      <c r="E26" s="54" t="s">
        <v>141</v>
      </c>
      <c r="F26" s="54"/>
      <c r="G26" s="54">
        <v>0</v>
      </c>
      <c r="H26" s="71" t="s">
        <v>151</v>
      </c>
      <c r="I26" s="53">
        <f ca="1">INT(N26/100)</f>
        <v>3</v>
      </c>
      <c r="J26" s="53"/>
      <c r="K26" s="53">
        <f ca="1">INT(N26/10)-INT(N26/100)*10</f>
        <v>7</v>
      </c>
      <c r="L26" s="54"/>
      <c r="M26" s="55">
        <f ca="1">IF(N26-INT(N26/10)*10=0,"",N26-INT(N26/10)*10)</f>
        <v>5</v>
      </c>
      <c r="N26" s="72">
        <f ca="1">D26*O26</f>
        <v>375</v>
      </c>
      <c r="O26" s="72">
        <f ca="1">INT(RAND()*9+1)*10+INT(RAND()*9+1)</f>
        <v>75</v>
      </c>
      <c r="P26" s="54"/>
      <c r="Q26" s="54"/>
      <c r="R26" s="54"/>
      <c r="S26" s="54"/>
      <c r="T26" s="53" t="s">
        <v>148</v>
      </c>
      <c r="U26" s="54"/>
      <c r="V26" s="54"/>
      <c r="W26" s="54">
        <f ca="1">INT(RAND()*8+2)</f>
        <v>8</v>
      </c>
      <c r="X26" s="54" t="s">
        <v>141</v>
      </c>
      <c r="Y26" s="54"/>
      <c r="Z26" s="54">
        <v>0</v>
      </c>
      <c r="AA26" s="71" t="s">
        <v>151</v>
      </c>
      <c r="AB26" s="53">
        <f ca="1">INT(AG26/100)</f>
        <v>5</v>
      </c>
      <c r="AC26" s="53"/>
      <c r="AD26" s="53">
        <f ca="1">INT(AG26/10)-INT(AG26/100)*10</f>
        <v>7</v>
      </c>
      <c r="AE26" s="54"/>
      <c r="AF26" s="55">
        <f ca="1">IF(AG26-INT(AG26/10)*10=0,"",AG26-INT(AG26/10)*10)</f>
        <v>6</v>
      </c>
      <c r="AG26" s="72">
        <f ca="1">W26*AH26</f>
        <v>576</v>
      </c>
      <c r="AH26" s="72">
        <f ca="1">INT(RAND()*9+1)*10+INT(RAND()*9+1)</f>
        <v>72</v>
      </c>
      <c r="AI26" s="54"/>
      <c r="AJ26" s="54"/>
      <c r="AK26" s="54"/>
      <c r="AL26" s="54"/>
      <c r="AM26" s="54"/>
    </row>
    <row r="27" spans="1:39" ht="20.149999999999999" customHeight="1" x14ac:dyDescent="0.25">
      <c r="N27" s="44"/>
      <c r="O27" s="44"/>
      <c r="AG27" s="44"/>
      <c r="AH27" s="44"/>
    </row>
    <row r="28" spans="1:39" ht="20.149999999999999" customHeight="1" x14ac:dyDescent="0.25">
      <c r="N28" s="44"/>
      <c r="O28" s="44"/>
      <c r="AG28" s="44"/>
      <c r="AH28" s="44"/>
    </row>
    <row r="29" spans="1:39" ht="20.149999999999999" customHeight="1" x14ac:dyDescent="0.25">
      <c r="N29" s="44"/>
      <c r="O29" s="44"/>
      <c r="AG29" s="44"/>
      <c r="AH29" s="44"/>
    </row>
    <row r="30" spans="1:39" ht="20.149999999999999" customHeight="1" x14ac:dyDescent="0.25">
      <c r="N30" s="44"/>
      <c r="O30" s="44"/>
      <c r="AG30" s="44"/>
      <c r="AH30" s="44"/>
    </row>
    <row r="31" spans="1:39" ht="20.149999999999999" customHeight="1" x14ac:dyDescent="0.25">
      <c r="N31" s="44"/>
      <c r="O31" s="44"/>
      <c r="AG31" s="44"/>
      <c r="AH31" s="44"/>
    </row>
    <row r="32" spans="1:39" ht="20.149999999999999" customHeight="1" x14ac:dyDescent="0.25">
      <c r="D32" s="10"/>
      <c r="E32" s="29"/>
      <c r="F32" s="29"/>
      <c r="G32" s="29"/>
      <c r="H32" s="3"/>
      <c r="I32" s="51"/>
      <c r="J32" s="51"/>
      <c r="K32" s="51"/>
      <c r="L32" s="51"/>
      <c r="M32" s="52"/>
      <c r="N32" s="73"/>
      <c r="O32" s="73"/>
      <c r="P32" s="10"/>
      <c r="S32" s="5"/>
      <c r="V32" s="10"/>
      <c r="W32" s="10"/>
      <c r="X32" s="29"/>
      <c r="Y32" s="29"/>
      <c r="Z32" s="29"/>
      <c r="AA32" s="3"/>
      <c r="AB32" s="51"/>
      <c r="AC32" s="51"/>
      <c r="AD32" s="51"/>
      <c r="AE32" s="51"/>
      <c r="AF32" s="52"/>
      <c r="AG32" s="73"/>
      <c r="AH32" s="73"/>
    </row>
    <row r="33" spans="1:39" ht="20.149999999999999" customHeight="1" x14ac:dyDescent="0.25">
      <c r="A33" s="53" t="s">
        <v>149</v>
      </c>
      <c r="B33" s="54"/>
      <c r="C33" s="54"/>
      <c r="D33" s="54">
        <f ca="1">INT(RAND()*8+2)</f>
        <v>5</v>
      </c>
      <c r="E33" s="54" t="s">
        <v>141</v>
      </c>
      <c r="F33" s="54"/>
      <c r="G33" s="54">
        <v>0</v>
      </c>
      <c r="H33" s="71" t="s">
        <v>151</v>
      </c>
      <c r="I33" s="53">
        <f ca="1">INT(N33/100)</f>
        <v>1</v>
      </c>
      <c r="J33" s="53"/>
      <c r="K33" s="53">
        <f ca="1">INT(N33/10)-INT(N33/100)*10</f>
        <v>6</v>
      </c>
      <c r="L33" s="54"/>
      <c r="M33" s="55" t="str">
        <f ca="1">IF(N33-INT(N33/10)*10=0,"",N33-INT(N33/10)*10)</f>
        <v/>
      </c>
      <c r="N33" s="72">
        <f ca="1">D33*O33</f>
        <v>160</v>
      </c>
      <c r="O33" s="72">
        <f ca="1">INT(RAND()*9+1)*10+INT(RAND()*9+1)</f>
        <v>32</v>
      </c>
      <c r="P33" s="54"/>
      <c r="Q33" s="54"/>
      <c r="R33" s="54"/>
      <c r="S33" s="54"/>
      <c r="T33" s="69" t="s">
        <v>150</v>
      </c>
      <c r="U33" s="69"/>
      <c r="V33" s="54"/>
      <c r="W33" s="54">
        <f ca="1">INT(RAND()*8+2)</f>
        <v>2</v>
      </c>
      <c r="X33" s="54" t="s">
        <v>141</v>
      </c>
      <c r="Y33" s="54"/>
      <c r="Z33" s="54">
        <v>0</v>
      </c>
      <c r="AA33" s="71" t="s">
        <v>151</v>
      </c>
      <c r="AB33" s="53">
        <f ca="1">INT(AG33/100)</f>
        <v>0</v>
      </c>
      <c r="AC33" s="53"/>
      <c r="AD33" s="53">
        <f ca="1">INT(AG33/10)-INT(AG33/100)*10</f>
        <v>3</v>
      </c>
      <c r="AE33" s="54"/>
      <c r="AF33" s="55">
        <f ca="1">IF(AG33-INT(AG33/10)*10=0,"",AG33-INT(AG33/10)*10)</f>
        <v>6</v>
      </c>
      <c r="AG33" s="72">
        <f ca="1">W33*AH33</f>
        <v>36</v>
      </c>
      <c r="AH33" s="72">
        <f ca="1">INT(RAND()*9+1)*10+INT(RAND()*9+1)</f>
        <v>18</v>
      </c>
      <c r="AI33" s="54"/>
      <c r="AJ33" s="54"/>
      <c r="AK33" s="54"/>
      <c r="AL33" s="54"/>
      <c r="AM33" s="54"/>
    </row>
    <row r="34" spans="1:39" ht="20.149999999999999" customHeight="1" x14ac:dyDescent="0.25">
      <c r="N34" s="44"/>
      <c r="O34" s="44"/>
      <c r="AD34" s="10"/>
    </row>
    <row r="35" spans="1:39" ht="20.149999999999999" customHeight="1" x14ac:dyDescent="0.25">
      <c r="N35" s="44"/>
      <c r="O35" s="44"/>
    </row>
    <row r="36" spans="1:39" ht="20.149999999999999" customHeight="1" x14ac:dyDescent="0.25">
      <c r="N36" s="44"/>
      <c r="O36" s="44"/>
    </row>
    <row r="37" spans="1:39" ht="20.149999999999999" customHeight="1" x14ac:dyDescent="0.25"/>
    <row r="38" spans="1:39" ht="20.149999999999999" customHeight="1" x14ac:dyDescent="0.25"/>
    <row r="39" spans="1:39" ht="15" customHeight="1" x14ac:dyDescent="0.25"/>
    <row r="40" spans="1:39" ht="25" customHeight="1" x14ac:dyDescent="0.25">
      <c r="D40" s="2" t="str">
        <f>IF(D1="","",D1)</f>
        <v>小数のわり算の筆算</v>
      </c>
      <c r="AG40" s="3" t="str">
        <f>IF(AG1="","",AG1)</f>
        <v>№</v>
      </c>
      <c r="AH40" s="3"/>
      <c r="AI40" s="111" t="str">
        <f>IF(AI1="","",AI1)</f>
        <v/>
      </c>
      <c r="AJ40" s="111"/>
    </row>
    <row r="41" spans="1:39" ht="25" customHeight="1" x14ac:dyDescent="0.25">
      <c r="E41" s="70" t="s">
        <v>1</v>
      </c>
      <c r="Q41" s="4" t="str">
        <f t="shared" ref="Q41:Q73" si="0">IF(Q2="","",Q2)</f>
        <v>名前</v>
      </c>
      <c r="R41" s="3"/>
      <c r="S41" s="3"/>
      <c r="T41" s="3"/>
      <c r="U41" s="3" t="str">
        <f>IF(U2="","",U2)</f>
        <v/>
      </c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</row>
    <row r="42" spans="1:39" ht="25" customHeight="1" x14ac:dyDescent="0.25">
      <c r="A42" s="1" t="str">
        <f t="shared" ref="A42:P42" si="1">IF(A3="","",A3)</f>
        <v/>
      </c>
      <c r="B42" s="1" t="str">
        <f t="shared" si="1"/>
        <v/>
      </c>
      <c r="C42" s="1" t="str">
        <f t="shared" si="1"/>
        <v/>
      </c>
      <c r="D42" s="1" t="str">
        <f t="shared" si="1"/>
        <v/>
      </c>
      <c r="E42" s="1" t="str">
        <f t="shared" si="1"/>
        <v/>
      </c>
      <c r="F42" s="1" t="str">
        <f t="shared" si="1"/>
        <v/>
      </c>
      <c r="G42" s="1" t="str">
        <f t="shared" si="1"/>
        <v/>
      </c>
      <c r="H42" s="1" t="str">
        <f t="shared" si="1"/>
        <v/>
      </c>
      <c r="I42" s="1" t="str">
        <f t="shared" si="1"/>
        <v/>
      </c>
      <c r="J42" s="1" t="str">
        <f t="shared" si="1"/>
        <v/>
      </c>
      <c r="K42" s="1" t="str">
        <f t="shared" si="1"/>
        <v/>
      </c>
      <c r="L42" s="1" t="str">
        <f t="shared" si="1"/>
        <v/>
      </c>
      <c r="M42" s="1" t="str">
        <f t="shared" si="1"/>
        <v/>
      </c>
      <c r="N42" s="1" t="str">
        <f t="shared" si="1"/>
        <v/>
      </c>
      <c r="O42" s="1" t="str">
        <f t="shared" si="1"/>
        <v/>
      </c>
      <c r="P42" s="1" t="str">
        <f t="shared" si="1"/>
        <v/>
      </c>
      <c r="Q42" s="1" t="str">
        <f t="shared" si="0"/>
        <v/>
      </c>
      <c r="R42" s="1" t="str">
        <f t="shared" ref="R42:T73" si="2">IF(R3="","",R3)</f>
        <v/>
      </c>
      <c r="S42" s="1" t="str">
        <f t="shared" si="2"/>
        <v/>
      </c>
      <c r="T42" s="1" t="str">
        <f t="shared" si="2"/>
        <v/>
      </c>
      <c r="U42" s="1" t="str">
        <f>IF(U3="","",U3)</f>
        <v/>
      </c>
      <c r="V42" s="1" t="str">
        <f t="shared" ref="V42:AK42" si="3">IF(V3="","",V3)</f>
        <v/>
      </c>
      <c r="W42" s="1" t="str">
        <f t="shared" si="3"/>
        <v/>
      </c>
      <c r="X42" s="1" t="str">
        <f t="shared" si="3"/>
        <v/>
      </c>
      <c r="Y42" s="1" t="str">
        <f t="shared" si="3"/>
        <v/>
      </c>
      <c r="Z42" s="1" t="str">
        <f t="shared" si="3"/>
        <v/>
      </c>
      <c r="AA42" s="1" t="str">
        <f t="shared" si="3"/>
        <v/>
      </c>
      <c r="AB42" s="1" t="str">
        <f t="shared" si="3"/>
        <v/>
      </c>
      <c r="AC42" s="1" t="str">
        <f t="shared" si="3"/>
        <v/>
      </c>
      <c r="AD42" s="1" t="str">
        <f t="shared" si="3"/>
        <v/>
      </c>
      <c r="AE42" s="1" t="str">
        <f t="shared" si="3"/>
        <v/>
      </c>
      <c r="AF42" s="1" t="str">
        <f t="shared" si="3"/>
        <v/>
      </c>
      <c r="AG42" s="1" t="str">
        <f t="shared" si="3"/>
        <v/>
      </c>
      <c r="AH42" s="1" t="str">
        <f t="shared" si="3"/>
        <v/>
      </c>
      <c r="AI42" s="1" t="str">
        <f t="shared" si="3"/>
        <v/>
      </c>
      <c r="AJ42" s="1" t="str">
        <f t="shared" si="3"/>
        <v/>
      </c>
      <c r="AK42" s="1" t="str">
        <f t="shared" si="3"/>
        <v/>
      </c>
    </row>
    <row r="43" spans="1:39" ht="19" customHeight="1" x14ac:dyDescent="0.25">
      <c r="A43" s="1" t="str">
        <f t="shared" ref="A43:F43" si="4">IF(A4="","",A4)</f>
        <v/>
      </c>
      <c r="B43" s="1" t="str">
        <f t="shared" si="4"/>
        <v/>
      </c>
      <c r="C43" s="1" t="str">
        <f t="shared" si="4"/>
        <v/>
      </c>
      <c r="D43" s="10" t="str">
        <f t="shared" si="4"/>
        <v/>
      </c>
      <c r="E43" s="29" t="str">
        <f t="shared" si="4"/>
        <v/>
      </c>
      <c r="F43" s="3" t="str">
        <f t="shared" si="4"/>
        <v/>
      </c>
      <c r="G43" s="76">
        <v>0</v>
      </c>
      <c r="H43" s="76" t="s">
        <v>151</v>
      </c>
      <c r="I43" s="76">
        <f ca="1">INT(M44/10)</f>
        <v>3</v>
      </c>
      <c r="J43" s="76"/>
      <c r="K43" s="77">
        <f ca="1">IF(M44-INT(M44/10)*10=0,"",M44-INT(M44/10)*10)</f>
        <v>5</v>
      </c>
      <c r="L43" s="10" t="str">
        <f t="shared" ref="L43:P44" si="5">IF(L4="","",L4)</f>
        <v/>
      </c>
      <c r="M43" s="10" t="str">
        <f t="shared" si="5"/>
        <v/>
      </c>
      <c r="N43" s="10" t="str">
        <f t="shared" si="5"/>
        <v/>
      </c>
      <c r="O43" s="1" t="str">
        <f t="shared" si="5"/>
        <v/>
      </c>
      <c r="P43" s="1" t="str">
        <f t="shared" si="5"/>
        <v/>
      </c>
      <c r="Q43" s="1" t="str">
        <f t="shared" si="0"/>
        <v/>
      </c>
      <c r="R43" s="1" t="str">
        <f t="shared" si="2"/>
        <v/>
      </c>
      <c r="S43" s="5" t="str">
        <f t="shared" si="2"/>
        <v/>
      </c>
      <c r="T43" s="1" t="str">
        <f t="shared" si="2"/>
        <v/>
      </c>
      <c r="U43" s="1" t="str">
        <f>IF(U4="","",U4)</f>
        <v/>
      </c>
      <c r="V43" s="10" t="str">
        <f>IF(V4="","",V4)</f>
        <v/>
      </c>
      <c r="W43" s="10" t="str">
        <f t="shared" ref="W43:AG48" si="6">IF(W4="","",W4)</f>
        <v/>
      </c>
      <c r="X43" s="29" t="str">
        <f t="shared" si="6"/>
        <v/>
      </c>
      <c r="Y43" s="3" t="str">
        <f t="shared" si="6"/>
        <v/>
      </c>
      <c r="Z43" s="76">
        <v>0</v>
      </c>
      <c r="AA43" s="76" t="s">
        <v>151</v>
      </c>
      <c r="AB43" s="76">
        <f ca="1">INT(AF44/10)</f>
        <v>6</v>
      </c>
      <c r="AC43" s="76"/>
      <c r="AD43" s="77">
        <f ca="1">IF(AF44-INT(AF44/10)*10=0,"",AF44-INT(AF44/10)*10)</f>
        <v>8</v>
      </c>
      <c r="AE43" s="10" t="str">
        <f t="shared" si="6"/>
        <v/>
      </c>
      <c r="AF43" s="10" t="str">
        <f t="shared" si="6"/>
        <v/>
      </c>
      <c r="AG43" s="10" t="str">
        <f t="shared" si="6"/>
        <v/>
      </c>
      <c r="AH43" s="1" t="str">
        <f t="shared" ref="AH43:AK53" si="7">IF(AH4="","",AH4)</f>
        <v/>
      </c>
      <c r="AI43" s="1" t="str">
        <f t="shared" si="7"/>
        <v/>
      </c>
      <c r="AJ43" s="1" t="str">
        <f t="shared" si="7"/>
        <v/>
      </c>
      <c r="AK43" s="1" t="str">
        <f t="shared" si="7"/>
        <v/>
      </c>
    </row>
    <row r="44" spans="1:39" ht="19" customHeight="1" x14ac:dyDescent="0.25">
      <c r="A44" s="54" t="str">
        <f t="shared" ref="A44:A78" si="8">IF(A5="","",A5)</f>
        <v>(1)</v>
      </c>
      <c r="B44" s="54"/>
      <c r="C44" s="54"/>
      <c r="D44" s="54">
        <f t="shared" ref="D44:K44" ca="1" si="9">IF(D5="","",D5)</f>
        <v>4</v>
      </c>
      <c r="E44" s="54" t="str">
        <f t="shared" si="9"/>
        <v>)</v>
      </c>
      <c r="F44" s="54" t="str">
        <f t="shared" si="9"/>
        <v/>
      </c>
      <c r="G44" s="53">
        <f t="shared" ca="1" si="9"/>
        <v>1</v>
      </c>
      <c r="H44" s="53" t="str">
        <f t="shared" ca="1" si="9"/>
        <v>．</v>
      </c>
      <c r="I44" s="53">
        <f t="shared" ca="1" si="9"/>
        <v>4</v>
      </c>
      <c r="J44" s="54" t="str">
        <f t="shared" si="9"/>
        <v/>
      </c>
      <c r="K44" s="55" t="str">
        <f t="shared" ca="1" si="9"/>
        <v/>
      </c>
      <c r="L44" s="72">
        <f t="shared" ca="1" si="5"/>
        <v>140</v>
      </c>
      <c r="M44" s="72">
        <f t="shared" ca="1" si="5"/>
        <v>35</v>
      </c>
      <c r="N44" s="54" t="str">
        <f t="shared" si="5"/>
        <v/>
      </c>
      <c r="O44" s="54" t="str">
        <f t="shared" si="5"/>
        <v/>
      </c>
      <c r="P44" s="53" t="str">
        <f t="shared" si="5"/>
        <v/>
      </c>
      <c r="Q44" s="54" t="str">
        <f t="shared" si="0"/>
        <v/>
      </c>
      <c r="R44" s="54" t="str">
        <f t="shared" si="2"/>
        <v/>
      </c>
      <c r="S44" s="54" t="str">
        <f t="shared" si="2"/>
        <v/>
      </c>
      <c r="T44" s="53" t="str">
        <f t="shared" si="2"/>
        <v>(2)</v>
      </c>
      <c r="U44" s="54"/>
      <c r="V44" s="54"/>
      <c r="W44" s="54">
        <f t="shared" ca="1" si="6"/>
        <v>7</v>
      </c>
      <c r="X44" s="54" t="str">
        <f t="shared" si="6"/>
        <v>)</v>
      </c>
      <c r="Y44" s="54" t="str">
        <f t="shared" si="6"/>
        <v/>
      </c>
      <c r="Z44" s="53">
        <f t="shared" ca="1" si="6"/>
        <v>4</v>
      </c>
      <c r="AA44" s="53" t="str">
        <f t="shared" ca="1" si="6"/>
        <v>．</v>
      </c>
      <c r="AB44" s="53">
        <f t="shared" ca="1" si="6"/>
        <v>7</v>
      </c>
      <c r="AC44" s="54" t="str">
        <f t="shared" si="6"/>
        <v/>
      </c>
      <c r="AD44" s="55">
        <f t="shared" ca="1" si="6"/>
        <v>6</v>
      </c>
      <c r="AE44" s="72">
        <f t="shared" ca="1" si="6"/>
        <v>476</v>
      </c>
      <c r="AF44" s="72">
        <f t="shared" ca="1" si="6"/>
        <v>68</v>
      </c>
      <c r="AG44" s="54" t="str">
        <f t="shared" si="6"/>
        <v/>
      </c>
      <c r="AH44" s="54" t="str">
        <f t="shared" si="7"/>
        <v/>
      </c>
      <c r="AI44" s="54" t="str">
        <f t="shared" si="7"/>
        <v/>
      </c>
      <c r="AJ44" s="54" t="str">
        <f t="shared" si="7"/>
        <v/>
      </c>
      <c r="AK44" s="54" t="str">
        <f t="shared" si="7"/>
        <v/>
      </c>
    </row>
    <row r="45" spans="1:39" ht="19" customHeight="1" x14ac:dyDescent="0.25">
      <c r="A45" s="1" t="str">
        <f t="shared" si="8"/>
        <v/>
      </c>
      <c r="D45" s="1" t="str">
        <f t="shared" ref="D45:F49" si="10">IF(D6="","",D6)</f>
        <v/>
      </c>
      <c r="E45" s="1" t="str">
        <f t="shared" si="10"/>
        <v/>
      </c>
      <c r="F45" s="1" t="str">
        <f t="shared" si="10"/>
        <v/>
      </c>
      <c r="G45" s="78">
        <f ca="1">IF(INT(L45/10)=0,"",INT(L45/10))</f>
        <v>1</v>
      </c>
      <c r="H45" s="78" t="str">
        <f>IF(H6="","",H6)</f>
        <v/>
      </c>
      <c r="I45" s="78">
        <f ca="1">L45-INT(L45/10)*10</f>
        <v>2</v>
      </c>
      <c r="J45" s="78" t="str">
        <f>IF(J6="","",J6)</f>
        <v/>
      </c>
      <c r="K45" s="78" t="str">
        <f>IF(K6="","",K6)</f>
        <v/>
      </c>
      <c r="L45" s="44">
        <f ca="1">D44*I43</f>
        <v>12</v>
      </c>
      <c r="M45" s="44" t="str">
        <f t="shared" ref="M45:P49" si="11">IF(M6="","",M6)</f>
        <v/>
      </c>
      <c r="N45" s="1" t="str">
        <f t="shared" si="11"/>
        <v/>
      </c>
      <c r="O45" s="1" t="str">
        <f t="shared" si="11"/>
        <v/>
      </c>
      <c r="P45" s="1" t="str">
        <f t="shared" si="11"/>
        <v/>
      </c>
      <c r="Q45" s="1" t="str">
        <f t="shared" si="0"/>
        <v/>
      </c>
      <c r="R45" s="1" t="str">
        <f t="shared" si="2"/>
        <v/>
      </c>
      <c r="S45" s="1" t="str">
        <f t="shared" si="2"/>
        <v/>
      </c>
      <c r="T45" s="1" t="str">
        <f t="shared" si="2"/>
        <v/>
      </c>
      <c r="W45" s="1" t="str">
        <f t="shared" si="6"/>
        <v/>
      </c>
      <c r="X45" s="1" t="str">
        <f t="shared" si="6"/>
        <v/>
      </c>
      <c r="Y45" s="1" t="str">
        <f t="shared" si="6"/>
        <v/>
      </c>
      <c r="Z45" s="78">
        <f ca="1">IF(INT(AE45/10)=0,"",INT(AE45/10))</f>
        <v>4</v>
      </c>
      <c r="AA45" s="78" t="str">
        <f t="shared" si="6"/>
        <v/>
      </c>
      <c r="AB45" s="78">
        <f ca="1">AE45-INT(AE45/10)*10</f>
        <v>2</v>
      </c>
      <c r="AC45" s="78" t="str">
        <f t="shared" si="6"/>
        <v/>
      </c>
      <c r="AD45" s="78" t="str">
        <f t="shared" si="6"/>
        <v/>
      </c>
      <c r="AE45" s="44">
        <f ca="1">W44*AB43</f>
        <v>42</v>
      </c>
      <c r="AF45" s="44" t="str">
        <f t="shared" si="6"/>
        <v/>
      </c>
      <c r="AG45" s="1" t="str">
        <f t="shared" si="6"/>
        <v/>
      </c>
      <c r="AH45" s="1" t="str">
        <f t="shared" si="7"/>
        <v/>
      </c>
      <c r="AI45" s="1" t="str">
        <f t="shared" si="7"/>
        <v/>
      </c>
      <c r="AJ45" s="1" t="str">
        <f t="shared" si="7"/>
        <v/>
      </c>
      <c r="AK45" s="1" t="str">
        <f t="shared" si="7"/>
        <v/>
      </c>
    </row>
    <row r="46" spans="1:39" ht="19" customHeight="1" x14ac:dyDescent="0.25">
      <c r="A46" s="1" t="str">
        <f t="shared" si="8"/>
        <v/>
      </c>
      <c r="D46" s="1" t="str">
        <f t="shared" si="10"/>
        <v/>
      </c>
      <c r="E46" s="1" t="str">
        <f t="shared" si="10"/>
        <v/>
      </c>
      <c r="F46" s="58" t="str">
        <f t="shared" si="10"/>
        <v/>
      </c>
      <c r="G46" s="79" t="str">
        <f ca="1">IF(INT(L46/100)=0,"",INT(L46/100))</f>
        <v/>
      </c>
      <c r="H46" s="80" t="str">
        <f>IF(H7="","",H7)</f>
        <v/>
      </c>
      <c r="I46" s="81">
        <f ca="1">IF(G46&lt;&gt;"",INT(L46/10)-INT(L46/100)*10,IF(INT(L46/10)-INT(L46/100)*10=0,"",INT(L46/10)-INT(L46/100)*10))</f>
        <v>2</v>
      </c>
      <c r="J46" s="81" t="str">
        <f>IF(J7="","",J7)</f>
        <v/>
      </c>
      <c r="K46" s="46">
        <f ca="1">L46-INT(L46/10)*10</f>
        <v>0</v>
      </c>
      <c r="L46" s="73">
        <f ca="1">L44-L45*10</f>
        <v>20</v>
      </c>
      <c r="M46" s="73" t="str">
        <f t="shared" si="11"/>
        <v/>
      </c>
      <c r="N46" s="1" t="str">
        <f t="shared" si="11"/>
        <v/>
      </c>
      <c r="O46" s="1" t="str">
        <f t="shared" si="11"/>
        <v/>
      </c>
      <c r="P46" s="1" t="str">
        <f t="shared" si="11"/>
        <v/>
      </c>
      <c r="Q46" s="1" t="str">
        <f t="shared" si="0"/>
        <v/>
      </c>
      <c r="R46" s="1" t="str">
        <f t="shared" si="2"/>
        <v/>
      </c>
      <c r="S46" s="1" t="str">
        <f t="shared" si="2"/>
        <v/>
      </c>
      <c r="T46" s="1" t="str">
        <f t="shared" si="2"/>
        <v/>
      </c>
      <c r="W46" s="1" t="str">
        <f t="shared" si="6"/>
        <v/>
      </c>
      <c r="X46" s="1" t="str">
        <f t="shared" si="6"/>
        <v/>
      </c>
      <c r="Y46" s="58" t="str">
        <f t="shared" si="6"/>
        <v/>
      </c>
      <c r="Z46" s="79" t="str">
        <f ca="1">IF(INT(AE46/100)=0,"",INT(AE46/100))</f>
        <v/>
      </c>
      <c r="AA46" s="80" t="str">
        <f t="shared" si="6"/>
        <v/>
      </c>
      <c r="AB46" s="81">
        <f ca="1">IF(Z46&lt;&gt;"",INT(AE46/10)-INT(AE46/100)*10,IF(INT(AE46/10)-INT(AE46/100)*10=0,"",INT(AE46/10)-INT(AE46/100)*10))</f>
        <v>5</v>
      </c>
      <c r="AC46" s="81" t="str">
        <f t="shared" si="6"/>
        <v/>
      </c>
      <c r="AD46" s="46">
        <f ca="1">AE46-INT(AE46/10)*10</f>
        <v>6</v>
      </c>
      <c r="AE46" s="73">
        <f ca="1">AE44-AE45*10</f>
        <v>56</v>
      </c>
      <c r="AF46" s="73" t="str">
        <f t="shared" si="6"/>
        <v/>
      </c>
      <c r="AG46" s="1" t="str">
        <f t="shared" si="6"/>
        <v/>
      </c>
      <c r="AH46" s="1" t="str">
        <f t="shared" si="7"/>
        <v/>
      </c>
      <c r="AI46" s="1" t="str">
        <f t="shared" si="7"/>
        <v/>
      </c>
      <c r="AJ46" s="1" t="str">
        <f t="shared" si="7"/>
        <v/>
      </c>
      <c r="AK46" s="1" t="str">
        <f t="shared" si="7"/>
        <v/>
      </c>
    </row>
    <row r="47" spans="1:39" ht="19" customHeight="1" x14ac:dyDescent="0.25">
      <c r="A47" s="1" t="str">
        <f t="shared" si="8"/>
        <v/>
      </c>
      <c r="D47" s="1" t="str">
        <f t="shared" si="10"/>
        <v/>
      </c>
      <c r="E47" s="1" t="str">
        <f t="shared" si="10"/>
        <v/>
      </c>
      <c r="F47" s="1" t="str">
        <f t="shared" si="10"/>
        <v/>
      </c>
      <c r="G47" s="48" t="str">
        <f>IF(G8="","",G8)</f>
        <v/>
      </c>
      <c r="H47" s="48" t="str">
        <f>IF(H8="","",H8)</f>
        <v/>
      </c>
      <c r="I47" s="78">
        <f ca="1">IF(INT(L47/10)=0,"",INT(L47/10))</f>
        <v>2</v>
      </c>
      <c r="J47" s="78" t="str">
        <f>IF(J8="","",J8)</f>
        <v/>
      </c>
      <c r="K47" s="78">
        <f ca="1">L46-INT(L46/10)*10</f>
        <v>0</v>
      </c>
      <c r="L47" s="44">
        <f ca="1">D44*K43</f>
        <v>20</v>
      </c>
      <c r="M47" s="44" t="str">
        <f t="shared" si="11"/>
        <v/>
      </c>
      <c r="N47" s="1" t="str">
        <f t="shared" si="11"/>
        <v/>
      </c>
      <c r="O47" s="1" t="str">
        <f t="shared" si="11"/>
        <v/>
      </c>
      <c r="P47" s="1" t="str">
        <f t="shared" si="11"/>
        <v/>
      </c>
      <c r="Q47" s="1" t="str">
        <f t="shared" si="0"/>
        <v/>
      </c>
      <c r="R47" s="1" t="str">
        <f t="shared" si="2"/>
        <v/>
      </c>
      <c r="S47" s="1" t="str">
        <f t="shared" si="2"/>
        <v/>
      </c>
      <c r="T47" s="1" t="str">
        <f t="shared" si="2"/>
        <v/>
      </c>
      <c r="W47" s="1" t="str">
        <f t="shared" si="6"/>
        <v/>
      </c>
      <c r="X47" s="1" t="str">
        <f t="shared" si="6"/>
        <v/>
      </c>
      <c r="Y47" s="1" t="str">
        <f t="shared" si="6"/>
        <v/>
      </c>
      <c r="Z47" s="48" t="str">
        <f t="shared" si="6"/>
        <v/>
      </c>
      <c r="AA47" s="48" t="str">
        <f t="shared" si="6"/>
        <v/>
      </c>
      <c r="AB47" s="78">
        <f ca="1">IF(INT(AE47/10)=0,"",INT(AE47/10))</f>
        <v>5</v>
      </c>
      <c r="AC47" s="78" t="str">
        <f t="shared" si="6"/>
        <v/>
      </c>
      <c r="AD47" s="78">
        <f ca="1">AE46-INT(AE46/10)*10</f>
        <v>6</v>
      </c>
      <c r="AE47" s="44">
        <f ca="1">W44*AD43</f>
        <v>56</v>
      </c>
      <c r="AF47" s="44" t="str">
        <f t="shared" si="6"/>
        <v/>
      </c>
      <c r="AG47" s="1" t="str">
        <f t="shared" si="6"/>
        <v/>
      </c>
      <c r="AH47" s="1" t="str">
        <f t="shared" si="7"/>
        <v/>
      </c>
      <c r="AI47" s="1" t="str">
        <f t="shared" si="7"/>
        <v/>
      </c>
      <c r="AJ47" s="1" t="str">
        <f t="shared" si="7"/>
        <v/>
      </c>
      <c r="AK47" s="1" t="str">
        <f t="shared" si="7"/>
        <v/>
      </c>
    </row>
    <row r="48" spans="1:39" ht="19" customHeight="1" x14ac:dyDescent="0.25">
      <c r="A48" s="1" t="str">
        <f t="shared" si="8"/>
        <v/>
      </c>
      <c r="D48" s="1" t="str">
        <f t="shared" si="10"/>
        <v/>
      </c>
      <c r="E48" s="1" t="str">
        <f t="shared" si="10"/>
        <v/>
      </c>
      <c r="F48" s="1" t="str">
        <f t="shared" si="10"/>
        <v/>
      </c>
      <c r="G48" s="45" t="str">
        <f>IF(G9="","",G9)</f>
        <v/>
      </c>
      <c r="H48" s="45" t="str">
        <f>IF(H9="","",H9)</f>
        <v/>
      </c>
      <c r="I48" s="45" t="str">
        <f>IF(I9="","",I9)</f>
        <v/>
      </c>
      <c r="J48" s="45" t="str">
        <f>IF(J9="","",J9)</f>
        <v/>
      </c>
      <c r="K48" s="45">
        <f ca="1">L48</f>
        <v>0</v>
      </c>
      <c r="L48" s="44">
        <f ca="1">L46-L47</f>
        <v>0</v>
      </c>
      <c r="M48" s="44" t="str">
        <f t="shared" si="11"/>
        <v/>
      </c>
      <c r="N48" s="1" t="str">
        <f t="shared" si="11"/>
        <v/>
      </c>
      <c r="O48" s="1" t="str">
        <f t="shared" si="11"/>
        <v/>
      </c>
      <c r="P48" s="1" t="str">
        <f t="shared" si="11"/>
        <v/>
      </c>
      <c r="Q48" s="1" t="str">
        <f t="shared" si="0"/>
        <v/>
      </c>
      <c r="R48" s="1" t="str">
        <f t="shared" si="2"/>
        <v/>
      </c>
      <c r="S48" s="1" t="str">
        <f t="shared" si="2"/>
        <v/>
      </c>
      <c r="T48" s="1" t="str">
        <f t="shared" si="2"/>
        <v/>
      </c>
      <c r="W48" s="1" t="str">
        <f t="shared" si="6"/>
        <v/>
      </c>
      <c r="X48" s="1" t="str">
        <f t="shared" si="6"/>
        <v/>
      </c>
      <c r="Y48" s="1" t="str">
        <f t="shared" si="6"/>
        <v/>
      </c>
      <c r="Z48" s="45" t="str">
        <f t="shared" si="6"/>
        <v/>
      </c>
      <c r="AA48" s="45" t="str">
        <f t="shared" si="6"/>
        <v/>
      </c>
      <c r="AB48" s="45" t="str">
        <f t="shared" si="6"/>
        <v/>
      </c>
      <c r="AC48" s="45" t="str">
        <f t="shared" si="6"/>
        <v/>
      </c>
      <c r="AD48" s="45">
        <f ca="1">AE48</f>
        <v>0</v>
      </c>
      <c r="AE48" s="44">
        <f ca="1">AE46-AE47</f>
        <v>0</v>
      </c>
      <c r="AF48" s="44" t="str">
        <f t="shared" si="6"/>
        <v/>
      </c>
      <c r="AG48" s="1" t="str">
        <f t="shared" si="6"/>
        <v/>
      </c>
      <c r="AH48" s="1" t="str">
        <f t="shared" si="7"/>
        <v/>
      </c>
      <c r="AI48" s="1" t="str">
        <f t="shared" si="7"/>
        <v/>
      </c>
      <c r="AJ48" s="1" t="str">
        <f t="shared" si="7"/>
        <v/>
      </c>
      <c r="AK48" s="1" t="str">
        <f t="shared" si="7"/>
        <v/>
      </c>
    </row>
    <row r="49" spans="1:39" ht="19" customHeight="1" x14ac:dyDescent="0.25">
      <c r="A49" s="1" t="str">
        <f t="shared" si="8"/>
        <v/>
      </c>
      <c r="D49" s="1" t="str">
        <f t="shared" si="10"/>
        <v/>
      </c>
      <c r="E49" s="1" t="str">
        <f t="shared" si="10"/>
        <v/>
      </c>
      <c r="F49" s="1" t="str">
        <f t="shared" si="10"/>
        <v/>
      </c>
      <c r="G49" s="1" t="str">
        <f>IF(G10="","",G10)</f>
        <v/>
      </c>
      <c r="H49" s="1" t="str">
        <f>IF(H10="","",H10)</f>
        <v/>
      </c>
      <c r="I49" s="1" t="str">
        <f>IF(I10="","",I10)</f>
        <v/>
      </c>
      <c r="J49" s="1" t="str">
        <f>IF(J10="","",J10)</f>
        <v/>
      </c>
      <c r="K49" s="1" t="str">
        <f>IF(K10="","",K10)</f>
        <v/>
      </c>
      <c r="L49" s="1" t="str">
        <f>IF(L10="","",L10)</f>
        <v/>
      </c>
      <c r="M49" s="1" t="str">
        <f t="shared" si="11"/>
        <v/>
      </c>
      <c r="N49" s="1" t="str">
        <f t="shared" si="11"/>
        <v/>
      </c>
      <c r="O49" s="1" t="str">
        <f t="shared" si="11"/>
        <v/>
      </c>
      <c r="P49" s="1" t="str">
        <f t="shared" si="11"/>
        <v/>
      </c>
      <c r="Q49" s="1" t="str">
        <f t="shared" si="0"/>
        <v/>
      </c>
      <c r="R49" s="1" t="str">
        <f t="shared" si="2"/>
        <v/>
      </c>
      <c r="S49" s="1" t="str">
        <f t="shared" si="2"/>
        <v/>
      </c>
      <c r="T49" s="1" t="str">
        <f t="shared" si="2"/>
        <v/>
      </c>
      <c r="W49" s="1" t="str">
        <f t="shared" ref="W49:AG49" si="12">IF(W10="","",W10)</f>
        <v/>
      </c>
      <c r="X49" s="1" t="str">
        <f t="shared" si="12"/>
        <v/>
      </c>
      <c r="Y49" s="1" t="str">
        <f t="shared" si="12"/>
        <v/>
      </c>
      <c r="Z49" s="1" t="str">
        <f t="shared" si="12"/>
        <v/>
      </c>
      <c r="AA49" s="1" t="str">
        <f t="shared" si="12"/>
        <v/>
      </c>
      <c r="AB49" s="1" t="str">
        <f t="shared" si="12"/>
        <v/>
      </c>
      <c r="AC49" s="1" t="str">
        <f t="shared" si="12"/>
        <v/>
      </c>
      <c r="AD49" s="1" t="str">
        <f t="shared" si="12"/>
        <v/>
      </c>
      <c r="AE49" s="1" t="str">
        <f t="shared" si="12"/>
        <v/>
      </c>
      <c r="AF49" s="1" t="str">
        <f t="shared" si="12"/>
        <v/>
      </c>
      <c r="AG49" s="1" t="str">
        <f t="shared" si="12"/>
        <v/>
      </c>
      <c r="AH49" s="1" t="str">
        <f t="shared" si="7"/>
        <v/>
      </c>
      <c r="AI49" s="1" t="str">
        <f t="shared" si="7"/>
        <v/>
      </c>
      <c r="AJ49" s="1" t="str">
        <f t="shared" si="7"/>
        <v/>
      </c>
      <c r="AK49" s="1" t="str">
        <f t="shared" si="7"/>
        <v/>
      </c>
    </row>
    <row r="50" spans="1:39" ht="19" customHeight="1" x14ac:dyDescent="0.25">
      <c r="A50" s="1" t="str">
        <f t="shared" si="8"/>
        <v/>
      </c>
      <c r="D50" s="10" t="str">
        <f t="shared" ref="D50:N55" si="13">IF(D11="","",D11)</f>
        <v/>
      </c>
      <c r="E50" s="29" t="str">
        <f t="shared" si="13"/>
        <v/>
      </c>
      <c r="F50" s="3" t="str">
        <f t="shared" si="13"/>
        <v/>
      </c>
      <c r="G50" s="76">
        <v>0</v>
      </c>
      <c r="H50" s="76" t="s">
        <v>151</v>
      </c>
      <c r="I50" s="76">
        <f ca="1">INT(M51/10)</f>
        <v>7</v>
      </c>
      <c r="J50" s="76"/>
      <c r="K50" s="77">
        <f ca="1">IF(M51-INT(M51/10)*10=0,"",M51-INT(M51/10)*10)</f>
        <v>2</v>
      </c>
      <c r="L50" s="10" t="str">
        <f t="shared" si="13"/>
        <v/>
      </c>
      <c r="M50" s="10" t="str">
        <f t="shared" si="13"/>
        <v/>
      </c>
      <c r="N50" s="10" t="str">
        <f t="shared" si="13"/>
        <v/>
      </c>
      <c r="O50" s="1" t="str">
        <f t="shared" ref="O50:P76" si="14">IF(O11="","",O11)</f>
        <v/>
      </c>
      <c r="P50" s="1" t="str">
        <f t="shared" si="14"/>
        <v/>
      </c>
      <c r="Q50" s="1" t="str">
        <f t="shared" si="0"/>
        <v/>
      </c>
      <c r="R50" s="1" t="str">
        <f t="shared" si="2"/>
        <v/>
      </c>
      <c r="S50" s="5" t="str">
        <f t="shared" si="2"/>
        <v/>
      </c>
      <c r="T50" s="1" t="str">
        <f t="shared" si="2"/>
        <v/>
      </c>
      <c r="V50" s="10"/>
      <c r="W50" s="10" t="str">
        <f t="shared" ref="W50:AG55" si="15">IF(W11="","",W11)</f>
        <v/>
      </c>
      <c r="X50" s="29" t="str">
        <f t="shared" si="15"/>
        <v/>
      </c>
      <c r="Y50" s="3" t="str">
        <f t="shared" si="15"/>
        <v/>
      </c>
      <c r="Z50" s="76">
        <v>0</v>
      </c>
      <c r="AA50" s="76" t="s">
        <v>151</v>
      </c>
      <c r="AB50" s="76">
        <f ca="1">INT(AF51/10)</f>
        <v>4</v>
      </c>
      <c r="AC50" s="76"/>
      <c r="AD50" s="77">
        <f ca="1">IF(AF51-INT(AF51/10)*10=0,"",AF51-INT(AF51/10)*10)</f>
        <v>5</v>
      </c>
      <c r="AE50" s="10" t="str">
        <f t="shared" si="15"/>
        <v/>
      </c>
      <c r="AF50" s="10" t="str">
        <f t="shared" si="15"/>
        <v/>
      </c>
      <c r="AG50" s="10" t="str">
        <f t="shared" si="15"/>
        <v/>
      </c>
      <c r="AH50" s="1" t="str">
        <f t="shared" si="7"/>
        <v/>
      </c>
      <c r="AI50" s="1" t="str">
        <f t="shared" si="7"/>
        <v/>
      </c>
      <c r="AJ50" s="1" t="str">
        <f t="shared" si="7"/>
        <v/>
      </c>
      <c r="AK50" s="1" t="str">
        <f t="shared" si="7"/>
        <v/>
      </c>
    </row>
    <row r="51" spans="1:39" ht="19" customHeight="1" x14ac:dyDescent="0.25">
      <c r="A51" s="54" t="str">
        <f t="shared" si="8"/>
        <v>(3)</v>
      </c>
      <c r="B51" s="54"/>
      <c r="C51" s="54"/>
      <c r="D51" s="54">
        <f t="shared" ca="1" si="13"/>
        <v>4</v>
      </c>
      <c r="E51" s="54" t="str">
        <f t="shared" si="13"/>
        <v>)</v>
      </c>
      <c r="F51" s="54" t="str">
        <f t="shared" si="13"/>
        <v/>
      </c>
      <c r="G51" s="53">
        <f t="shared" ca="1" si="13"/>
        <v>2</v>
      </c>
      <c r="H51" s="53" t="str">
        <f t="shared" ca="1" si="13"/>
        <v>．</v>
      </c>
      <c r="I51" s="53">
        <f t="shared" ca="1" si="13"/>
        <v>8</v>
      </c>
      <c r="J51" s="54" t="str">
        <f t="shared" si="13"/>
        <v/>
      </c>
      <c r="K51" s="55">
        <f t="shared" ca="1" si="13"/>
        <v>8</v>
      </c>
      <c r="L51" s="72">
        <f t="shared" ca="1" si="13"/>
        <v>288</v>
      </c>
      <c r="M51" s="72">
        <f t="shared" ca="1" si="13"/>
        <v>72</v>
      </c>
      <c r="N51" s="54" t="str">
        <f t="shared" si="13"/>
        <v/>
      </c>
      <c r="O51" s="54" t="str">
        <f t="shared" si="14"/>
        <v/>
      </c>
      <c r="P51" s="53" t="str">
        <f t="shared" si="14"/>
        <v/>
      </c>
      <c r="Q51" s="54" t="str">
        <f t="shared" si="0"/>
        <v/>
      </c>
      <c r="R51" s="54" t="str">
        <f t="shared" si="2"/>
        <v/>
      </c>
      <c r="S51" s="54" t="str">
        <f t="shared" si="2"/>
        <v/>
      </c>
      <c r="T51" s="53" t="str">
        <f t="shared" si="2"/>
        <v>(4)</v>
      </c>
      <c r="U51" s="54"/>
      <c r="V51" s="54"/>
      <c r="W51" s="54">
        <f t="shared" ca="1" si="15"/>
        <v>7</v>
      </c>
      <c r="X51" s="54" t="str">
        <f t="shared" si="15"/>
        <v>)</v>
      </c>
      <c r="Y51" s="54" t="str">
        <f t="shared" si="15"/>
        <v/>
      </c>
      <c r="Z51" s="53">
        <f t="shared" ca="1" si="15"/>
        <v>3</v>
      </c>
      <c r="AA51" s="53" t="str">
        <f t="shared" ca="1" si="15"/>
        <v>．</v>
      </c>
      <c r="AB51" s="53">
        <f t="shared" ca="1" si="15"/>
        <v>1</v>
      </c>
      <c r="AC51" s="54" t="str">
        <f t="shared" si="15"/>
        <v/>
      </c>
      <c r="AD51" s="55">
        <f t="shared" ca="1" si="15"/>
        <v>5</v>
      </c>
      <c r="AE51" s="72">
        <f t="shared" ca="1" si="15"/>
        <v>315</v>
      </c>
      <c r="AF51" s="72">
        <f t="shared" ca="1" si="15"/>
        <v>45</v>
      </c>
      <c r="AG51" s="54" t="str">
        <f t="shared" si="15"/>
        <v/>
      </c>
      <c r="AH51" s="54" t="str">
        <f t="shared" si="7"/>
        <v/>
      </c>
      <c r="AI51" s="54" t="str">
        <f t="shared" si="7"/>
        <v/>
      </c>
      <c r="AJ51" s="54" t="str">
        <f t="shared" si="7"/>
        <v/>
      </c>
      <c r="AK51" s="54" t="str">
        <f t="shared" si="7"/>
        <v/>
      </c>
    </row>
    <row r="52" spans="1:39" ht="19" customHeight="1" x14ac:dyDescent="0.25">
      <c r="A52" s="1" t="str">
        <f t="shared" si="8"/>
        <v/>
      </c>
      <c r="D52" s="1" t="str">
        <f t="shared" si="13"/>
        <v/>
      </c>
      <c r="E52" s="1" t="str">
        <f t="shared" si="13"/>
        <v/>
      </c>
      <c r="F52" s="1" t="str">
        <f t="shared" si="13"/>
        <v/>
      </c>
      <c r="G52" s="78">
        <f ca="1">IF(INT(L52/10)=0,"",INT(L52/10))</f>
        <v>2</v>
      </c>
      <c r="H52" s="78" t="str">
        <f t="shared" si="13"/>
        <v/>
      </c>
      <c r="I52" s="78">
        <f ca="1">L52-INT(L52/10)*10</f>
        <v>8</v>
      </c>
      <c r="J52" s="78" t="str">
        <f t="shared" si="13"/>
        <v/>
      </c>
      <c r="K52" s="78" t="str">
        <f t="shared" si="13"/>
        <v/>
      </c>
      <c r="L52" s="44">
        <f ca="1">D51*I50</f>
        <v>28</v>
      </c>
      <c r="M52" s="44" t="str">
        <f t="shared" si="13"/>
        <v/>
      </c>
      <c r="N52" s="1" t="str">
        <f t="shared" si="13"/>
        <v/>
      </c>
      <c r="O52" s="1" t="str">
        <f t="shared" si="14"/>
        <v/>
      </c>
      <c r="P52" s="1" t="str">
        <f t="shared" si="14"/>
        <v/>
      </c>
      <c r="Q52" s="1" t="str">
        <f t="shared" si="0"/>
        <v/>
      </c>
      <c r="R52" s="1" t="str">
        <f t="shared" si="2"/>
        <v/>
      </c>
      <c r="S52" s="1" t="str">
        <f t="shared" si="2"/>
        <v/>
      </c>
      <c r="T52" s="1" t="str">
        <f t="shared" si="2"/>
        <v/>
      </c>
      <c r="W52" s="1" t="str">
        <f t="shared" si="15"/>
        <v/>
      </c>
      <c r="X52" s="1" t="str">
        <f t="shared" si="15"/>
        <v/>
      </c>
      <c r="Y52" s="1" t="str">
        <f t="shared" si="15"/>
        <v/>
      </c>
      <c r="Z52" s="78">
        <f ca="1">IF(INT(AE52/10)=0,"",INT(AE52/10))</f>
        <v>2</v>
      </c>
      <c r="AA52" s="78" t="str">
        <f t="shared" si="15"/>
        <v/>
      </c>
      <c r="AB52" s="78">
        <f ca="1">AE52-INT(AE52/10)*10</f>
        <v>8</v>
      </c>
      <c r="AC52" s="78" t="str">
        <f t="shared" si="15"/>
        <v/>
      </c>
      <c r="AD52" s="78" t="str">
        <f t="shared" si="15"/>
        <v/>
      </c>
      <c r="AE52" s="44">
        <f ca="1">W51*AB50</f>
        <v>28</v>
      </c>
      <c r="AF52" s="44" t="str">
        <f t="shared" si="15"/>
        <v/>
      </c>
      <c r="AG52" s="1" t="str">
        <f t="shared" si="15"/>
        <v/>
      </c>
      <c r="AH52" s="1" t="str">
        <f t="shared" si="7"/>
        <v/>
      </c>
      <c r="AI52" s="1" t="str">
        <f t="shared" si="7"/>
        <v/>
      </c>
      <c r="AJ52" s="1" t="str">
        <f t="shared" si="7"/>
        <v/>
      </c>
      <c r="AK52" s="1" t="str">
        <f t="shared" si="7"/>
        <v/>
      </c>
    </row>
    <row r="53" spans="1:39" ht="19" customHeight="1" x14ac:dyDescent="0.25">
      <c r="A53" s="1" t="str">
        <f t="shared" si="8"/>
        <v/>
      </c>
      <c r="D53" s="1" t="str">
        <f t="shared" si="13"/>
        <v/>
      </c>
      <c r="E53" s="1" t="str">
        <f t="shared" si="13"/>
        <v/>
      </c>
      <c r="F53" s="58" t="str">
        <f t="shared" si="13"/>
        <v/>
      </c>
      <c r="G53" s="79" t="str">
        <f ca="1">IF(INT(L53/100)=0,"",INT(L53/100))</f>
        <v/>
      </c>
      <c r="H53" s="80" t="str">
        <f t="shared" si="13"/>
        <v/>
      </c>
      <c r="I53" s="81" t="str">
        <f ca="1">IF(G53&lt;&gt;"",INT(L53/10)-INT(L53/100)*10,IF(INT(L53/10)-INT(L53/100)*10=0,"",INT(L53/10)-INT(L53/100)*10))</f>
        <v/>
      </c>
      <c r="J53" s="81" t="str">
        <f t="shared" si="13"/>
        <v/>
      </c>
      <c r="K53" s="46">
        <f ca="1">L53-INT(L53/10)*10</f>
        <v>8</v>
      </c>
      <c r="L53" s="73">
        <f ca="1">L51-L52*10</f>
        <v>8</v>
      </c>
      <c r="M53" s="73" t="str">
        <f t="shared" si="13"/>
        <v/>
      </c>
      <c r="N53" s="1" t="str">
        <f t="shared" si="13"/>
        <v/>
      </c>
      <c r="O53" s="1" t="str">
        <f t="shared" si="14"/>
        <v/>
      </c>
      <c r="P53" s="1" t="str">
        <f t="shared" si="14"/>
        <v/>
      </c>
      <c r="Q53" s="1" t="str">
        <f t="shared" si="0"/>
        <v/>
      </c>
      <c r="R53" s="1" t="str">
        <f t="shared" si="2"/>
        <v/>
      </c>
      <c r="S53" s="1" t="str">
        <f t="shared" si="2"/>
        <v/>
      </c>
      <c r="T53" s="1" t="str">
        <f t="shared" si="2"/>
        <v/>
      </c>
      <c r="W53" s="1" t="str">
        <f t="shared" si="15"/>
        <v/>
      </c>
      <c r="X53" s="1" t="str">
        <f t="shared" si="15"/>
        <v/>
      </c>
      <c r="Y53" s="58" t="str">
        <f t="shared" si="15"/>
        <v/>
      </c>
      <c r="Z53" s="79" t="str">
        <f ca="1">IF(INT(AE53/100)=0,"",INT(AE53/100))</f>
        <v/>
      </c>
      <c r="AA53" s="80" t="str">
        <f t="shared" si="15"/>
        <v/>
      </c>
      <c r="AB53" s="81">
        <f ca="1">IF(Z53&lt;&gt;"",INT(AE53/10)-INT(AE53/100)*10,IF(INT(AE53/10)-INT(AE53/100)*10=0,"",INT(AE53/10)-INT(AE53/100)*10))</f>
        <v>3</v>
      </c>
      <c r="AC53" s="81" t="str">
        <f t="shared" si="15"/>
        <v/>
      </c>
      <c r="AD53" s="46">
        <f ca="1">AE53-INT(AE53/10)*10</f>
        <v>5</v>
      </c>
      <c r="AE53" s="73">
        <f ca="1">AE51-AE52*10</f>
        <v>35</v>
      </c>
      <c r="AF53" s="73" t="str">
        <f t="shared" si="15"/>
        <v/>
      </c>
      <c r="AG53" s="1" t="str">
        <f t="shared" si="15"/>
        <v/>
      </c>
      <c r="AH53" s="1" t="str">
        <f t="shared" si="7"/>
        <v/>
      </c>
      <c r="AI53" s="1" t="str">
        <f t="shared" si="7"/>
        <v/>
      </c>
      <c r="AJ53" s="1" t="str">
        <f t="shared" si="7"/>
        <v/>
      </c>
      <c r="AK53" s="1" t="str">
        <f t="shared" si="7"/>
        <v/>
      </c>
    </row>
    <row r="54" spans="1:39" ht="19" customHeight="1" x14ac:dyDescent="0.25">
      <c r="A54" s="1" t="str">
        <f t="shared" si="8"/>
        <v/>
      </c>
      <c r="D54" s="1" t="str">
        <f t="shared" si="13"/>
        <v/>
      </c>
      <c r="E54" s="1" t="str">
        <f t="shared" si="13"/>
        <v/>
      </c>
      <c r="F54" s="1" t="str">
        <f t="shared" si="13"/>
        <v/>
      </c>
      <c r="G54" s="48" t="str">
        <f t="shared" si="13"/>
        <v/>
      </c>
      <c r="H54" s="48" t="str">
        <f t="shared" si="13"/>
        <v/>
      </c>
      <c r="I54" s="78" t="str">
        <f ca="1">IF(INT(L54/10)=0,"",INT(L54/10))</f>
        <v/>
      </c>
      <c r="J54" s="78" t="str">
        <f t="shared" si="13"/>
        <v/>
      </c>
      <c r="K54" s="78">
        <f ca="1">L53-INT(L53/10)*10</f>
        <v>8</v>
      </c>
      <c r="L54" s="44">
        <f ca="1">D51*K50</f>
        <v>8</v>
      </c>
      <c r="M54" s="44" t="str">
        <f t="shared" si="13"/>
        <v/>
      </c>
      <c r="N54" s="1" t="str">
        <f t="shared" si="13"/>
        <v/>
      </c>
      <c r="O54" s="1" t="str">
        <f t="shared" si="14"/>
        <v/>
      </c>
      <c r="P54" s="1" t="str">
        <f t="shared" si="14"/>
        <v/>
      </c>
      <c r="Q54" s="1" t="str">
        <f t="shared" si="0"/>
        <v/>
      </c>
      <c r="R54" s="1" t="str">
        <f t="shared" si="2"/>
        <v/>
      </c>
      <c r="S54" s="1" t="str">
        <f t="shared" si="2"/>
        <v/>
      </c>
      <c r="T54" s="1" t="str">
        <f t="shared" si="2"/>
        <v/>
      </c>
      <c r="W54" s="1" t="str">
        <f t="shared" si="15"/>
        <v/>
      </c>
      <c r="X54" s="1" t="str">
        <f t="shared" si="15"/>
        <v/>
      </c>
      <c r="Y54" s="1" t="str">
        <f t="shared" si="15"/>
        <v/>
      </c>
      <c r="Z54" s="48" t="str">
        <f t="shared" si="15"/>
        <v/>
      </c>
      <c r="AA54" s="48" t="str">
        <f t="shared" si="15"/>
        <v/>
      </c>
      <c r="AB54" s="78">
        <f ca="1">IF(INT(AE54/10)=0,"",INT(AE54/10))</f>
        <v>3</v>
      </c>
      <c r="AC54" s="78" t="str">
        <f t="shared" si="15"/>
        <v/>
      </c>
      <c r="AD54" s="78">
        <f ca="1">AE53-INT(AE53/10)*10</f>
        <v>5</v>
      </c>
      <c r="AE54" s="44">
        <f ca="1">W51*AD50</f>
        <v>35</v>
      </c>
      <c r="AF54" s="44" t="str">
        <f t="shared" si="15"/>
        <v/>
      </c>
      <c r="AG54" s="1" t="str">
        <f t="shared" si="15"/>
        <v/>
      </c>
      <c r="AH54" s="1" t="str">
        <f t="shared" ref="AH54:AK55" si="16">IF(AH15="","",AH15)</f>
        <v/>
      </c>
      <c r="AI54" s="1" t="str">
        <f t="shared" si="16"/>
        <v/>
      </c>
      <c r="AJ54" s="1" t="str">
        <f t="shared" si="16"/>
        <v/>
      </c>
      <c r="AK54" s="1" t="str">
        <f t="shared" si="16"/>
        <v/>
      </c>
    </row>
    <row r="55" spans="1:39" ht="19" customHeight="1" x14ac:dyDescent="0.25">
      <c r="A55" s="1" t="str">
        <f t="shared" si="8"/>
        <v/>
      </c>
      <c r="D55" s="1" t="str">
        <f t="shared" si="13"/>
        <v/>
      </c>
      <c r="E55" s="1" t="str">
        <f t="shared" si="13"/>
        <v/>
      </c>
      <c r="F55" s="1" t="str">
        <f t="shared" si="13"/>
        <v/>
      </c>
      <c r="G55" s="45" t="str">
        <f t="shared" si="13"/>
        <v/>
      </c>
      <c r="H55" s="45" t="str">
        <f t="shared" si="13"/>
        <v/>
      </c>
      <c r="I55" s="45" t="str">
        <f t="shared" si="13"/>
        <v/>
      </c>
      <c r="J55" s="45" t="str">
        <f t="shared" si="13"/>
        <v/>
      </c>
      <c r="K55" s="45">
        <f ca="1">L55</f>
        <v>0</v>
      </c>
      <c r="L55" s="44">
        <f ca="1">L53-L54</f>
        <v>0</v>
      </c>
      <c r="M55" s="44" t="str">
        <f t="shared" si="13"/>
        <v/>
      </c>
      <c r="N55" s="1" t="str">
        <f t="shared" si="13"/>
        <v/>
      </c>
      <c r="O55" s="1" t="str">
        <f t="shared" si="14"/>
        <v/>
      </c>
      <c r="P55" s="1" t="str">
        <f t="shared" si="14"/>
        <v/>
      </c>
      <c r="Q55" s="1" t="str">
        <f t="shared" si="0"/>
        <v/>
      </c>
      <c r="R55" s="1" t="str">
        <f t="shared" si="2"/>
        <v/>
      </c>
      <c r="S55" s="1" t="str">
        <f t="shared" si="2"/>
        <v/>
      </c>
      <c r="T55" s="1" t="str">
        <f t="shared" si="2"/>
        <v/>
      </c>
      <c r="W55" s="1" t="str">
        <f t="shared" si="15"/>
        <v/>
      </c>
      <c r="X55" s="1" t="str">
        <f t="shared" si="15"/>
        <v/>
      </c>
      <c r="Y55" s="1" t="str">
        <f t="shared" si="15"/>
        <v/>
      </c>
      <c r="Z55" s="45" t="str">
        <f t="shared" si="15"/>
        <v/>
      </c>
      <c r="AA55" s="45" t="str">
        <f t="shared" si="15"/>
        <v/>
      </c>
      <c r="AB55" s="45" t="str">
        <f t="shared" si="15"/>
        <v/>
      </c>
      <c r="AC55" s="45" t="str">
        <f t="shared" si="15"/>
        <v/>
      </c>
      <c r="AD55" s="45">
        <f ca="1">AE55</f>
        <v>0</v>
      </c>
      <c r="AE55" s="44">
        <f ca="1">AE53-AE54</f>
        <v>0</v>
      </c>
      <c r="AF55" s="44" t="str">
        <f t="shared" si="15"/>
        <v/>
      </c>
      <c r="AG55" s="1" t="str">
        <f t="shared" si="15"/>
        <v/>
      </c>
      <c r="AH55" s="1" t="str">
        <f t="shared" si="16"/>
        <v/>
      </c>
      <c r="AI55" s="1" t="str">
        <f t="shared" si="16"/>
        <v/>
      </c>
      <c r="AJ55" s="1" t="str">
        <f t="shared" si="16"/>
        <v/>
      </c>
      <c r="AK55" s="1" t="str">
        <f t="shared" si="16"/>
        <v/>
      </c>
    </row>
    <row r="56" spans="1:39" ht="19" customHeight="1" x14ac:dyDescent="0.25">
      <c r="A56" s="1" t="str">
        <f t="shared" si="8"/>
        <v/>
      </c>
      <c r="D56" s="1" t="str">
        <f t="shared" ref="D56:N56" si="17">IF(D17="","",D17)</f>
        <v/>
      </c>
      <c r="E56" s="1" t="str">
        <f t="shared" si="17"/>
        <v/>
      </c>
      <c r="F56" s="1" t="str">
        <f t="shared" si="17"/>
        <v/>
      </c>
      <c r="G56" s="1" t="str">
        <f t="shared" si="17"/>
        <v/>
      </c>
      <c r="H56" s="1" t="str">
        <f t="shared" si="17"/>
        <v/>
      </c>
      <c r="I56" s="1" t="str">
        <f t="shared" si="17"/>
        <v/>
      </c>
      <c r="J56" s="1" t="str">
        <f t="shared" si="17"/>
        <v/>
      </c>
      <c r="K56" s="1" t="str">
        <f t="shared" si="17"/>
        <v/>
      </c>
      <c r="L56" s="1" t="str">
        <f t="shared" si="17"/>
        <v/>
      </c>
      <c r="M56" s="1" t="str">
        <f t="shared" si="17"/>
        <v/>
      </c>
      <c r="N56" s="1" t="str">
        <f t="shared" si="17"/>
        <v/>
      </c>
      <c r="O56" s="1" t="str">
        <f t="shared" si="14"/>
        <v/>
      </c>
      <c r="P56" s="1" t="str">
        <f t="shared" si="14"/>
        <v/>
      </c>
      <c r="Q56" s="1" t="str">
        <f t="shared" si="0"/>
        <v/>
      </c>
      <c r="R56" s="1" t="str">
        <f t="shared" si="2"/>
        <v/>
      </c>
      <c r="S56" s="1" t="str">
        <f t="shared" si="2"/>
        <v/>
      </c>
      <c r="T56" s="1" t="str">
        <f t="shared" si="2"/>
        <v/>
      </c>
      <c r="W56" s="1" t="str">
        <f t="shared" ref="W56:AE56" si="18">IF(W17="","",W17)</f>
        <v/>
      </c>
      <c r="X56" s="1" t="str">
        <f t="shared" si="18"/>
        <v/>
      </c>
      <c r="Y56" s="1" t="str">
        <f t="shared" si="18"/>
        <v/>
      </c>
      <c r="Z56" s="1" t="str">
        <f t="shared" si="18"/>
        <v/>
      </c>
      <c r="AA56" s="1" t="str">
        <f t="shared" si="18"/>
        <v/>
      </c>
      <c r="AB56" s="1" t="str">
        <f t="shared" si="18"/>
        <v/>
      </c>
      <c r="AC56" s="1" t="str">
        <f t="shared" si="18"/>
        <v/>
      </c>
      <c r="AD56" s="1" t="str">
        <f t="shared" si="18"/>
        <v/>
      </c>
      <c r="AE56" s="1" t="str">
        <f t="shared" si="18"/>
        <v/>
      </c>
      <c r="AF56" s="1" t="str">
        <f t="shared" ref="W56:AK62" si="19">IF(AF17="","",AF17)</f>
        <v/>
      </c>
      <c r="AG56" s="1" t="str">
        <f t="shared" si="19"/>
        <v/>
      </c>
      <c r="AH56" s="1" t="str">
        <f t="shared" si="19"/>
        <v/>
      </c>
      <c r="AI56" s="1" t="str">
        <f t="shared" si="19"/>
        <v/>
      </c>
      <c r="AJ56" s="1" t="str">
        <f t="shared" si="19"/>
        <v/>
      </c>
      <c r="AK56" s="1" t="str">
        <f t="shared" si="19"/>
        <v/>
      </c>
    </row>
    <row r="57" spans="1:39" ht="19" customHeight="1" x14ac:dyDescent="0.25">
      <c r="A57" s="1" t="str">
        <f t="shared" si="8"/>
        <v/>
      </c>
      <c r="D57" s="10" t="str">
        <f t="shared" ref="D57:F64" si="20">IF(D18="","",D18)</f>
        <v/>
      </c>
      <c r="E57" s="29" t="str">
        <f t="shared" si="20"/>
        <v/>
      </c>
      <c r="F57" s="3" t="str">
        <f t="shared" si="20"/>
        <v/>
      </c>
      <c r="G57" s="76">
        <v>0</v>
      </c>
      <c r="H57" s="76" t="s">
        <v>151</v>
      </c>
      <c r="I57" s="76">
        <f ca="1">INT(M58/10)</f>
        <v>2</v>
      </c>
      <c r="J57" s="76"/>
      <c r="K57" s="77">
        <f ca="1">IF(M58-INT(M58/10)*10=0,"",M58-INT(M58/10)*10)</f>
        <v>7</v>
      </c>
      <c r="L57" s="10" t="str">
        <f t="shared" ref="L57:N58" si="21">IF(L18="","",L18)</f>
        <v/>
      </c>
      <c r="M57" s="10" t="str">
        <f t="shared" si="21"/>
        <v/>
      </c>
      <c r="N57" s="10" t="str">
        <f t="shared" si="21"/>
        <v/>
      </c>
      <c r="O57" s="1" t="str">
        <f t="shared" si="14"/>
        <v/>
      </c>
      <c r="P57" s="1" t="str">
        <f t="shared" si="14"/>
        <v/>
      </c>
      <c r="Q57" s="1" t="str">
        <f t="shared" si="0"/>
        <v/>
      </c>
      <c r="R57" s="1" t="str">
        <f t="shared" si="2"/>
        <v/>
      </c>
      <c r="S57" s="5" t="str">
        <f t="shared" si="2"/>
        <v/>
      </c>
      <c r="T57" s="1" t="str">
        <f t="shared" si="2"/>
        <v/>
      </c>
      <c r="V57" s="10"/>
      <c r="W57" s="10" t="str">
        <f>IF(W18="","",W18)</f>
        <v/>
      </c>
      <c r="X57" s="29" t="str">
        <f>IF(X18="","",X18)</f>
        <v/>
      </c>
      <c r="Y57" s="3" t="str">
        <f>IF(Y18="","",Y18)</f>
        <v/>
      </c>
      <c r="Z57" s="76">
        <v>0</v>
      </c>
      <c r="AA57" s="76" t="s">
        <v>151</v>
      </c>
      <c r="AB57" s="76">
        <f ca="1">INT(AF58/10)</f>
        <v>7</v>
      </c>
      <c r="AC57" s="76"/>
      <c r="AD57" s="77">
        <f ca="1">IF(AF58-INT(AF58/10)*10=0,"",AF58-INT(AF58/10)*10)</f>
        <v>3</v>
      </c>
      <c r="AE57" s="10" t="str">
        <f>IF(AE18="","",AE18)</f>
        <v/>
      </c>
      <c r="AF57" s="10" t="str">
        <f t="shared" si="19"/>
        <v/>
      </c>
      <c r="AG57" s="10" t="str">
        <f t="shared" si="19"/>
        <v/>
      </c>
      <c r="AH57" s="1" t="str">
        <f t="shared" si="19"/>
        <v/>
      </c>
      <c r="AI57" s="1" t="str">
        <f t="shared" si="19"/>
        <v/>
      </c>
      <c r="AJ57" s="1" t="str">
        <f t="shared" si="19"/>
        <v/>
      </c>
      <c r="AK57" s="1" t="str">
        <f t="shared" si="19"/>
        <v/>
      </c>
    </row>
    <row r="58" spans="1:39" ht="19" customHeight="1" x14ac:dyDescent="0.25">
      <c r="A58" s="54" t="str">
        <f t="shared" si="8"/>
        <v>(5)</v>
      </c>
      <c r="B58" s="54"/>
      <c r="C58" s="54"/>
      <c r="D58" s="54">
        <f t="shared" ca="1" si="20"/>
        <v>6</v>
      </c>
      <c r="E58" s="54" t="str">
        <f t="shared" si="20"/>
        <v>)</v>
      </c>
      <c r="F58" s="54" t="str">
        <f t="shared" si="20"/>
        <v/>
      </c>
      <c r="G58" s="53">
        <f ca="1">IF(G19="","",G19)</f>
        <v>1</v>
      </c>
      <c r="H58" s="53" t="str">
        <f ca="1">IF(H19="","",H19)</f>
        <v>．</v>
      </c>
      <c r="I58" s="53">
        <f ca="1">IF(I19="","",I19)</f>
        <v>6</v>
      </c>
      <c r="J58" s="54" t="str">
        <f>IF(J19="","",J19)</f>
        <v/>
      </c>
      <c r="K58" s="55">
        <f ca="1">IF(K19="","",K19)</f>
        <v>2</v>
      </c>
      <c r="L58" s="72">
        <f t="shared" ca="1" si="21"/>
        <v>162</v>
      </c>
      <c r="M58" s="72">
        <f t="shared" ca="1" si="21"/>
        <v>27</v>
      </c>
      <c r="N58" s="54" t="str">
        <f t="shared" si="21"/>
        <v/>
      </c>
      <c r="O58" s="54" t="str">
        <f t="shared" si="14"/>
        <v/>
      </c>
      <c r="P58" s="53" t="str">
        <f t="shared" si="14"/>
        <v/>
      </c>
      <c r="Q58" s="54" t="str">
        <f t="shared" si="0"/>
        <v/>
      </c>
      <c r="R58" s="54" t="str">
        <f t="shared" si="2"/>
        <v/>
      </c>
      <c r="S58" s="54" t="str">
        <f t="shared" si="2"/>
        <v/>
      </c>
      <c r="T58" s="53" t="str">
        <f t="shared" si="2"/>
        <v>(6)</v>
      </c>
      <c r="U58" s="54"/>
      <c r="V58" s="54"/>
      <c r="W58" s="54">
        <f t="shared" ca="1" si="19"/>
        <v>5</v>
      </c>
      <c r="X58" s="54" t="str">
        <f t="shared" si="19"/>
        <v>)</v>
      </c>
      <c r="Y58" s="54" t="str">
        <f t="shared" si="19"/>
        <v/>
      </c>
      <c r="Z58" s="53">
        <f t="shared" ca="1" si="19"/>
        <v>3</v>
      </c>
      <c r="AA58" s="53" t="str">
        <f t="shared" ca="1" si="19"/>
        <v>．</v>
      </c>
      <c r="AB58" s="53">
        <f t="shared" ca="1" si="19"/>
        <v>6</v>
      </c>
      <c r="AC58" s="54" t="str">
        <f t="shared" si="19"/>
        <v/>
      </c>
      <c r="AD58" s="55">
        <f t="shared" ca="1" si="19"/>
        <v>5</v>
      </c>
      <c r="AE58" s="72">
        <f t="shared" ca="1" si="19"/>
        <v>365</v>
      </c>
      <c r="AF58" s="72">
        <f t="shared" ca="1" si="19"/>
        <v>73</v>
      </c>
      <c r="AG58" s="54" t="str">
        <f t="shared" si="19"/>
        <v/>
      </c>
      <c r="AH58" s="54" t="str">
        <f t="shared" si="19"/>
        <v/>
      </c>
      <c r="AI58" s="54" t="str">
        <f t="shared" si="19"/>
        <v/>
      </c>
      <c r="AJ58" s="54" t="str">
        <f t="shared" si="19"/>
        <v/>
      </c>
      <c r="AK58" s="54" t="str">
        <f t="shared" si="19"/>
        <v/>
      </c>
    </row>
    <row r="59" spans="1:39" ht="19" customHeight="1" x14ac:dyDescent="0.25">
      <c r="A59" s="1" t="str">
        <f t="shared" si="8"/>
        <v/>
      </c>
      <c r="D59" s="1" t="str">
        <f t="shared" si="20"/>
        <v/>
      </c>
      <c r="E59" s="1" t="str">
        <f t="shared" si="20"/>
        <v/>
      </c>
      <c r="F59" s="1" t="str">
        <f t="shared" si="20"/>
        <v/>
      </c>
      <c r="G59" s="78">
        <f ca="1">IF(INT(L59/10)=0,"",INT(L59/10))</f>
        <v>1</v>
      </c>
      <c r="H59" s="78" t="str">
        <f>IF(H20="","",H20)</f>
        <v/>
      </c>
      <c r="I59" s="78">
        <f ca="1">L59-INT(L59/10)*10</f>
        <v>2</v>
      </c>
      <c r="J59" s="78" t="str">
        <f>IF(J20="","",J20)</f>
        <v/>
      </c>
      <c r="K59" s="78" t="str">
        <f>IF(K20="","",K20)</f>
        <v/>
      </c>
      <c r="L59" s="44">
        <f ca="1">D58*I57</f>
        <v>12</v>
      </c>
      <c r="M59" s="44" t="str">
        <f t="shared" ref="M59:N63" si="22">IF(M20="","",M20)</f>
        <v/>
      </c>
      <c r="N59" s="1" t="str">
        <f t="shared" si="22"/>
        <v/>
      </c>
      <c r="O59" s="1" t="str">
        <f t="shared" si="14"/>
        <v/>
      </c>
      <c r="P59" s="1" t="str">
        <f t="shared" si="14"/>
        <v/>
      </c>
      <c r="Q59" s="1" t="str">
        <f t="shared" si="0"/>
        <v/>
      </c>
      <c r="R59" s="1" t="str">
        <f t="shared" si="2"/>
        <v/>
      </c>
      <c r="S59" s="1" t="str">
        <f t="shared" si="2"/>
        <v/>
      </c>
      <c r="T59" s="1" t="str">
        <f t="shared" si="2"/>
        <v/>
      </c>
      <c r="W59" s="1" t="str">
        <f t="shared" si="19"/>
        <v/>
      </c>
      <c r="X59" s="1" t="str">
        <f t="shared" si="19"/>
        <v/>
      </c>
      <c r="Y59" s="1" t="str">
        <f t="shared" si="19"/>
        <v/>
      </c>
      <c r="Z59" s="78">
        <f ca="1">IF(INT(AE59/10)=0,"",INT(AE59/10))</f>
        <v>3</v>
      </c>
      <c r="AA59" s="78" t="str">
        <f t="shared" si="19"/>
        <v/>
      </c>
      <c r="AB59" s="78">
        <f ca="1">AE59-INT(AE59/10)*10</f>
        <v>5</v>
      </c>
      <c r="AC59" s="78" t="str">
        <f t="shared" si="19"/>
        <v/>
      </c>
      <c r="AD59" s="78" t="str">
        <f t="shared" si="19"/>
        <v/>
      </c>
      <c r="AE59" s="44">
        <f ca="1">W58*AB57</f>
        <v>35</v>
      </c>
      <c r="AF59" s="44" t="str">
        <f t="shared" si="19"/>
        <v/>
      </c>
      <c r="AG59" s="1" t="str">
        <f t="shared" si="19"/>
        <v/>
      </c>
      <c r="AH59" s="1" t="str">
        <f t="shared" si="19"/>
        <v/>
      </c>
      <c r="AI59" s="1" t="str">
        <f t="shared" si="19"/>
        <v/>
      </c>
      <c r="AJ59" s="1" t="str">
        <f t="shared" si="19"/>
        <v/>
      </c>
      <c r="AK59" s="1" t="str">
        <f t="shared" si="19"/>
        <v/>
      </c>
    </row>
    <row r="60" spans="1:39" ht="19" customHeight="1" x14ac:dyDescent="0.25">
      <c r="A60" s="1" t="str">
        <f t="shared" si="8"/>
        <v/>
      </c>
      <c r="D60" s="1" t="str">
        <f t="shared" si="20"/>
        <v/>
      </c>
      <c r="E60" s="1" t="str">
        <f t="shared" si="20"/>
        <v/>
      </c>
      <c r="F60" s="58" t="str">
        <f t="shared" si="20"/>
        <v/>
      </c>
      <c r="G60" s="79" t="str">
        <f ca="1">IF(INT(L60/100)=0,"",INT(L60/100))</f>
        <v/>
      </c>
      <c r="H60" s="80" t="str">
        <f>IF(H21="","",H21)</f>
        <v/>
      </c>
      <c r="I60" s="81">
        <f ca="1">IF(G60&lt;&gt;"",INT(L60/10)-INT(L60/100)*10,IF(INT(L60/10)-INT(L60/100)*10=0,"",INT(L60/10)-INT(L60/100)*10))</f>
        <v>4</v>
      </c>
      <c r="J60" s="81" t="str">
        <f t="shared" ref="J60:J76" si="23">IF(J21="","",J21)</f>
        <v/>
      </c>
      <c r="K60" s="46">
        <f ca="1">L60-INT(L60/10)*10</f>
        <v>2</v>
      </c>
      <c r="L60" s="73">
        <f ca="1">L58-L59*10</f>
        <v>42</v>
      </c>
      <c r="M60" s="73" t="str">
        <f t="shared" si="22"/>
        <v/>
      </c>
      <c r="N60" s="1" t="str">
        <f t="shared" si="22"/>
        <v/>
      </c>
      <c r="O60" s="1" t="str">
        <f t="shared" si="14"/>
        <v/>
      </c>
      <c r="P60" s="1" t="str">
        <f t="shared" si="14"/>
        <v/>
      </c>
      <c r="Q60" s="1" t="str">
        <f t="shared" si="0"/>
        <v/>
      </c>
      <c r="R60" s="1" t="str">
        <f t="shared" si="2"/>
        <v/>
      </c>
      <c r="S60" s="1" t="str">
        <f t="shared" si="2"/>
        <v/>
      </c>
      <c r="T60" s="1" t="str">
        <f t="shared" si="2"/>
        <v/>
      </c>
      <c r="W60" s="1" t="str">
        <f t="shared" si="19"/>
        <v/>
      </c>
      <c r="X60" s="1" t="str">
        <f t="shared" si="19"/>
        <v/>
      </c>
      <c r="Y60" s="58" t="str">
        <f t="shared" si="19"/>
        <v/>
      </c>
      <c r="Z60" s="79" t="str">
        <f ca="1">IF(INT(AE60/100)=0,"",INT(AE60/100))</f>
        <v/>
      </c>
      <c r="AA60" s="80" t="str">
        <f t="shared" si="19"/>
        <v/>
      </c>
      <c r="AB60" s="81">
        <f ca="1">IF(Z60&lt;&gt;"",INT(AE60/10)-INT(AE60/100)*10,IF(INT(AE60/10)-INT(AE60/100)*10=0,"",INT(AE60/10)-INT(AE60/100)*10))</f>
        <v>1</v>
      </c>
      <c r="AC60" s="81" t="str">
        <f t="shared" si="19"/>
        <v/>
      </c>
      <c r="AD60" s="46">
        <f ca="1">AE60-INT(AE60/10)*10</f>
        <v>5</v>
      </c>
      <c r="AE60" s="73">
        <f ca="1">AE58-AE59*10</f>
        <v>15</v>
      </c>
      <c r="AF60" s="73" t="str">
        <f t="shared" si="19"/>
        <v/>
      </c>
      <c r="AG60" s="1" t="str">
        <f t="shared" si="19"/>
        <v/>
      </c>
      <c r="AH60" s="1" t="str">
        <f t="shared" si="19"/>
        <v/>
      </c>
      <c r="AI60" s="1" t="str">
        <f t="shared" si="19"/>
        <v/>
      </c>
      <c r="AJ60" s="1" t="str">
        <f t="shared" si="19"/>
        <v/>
      </c>
      <c r="AK60" s="1" t="str">
        <f t="shared" si="19"/>
        <v/>
      </c>
    </row>
    <row r="61" spans="1:39" ht="19" customHeight="1" x14ac:dyDescent="0.25">
      <c r="A61" s="1" t="str">
        <f t="shared" si="8"/>
        <v/>
      </c>
      <c r="D61" s="1" t="str">
        <f t="shared" si="20"/>
        <v/>
      </c>
      <c r="E61" s="1" t="str">
        <f t="shared" si="20"/>
        <v/>
      </c>
      <c r="F61" s="1" t="str">
        <f t="shared" si="20"/>
        <v/>
      </c>
      <c r="G61" s="48" t="str">
        <f>IF(G22="","",G22)</f>
        <v/>
      </c>
      <c r="H61" s="48" t="str">
        <f>IF(H22="","",H22)</f>
        <v/>
      </c>
      <c r="I61" s="78">
        <f ca="1">IF(INT(L61/10)=0,"",INT(L61/10))</f>
        <v>4</v>
      </c>
      <c r="J61" s="78" t="str">
        <f t="shared" si="23"/>
        <v/>
      </c>
      <c r="K61" s="78">
        <f ca="1">L60-INT(L60/10)*10</f>
        <v>2</v>
      </c>
      <c r="L61" s="44">
        <f ca="1">D58*K57</f>
        <v>42</v>
      </c>
      <c r="M61" s="44" t="str">
        <f t="shared" si="22"/>
        <v/>
      </c>
      <c r="N61" s="1" t="str">
        <f t="shared" si="22"/>
        <v/>
      </c>
      <c r="O61" s="1" t="str">
        <f t="shared" si="14"/>
        <v/>
      </c>
      <c r="P61" s="1" t="str">
        <f t="shared" si="14"/>
        <v/>
      </c>
      <c r="Q61" s="1" t="str">
        <f t="shared" si="0"/>
        <v/>
      </c>
      <c r="R61" s="1" t="str">
        <f t="shared" si="2"/>
        <v/>
      </c>
      <c r="S61" s="1" t="str">
        <f t="shared" si="2"/>
        <v/>
      </c>
      <c r="T61" s="1" t="str">
        <f t="shared" si="2"/>
        <v/>
      </c>
      <c r="W61" s="1" t="str">
        <f t="shared" si="19"/>
        <v/>
      </c>
      <c r="X61" s="1" t="str">
        <f t="shared" si="19"/>
        <v/>
      </c>
      <c r="Y61" s="1" t="str">
        <f t="shared" si="19"/>
        <v/>
      </c>
      <c r="Z61" s="48" t="str">
        <f t="shared" si="19"/>
        <v/>
      </c>
      <c r="AA61" s="48" t="str">
        <f t="shared" si="19"/>
        <v/>
      </c>
      <c r="AB61" s="78">
        <f ca="1">IF(INT(AE61/10)=0,"",INT(AE61/10))</f>
        <v>1</v>
      </c>
      <c r="AC61" s="78" t="str">
        <f t="shared" si="19"/>
        <v/>
      </c>
      <c r="AD61" s="78">
        <f ca="1">AE60-INT(AE60/10)*10</f>
        <v>5</v>
      </c>
      <c r="AE61" s="44">
        <f ca="1">W58*AD57</f>
        <v>15</v>
      </c>
      <c r="AF61" s="44" t="str">
        <f t="shared" si="19"/>
        <v/>
      </c>
      <c r="AG61" s="1" t="str">
        <f t="shared" si="19"/>
        <v/>
      </c>
      <c r="AH61" s="1" t="str">
        <f t="shared" si="19"/>
        <v/>
      </c>
      <c r="AI61" s="1" t="str">
        <f t="shared" si="19"/>
        <v/>
      </c>
      <c r="AJ61" s="1" t="str">
        <f t="shared" si="19"/>
        <v/>
      </c>
      <c r="AK61" s="1" t="str">
        <f t="shared" si="19"/>
        <v/>
      </c>
    </row>
    <row r="62" spans="1:39" ht="19" customHeight="1" x14ac:dyDescent="0.25">
      <c r="A62" s="1" t="str">
        <f t="shared" si="8"/>
        <v/>
      </c>
      <c r="D62" s="1" t="str">
        <f t="shared" si="20"/>
        <v/>
      </c>
      <c r="E62" s="1" t="str">
        <f t="shared" si="20"/>
        <v/>
      </c>
      <c r="F62" s="1" t="str">
        <f t="shared" si="20"/>
        <v/>
      </c>
      <c r="G62" s="45" t="str">
        <f>IF(G23="","",G23)</f>
        <v/>
      </c>
      <c r="H62" s="45" t="str">
        <f>IF(H23="","",H23)</f>
        <v/>
      </c>
      <c r="I62" s="45" t="str">
        <f>IF(I23="","",I23)</f>
        <v/>
      </c>
      <c r="J62" s="45" t="str">
        <f t="shared" si="23"/>
        <v/>
      </c>
      <c r="K62" s="45">
        <f ca="1">L62</f>
        <v>0</v>
      </c>
      <c r="L62" s="44">
        <f ca="1">L60-L61</f>
        <v>0</v>
      </c>
      <c r="M62" s="44" t="str">
        <f t="shared" si="22"/>
        <v/>
      </c>
      <c r="N62" s="1" t="str">
        <f t="shared" si="22"/>
        <v/>
      </c>
      <c r="O62" s="1" t="str">
        <f t="shared" si="14"/>
        <v/>
      </c>
      <c r="P62" s="1" t="str">
        <f t="shared" si="14"/>
        <v/>
      </c>
      <c r="Q62" s="1" t="str">
        <f t="shared" si="0"/>
        <v/>
      </c>
      <c r="R62" s="1" t="str">
        <f t="shared" si="2"/>
        <v/>
      </c>
      <c r="S62" s="1" t="str">
        <f t="shared" si="2"/>
        <v/>
      </c>
      <c r="T62" s="1" t="str">
        <f t="shared" si="2"/>
        <v/>
      </c>
      <c r="W62" s="1" t="str">
        <f t="shared" si="19"/>
        <v/>
      </c>
      <c r="X62" s="1" t="str">
        <f t="shared" si="19"/>
        <v/>
      </c>
      <c r="Y62" s="1" t="str">
        <f t="shared" si="19"/>
        <v/>
      </c>
      <c r="Z62" s="45" t="str">
        <f t="shared" si="19"/>
        <v/>
      </c>
      <c r="AA62" s="45" t="str">
        <f t="shared" si="19"/>
        <v/>
      </c>
      <c r="AB62" s="45" t="str">
        <f t="shared" si="19"/>
        <v/>
      </c>
      <c r="AC62" s="45" t="str">
        <f t="shared" si="19"/>
        <v/>
      </c>
      <c r="AD62" s="45">
        <f ca="1">AE62</f>
        <v>0</v>
      </c>
      <c r="AE62" s="44">
        <f ca="1">AE60-AE61</f>
        <v>0</v>
      </c>
      <c r="AF62" s="44" t="str">
        <f t="shared" si="19"/>
        <v/>
      </c>
      <c r="AG62" s="1" t="str">
        <f t="shared" si="19"/>
        <v/>
      </c>
      <c r="AH62" s="1" t="str">
        <f t="shared" si="19"/>
        <v/>
      </c>
      <c r="AI62" s="1" t="str">
        <f t="shared" si="19"/>
        <v/>
      </c>
      <c r="AJ62" s="1" t="str">
        <f t="shared" si="19"/>
        <v/>
      </c>
      <c r="AK62" s="1" t="str">
        <f t="shared" si="19"/>
        <v/>
      </c>
    </row>
    <row r="63" spans="1:39" ht="19" customHeight="1" x14ac:dyDescent="0.25">
      <c r="A63" s="1" t="str">
        <f t="shared" si="8"/>
        <v/>
      </c>
      <c r="D63" s="1" t="str">
        <f t="shared" si="20"/>
        <v/>
      </c>
      <c r="E63" s="1" t="str">
        <f t="shared" si="20"/>
        <v/>
      </c>
      <c r="F63" s="1" t="str">
        <f t="shared" si="20"/>
        <v/>
      </c>
      <c r="G63" s="1" t="str">
        <f>IF(G24="","",G24)</f>
        <v/>
      </c>
      <c r="H63" s="1" t="str">
        <f>IF(H24="","",H24)</f>
        <v/>
      </c>
      <c r="I63" s="1" t="str">
        <f>IF(I24="","",I24)</f>
        <v/>
      </c>
      <c r="J63" s="1" t="str">
        <f t="shared" si="23"/>
        <v/>
      </c>
      <c r="K63" s="1" t="str">
        <f>IF(K24="","",K24)</f>
        <v/>
      </c>
      <c r="L63" s="1" t="str">
        <f>IF(L24="","",L24)</f>
        <v/>
      </c>
      <c r="M63" s="1" t="str">
        <f t="shared" si="22"/>
        <v/>
      </c>
      <c r="N63" s="1" t="str">
        <f t="shared" si="22"/>
        <v/>
      </c>
      <c r="O63" s="1" t="str">
        <f t="shared" si="14"/>
        <v/>
      </c>
      <c r="P63" s="1" t="str">
        <f t="shared" si="14"/>
        <v/>
      </c>
      <c r="Q63" s="1" t="str">
        <f t="shared" si="0"/>
        <v/>
      </c>
      <c r="R63" s="1" t="str">
        <f t="shared" si="2"/>
        <v/>
      </c>
      <c r="S63" s="1" t="str">
        <f t="shared" si="2"/>
        <v/>
      </c>
      <c r="T63" s="1" t="str">
        <f t="shared" si="2"/>
        <v/>
      </c>
      <c r="W63" s="1" t="str">
        <f t="shared" ref="W63:AE63" si="24">IF(W24="","",W24)</f>
        <v/>
      </c>
      <c r="X63" s="1" t="str">
        <f t="shared" si="24"/>
        <v/>
      </c>
      <c r="Y63" s="1" t="str">
        <f t="shared" si="24"/>
        <v/>
      </c>
      <c r="Z63" s="1" t="str">
        <f t="shared" si="24"/>
        <v/>
      </c>
      <c r="AA63" s="1" t="str">
        <f t="shared" si="24"/>
        <v/>
      </c>
      <c r="AB63" s="1" t="str">
        <f t="shared" si="24"/>
        <v/>
      </c>
      <c r="AC63" s="1" t="str">
        <f t="shared" si="24"/>
        <v/>
      </c>
      <c r="AD63" s="1" t="str">
        <f t="shared" si="24"/>
        <v/>
      </c>
      <c r="AE63" s="1" t="str">
        <f t="shared" si="24"/>
        <v/>
      </c>
      <c r="AF63" s="1" t="str">
        <f t="shared" ref="AF63:AK63" si="25">IF(AF24="","",AF24)</f>
        <v/>
      </c>
      <c r="AG63" s="1" t="str">
        <f t="shared" si="25"/>
        <v/>
      </c>
      <c r="AH63" s="1" t="str">
        <f t="shared" si="25"/>
        <v/>
      </c>
      <c r="AI63" s="1" t="str">
        <f t="shared" si="25"/>
        <v/>
      </c>
      <c r="AJ63" s="1" t="str">
        <f t="shared" si="25"/>
        <v/>
      </c>
      <c r="AK63" s="1" t="str">
        <f t="shared" si="25"/>
        <v/>
      </c>
    </row>
    <row r="64" spans="1:39" ht="19" customHeight="1" x14ac:dyDescent="0.25">
      <c r="A64" s="1" t="str">
        <f t="shared" si="8"/>
        <v/>
      </c>
      <c r="D64" s="10" t="str">
        <f t="shared" si="20"/>
        <v/>
      </c>
      <c r="E64" s="29" t="str">
        <f t="shared" si="20"/>
        <v/>
      </c>
      <c r="F64" s="29" t="str">
        <f t="shared" si="20"/>
        <v/>
      </c>
      <c r="G64" s="74">
        <v>0</v>
      </c>
      <c r="H64" s="75" t="s">
        <v>151</v>
      </c>
      <c r="I64" s="76">
        <v>0</v>
      </c>
      <c r="J64" s="76" t="str">
        <f t="shared" si="23"/>
        <v/>
      </c>
      <c r="K64" s="76">
        <f ca="1">INT(O65/10)</f>
        <v>7</v>
      </c>
      <c r="L64" s="76"/>
      <c r="M64" s="77">
        <f ca="1">IF(O65-INT(O65/10)*10=0,"",O65-INT(O65/10)*10)</f>
        <v>5</v>
      </c>
      <c r="N64" s="10" t="str">
        <f>IF(N25="","",N25)</f>
        <v/>
      </c>
      <c r="O64" s="10" t="str">
        <f t="shared" si="14"/>
        <v/>
      </c>
      <c r="P64" s="10" t="str">
        <f t="shared" si="14"/>
        <v/>
      </c>
      <c r="Q64" s="1" t="str">
        <f t="shared" si="0"/>
        <v/>
      </c>
      <c r="R64" s="1" t="str">
        <f t="shared" si="2"/>
        <v/>
      </c>
      <c r="S64" s="5" t="str">
        <f t="shared" si="2"/>
        <v/>
      </c>
      <c r="T64" s="1" t="str">
        <f t="shared" si="2"/>
        <v/>
      </c>
      <c r="V64" s="10"/>
      <c r="W64" s="10" t="str">
        <f t="shared" ref="W64:Y69" si="26">IF(W25="","",W25)</f>
        <v/>
      </c>
      <c r="X64" s="29" t="str">
        <f t="shared" si="26"/>
        <v/>
      </c>
      <c r="Y64" s="29" t="str">
        <f t="shared" si="26"/>
        <v/>
      </c>
      <c r="Z64" s="74">
        <v>0</v>
      </c>
      <c r="AA64" s="75" t="s">
        <v>151</v>
      </c>
      <c r="AB64" s="76">
        <v>0</v>
      </c>
      <c r="AC64" s="76" t="str">
        <f t="shared" ref="AC64:AC76" si="27">IF(AC25="","",AC25)</f>
        <v/>
      </c>
      <c r="AD64" s="76">
        <f ca="1">INT(AH65/10)</f>
        <v>7</v>
      </c>
      <c r="AE64" s="76"/>
      <c r="AF64" s="77">
        <f ca="1">IF(AH65-INT(AH65/10)*10=0,"",AH65-INT(AH65/10)*10)</f>
        <v>2</v>
      </c>
      <c r="AG64" s="10" t="str">
        <f t="shared" ref="AG64:AM65" si="28">IF(AG25="","",AG25)</f>
        <v/>
      </c>
      <c r="AH64" s="10" t="str">
        <f t="shared" si="28"/>
        <v/>
      </c>
      <c r="AI64" s="10" t="str">
        <f t="shared" si="28"/>
        <v/>
      </c>
      <c r="AJ64" s="1" t="str">
        <f t="shared" si="28"/>
        <v/>
      </c>
      <c r="AK64" s="1" t="str">
        <f t="shared" si="28"/>
        <v/>
      </c>
      <c r="AL64" s="1" t="str">
        <f t="shared" si="28"/>
        <v/>
      </c>
      <c r="AM64" s="1" t="str">
        <f t="shared" si="28"/>
        <v/>
      </c>
    </row>
    <row r="65" spans="1:41" ht="19" customHeight="1" x14ac:dyDescent="0.25">
      <c r="A65" s="54" t="str">
        <f t="shared" si="8"/>
        <v>(7)</v>
      </c>
      <c r="B65" s="54"/>
      <c r="C65" s="54"/>
      <c r="D65" s="54">
        <f t="shared" ref="D65:G67" ca="1" si="29">IF(D26="","",D26)</f>
        <v>5</v>
      </c>
      <c r="E65" s="54" t="str">
        <f t="shared" si="29"/>
        <v>)</v>
      </c>
      <c r="F65" s="54" t="str">
        <f t="shared" si="29"/>
        <v/>
      </c>
      <c r="G65" s="54">
        <f t="shared" si="29"/>
        <v>0</v>
      </c>
      <c r="H65" s="54" t="str">
        <f>IF(H26="","",H26)</f>
        <v>.</v>
      </c>
      <c r="I65" s="53">
        <f ca="1">IF(I26="","",I26)</f>
        <v>3</v>
      </c>
      <c r="J65" s="53" t="str">
        <f t="shared" si="23"/>
        <v/>
      </c>
      <c r="K65" s="53">
        <f ca="1">IF(K26="","",K26)</f>
        <v>7</v>
      </c>
      <c r="L65" s="54" t="str">
        <f>IF(L26="","",L26)</f>
        <v/>
      </c>
      <c r="M65" s="55">
        <f ca="1">IF(M26="","",M26)</f>
        <v>5</v>
      </c>
      <c r="N65" s="72">
        <f ca="1">IF(N26="","",N26)</f>
        <v>375</v>
      </c>
      <c r="O65" s="72">
        <f t="shared" ca="1" si="14"/>
        <v>75</v>
      </c>
      <c r="P65" s="54" t="str">
        <f t="shared" si="14"/>
        <v/>
      </c>
      <c r="Q65" s="54" t="str">
        <f t="shared" si="0"/>
        <v/>
      </c>
      <c r="R65" s="54" t="str">
        <f t="shared" si="2"/>
        <v/>
      </c>
      <c r="S65" s="54" t="str">
        <f t="shared" si="2"/>
        <v/>
      </c>
      <c r="T65" s="53" t="str">
        <f t="shared" si="2"/>
        <v>(8)</v>
      </c>
      <c r="U65" s="54"/>
      <c r="V65" s="54"/>
      <c r="W65" s="54">
        <f t="shared" ca="1" si="26"/>
        <v>8</v>
      </c>
      <c r="X65" s="54" t="str">
        <f t="shared" si="26"/>
        <v>)</v>
      </c>
      <c r="Y65" s="54" t="str">
        <f t="shared" si="26"/>
        <v/>
      </c>
      <c r="Z65" s="54">
        <f>IF(Z26="","",Z26)</f>
        <v>0</v>
      </c>
      <c r="AA65" s="54" t="str">
        <f>IF(AA26="","",AA26)</f>
        <v>.</v>
      </c>
      <c r="AB65" s="53">
        <f ca="1">IF(AB26="","",AB26)</f>
        <v>5</v>
      </c>
      <c r="AC65" s="53" t="str">
        <f t="shared" si="27"/>
        <v/>
      </c>
      <c r="AD65" s="53">
        <f ca="1">IF(AD26="","",AD26)</f>
        <v>7</v>
      </c>
      <c r="AE65" s="54" t="str">
        <f>IF(AE26="","",AE26)</f>
        <v/>
      </c>
      <c r="AF65" s="55">
        <f ca="1">IF(AF26="","",AF26)</f>
        <v>6</v>
      </c>
      <c r="AG65" s="72">
        <f t="shared" ca="1" si="28"/>
        <v>576</v>
      </c>
      <c r="AH65" s="72">
        <f t="shared" ca="1" si="28"/>
        <v>72</v>
      </c>
      <c r="AI65" s="54" t="str">
        <f t="shared" si="28"/>
        <v/>
      </c>
      <c r="AJ65" s="54" t="str">
        <f t="shared" si="28"/>
        <v/>
      </c>
      <c r="AK65" s="54" t="str">
        <f t="shared" si="28"/>
        <v/>
      </c>
      <c r="AL65" s="54" t="str">
        <f t="shared" si="28"/>
        <v/>
      </c>
      <c r="AM65" s="54" t="str">
        <f t="shared" si="28"/>
        <v/>
      </c>
    </row>
    <row r="66" spans="1:41" ht="19" customHeight="1" x14ac:dyDescent="0.25">
      <c r="A66" s="1" t="str">
        <f t="shared" si="8"/>
        <v/>
      </c>
      <c r="D66" s="1" t="str">
        <f t="shared" si="29"/>
        <v/>
      </c>
      <c r="E66" s="1" t="str">
        <f t="shared" si="29"/>
        <v/>
      </c>
      <c r="F66" s="1" t="str">
        <f t="shared" si="29"/>
        <v/>
      </c>
      <c r="G66" s="48" t="str">
        <f t="shared" si="29"/>
        <v/>
      </c>
      <c r="H66" s="48" t="str">
        <f>IF(H27="","",H27)</f>
        <v/>
      </c>
      <c r="I66" s="78">
        <f ca="1">IF(INT(N66/10)=0,"",INT(N66/10))</f>
        <v>3</v>
      </c>
      <c r="J66" s="78" t="str">
        <f t="shared" si="23"/>
        <v/>
      </c>
      <c r="K66" s="78">
        <f ca="1">N66-INT(N66/10)*10</f>
        <v>5</v>
      </c>
      <c r="L66" s="78" t="str">
        <f>IF(L27="","",L27)</f>
        <v/>
      </c>
      <c r="M66" s="78" t="str">
        <f>IF(M27="","",M27)</f>
        <v/>
      </c>
      <c r="N66" s="44">
        <f ca="1">D65*K64</f>
        <v>35</v>
      </c>
      <c r="O66" s="44" t="str">
        <f t="shared" si="14"/>
        <v/>
      </c>
      <c r="P66" s="1" t="str">
        <f t="shared" si="14"/>
        <v/>
      </c>
      <c r="Q66" s="1" t="str">
        <f t="shared" si="0"/>
        <v/>
      </c>
      <c r="R66" s="1" t="str">
        <f t="shared" si="2"/>
        <v/>
      </c>
      <c r="S66" s="1" t="str">
        <f t="shared" si="2"/>
        <v/>
      </c>
      <c r="T66" s="1" t="str">
        <f t="shared" si="2"/>
        <v/>
      </c>
      <c r="W66" s="1" t="str">
        <f t="shared" si="26"/>
        <v/>
      </c>
      <c r="X66" s="1" t="str">
        <f t="shared" si="26"/>
        <v/>
      </c>
      <c r="Y66" s="1" t="str">
        <f t="shared" si="26"/>
        <v/>
      </c>
      <c r="Z66" s="48" t="str">
        <f t="shared" ref="Z66:AA69" si="30">IF(Z27="","",Z27)</f>
        <v/>
      </c>
      <c r="AA66" s="48" t="str">
        <f t="shared" si="30"/>
        <v/>
      </c>
      <c r="AB66" s="78">
        <f ca="1">IF(INT(AG66/10)=0,"",INT(AG66/10))</f>
        <v>5</v>
      </c>
      <c r="AC66" s="78" t="str">
        <f t="shared" si="27"/>
        <v/>
      </c>
      <c r="AD66" s="78">
        <f ca="1">AG66-INT(AG66/10)*10</f>
        <v>6</v>
      </c>
      <c r="AE66" s="78" t="str">
        <f>IF(AE27="","",AE27)</f>
        <v/>
      </c>
      <c r="AF66" s="78" t="str">
        <f>IF(AF27="","",AF27)</f>
        <v/>
      </c>
      <c r="AG66" s="44">
        <f ca="1">W65*AD64</f>
        <v>56</v>
      </c>
      <c r="AH66" s="44" t="str">
        <f t="shared" ref="AH66:AM73" si="31">IF(AH27="","",AH27)</f>
        <v/>
      </c>
      <c r="AI66" s="1" t="str">
        <f t="shared" si="31"/>
        <v/>
      </c>
      <c r="AJ66" s="1" t="str">
        <f t="shared" si="31"/>
        <v/>
      </c>
      <c r="AK66" s="1" t="str">
        <f t="shared" si="31"/>
        <v/>
      </c>
      <c r="AL66" s="1" t="str">
        <f t="shared" si="31"/>
        <v/>
      </c>
      <c r="AM66" s="1" t="str">
        <f t="shared" si="31"/>
        <v/>
      </c>
    </row>
    <row r="67" spans="1:41" ht="19" customHeight="1" x14ac:dyDescent="0.25">
      <c r="A67" s="1" t="str">
        <f t="shared" si="8"/>
        <v/>
      </c>
      <c r="D67" s="1" t="str">
        <f t="shared" si="29"/>
        <v/>
      </c>
      <c r="E67" s="1" t="str">
        <f t="shared" si="29"/>
        <v/>
      </c>
      <c r="F67" s="1" t="str">
        <f t="shared" si="29"/>
        <v/>
      </c>
      <c r="G67" s="45" t="str">
        <f t="shared" si="29"/>
        <v/>
      </c>
      <c r="H67" s="79" t="str">
        <f>IF(H28="","",H28)</f>
        <v/>
      </c>
      <c r="I67" s="79" t="str">
        <f ca="1">IF(INT(N67/100)=0,"",INT(N67/100))</f>
        <v/>
      </c>
      <c r="J67" s="80" t="str">
        <f t="shared" si="23"/>
        <v/>
      </c>
      <c r="K67" s="81">
        <f ca="1">IF(I67&lt;&gt;"",INT(N67/10)-INT(N67/100)*10,IF(INT(N67/10)-INT(N67/100)*10=0,"",INT(N67/10)-INT(N67/100)*10))</f>
        <v>2</v>
      </c>
      <c r="L67" s="81" t="str">
        <f>IF(L28="","",L28)</f>
        <v/>
      </c>
      <c r="M67" s="46">
        <f ca="1">N67-INT(N67/10)*10</f>
        <v>5</v>
      </c>
      <c r="N67" s="73">
        <f ca="1">N65-N66*10</f>
        <v>25</v>
      </c>
      <c r="O67" s="73" t="str">
        <f t="shared" si="14"/>
        <v/>
      </c>
      <c r="P67" s="1" t="str">
        <f t="shared" si="14"/>
        <v/>
      </c>
      <c r="Q67" s="1" t="str">
        <f t="shared" si="0"/>
        <v/>
      </c>
      <c r="R67" s="1" t="str">
        <f t="shared" si="2"/>
        <v/>
      </c>
      <c r="S67" s="1" t="str">
        <f t="shared" si="2"/>
        <v/>
      </c>
      <c r="T67" s="1" t="str">
        <f t="shared" si="2"/>
        <v/>
      </c>
      <c r="W67" s="1" t="str">
        <f t="shared" si="26"/>
        <v/>
      </c>
      <c r="X67" s="1" t="str">
        <f t="shared" si="26"/>
        <v/>
      </c>
      <c r="Y67" s="1" t="str">
        <f t="shared" si="26"/>
        <v/>
      </c>
      <c r="Z67" s="45" t="str">
        <f t="shared" si="30"/>
        <v/>
      </c>
      <c r="AA67" s="79" t="str">
        <f t="shared" si="30"/>
        <v/>
      </c>
      <c r="AB67" s="79" t="str">
        <f ca="1">IF(INT(AG67/100)=0,"",INT(AG67/100))</f>
        <v/>
      </c>
      <c r="AC67" s="80" t="str">
        <f t="shared" si="27"/>
        <v/>
      </c>
      <c r="AD67" s="81">
        <f ca="1">IF(AB67&lt;&gt;"",INT(AG67/10)-INT(AG67/100)*10,IF(INT(AG67/10)-INT(AG67/100)*10=0,"",INT(AG67/10)-INT(AG67/100)*10))</f>
        <v>1</v>
      </c>
      <c r="AE67" s="81" t="str">
        <f>IF(AE28="","",AE28)</f>
        <v/>
      </c>
      <c r="AF67" s="46">
        <f ca="1">AG67-INT(AG67/10)*10</f>
        <v>6</v>
      </c>
      <c r="AG67" s="73">
        <f ca="1">AG65-AG66*10</f>
        <v>16</v>
      </c>
      <c r="AH67" s="73" t="str">
        <f t="shared" si="31"/>
        <v/>
      </c>
      <c r="AI67" s="1" t="str">
        <f t="shared" si="31"/>
        <v/>
      </c>
      <c r="AJ67" s="1" t="str">
        <f t="shared" si="31"/>
        <v/>
      </c>
      <c r="AK67" s="1" t="str">
        <f t="shared" si="31"/>
        <v/>
      </c>
      <c r="AL67" s="1" t="str">
        <f t="shared" si="31"/>
        <v/>
      </c>
      <c r="AM67" s="1" t="str">
        <f t="shared" si="31"/>
        <v/>
      </c>
    </row>
    <row r="68" spans="1:41" ht="19" customHeight="1" x14ac:dyDescent="0.25">
      <c r="A68" s="1" t="str">
        <f t="shared" si="8"/>
        <v/>
      </c>
      <c r="D68" s="1" t="str">
        <f t="shared" ref="D68:G70" si="32">IF(D29="","",D29)</f>
        <v/>
      </c>
      <c r="E68" s="1" t="str">
        <f t="shared" si="32"/>
        <v/>
      </c>
      <c r="F68" s="1" t="str">
        <f t="shared" si="32"/>
        <v/>
      </c>
      <c r="G68" s="48" t="str">
        <f t="shared" si="32"/>
        <v/>
      </c>
      <c r="H68" s="48" t="str">
        <f>IF(H29="","",H29)</f>
        <v/>
      </c>
      <c r="I68" s="48" t="str">
        <f>IF(I29="","",I29)</f>
        <v/>
      </c>
      <c r="J68" s="48" t="str">
        <f t="shared" si="23"/>
        <v/>
      </c>
      <c r="K68" s="78">
        <f ca="1">IF(INT(N68/10)=0,"",INT(N68/10))</f>
        <v>2</v>
      </c>
      <c r="L68" s="78" t="str">
        <f>IF(L29="","",L29)</f>
        <v/>
      </c>
      <c r="M68" s="78">
        <f ca="1">N67-INT(N67/10)*10</f>
        <v>5</v>
      </c>
      <c r="N68" s="44">
        <f ca="1">D65*M64</f>
        <v>25</v>
      </c>
      <c r="O68" s="44" t="str">
        <f t="shared" si="14"/>
        <v/>
      </c>
      <c r="P68" s="1" t="str">
        <f t="shared" si="14"/>
        <v/>
      </c>
      <c r="Q68" s="1" t="str">
        <f t="shared" si="0"/>
        <v/>
      </c>
      <c r="R68" s="1" t="str">
        <f t="shared" si="2"/>
        <v/>
      </c>
      <c r="S68" s="1" t="str">
        <f t="shared" si="2"/>
        <v/>
      </c>
      <c r="T68" s="1" t="str">
        <f t="shared" si="2"/>
        <v/>
      </c>
      <c r="W68" s="1" t="str">
        <f t="shared" si="26"/>
        <v/>
      </c>
      <c r="X68" s="1" t="str">
        <f t="shared" si="26"/>
        <v/>
      </c>
      <c r="Y68" s="1" t="str">
        <f t="shared" si="26"/>
        <v/>
      </c>
      <c r="Z68" s="48" t="str">
        <f t="shared" si="30"/>
        <v/>
      </c>
      <c r="AA68" s="48" t="str">
        <f t="shared" si="30"/>
        <v/>
      </c>
      <c r="AB68" s="48" t="str">
        <f>IF(AB29="","",AB29)</f>
        <v/>
      </c>
      <c r="AC68" s="48" t="str">
        <f t="shared" si="27"/>
        <v/>
      </c>
      <c r="AD68" s="78">
        <f ca="1">IF(INT(AG68/10)=0,"",INT(AG68/10))</f>
        <v>1</v>
      </c>
      <c r="AE68" s="78" t="str">
        <f>IF(AE29="","",AE29)</f>
        <v/>
      </c>
      <c r="AF68" s="78">
        <f ca="1">AG67-INT(AG67/10)*10</f>
        <v>6</v>
      </c>
      <c r="AG68" s="44">
        <f ca="1">W65*AF64</f>
        <v>16</v>
      </c>
      <c r="AH68" s="44" t="str">
        <f t="shared" si="31"/>
        <v/>
      </c>
      <c r="AI68" s="1" t="str">
        <f t="shared" si="31"/>
        <v/>
      </c>
      <c r="AJ68" s="1" t="str">
        <f t="shared" si="31"/>
        <v/>
      </c>
      <c r="AK68" s="1" t="str">
        <f t="shared" si="31"/>
        <v/>
      </c>
      <c r="AL68" s="1" t="str">
        <f t="shared" si="31"/>
        <v/>
      </c>
      <c r="AM68" s="1" t="str">
        <f t="shared" si="31"/>
        <v/>
      </c>
    </row>
    <row r="69" spans="1:41" ht="19" customHeight="1" x14ac:dyDescent="0.25">
      <c r="A69" s="1" t="str">
        <f t="shared" si="8"/>
        <v/>
      </c>
      <c r="D69" s="1" t="str">
        <f t="shared" si="32"/>
        <v/>
      </c>
      <c r="E69" s="1" t="str">
        <f t="shared" si="32"/>
        <v/>
      </c>
      <c r="F69" s="1" t="str">
        <f t="shared" si="32"/>
        <v/>
      </c>
      <c r="G69" s="45" t="str">
        <f t="shared" si="32"/>
        <v/>
      </c>
      <c r="H69" s="45" t="str">
        <f>IF(H30="","",H30)</f>
        <v/>
      </c>
      <c r="I69" s="45" t="str">
        <f>IF(I30="","",I30)</f>
        <v/>
      </c>
      <c r="J69" s="45" t="str">
        <f t="shared" si="23"/>
        <v/>
      </c>
      <c r="K69" s="45" t="str">
        <f>IF(K30="","",K30)</f>
        <v/>
      </c>
      <c r="L69" s="45" t="str">
        <f>IF(L30="","",L30)</f>
        <v/>
      </c>
      <c r="M69" s="45">
        <f ca="1">N69</f>
        <v>0</v>
      </c>
      <c r="N69" s="44">
        <f ca="1">N67-N68</f>
        <v>0</v>
      </c>
      <c r="O69" s="44" t="str">
        <f t="shared" si="14"/>
        <v/>
      </c>
      <c r="P69" s="1" t="str">
        <f t="shared" si="14"/>
        <v/>
      </c>
      <c r="Q69" s="1" t="str">
        <f t="shared" si="0"/>
        <v/>
      </c>
      <c r="R69" s="1" t="str">
        <f t="shared" si="2"/>
        <v/>
      </c>
      <c r="S69" s="1" t="str">
        <f t="shared" si="2"/>
        <v/>
      </c>
      <c r="T69" s="1" t="str">
        <f t="shared" si="2"/>
        <v/>
      </c>
      <c r="W69" s="1" t="str">
        <f t="shared" si="26"/>
        <v/>
      </c>
      <c r="X69" s="1" t="str">
        <f t="shared" si="26"/>
        <v/>
      </c>
      <c r="Y69" s="1" t="str">
        <f t="shared" si="26"/>
        <v/>
      </c>
      <c r="Z69" s="45" t="str">
        <f t="shared" si="30"/>
        <v/>
      </c>
      <c r="AA69" s="45" t="str">
        <f t="shared" si="30"/>
        <v/>
      </c>
      <c r="AB69" s="45" t="str">
        <f>IF(AB30="","",AB30)</f>
        <v/>
      </c>
      <c r="AC69" s="45" t="str">
        <f t="shared" si="27"/>
        <v/>
      </c>
      <c r="AD69" s="45" t="str">
        <f>IF(AD30="","",AD30)</f>
        <v/>
      </c>
      <c r="AE69" s="45" t="str">
        <f>IF(AE30="","",AE30)</f>
        <v/>
      </c>
      <c r="AF69" s="45">
        <f ca="1">AG69</f>
        <v>0</v>
      </c>
      <c r="AG69" s="44">
        <f ca="1">AG67-AG68</f>
        <v>0</v>
      </c>
      <c r="AH69" s="44" t="str">
        <f t="shared" si="31"/>
        <v/>
      </c>
      <c r="AI69" s="1" t="str">
        <f t="shared" si="31"/>
        <v/>
      </c>
      <c r="AJ69" s="1" t="str">
        <f t="shared" si="31"/>
        <v/>
      </c>
      <c r="AK69" s="1" t="str">
        <f t="shared" si="31"/>
        <v/>
      </c>
      <c r="AL69" s="1" t="str">
        <f t="shared" si="31"/>
        <v/>
      </c>
      <c r="AM69" s="1" t="str">
        <f t="shared" si="31"/>
        <v/>
      </c>
    </row>
    <row r="70" spans="1:41" ht="19" customHeight="1" x14ac:dyDescent="0.25">
      <c r="A70" s="1" t="str">
        <f t="shared" si="8"/>
        <v/>
      </c>
      <c r="D70" s="1" t="str">
        <f t="shared" si="32"/>
        <v/>
      </c>
      <c r="E70" s="1" t="str">
        <f t="shared" si="32"/>
        <v/>
      </c>
      <c r="F70" s="1" t="str">
        <f t="shared" si="32"/>
        <v/>
      </c>
      <c r="G70" s="1" t="str">
        <f t="shared" si="32"/>
        <v/>
      </c>
      <c r="H70" s="1" t="str">
        <f>IF(H31="","",H31)</f>
        <v/>
      </c>
      <c r="I70" s="1" t="str">
        <f>IF(I31="","",I31)</f>
        <v/>
      </c>
      <c r="J70" s="1" t="str">
        <f t="shared" si="23"/>
        <v/>
      </c>
      <c r="K70" s="1" t="str">
        <f>IF(K31="","",K31)</f>
        <v/>
      </c>
      <c r="L70" s="1" t="str">
        <f>IF(L31="","",L31)</f>
        <v/>
      </c>
      <c r="M70" s="1" t="str">
        <f>IF(M31="","",M31)</f>
        <v/>
      </c>
      <c r="N70" s="1" t="str">
        <f>IF(N31="","",N31)</f>
        <v/>
      </c>
      <c r="O70" s="1" t="str">
        <f t="shared" si="14"/>
        <v/>
      </c>
      <c r="P70" s="1" t="str">
        <f t="shared" si="14"/>
        <v/>
      </c>
      <c r="Q70" s="1" t="str">
        <f t="shared" si="0"/>
        <v/>
      </c>
      <c r="R70" s="1" t="str">
        <f t="shared" si="2"/>
        <v/>
      </c>
      <c r="S70" s="1" t="str">
        <f t="shared" si="2"/>
        <v/>
      </c>
      <c r="T70" s="1" t="str">
        <f t="shared" si="2"/>
        <v/>
      </c>
      <c r="W70" s="1" t="str">
        <f t="shared" ref="W70:X76" si="33">IF(W31="","",W31)</f>
        <v/>
      </c>
      <c r="X70" s="1" t="str">
        <f t="shared" si="33"/>
        <v/>
      </c>
      <c r="AA70" s="1" t="str">
        <f>IF(AA31="","",AA31)</f>
        <v/>
      </c>
      <c r="AB70" s="1" t="str">
        <f>IF(AB31="","",AB31)</f>
        <v/>
      </c>
      <c r="AC70" s="1" t="str">
        <f t="shared" si="27"/>
        <v/>
      </c>
      <c r="AD70" s="1" t="str">
        <f>IF(AD31="","",AD31)</f>
        <v/>
      </c>
      <c r="AE70" s="1" t="str">
        <f>IF(AE31="","",AE31)</f>
        <v/>
      </c>
      <c r="AF70" s="1" t="str">
        <f>IF(AF31="","",AF31)</f>
        <v/>
      </c>
      <c r="AG70" s="1" t="str">
        <f>IF(AG31="","",AG31)</f>
        <v/>
      </c>
      <c r="AH70" s="1" t="str">
        <f t="shared" si="31"/>
        <v/>
      </c>
      <c r="AI70" s="1" t="str">
        <f t="shared" si="31"/>
        <v/>
      </c>
      <c r="AJ70" s="1" t="str">
        <f t="shared" si="31"/>
        <v/>
      </c>
      <c r="AK70" s="1" t="str">
        <f t="shared" si="31"/>
        <v/>
      </c>
      <c r="AL70" s="1" t="str">
        <f t="shared" si="31"/>
        <v/>
      </c>
      <c r="AM70" s="1" t="str">
        <f t="shared" si="31"/>
        <v/>
      </c>
    </row>
    <row r="71" spans="1:41" ht="19" customHeight="1" x14ac:dyDescent="0.25">
      <c r="A71" s="1" t="str">
        <f t="shared" si="8"/>
        <v/>
      </c>
      <c r="D71" s="10" t="str">
        <f t="shared" ref="D71:F76" si="34">IF(D32="","",D32)</f>
        <v/>
      </c>
      <c r="E71" s="29" t="str">
        <f t="shared" si="34"/>
        <v/>
      </c>
      <c r="F71" s="29" t="str">
        <f t="shared" si="34"/>
        <v/>
      </c>
      <c r="G71" s="74">
        <v>0</v>
      </c>
      <c r="H71" s="75" t="s">
        <v>151</v>
      </c>
      <c r="I71" s="76">
        <v>0</v>
      </c>
      <c r="J71" s="76" t="str">
        <f t="shared" si="23"/>
        <v/>
      </c>
      <c r="K71" s="76">
        <f ca="1">INT(O72/10)</f>
        <v>3</v>
      </c>
      <c r="L71" s="76"/>
      <c r="M71" s="77">
        <f ca="1">IF(O72-INT(O72/10)*10=0,"",O72-INT(O72/10)*10)</f>
        <v>2</v>
      </c>
      <c r="N71" s="10" t="str">
        <f>IF(N32="","",N32)</f>
        <v/>
      </c>
      <c r="O71" s="10" t="str">
        <f t="shared" si="14"/>
        <v/>
      </c>
      <c r="P71" s="10" t="str">
        <f t="shared" si="14"/>
        <v/>
      </c>
      <c r="Q71" s="1" t="str">
        <f t="shared" si="0"/>
        <v/>
      </c>
      <c r="R71" s="1" t="str">
        <f t="shared" si="2"/>
        <v/>
      </c>
      <c r="S71" s="5" t="str">
        <f t="shared" si="2"/>
        <v/>
      </c>
      <c r="T71" s="1" t="str">
        <f t="shared" si="2"/>
        <v/>
      </c>
      <c r="V71" s="10"/>
      <c r="W71" s="10" t="str">
        <f t="shared" si="33"/>
        <v/>
      </c>
      <c r="X71" s="29" t="str">
        <f t="shared" si="33"/>
        <v/>
      </c>
      <c r="Y71" s="29" t="str">
        <f t="shared" ref="Y71:Y76" si="35">IF(Y32="","",Y32)</f>
        <v/>
      </c>
      <c r="Z71" s="74">
        <v>0</v>
      </c>
      <c r="AA71" s="75" t="s">
        <v>151</v>
      </c>
      <c r="AB71" s="76">
        <v>0</v>
      </c>
      <c r="AC71" s="76" t="str">
        <f t="shared" si="27"/>
        <v/>
      </c>
      <c r="AD71" s="76">
        <f ca="1">INT(AH72/10)</f>
        <v>1</v>
      </c>
      <c r="AE71" s="76"/>
      <c r="AF71" s="77">
        <f ca="1">IF(AH72-INT(AH72/10)*10=0,"",AH72-INT(AH72/10)*10)</f>
        <v>8</v>
      </c>
      <c r="AG71" s="10" t="str">
        <f>IF(AG32="","",AG32)</f>
        <v/>
      </c>
      <c r="AH71" s="10" t="str">
        <f t="shared" si="31"/>
        <v/>
      </c>
      <c r="AI71" s="10" t="str">
        <f t="shared" si="31"/>
        <v/>
      </c>
      <c r="AJ71" s="1" t="str">
        <f t="shared" si="31"/>
        <v/>
      </c>
      <c r="AK71" s="1" t="str">
        <f t="shared" si="31"/>
        <v/>
      </c>
      <c r="AL71" s="1" t="str">
        <f t="shared" si="31"/>
        <v/>
      </c>
      <c r="AM71" s="1" t="str">
        <f t="shared" si="31"/>
        <v/>
      </c>
    </row>
    <row r="72" spans="1:41" ht="19" customHeight="1" x14ac:dyDescent="0.25">
      <c r="A72" s="54" t="str">
        <f t="shared" si="8"/>
        <v>(9)</v>
      </c>
      <c r="B72" s="54"/>
      <c r="C72" s="54"/>
      <c r="D72" s="54">
        <f t="shared" ca="1" si="34"/>
        <v>5</v>
      </c>
      <c r="E72" s="54" t="str">
        <f t="shared" si="34"/>
        <v>)</v>
      </c>
      <c r="F72" s="54" t="str">
        <f t="shared" si="34"/>
        <v/>
      </c>
      <c r="G72" s="54">
        <f>IF(G33="","",G33)</f>
        <v>0</v>
      </c>
      <c r="H72" s="54" t="str">
        <f>IF(H33="","",H33)</f>
        <v>.</v>
      </c>
      <c r="I72" s="53">
        <f ca="1">IF(I33="","",I33)</f>
        <v>1</v>
      </c>
      <c r="J72" s="53" t="str">
        <f t="shared" si="23"/>
        <v/>
      </c>
      <c r="K72" s="53">
        <f ca="1">IF(K33="","",K33)</f>
        <v>6</v>
      </c>
      <c r="L72" s="54" t="str">
        <f>IF(L33="","",L33)</f>
        <v/>
      </c>
      <c r="M72" s="55" t="str">
        <f ca="1">IF(M33="","",M33)</f>
        <v/>
      </c>
      <c r="N72" s="72">
        <f ca="1">IF(N33="","",N33)</f>
        <v>160</v>
      </c>
      <c r="O72" s="72">
        <f t="shared" ca="1" si="14"/>
        <v>32</v>
      </c>
      <c r="P72" s="54" t="str">
        <f t="shared" si="14"/>
        <v/>
      </c>
      <c r="Q72" s="54" t="str">
        <f t="shared" si="0"/>
        <v/>
      </c>
      <c r="R72" s="54" t="str">
        <f t="shared" si="2"/>
        <v/>
      </c>
      <c r="S72" s="54" t="str">
        <f t="shared" si="2"/>
        <v/>
      </c>
      <c r="T72" s="69" t="str">
        <f t="shared" si="2"/>
        <v>(10)</v>
      </c>
      <c r="U72" s="69"/>
      <c r="V72" s="54"/>
      <c r="W72" s="54">
        <f t="shared" ca="1" si="33"/>
        <v>2</v>
      </c>
      <c r="X72" s="54" t="str">
        <f t="shared" si="33"/>
        <v>)</v>
      </c>
      <c r="Y72" s="54" t="str">
        <f t="shared" si="35"/>
        <v/>
      </c>
      <c r="Z72" s="54">
        <f>IF(Z33="","",Z33)</f>
        <v>0</v>
      </c>
      <c r="AA72" s="54" t="str">
        <f>IF(AA33="","",AA33)</f>
        <v>.</v>
      </c>
      <c r="AB72" s="53">
        <f ca="1">IF(AB33="","",AB33)</f>
        <v>0</v>
      </c>
      <c r="AC72" s="53" t="str">
        <f t="shared" si="27"/>
        <v/>
      </c>
      <c r="AD72" s="53">
        <f ca="1">IF(AD33="","",AD33)</f>
        <v>3</v>
      </c>
      <c r="AE72" s="54" t="str">
        <f>IF(AE33="","",AE33)</f>
        <v/>
      </c>
      <c r="AF72" s="55">
        <f ca="1">IF(AF33="","",AF33)</f>
        <v>6</v>
      </c>
      <c r="AG72" s="72">
        <f ca="1">IF(AG33="","",AG33)</f>
        <v>36</v>
      </c>
      <c r="AH72" s="72">
        <f t="shared" ca="1" si="31"/>
        <v>18</v>
      </c>
      <c r="AI72" s="54" t="str">
        <f t="shared" si="31"/>
        <v/>
      </c>
      <c r="AJ72" s="54" t="str">
        <f t="shared" si="31"/>
        <v/>
      </c>
      <c r="AK72" s="54" t="str">
        <f t="shared" si="31"/>
        <v/>
      </c>
      <c r="AL72" s="54" t="str">
        <f t="shared" si="31"/>
        <v/>
      </c>
      <c r="AM72" s="54" t="str">
        <f t="shared" si="31"/>
        <v/>
      </c>
    </row>
    <row r="73" spans="1:41" ht="19" customHeight="1" x14ac:dyDescent="0.25">
      <c r="A73" s="1" t="str">
        <f t="shared" si="8"/>
        <v/>
      </c>
      <c r="D73" s="1" t="str">
        <f t="shared" si="34"/>
        <v/>
      </c>
      <c r="E73" s="1" t="str">
        <f t="shared" si="34"/>
        <v/>
      </c>
      <c r="F73" s="1" t="str">
        <f t="shared" si="34"/>
        <v/>
      </c>
      <c r="G73" s="48" t="str">
        <f t="shared" ref="G73:H76" si="36">IF(G34="","",G34)</f>
        <v/>
      </c>
      <c r="H73" s="48" t="str">
        <f t="shared" si="36"/>
        <v/>
      </c>
      <c r="I73" s="78">
        <f ca="1">IF(INT(N73/10)=0,"",INT(N73/10))</f>
        <v>1</v>
      </c>
      <c r="J73" s="78" t="str">
        <f t="shared" si="23"/>
        <v/>
      </c>
      <c r="K73" s="78">
        <f ca="1">N73-INT(N73/10)*10</f>
        <v>5</v>
      </c>
      <c r="L73" s="78" t="str">
        <f>IF(L34="","",L34)</f>
        <v/>
      </c>
      <c r="M73" s="78" t="str">
        <f>IF(M34="","",M34)</f>
        <v/>
      </c>
      <c r="N73" s="44">
        <f ca="1">D72*K71</f>
        <v>15</v>
      </c>
      <c r="O73" s="44" t="str">
        <f t="shared" si="14"/>
        <v/>
      </c>
      <c r="P73" s="1" t="str">
        <f t="shared" si="14"/>
        <v/>
      </c>
      <c r="Q73" s="1" t="str">
        <f t="shared" si="0"/>
        <v/>
      </c>
      <c r="R73" s="1" t="str">
        <f t="shared" si="2"/>
        <v/>
      </c>
      <c r="S73" s="1" t="str">
        <f t="shared" si="2"/>
        <v/>
      </c>
      <c r="T73" s="1" t="str">
        <f t="shared" si="2"/>
        <v/>
      </c>
      <c r="W73" s="1" t="str">
        <f t="shared" si="33"/>
        <v/>
      </c>
      <c r="X73" s="1" t="str">
        <f t="shared" si="33"/>
        <v/>
      </c>
      <c r="Y73" s="1" t="str">
        <f t="shared" si="35"/>
        <v/>
      </c>
      <c r="Z73" s="48" t="str">
        <f t="shared" ref="Z73:AA76" si="37">IF(Z34="","",Z34)</f>
        <v/>
      </c>
      <c r="AA73" s="48" t="str">
        <f t="shared" si="37"/>
        <v/>
      </c>
      <c r="AB73" s="78" t="str">
        <f ca="1">IF(INT(AG73/10)=0,"",INT(AG73/10))</f>
        <v/>
      </c>
      <c r="AC73" s="78" t="str">
        <f t="shared" si="27"/>
        <v/>
      </c>
      <c r="AD73" s="78">
        <f ca="1">AG73-INT(AG73/10)*10</f>
        <v>2</v>
      </c>
      <c r="AE73" s="78" t="str">
        <f>IF(AE34="","",AE34)</f>
        <v/>
      </c>
      <c r="AF73" s="78" t="str">
        <f>IF(AF34="","",AF34)</f>
        <v/>
      </c>
      <c r="AG73" s="44">
        <f ca="1">W72*AD71</f>
        <v>2</v>
      </c>
      <c r="AH73" s="44" t="str">
        <f t="shared" si="31"/>
        <v/>
      </c>
      <c r="AI73" s="1" t="str">
        <f t="shared" si="31"/>
        <v/>
      </c>
      <c r="AJ73" s="1" t="str">
        <f t="shared" si="31"/>
        <v/>
      </c>
      <c r="AK73" s="1" t="str">
        <f t="shared" si="31"/>
        <v/>
      </c>
      <c r="AL73" s="1" t="str">
        <f t="shared" si="31"/>
        <v/>
      </c>
      <c r="AM73" s="1" t="str">
        <f t="shared" si="31"/>
        <v/>
      </c>
    </row>
    <row r="74" spans="1:41" ht="19" customHeight="1" x14ac:dyDescent="0.25">
      <c r="A74" s="1" t="str">
        <f t="shared" si="8"/>
        <v/>
      </c>
      <c r="D74" s="1" t="str">
        <f t="shared" si="34"/>
        <v/>
      </c>
      <c r="E74" s="1" t="str">
        <f t="shared" si="34"/>
        <v/>
      </c>
      <c r="F74" s="1" t="str">
        <f t="shared" si="34"/>
        <v/>
      </c>
      <c r="G74" s="45" t="str">
        <f t="shared" si="36"/>
        <v/>
      </c>
      <c r="H74" s="79" t="str">
        <f t="shared" si="36"/>
        <v/>
      </c>
      <c r="I74" s="79" t="str">
        <f ca="1">IF(INT(N74/100)=0,"",INT(N74/100))</f>
        <v/>
      </c>
      <c r="J74" s="80" t="str">
        <f t="shared" si="23"/>
        <v/>
      </c>
      <c r="K74" s="81">
        <f ca="1">IF(I74&lt;&gt;"",INT(N74/10)-INT(N74/100)*10,IF(INT(N74/10)-INT(N74/100)*10=0,"",INT(N74/10)-INT(N74/100)*10))</f>
        <v>1</v>
      </c>
      <c r="L74" s="81" t="str">
        <f>IF(L35="","",L35)</f>
        <v/>
      </c>
      <c r="M74" s="46">
        <f ca="1">N74-INT(N74/10)*10</f>
        <v>0</v>
      </c>
      <c r="N74" s="73">
        <f ca="1">N72-N73*10</f>
        <v>10</v>
      </c>
      <c r="O74" s="73" t="str">
        <f t="shared" si="14"/>
        <v/>
      </c>
      <c r="P74" s="1" t="str">
        <f t="shared" si="14"/>
        <v/>
      </c>
      <c r="Q74" s="1" t="str">
        <f t="shared" ref="Q74:S78" si="38">IF(O35="","",O35)</f>
        <v/>
      </c>
      <c r="R74" s="1" t="str">
        <f t="shared" si="38"/>
        <v/>
      </c>
      <c r="S74" s="1" t="str">
        <f t="shared" si="38"/>
        <v/>
      </c>
      <c r="V74" s="1" t="str">
        <f>IF(R35="","",R35)</f>
        <v/>
      </c>
      <c r="W74" s="1" t="str">
        <f t="shared" si="33"/>
        <v/>
      </c>
      <c r="X74" s="1" t="str">
        <f t="shared" si="33"/>
        <v/>
      </c>
      <c r="Y74" s="1" t="str">
        <f t="shared" si="35"/>
        <v/>
      </c>
      <c r="Z74" s="45" t="str">
        <f t="shared" si="37"/>
        <v/>
      </c>
      <c r="AA74" s="79" t="str">
        <f t="shared" si="37"/>
        <v/>
      </c>
      <c r="AB74" s="79" t="str">
        <f ca="1">IF(INT(AG74/100)=0,"",INT(AG74/100))</f>
        <v/>
      </c>
      <c r="AC74" s="80" t="str">
        <f t="shared" si="27"/>
        <v/>
      </c>
      <c r="AD74" s="81">
        <f ca="1">IF(AB74&lt;&gt;"",INT(AG74/10)-INT(AG74/100)*10,IF(INT(AG74/10)-INT(AG74/100)*10=0,"",INT(AG74/10)-INT(AG74/100)*10))</f>
        <v>1</v>
      </c>
      <c r="AE74" s="81" t="str">
        <f>IF(AE35="","",AE35)</f>
        <v/>
      </c>
      <c r="AF74" s="46">
        <f ca="1">AG74-INT(AG74/10)*10</f>
        <v>6</v>
      </c>
      <c r="AG74" s="73">
        <f ca="1">AG72-AG73*10</f>
        <v>16</v>
      </c>
      <c r="AH74" s="73" t="str">
        <f t="shared" ref="AH74:AI76" si="39">IF(AH35="","",AH35)</f>
        <v/>
      </c>
      <c r="AI74" s="1" t="str">
        <f t="shared" si="39"/>
        <v/>
      </c>
      <c r="AJ74" s="10" t="str">
        <f t="shared" ref="AJ74:AO74" si="40">IF(AD35="","",AD35)</f>
        <v/>
      </c>
      <c r="AK74" s="1" t="str">
        <f t="shared" si="40"/>
        <v/>
      </c>
      <c r="AL74" s="1" t="str">
        <f t="shared" si="40"/>
        <v/>
      </c>
      <c r="AM74" s="1" t="str">
        <f t="shared" si="40"/>
        <v/>
      </c>
      <c r="AN74" s="1" t="str">
        <f t="shared" si="40"/>
        <v/>
      </c>
      <c r="AO74" s="1" t="str">
        <f t="shared" si="40"/>
        <v/>
      </c>
    </row>
    <row r="75" spans="1:41" ht="19" customHeight="1" x14ac:dyDescent="0.25">
      <c r="A75" s="1" t="str">
        <f t="shared" si="8"/>
        <v/>
      </c>
      <c r="D75" s="1" t="str">
        <f t="shared" si="34"/>
        <v/>
      </c>
      <c r="E75" s="1" t="str">
        <f t="shared" si="34"/>
        <v/>
      </c>
      <c r="F75" s="1" t="str">
        <f t="shared" si="34"/>
        <v/>
      </c>
      <c r="G75" s="48" t="str">
        <f t="shared" si="36"/>
        <v/>
      </c>
      <c r="H75" s="48" t="str">
        <f t="shared" si="36"/>
        <v/>
      </c>
      <c r="I75" s="48" t="str">
        <f>IF(I36="","",I36)</f>
        <v/>
      </c>
      <c r="J75" s="48" t="str">
        <f t="shared" si="23"/>
        <v/>
      </c>
      <c r="K75" s="78">
        <f ca="1">IF(INT(N75/10)=0,"",INT(N75/10))</f>
        <v>1</v>
      </c>
      <c r="L75" s="78" t="str">
        <f>IF(L36="","",L36)</f>
        <v/>
      </c>
      <c r="M75" s="78">
        <f ca="1">N74-INT(N74/10)*10</f>
        <v>0</v>
      </c>
      <c r="N75" s="44">
        <f ca="1">D72*M71</f>
        <v>10</v>
      </c>
      <c r="O75" s="44" t="str">
        <f t="shared" si="14"/>
        <v/>
      </c>
      <c r="P75" s="1" t="str">
        <f t="shared" si="14"/>
        <v/>
      </c>
      <c r="Q75" s="1" t="str">
        <f t="shared" si="38"/>
        <v/>
      </c>
      <c r="R75" s="1" t="str">
        <f t="shared" si="38"/>
        <v/>
      </c>
      <c r="S75" s="1" t="str">
        <f t="shared" si="38"/>
        <v/>
      </c>
      <c r="T75" s="1" t="str">
        <f t="shared" ref="T75:V78" si="41">IF(R36="","",R36)</f>
        <v/>
      </c>
      <c r="U75" s="1" t="str">
        <f t="shared" si="41"/>
        <v/>
      </c>
      <c r="V75" s="1" t="str">
        <f t="shared" si="41"/>
        <v/>
      </c>
      <c r="W75" s="1" t="str">
        <f t="shared" si="33"/>
        <v/>
      </c>
      <c r="X75" s="1" t="str">
        <f t="shared" si="33"/>
        <v/>
      </c>
      <c r="Y75" s="1" t="str">
        <f t="shared" si="35"/>
        <v/>
      </c>
      <c r="Z75" s="48" t="str">
        <f t="shared" si="37"/>
        <v/>
      </c>
      <c r="AA75" s="48" t="str">
        <f t="shared" si="37"/>
        <v/>
      </c>
      <c r="AB75" s="48" t="str">
        <f>IF(AB36="","",AB36)</f>
        <v/>
      </c>
      <c r="AC75" s="48" t="str">
        <f t="shared" si="27"/>
        <v/>
      </c>
      <c r="AD75" s="78">
        <f ca="1">IF(INT(AG75/10)=0,"",INT(AG75/10))</f>
        <v>1</v>
      </c>
      <c r="AE75" s="78" t="str">
        <f>IF(AE36="","",AE36)</f>
        <v/>
      </c>
      <c r="AF75" s="78">
        <f ca="1">AG74-INT(AG74/10)*10</f>
        <v>6</v>
      </c>
      <c r="AG75" s="44">
        <f ca="1">W72*AF71</f>
        <v>16</v>
      </c>
      <c r="AH75" s="44" t="str">
        <f t="shared" si="39"/>
        <v/>
      </c>
      <c r="AI75" s="1" t="str">
        <f t="shared" si="39"/>
        <v/>
      </c>
      <c r="AJ75" s="1" t="str">
        <f>IF(AF36="","",AF36)</f>
        <v/>
      </c>
      <c r="AK75" s="1" t="str">
        <f t="shared" ref="AK75:AO76" si="42">IF(AG36="","",AG36)</f>
        <v/>
      </c>
      <c r="AL75" s="1" t="str">
        <f t="shared" si="42"/>
        <v/>
      </c>
      <c r="AM75" s="1" t="str">
        <f t="shared" si="42"/>
        <v/>
      </c>
      <c r="AN75" s="1" t="str">
        <f t="shared" si="42"/>
        <v/>
      </c>
      <c r="AO75" s="1" t="str">
        <f t="shared" si="42"/>
        <v/>
      </c>
    </row>
    <row r="76" spans="1:41" ht="19" customHeight="1" x14ac:dyDescent="0.25">
      <c r="A76" s="1" t="str">
        <f t="shared" si="8"/>
        <v/>
      </c>
      <c r="D76" s="1" t="str">
        <f t="shared" si="34"/>
        <v/>
      </c>
      <c r="E76" s="1" t="str">
        <f t="shared" si="34"/>
        <v/>
      </c>
      <c r="F76" s="1" t="str">
        <f t="shared" si="34"/>
        <v/>
      </c>
      <c r="G76" s="45" t="str">
        <f t="shared" si="36"/>
        <v/>
      </c>
      <c r="H76" s="45" t="str">
        <f t="shared" si="36"/>
        <v/>
      </c>
      <c r="I76" s="45" t="str">
        <f>IF(I37="","",I37)</f>
        <v/>
      </c>
      <c r="J76" s="45" t="str">
        <f t="shared" si="23"/>
        <v/>
      </c>
      <c r="K76" s="45" t="str">
        <f>IF(K37="","",K37)</f>
        <v/>
      </c>
      <c r="L76" s="45" t="str">
        <f>IF(L37="","",L37)</f>
        <v/>
      </c>
      <c r="M76" s="45">
        <f ca="1">N76</f>
        <v>0</v>
      </c>
      <c r="N76" s="44">
        <f ca="1">N74-N75</f>
        <v>0</v>
      </c>
      <c r="O76" s="44" t="str">
        <f t="shared" si="14"/>
        <v/>
      </c>
      <c r="P76" s="1" t="str">
        <f t="shared" si="14"/>
        <v/>
      </c>
      <c r="Q76" s="1" t="str">
        <f t="shared" si="38"/>
        <v/>
      </c>
      <c r="R76" s="1" t="str">
        <f t="shared" si="38"/>
        <v/>
      </c>
      <c r="S76" s="1" t="str">
        <f t="shared" si="38"/>
        <v/>
      </c>
      <c r="T76" s="1" t="str">
        <f t="shared" si="41"/>
        <v/>
      </c>
      <c r="U76" s="1" t="str">
        <f t="shared" si="41"/>
        <v/>
      </c>
      <c r="V76" s="1" t="str">
        <f t="shared" si="41"/>
        <v/>
      </c>
      <c r="W76" s="1" t="str">
        <f t="shared" si="33"/>
        <v/>
      </c>
      <c r="X76" s="1" t="str">
        <f t="shared" si="33"/>
        <v/>
      </c>
      <c r="Y76" s="1" t="str">
        <f t="shared" si="35"/>
        <v/>
      </c>
      <c r="Z76" s="45" t="str">
        <f t="shared" si="37"/>
        <v/>
      </c>
      <c r="AA76" s="45" t="str">
        <f t="shared" si="37"/>
        <v/>
      </c>
      <c r="AB76" s="45" t="str">
        <f>IF(AB37="","",AB37)</f>
        <v/>
      </c>
      <c r="AC76" s="45" t="str">
        <f t="shared" si="27"/>
        <v/>
      </c>
      <c r="AD76" s="45" t="str">
        <f>IF(AD37="","",AD37)</f>
        <v/>
      </c>
      <c r="AE76" s="45" t="str">
        <f>IF(AE37="","",AE37)</f>
        <v/>
      </c>
      <c r="AF76" s="45">
        <f ca="1">AG76</f>
        <v>0</v>
      </c>
      <c r="AG76" s="44">
        <f ca="1">AG74-AG75</f>
        <v>0</v>
      </c>
      <c r="AH76" s="44" t="str">
        <f t="shared" si="39"/>
        <v/>
      </c>
      <c r="AI76" s="1" t="str">
        <f t="shared" si="39"/>
        <v/>
      </c>
      <c r="AJ76" s="1" t="str">
        <f>IF(AF37="","",AF37)</f>
        <v/>
      </c>
      <c r="AK76" s="1" t="str">
        <f t="shared" si="42"/>
        <v/>
      </c>
      <c r="AL76" s="1" t="str">
        <f t="shared" si="42"/>
        <v/>
      </c>
      <c r="AM76" s="1" t="str">
        <f t="shared" si="42"/>
        <v/>
      </c>
      <c r="AN76" s="1" t="str">
        <f t="shared" si="42"/>
        <v/>
      </c>
      <c r="AO76" s="1" t="str">
        <f t="shared" si="42"/>
        <v/>
      </c>
    </row>
    <row r="77" spans="1:41" ht="19" customHeight="1" x14ac:dyDescent="0.25">
      <c r="A77" s="1" t="str">
        <f t="shared" si="8"/>
        <v/>
      </c>
      <c r="D77" s="1" t="str">
        <f>IF(D38="","",D38)</f>
        <v/>
      </c>
      <c r="E77" s="1" t="str">
        <f>IF(E38="","",E38)</f>
        <v/>
      </c>
      <c r="H77" s="1" t="str">
        <f t="shared" ref="H77:P78" si="43">IF(F38="","",F38)</f>
        <v/>
      </c>
      <c r="I77" s="1" t="str">
        <f t="shared" si="43"/>
        <v/>
      </c>
      <c r="J77" s="1" t="str">
        <f t="shared" si="43"/>
        <v/>
      </c>
      <c r="K77" s="1" t="str">
        <f t="shared" si="43"/>
        <v/>
      </c>
      <c r="L77" s="1" t="str">
        <f t="shared" si="43"/>
        <v/>
      </c>
      <c r="M77" s="1" t="str">
        <f t="shared" si="43"/>
        <v/>
      </c>
      <c r="N77" s="1" t="str">
        <f t="shared" si="43"/>
        <v/>
      </c>
      <c r="O77" s="1" t="str">
        <f t="shared" si="43"/>
        <v/>
      </c>
      <c r="P77" s="1" t="str">
        <f t="shared" si="43"/>
        <v/>
      </c>
      <c r="Q77" s="1" t="str">
        <f t="shared" si="38"/>
        <v/>
      </c>
      <c r="R77" s="1" t="str">
        <f t="shared" si="38"/>
        <v/>
      </c>
      <c r="S77" s="1" t="str">
        <f t="shared" si="38"/>
        <v/>
      </c>
      <c r="T77" s="1" t="str">
        <f t="shared" si="41"/>
        <v/>
      </c>
      <c r="U77" s="1" t="str">
        <f t="shared" si="41"/>
        <v/>
      </c>
      <c r="V77" s="1" t="str">
        <f t="shared" si="41"/>
        <v/>
      </c>
      <c r="AA77" s="1" t="str">
        <f t="shared" ref="AA77:AI77" si="44">IF(W38="","",W38)</f>
        <v/>
      </c>
      <c r="AB77" s="1" t="str">
        <f t="shared" si="44"/>
        <v/>
      </c>
      <c r="AC77" s="1" t="str">
        <f t="shared" si="44"/>
        <v/>
      </c>
      <c r="AD77" s="1" t="str">
        <f t="shared" si="44"/>
        <v/>
      </c>
      <c r="AE77" s="1" t="str">
        <f t="shared" si="44"/>
        <v/>
      </c>
      <c r="AF77" s="1" t="str">
        <f t="shared" si="44"/>
        <v/>
      </c>
      <c r="AG77" s="1" t="str">
        <f t="shared" si="44"/>
        <v/>
      </c>
      <c r="AH77" s="1" t="str">
        <f t="shared" si="44"/>
        <v/>
      </c>
      <c r="AI77" s="1" t="str">
        <f t="shared" si="44"/>
        <v/>
      </c>
      <c r="AJ77" s="1" t="str">
        <f>IF(AF38="","",AF38)</f>
        <v/>
      </c>
      <c r="AK77" s="1" t="str">
        <f>IF(AG38="","",AG38)</f>
        <v/>
      </c>
      <c r="AL77" s="1" t="str">
        <f>IF(AH38="","",AH38)</f>
        <v/>
      </c>
      <c r="AM77" s="1" t="str">
        <f>IF(AI38="","",AI38)</f>
        <v/>
      </c>
      <c r="AN77" s="1" t="str">
        <f>IF(AJ38="","",AJ38)</f>
        <v/>
      </c>
      <c r="AO77" s="1" t="str">
        <f>IF(AK38="","",AK38)</f>
        <v/>
      </c>
    </row>
    <row r="78" spans="1:41" ht="19" customHeight="1" x14ac:dyDescent="0.25">
      <c r="A78" s="1" t="str">
        <f t="shared" si="8"/>
        <v/>
      </c>
      <c r="D78" s="1" t="str">
        <f>IF(D39="","",D39)</f>
        <v/>
      </c>
      <c r="E78" s="1" t="str">
        <f>IF(E39="","",E39)</f>
        <v/>
      </c>
      <c r="H78" s="1" t="str">
        <f t="shared" si="43"/>
        <v/>
      </c>
      <c r="I78" s="1" t="str">
        <f t="shared" si="43"/>
        <v/>
      </c>
      <c r="J78" s="1" t="str">
        <f t="shared" si="43"/>
        <v/>
      </c>
      <c r="K78" s="1" t="str">
        <f t="shared" si="43"/>
        <v/>
      </c>
      <c r="L78" s="1" t="str">
        <f t="shared" si="43"/>
        <v/>
      </c>
      <c r="M78" s="1" t="str">
        <f t="shared" si="43"/>
        <v/>
      </c>
      <c r="N78" s="1" t="str">
        <f t="shared" si="43"/>
        <v/>
      </c>
      <c r="O78" s="1" t="str">
        <f t="shared" si="43"/>
        <v/>
      </c>
      <c r="P78" s="1" t="str">
        <f t="shared" si="43"/>
        <v/>
      </c>
      <c r="Q78" s="1" t="str">
        <f t="shared" si="38"/>
        <v/>
      </c>
      <c r="R78" s="1" t="str">
        <f t="shared" si="38"/>
        <v/>
      </c>
      <c r="S78" s="1" t="str">
        <f t="shared" si="38"/>
        <v/>
      </c>
      <c r="T78" s="1" t="str">
        <f t="shared" si="41"/>
        <v/>
      </c>
      <c r="U78" s="1" t="str">
        <f t="shared" si="41"/>
        <v/>
      </c>
      <c r="V78" s="1" t="str">
        <f t="shared" si="41"/>
        <v/>
      </c>
      <c r="Y78" s="1" t="str">
        <f>IF(W39="","",W39)</f>
        <v/>
      </c>
      <c r="Z78" s="1" t="str">
        <f>IF(X39="","",X39)</f>
        <v/>
      </c>
      <c r="AA78" s="1" t="str">
        <f>IF(Y39="","",Y39)</f>
        <v/>
      </c>
      <c r="AB78" s="1" t="str">
        <f>IF(Z39="","",Z39)</f>
        <v/>
      </c>
      <c r="AC78" s="1" t="str">
        <f>IF(AA39="","",AA39)</f>
        <v/>
      </c>
      <c r="AD78" s="1" t="str">
        <f t="shared" ref="AD78:AM78" si="45">IF(AB39="","",AB39)</f>
        <v/>
      </c>
      <c r="AE78" s="1" t="str">
        <f t="shared" si="45"/>
        <v/>
      </c>
      <c r="AF78" s="1" t="str">
        <f t="shared" si="45"/>
        <v/>
      </c>
      <c r="AG78" s="1" t="str">
        <f t="shared" si="45"/>
        <v/>
      </c>
      <c r="AH78" s="1" t="str">
        <f t="shared" si="45"/>
        <v/>
      </c>
      <c r="AI78" s="1" t="str">
        <f t="shared" si="45"/>
        <v/>
      </c>
      <c r="AJ78" s="1" t="str">
        <f t="shared" si="45"/>
        <v/>
      </c>
      <c r="AK78" s="1" t="str">
        <f t="shared" si="45"/>
        <v/>
      </c>
      <c r="AL78" s="1" t="str">
        <f t="shared" si="45"/>
        <v/>
      </c>
      <c r="AM78" s="1" t="str">
        <f t="shared" si="45"/>
        <v/>
      </c>
    </row>
  </sheetData>
  <mergeCells count="2">
    <mergeCell ref="AI1:AJ1"/>
    <mergeCell ref="AI40:AJ40"/>
  </mergeCells>
  <phoneticPr fontId="2"/>
  <pageMargins left="0.98425196850393704" right="0.98425196850393704" top="0.98425196850393704" bottom="0.98425196850393704" header="0.51181102362204722" footer="0.51181102362204722"/>
  <pageSetup paperSize="9" orientation="portrait" horizontalDpi="300" verticalDpi="0" r:id="rId1"/>
  <headerFooter alignWithMargins="0">
    <oddHeader>&amp;L算数ドリル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K78"/>
  <sheetViews>
    <sheetView workbookViewId="0"/>
  </sheetViews>
  <sheetFormatPr defaultColWidth="8.78515625" defaultRowHeight="25" customHeight="1" x14ac:dyDescent="0.25"/>
  <cols>
    <col min="1" max="37" width="1.7109375" style="1" customWidth="1"/>
    <col min="38" max="16384" width="8.78515625" style="1"/>
  </cols>
  <sheetData>
    <row r="1" spans="1:37" ht="25" customHeight="1" x14ac:dyDescent="0.25">
      <c r="D1" s="2" t="s">
        <v>139</v>
      </c>
      <c r="AG1" s="3" t="s">
        <v>152</v>
      </c>
      <c r="AH1" s="3"/>
      <c r="AI1" s="111"/>
      <c r="AJ1" s="111"/>
    </row>
    <row r="2" spans="1:37" ht="25" customHeight="1" x14ac:dyDescent="0.25">
      <c r="Q2" s="4" t="s">
        <v>0</v>
      </c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</row>
    <row r="3" spans="1:37" ht="20.149999999999999" customHeight="1" x14ac:dyDescent="0.25">
      <c r="A3" s="5"/>
    </row>
    <row r="4" spans="1:37" ht="20.149999999999999" customHeight="1" x14ac:dyDescent="0.25">
      <c r="A4" s="5"/>
      <c r="D4" s="10"/>
      <c r="E4" s="10"/>
      <c r="F4" s="3"/>
      <c r="G4" s="51"/>
      <c r="H4" s="51"/>
      <c r="I4" s="51"/>
      <c r="J4" s="51"/>
      <c r="K4" s="52"/>
      <c r="L4" s="82"/>
      <c r="M4" s="17"/>
      <c r="N4" s="17"/>
      <c r="S4" s="5"/>
      <c r="V4" s="10"/>
      <c r="W4" s="10"/>
      <c r="X4" s="10"/>
      <c r="Y4" s="3"/>
      <c r="Z4" s="51"/>
      <c r="AA4" s="51"/>
      <c r="AB4" s="51"/>
      <c r="AC4" s="51"/>
      <c r="AD4" s="52"/>
      <c r="AE4" s="82"/>
      <c r="AF4" s="17"/>
      <c r="AG4" s="17"/>
    </row>
    <row r="5" spans="1:37" ht="20.149999999999999" customHeight="1" x14ac:dyDescent="0.25">
      <c r="A5" s="53" t="s">
        <v>140</v>
      </c>
      <c r="B5" s="54"/>
      <c r="C5" s="54"/>
      <c r="D5" s="138">
        <f ca="1">INT(RAND()*29)+11</f>
        <v>33</v>
      </c>
      <c r="E5" s="138"/>
      <c r="F5" s="54" t="s">
        <v>141</v>
      </c>
      <c r="G5" s="53"/>
      <c r="H5" s="53">
        <f ca="1">INT(M5/100)</f>
        <v>4</v>
      </c>
      <c r="I5" s="53"/>
      <c r="J5" s="54">
        <f ca="1">INT(M5/10)-INT(M5/100)*10</f>
        <v>2</v>
      </c>
      <c r="K5" s="55" t="str">
        <f ca="1">IF(L5="","",".")</f>
        <v>.</v>
      </c>
      <c r="L5" s="54">
        <f ca="1">IF(M5-INT(M5/10)*10=0,"",M5-INT(M5/10)*10)</f>
        <v>9</v>
      </c>
      <c r="M5" s="56">
        <f ca="1">D5*N5</f>
        <v>429</v>
      </c>
      <c r="N5" s="56">
        <f ca="1">INT(RAND()*(1000-D5*11)/D5+11)</f>
        <v>13</v>
      </c>
      <c r="O5" s="54"/>
      <c r="P5" s="53"/>
      <c r="Q5" s="54"/>
      <c r="R5" s="54"/>
      <c r="S5" s="54"/>
      <c r="T5" s="53" t="s">
        <v>142</v>
      </c>
      <c r="U5" s="54"/>
      <c r="V5" s="54"/>
      <c r="W5" s="138">
        <f ca="1">INT(RAND()*29)+11</f>
        <v>34</v>
      </c>
      <c r="X5" s="138"/>
      <c r="Y5" s="54" t="s">
        <v>141</v>
      </c>
      <c r="Z5" s="53"/>
      <c r="AA5" s="53">
        <f ca="1">IF(INT(AF5/100)=0,"",INT(AF5/100))</f>
        <v>1</v>
      </c>
      <c r="AB5" s="53"/>
      <c r="AC5" s="54">
        <f ca="1">INT(AF5/10)-INT(AF5/100)*10</f>
        <v>3</v>
      </c>
      <c r="AD5" s="55" t="str">
        <f ca="1">IF(AE5="","",".")</f>
        <v>.</v>
      </c>
      <c r="AE5" s="54">
        <f ca="1">IF(AF5-INT(AF5/10)*10=0,"",AF5-INT(AF5/10)*10)</f>
        <v>6</v>
      </c>
      <c r="AF5" s="56">
        <f ca="1">W5*AG5</f>
        <v>136</v>
      </c>
      <c r="AG5" s="56">
        <f ca="1">INT(RAND()*8+2)</f>
        <v>4</v>
      </c>
      <c r="AH5" s="54"/>
      <c r="AI5" s="54"/>
      <c r="AJ5" s="54"/>
      <c r="AK5" s="54"/>
    </row>
    <row r="6" spans="1:37" ht="20.149999999999999" customHeight="1" x14ac:dyDescent="0.25"/>
    <row r="7" spans="1:37" ht="20.149999999999999" customHeight="1" x14ac:dyDescent="0.25">
      <c r="F7" s="58"/>
      <c r="G7" s="58"/>
      <c r="H7" s="5"/>
      <c r="I7" s="59"/>
      <c r="J7" s="59"/>
      <c r="K7" s="17"/>
      <c r="L7" s="17"/>
      <c r="M7" s="17"/>
    </row>
    <row r="8" spans="1:37" ht="20.149999999999999" customHeight="1" x14ac:dyDescent="0.25"/>
    <row r="9" spans="1:37" ht="20.149999999999999" customHeight="1" x14ac:dyDescent="0.25"/>
    <row r="10" spans="1:37" ht="20.149999999999999" customHeight="1" x14ac:dyDescent="0.25"/>
    <row r="11" spans="1:37" ht="20.149999999999999" customHeight="1" x14ac:dyDescent="0.25">
      <c r="D11" s="10"/>
      <c r="E11" s="10"/>
      <c r="F11" s="3"/>
      <c r="G11" s="51"/>
      <c r="H11" s="51"/>
      <c r="I11" s="51"/>
      <c r="J11" s="51"/>
      <c r="K11" s="52"/>
      <c r="L11" s="82"/>
      <c r="M11" s="17"/>
      <c r="N11" s="17"/>
      <c r="S11" s="5"/>
      <c r="V11" s="10"/>
      <c r="W11" s="10"/>
      <c r="X11" s="10"/>
      <c r="Y11" s="3"/>
      <c r="Z11" s="51"/>
      <c r="AA11" s="51"/>
      <c r="AB11" s="51"/>
      <c r="AC11" s="51"/>
      <c r="AD11" s="52"/>
      <c r="AE11" s="82"/>
      <c r="AF11" s="17"/>
      <c r="AG11" s="17"/>
    </row>
    <row r="12" spans="1:37" ht="20.149999999999999" customHeight="1" x14ac:dyDescent="0.25">
      <c r="A12" s="53" t="s">
        <v>143</v>
      </c>
      <c r="B12" s="54"/>
      <c r="C12" s="54"/>
      <c r="D12" s="138">
        <f ca="1">INT(RAND()*29)+11</f>
        <v>31</v>
      </c>
      <c r="E12" s="138"/>
      <c r="F12" s="54" t="s">
        <v>141</v>
      </c>
      <c r="G12" s="53"/>
      <c r="H12" s="53">
        <f ca="1">INT(M12/100)</f>
        <v>5</v>
      </c>
      <c r="I12" s="53"/>
      <c r="J12" s="54">
        <f ca="1">INT(M12/10)-INT(M12/100)*10</f>
        <v>5</v>
      </c>
      <c r="K12" s="55" t="str">
        <f ca="1">IF(L12="","",".")</f>
        <v>.</v>
      </c>
      <c r="L12" s="54">
        <f ca="1">IF(M12-INT(M12/10)*10=0,"",M12-INT(M12/10)*10)</f>
        <v>8</v>
      </c>
      <c r="M12" s="56">
        <f ca="1">D12*N12</f>
        <v>558</v>
      </c>
      <c r="N12" s="56">
        <f ca="1">INT(RAND()*(1000-D12*11)/D12+11)</f>
        <v>18</v>
      </c>
      <c r="O12" s="54"/>
      <c r="P12" s="53"/>
      <c r="Q12" s="54"/>
      <c r="R12" s="54"/>
      <c r="S12" s="54"/>
      <c r="T12" s="53" t="s">
        <v>144</v>
      </c>
      <c r="U12" s="54"/>
      <c r="V12" s="54"/>
      <c r="W12" s="138">
        <f ca="1">INT(RAND()*29)+11</f>
        <v>25</v>
      </c>
      <c r="X12" s="138"/>
      <c r="Y12" s="54" t="s">
        <v>141</v>
      </c>
      <c r="Z12" s="53"/>
      <c r="AA12" s="53">
        <f ca="1">IF(INT(AF12/100)=0,"",INT(AF12/100))</f>
        <v>1</v>
      </c>
      <c r="AB12" s="53"/>
      <c r="AC12" s="54">
        <f ca="1">INT(AF12/10)-INT(AF12/100)*10</f>
        <v>2</v>
      </c>
      <c r="AD12" s="55" t="str">
        <f ca="1">IF(AE12="","",".")</f>
        <v>.</v>
      </c>
      <c r="AE12" s="54">
        <f ca="1">IF(AF12-INT(AF12/10)*10=0,"",AF12-INT(AF12/10)*10)</f>
        <v>5</v>
      </c>
      <c r="AF12" s="56">
        <f ca="1">W12*AG12</f>
        <v>125</v>
      </c>
      <c r="AG12" s="56">
        <f ca="1">INT(RAND()*8+2)</f>
        <v>5</v>
      </c>
      <c r="AH12" s="54"/>
      <c r="AI12" s="54"/>
      <c r="AJ12" s="54"/>
      <c r="AK12" s="54"/>
    </row>
    <row r="13" spans="1:37" ht="20.149999999999999" customHeight="1" x14ac:dyDescent="0.25"/>
    <row r="14" spans="1:37" ht="20.149999999999999" customHeight="1" x14ac:dyDescent="0.25"/>
    <row r="15" spans="1:37" ht="20.149999999999999" customHeight="1" x14ac:dyDescent="0.25"/>
    <row r="16" spans="1:37" ht="20.149999999999999" customHeight="1" x14ac:dyDescent="0.25"/>
    <row r="17" spans="1:37" ht="20.149999999999999" customHeight="1" x14ac:dyDescent="0.25"/>
    <row r="18" spans="1:37" ht="20.149999999999999" customHeight="1" x14ac:dyDescent="0.25">
      <c r="D18" s="10"/>
      <c r="E18" s="10"/>
      <c r="F18" s="3"/>
      <c r="G18" s="51"/>
      <c r="H18" s="51"/>
      <c r="I18" s="51"/>
      <c r="J18" s="51"/>
      <c r="K18" s="52"/>
      <c r="L18" s="82"/>
      <c r="M18" s="17"/>
      <c r="N18" s="17"/>
      <c r="S18" s="5"/>
      <c r="V18" s="10"/>
      <c r="W18" s="10"/>
      <c r="X18" s="10"/>
      <c r="Y18" s="3"/>
      <c r="Z18" s="51"/>
      <c r="AA18" s="51"/>
      <c r="AB18" s="51"/>
      <c r="AC18" s="51"/>
      <c r="AD18" s="52"/>
      <c r="AE18" s="82"/>
      <c r="AF18" s="17"/>
      <c r="AG18" s="17"/>
    </row>
    <row r="19" spans="1:37" ht="20.149999999999999" customHeight="1" x14ac:dyDescent="0.25">
      <c r="A19" s="53" t="s">
        <v>145</v>
      </c>
      <c r="B19" s="54"/>
      <c r="C19" s="54"/>
      <c r="D19" s="138">
        <f ca="1">INT(RAND()*29)+11</f>
        <v>15</v>
      </c>
      <c r="E19" s="138"/>
      <c r="F19" s="54" t="s">
        <v>141</v>
      </c>
      <c r="G19" s="53"/>
      <c r="H19" s="53">
        <f ca="1">INT(M19/100)</f>
        <v>6</v>
      </c>
      <c r="I19" s="53"/>
      <c r="J19" s="54">
        <f ca="1">INT(M19/10)-INT(M19/100)*10</f>
        <v>0</v>
      </c>
      <c r="K19" s="55" t="str">
        <f ca="1">IF(L19="","",".")</f>
        <v/>
      </c>
      <c r="L19" s="54" t="str">
        <f ca="1">IF(M19-INT(M19/10)*10=0,"",M19-INT(M19/10)*10)</f>
        <v/>
      </c>
      <c r="M19" s="56">
        <f ca="1">D19*N19</f>
        <v>600</v>
      </c>
      <c r="N19" s="56">
        <f ca="1">INT(RAND()*(1000-D19*11)/D19+11)</f>
        <v>40</v>
      </c>
      <c r="O19" s="54"/>
      <c r="P19" s="53"/>
      <c r="Q19" s="54"/>
      <c r="R19" s="54"/>
      <c r="S19" s="54"/>
      <c r="T19" s="53" t="s">
        <v>146</v>
      </c>
      <c r="U19" s="54"/>
      <c r="V19" s="54"/>
      <c r="W19" s="138">
        <f ca="1">INT(RAND()*29)+11</f>
        <v>11</v>
      </c>
      <c r="X19" s="138"/>
      <c r="Y19" s="54" t="s">
        <v>141</v>
      </c>
      <c r="Z19" s="53"/>
      <c r="AA19" s="53" t="str">
        <f ca="1">IF(INT(AF19/100)=0,"",INT(AF19/100))</f>
        <v/>
      </c>
      <c r="AB19" s="53"/>
      <c r="AC19" s="54">
        <f ca="1">INT(AF19/10)-INT(AF19/100)*10</f>
        <v>5</v>
      </c>
      <c r="AD19" s="55" t="str">
        <f ca="1">IF(AE19="","",".")</f>
        <v>.</v>
      </c>
      <c r="AE19" s="54">
        <f ca="1">IF(AF19-INT(AF19/10)*10=0,"",AF19-INT(AF19/10)*10)</f>
        <v>5</v>
      </c>
      <c r="AF19" s="56">
        <f ca="1">W19*AG19</f>
        <v>55</v>
      </c>
      <c r="AG19" s="56">
        <f ca="1">INT(RAND()*8+2)</f>
        <v>5</v>
      </c>
      <c r="AH19" s="54"/>
      <c r="AI19" s="54"/>
      <c r="AJ19" s="54"/>
      <c r="AK19" s="54"/>
    </row>
    <row r="20" spans="1:37" ht="20.149999999999999" customHeight="1" x14ac:dyDescent="0.25"/>
    <row r="21" spans="1:37" ht="20.149999999999999" customHeight="1" x14ac:dyDescent="0.25"/>
    <row r="22" spans="1:37" ht="20.149999999999999" customHeight="1" x14ac:dyDescent="0.25"/>
    <row r="23" spans="1:37" ht="20.149999999999999" customHeight="1" x14ac:dyDescent="0.25"/>
    <row r="24" spans="1:37" ht="20.149999999999999" customHeight="1" x14ac:dyDescent="0.25"/>
    <row r="25" spans="1:37" ht="20.149999999999999" customHeight="1" x14ac:dyDescent="0.25">
      <c r="D25" s="10"/>
      <c r="E25" s="10"/>
      <c r="F25" s="3"/>
      <c r="G25" s="51"/>
      <c r="H25" s="51"/>
      <c r="I25" s="51"/>
      <c r="J25" s="51"/>
      <c r="K25" s="52"/>
      <c r="L25" s="82"/>
      <c r="M25" s="17"/>
      <c r="N25" s="17"/>
      <c r="S25" s="5"/>
      <c r="V25" s="10"/>
      <c r="W25" s="10"/>
      <c r="X25" s="10"/>
      <c r="Y25" s="3"/>
      <c r="Z25" s="51"/>
      <c r="AA25" s="51"/>
      <c r="AB25" s="51"/>
      <c r="AC25" s="51"/>
      <c r="AD25" s="52"/>
      <c r="AE25" s="82"/>
      <c r="AF25" s="17"/>
      <c r="AG25" s="17"/>
    </row>
    <row r="26" spans="1:37" ht="20.149999999999999" customHeight="1" x14ac:dyDescent="0.25">
      <c r="A26" s="53" t="s">
        <v>147</v>
      </c>
      <c r="B26" s="54"/>
      <c r="C26" s="54"/>
      <c r="D26" s="138">
        <f ca="1">INT(RAND()*29)+11</f>
        <v>33</v>
      </c>
      <c r="E26" s="138"/>
      <c r="F26" s="54" t="s">
        <v>141</v>
      </c>
      <c r="G26" s="53"/>
      <c r="H26" s="53">
        <f ca="1">INT(M26/100)</f>
        <v>6</v>
      </c>
      <c r="I26" s="53"/>
      <c r="J26" s="54">
        <f ca="1">INT(M26/10)-INT(M26/100)*10</f>
        <v>9</v>
      </c>
      <c r="K26" s="55" t="str">
        <f ca="1">IF(L26="","",".")</f>
        <v>.</v>
      </c>
      <c r="L26" s="54">
        <f ca="1">IF(M26-INT(M26/10)*10=0,"",M26-INT(M26/10)*10)</f>
        <v>3</v>
      </c>
      <c r="M26" s="56">
        <f ca="1">D26*N26</f>
        <v>693</v>
      </c>
      <c r="N26" s="56">
        <f ca="1">INT(RAND()*(1000-D26*11)/D26+11)</f>
        <v>21</v>
      </c>
      <c r="O26" s="54"/>
      <c r="P26" s="53"/>
      <c r="Q26" s="54"/>
      <c r="R26" s="54"/>
      <c r="S26" s="54"/>
      <c r="T26" s="53" t="s">
        <v>148</v>
      </c>
      <c r="U26" s="54"/>
      <c r="V26" s="54"/>
      <c r="W26" s="138">
        <f ca="1">INT(RAND()*29)+11</f>
        <v>37</v>
      </c>
      <c r="X26" s="138"/>
      <c r="Y26" s="54" t="s">
        <v>141</v>
      </c>
      <c r="Z26" s="53"/>
      <c r="AA26" s="53">
        <f ca="1">IF(INT(AF26/100)=0,"",INT(AF26/100))</f>
        <v>2</v>
      </c>
      <c r="AB26" s="53"/>
      <c r="AC26" s="54">
        <f ca="1">INT(AF26/10)-INT(AF26/100)*10</f>
        <v>2</v>
      </c>
      <c r="AD26" s="55" t="str">
        <f ca="1">IF(AE26="","",".")</f>
        <v>.</v>
      </c>
      <c r="AE26" s="54">
        <f ca="1">IF(AF26-INT(AF26/10)*10=0,"",AF26-INT(AF26/10)*10)</f>
        <v>2</v>
      </c>
      <c r="AF26" s="56">
        <f ca="1">W26*AG26</f>
        <v>222</v>
      </c>
      <c r="AG26" s="56">
        <f ca="1">INT(RAND()*8+2)</f>
        <v>6</v>
      </c>
      <c r="AH26" s="54"/>
      <c r="AI26" s="54"/>
      <c r="AJ26" s="54"/>
      <c r="AK26" s="54"/>
    </row>
    <row r="27" spans="1:37" ht="20.149999999999999" customHeight="1" x14ac:dyDescent="0.25"/>
    <row r="28" spans="1:37" ht="20.149999999999999" customHeight="1" x14ac:dyDescent="0.25"/>
    <row r="29" spans="1:37" ht="20.149999999999999" customHeight="1" x14ac:dyDescent="0.25"/>
    <row r="30" spans="1:37" ht="20.149999999999999" customHeight="1" x14ac:dyDescent="0.25"/>
    <row r="31" spans="1:37" ht="20.149999999999999" customHeight="1" x14ac:dyDescent="0.25"/>
    <row r="32" spans="1:37" ht="20.149999999999999" customHeight="1" x14ac:dyDescent="0.25">
      <c r="D32" s="10"/>
      <c r="E32" s="10"/>
      <c r="F32" s="3"/>
      <c r="G32" s="51"/>
      <c r="H32" s="51"/>
      <c r="I32" s="51"/>
      <c r="J32" s="51"/>
      <c r="K32" s="52"/>
      <c r="L32" s="82"/>
      <c r="M32" s="17"/>
      <c r="N32" s="17"/>
      <c r="S32" s="5"/>
      <c r="V32" s="10"/>
      <c r="W32" s="10"/>
      <c r="X32" s="10"/>
      <c r="Y32" s="3"/>
      <c r="Z32" s="51"/>
      <c r="AA32" s="51"/>
      <c r="AB32" s="51"/>
      <c r="AC32" s="51"/>
      <c r="AD32" s="52"/>
      <c r="AE32" s="82"/>
      <c r="AF32" s="17"/>
      <c r="AG32" s="17"/>
    </row>
    <row r="33" spans="1:37" ht="20.149999999999999" customHeight="1" x14ac:dyDescent="0.25">
      <c r="A33" s="53" t="s">
        <v>149</v>
      </c>
      <c r="B33" s="54"/>
      <c r="C33" s="54"/>
      <c r="D33" s="138">
        <f ca="1">INT(RAND()*29)+11</f>
        <v>19</v>
      </c>
      <c r="E33" s="138"/>
      <c r="F33" s="54" t="s">
        <v>141</v>
      </c>
      <c r="G33" s="53"/>
      <c r="H33" s="53">
        <f ca="1">INT(M33/100)</f>
        <v>7</v>
      </c>
      <c r="I33" s="53"/>
      <c r="J33" s="54">
        <f ca="1">INT(M33/10)-INT(M33/100)*10</f>
        <v>0</v>
      </c>
      <c r="K33" s="55" t="str">
        <f ca="1">IF(L33="","",".")</f>
        <v>.</v>
      </c>
      <c r="L33" s="54">
        <f ca="1">IF(M33-INT(M33/10)*10=0,"",M33-INT(M33/10)*10)</f>
        <v>3</v>
      </c>
      <c r="M33" s="56">
        <f ca="1">D33*N33</f>
        <v>703</v>
      </c>
      <c r="N33" s="56">
        <f ca="1">INT(RAND()*(1000-D33*11)/D33+11)</f>
        <v>37</v>
      </c>
      <c r="O33" s="54"/>
      <c r="P33" s="53"/>
      <c r="Q33" s="54"/>
      <c r="R33" s="54"/>
      <c r="S33" s="139" t="s">
        <v>150</v>
      </c>
      <c r="T33" s="139"/>
      <c r="U33" s="69"/>
      <c r="V33" s="54"/>
      <c r="W33" s="138">
        <f ca="1">INT(RAND()*29)+11</f>
        <v>23</v>
      </c>
      <c r="X33" s="138"/>
      <c r="Y33" s="54" t="s">
        <v>141</v>
      </c>
      <c r="Z33" s="53"/>
      <c r="AA33" s="53" t="str">
        <f ca="1">IF(INT(AF33/100)=0,"",INT(AF33/100))</f>
        <v/>
      </c>
      <c r="AB33" s="53"/>
      <c r="AC33" s="54">
        <f ca="1">INT(AF33/10)-INT(AF33/100)*10</f>
        <v>6</v>
      </c>
      <c r="AD33" s="55" t="str">
        <f ca="1">IF(AE33="","",".")</f>
        <v>.</v>
      </c>
      <c r="AE33" s="54">
        <f ca="1">IF(AF33-INT(AF33/10)*10=0,"",AF33-INT(AF33/10)*10)</f>
        <v>9</v>
      </c>
      <c r="AF33" s="56">
        <f ca="1">W33*AG33</f>
        <v>69</v>
      </c>
      <c r="AG33" s="56">
        <f ca="1">INT(RAND()*8+2)</f>
        <v>3</v>
      </c>
      <c r="AH33" s="54"/>
      <c r="AI33" s="54"/>
      <c r="AJ33" s="54"/>
      <c r="AK33" s="54"/>
    </row>
    <row r="34" spans="1:37" ht="20.149999999999999" customHeight="1" x14ac:dyDescent="0.25">
      <c r="AB34" s="10"/>
    </row>
    <row r="35" spans="1:37" ht="20.149999999999999" customHeight="1" x14ac:dyDescent="0.25"/>
    <row r="36" spans="1:37" ht="20.149999999999999" customHeight="1" x14ac:dyDescent="0.25"/>
    <row r="37" spans="1:37" ht="20.149999999999999" customHeight="1" x14ac:dyDescent="0.25"/>
    <row r="38" spans="1:37" ht="20.149999999999999" customHeight="1" x14ac:dyDescent="0.25"/>
    <row r="39" spans="1:37" ht="15" customHeight="1" x14ac:dyDescent="0.25"/>
    <row r="40" spans="1:37" ht="25" customHeight="1" x14ac:dyDescent="0.25">
      <c r="D40" s="2" t="str">
        <f>IF(D1="","",D1)</f>
        <v>小数のわり算の筆算</v>
      </c>
      <c r="AG40" s="3" t="str">
        <f>IF(AG1="","",AG1)</f>
        <v>№</v>
      </c>
      <c r="AH40" s="3"/>
      <c r="AI40" s="111" t="str">
        <f>IF(AI1="","",AI1)</f>
        <v/>
      </c>
      <c r="AJ40" s="111"/>
    </row>
    <row r="41" spans="1:37" ht="25" customHeight="1" x14ac:dyDescent="0.25">
      <c r="E41" s="6" t="s">
        <v>1</v>
      </c>
      <c r="Q41" s="4" t="str">
        <f>IF(Q2="","",Q2)</f>
        <v>名前</v>
      </c>
      <c r="R41" s="3"/>
      <c r="S41" s="3"/>
      <c r="T41" s="3"/>
      <c r="U41" s="3" t="str">
        <f>IF(U2="","",U2)</f>
        <v/>
      </c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</row>
    <row r="42" spans="1:37" ht="25" customHeight="1" x14ac:dyDescent="0.25">
      <c r="A42" s="1" t="str">
        <f t="shared" ref="A42:O42" si="0">IF(A3="","",A3)</f>
        <v/>
      </c>
      <c r="B42" s="1" t="str">
        <f t="shared" si="0"/>
        <v/>
      </c>
      <c r="C42" s="1" t="str">
        <f t="shared" si="0"/>
        <v/>
      </c>
      <c r="D42" s="1" t="str">
        <f t="shared" si="0"/>
        <v/>
      </c>
      <c r="E42" s="1" t="str">
        <f t="shared" si="0"/>
        <v/>
      </c>
      <c r="F42" s="1" t="str">
        <f t="shared" si="0"/>
        <v/>
      </c>
      <c r="G42" s="1" t="str">
        <f t="shared" si="0"/>
        <v/>
      </c>
      <c r="H42" s="1" t="str">
        <f t="shared" si="0"/>
        <v/>
      </c>
      <c r="I42" s="1" t="str">
        <f t="shared" si="0"/>
        <v/>
      </c>
      <c r="J42" s="1" t="str">
        <f t="shared" si="0"/>
        <v/>
      </c>
      <c r="K42" s="1" t="str">
        <f t="shared" si="0"/>
        <v/>
      </c>
      <c r="L42" s="1" t="str">
        <f t="shared" si="0"/>
        <v/>
      </c>
      <c r="M42" s="1" t="str">
        <f t="shared" si="0"/>
        <v/>
      </c>
      <c r="N42" s="1" t="str">
        <f t="shared" si="0"/>
        <v/>
      </c>
      <c r="O42" s="1" t="str">
        <f t="shared" si="0"/>
        <v/>
      </c>
      <c r="P42" s="1" t="str">
        <f t="shared" ref="P42:AK57" si="1">IF(P3="","",P3)</f>
        <v/>
      </c>
      <c r="Q42" s="1" t="str">
        <f t="shared" si="1"/>
        <v/>
      </c>
      <c r="R42" s="1" t="str">
        <f t="shared" si="1"/>
        <v/>
      </c>
      <c r="S42" s="1" t="str">
        <f t="shared" si="1"/>
        <v/>
      </c>
      <c r="T42" s="1" t="str">
        <f t="shared" si="1"/>
        <v/>
      </c>
      <c r="U42" s="1" t="str">
        <f t="shared" si="1"/>
        <v/>
      </c>
      <c r="V42" s="1" t="str">
        <f t="shared" si="1"/>
        <v/>
      </c>
      <c r="W42" s="1" t="str">
        <f t="shared" si="1"/>
        <v/>
      </c>
      <c r="X42" s="1" t="str">
        <f t="shared" si="1"/>
        <v/>
      </c>
      <c r="Y42" s="1" t="str">
        <f t="shared" si="1"/>
        <v/>
      </c>
      <c r="Z42" s="1" t="str">
        <f t="shared" si="1"/>
        <v/>
      </c>
      <c r="AA42" s="1" t="str">
        <f t="shared" si="1"/>
        <v/>
      </c>
      <c r="AB42" s="1" t="str">
        <f t="shared" si="1"/>
        <v/>
      </c>
      <c r="AC42" s="1" t="str">
        <f t="shared" si="1"/>
        <v/>
      </c>
      <c r="AD42" s="1" t="str">
        <f t="shared" si="1"/>
        <v/>
      </c>
      <c r="AE42" s="1" t="str">
        <f t="shared" si="1"/>
        <v/>
      </c>
      <c r="AF42" s="1" t="str">
        <f t="shared" si="1"/>
        <v/>
      </c>
      <c r="AG42" s="1" t="str">
        <f t="shared" si="1"/>
        <v/>
      </c>
      <c r="AH42" s="1" t="str">
        <f t="shared" si="1"/>
        <v/>
      </c>
      <c r="AI42" s="1" t="str">
        <f t="shared" si="1"/>
        <v/>
      </c>
      <c r="AJ42" s="1" t="str">
        <f t="shared" si="1"/>
        <v/>
      </c>
      <c r="AK42" s="1" t="str">
        <f t="shared" si="1"/>
        <v/>
      </c>
    </row>
    <row r="43" spans="1:37" ht="19" customHeight="1" x14ac:dyDescent="0.25">
      <c r="A43" s="5" t="str">
        <f t="shared" ref="A43:I43" si="2">IF(A4="","",A4)</f>
        <v/>
      </c>
      <c r="B43" s="1" t="str">
        <f t="shared" si="2"/>
        <v/>
      </c>
      <c r="C43" s="1" t="str">
        <f t="shared" si="2"/>
        <v/>
      </c>
      <c r="D43" s="10" t="str">
        <f t="shared" si="2"/>
        <v/>
      </c>
      <c r="E43" s="10" t="str">
        <f t="shared" si="2"/>
        <v/>
      </c>
      <c r="F43" s="3" t="str">
        <f t="shared" si="2"/>
        <v/>
      </c>
      <c r="G43" s="51" t="str">
        <f t="shared" si="2"/>
        <v/>
      </c>
      <c r="H43" s="51" t="str">
        <f t="shared" si="2"/>
        <v/>
      </c>
      <c r="I43" s="51" t="str">
        <f t="shared" si="2"/>
        <v/>
      </c>
      <c r="J43" s="62">
        <f ca="1">INT(N44/10)</f>
        <v>1</v>
      </c>
      <c r="K43" s="83" t="str">
        <f ca="1">IF(L43="","",".")</f>
        <v>.</v>
      </c>
      <c r="L43" s="61">
        <f ca="1">IF(N44-INT(N44/10)*10=0,"",N44-INT(N44/10)*10)</f>
        <v>3</v>
      </c>
      <c r="M43" s="10" t="str">
        <f t="shared" ref="M43:P44" si="3">IF(M4="","",M4)</f>
        <v/>
      </c>
      <c r="N43" s="10" t="str">
        <f t="shared" si="3"/>
        <v/>
      </c>
      <c r="O43" s="1" t="str">
        <f t="shared" si="3"/>
        <v/>
      </c>
      <c r="P43" s="1" t="str">
        <f t="shared" si="3"/>
        <v/>
      </c>
      <c r="Q43" s="1" t="str">
        <f t="shared" si="1"/>
        <v/>
      </c>
      <c r="R43" s="1" t="str">
        <f t="shared" si="1"/>
        <v/>
      </c>
      <c r="S43" s="5" t="str">
        <f t="shared" si="1"/>
        <v/>
      </c>
      <c r="T43" s="1" t="str">
        <f t="shared" si="1"/>
        <v/>
      </c>
      <c r="U43" s="1" t="str">
        <f t="shared" si="1"/>
        <v/>
      </c>
      <c r="V43" s="10" t="str">
        <f t="shared" si="1"/>
        <v/>
      </c>
      <c r="W43" s="10" t="str">
        <f t="shared" si="1"/>
        <v/>
      </c>
      <c r="X43" s="10" t="str">
        <f t="shared" si="1"/>
        <v/>
      </c>
      <c r="Y43" s="3" t="str">
        <f t="shared" si="1"/>
        <v/>
      </c>
      <c r="Z43" s="51" t="str">
        <f t="shared" si="1"/>
        <v/>
      </c>
      <c r="AA43" s="51" t="str">
        <f t="shared" si="1"/>
        <v/>
      </c>
      <c r="AB43" s="51" t="str">
        <f t="shared" si="1"/>
        <v/>
      </c>
      <c r="AC43" s="62">
        <f ca="1">INT(AG44/10)</f>
        <v>0</v>
      </c>
      <c r="AD43" s="83" t="str">
        <f ca="1">IF(AE43="","",".")</f>
        <v>.</v>
      </c>
      <c r="AE43" s="61">
        <f ca="1">IF(AG44-INT(AG44/10)*10=0,"",AG44-INT(AG44/10)*10)</f>
        <v>4</v>
      </c>
      <c r="AF43" s="10" t="str">
        <f t="shared" si="1"/>
        <v/>
      </c>
      <c r="AG43" s="10" t="str">
        <f t="shared" si="1"/>
        <v/>
      </c>
      <c r="AH43" s="1" t="str">
        <f t="shared" si="1"/>
        <v/>
      </c>
      <c r="AI43" s="1" t="str">
        <f t="shared" si="1"/>
        <v/>
      </c>
      <c r="AJ43" s="1" t="str">
        <f t="shared" si="1"/>
        <v/>
      </c>
      <c r="AK43" s="1" t="str">
        <f t="shared" si="1"/>
        <v/>
      </c>
    </row>
    <row r="44" spans="1:37" ht="19" customHeight="1" x14ac:dyDescent="0.25">
      <c r="A44" s="53" t="str">
        <f>IF(A5="","",A5)</f>
        <v>(1)</v>
      </c>
      <c r="B44" s="54"/>
      <c r="C44" s="54"/>
      <c r="D44" s="138">
        <f t="shared" ref="D44:L44" ca="1" si="4">IF(D5="","",D5)</f>
        <v>33</v>
      </c>
      <c r="E44" s="138" t="str">
        <f t="shared" si="4"/>
        <v/>
      </c>
      <c r="F44" s="54" t="str">
        <f t="shared" si="4"/>
        <v>)</v>
      </c>
      <c r="G44" s="53" t="str">
        <f t="shared" si="4"/>
        <v/>
      </c>
      <c r="H44" s="53">
        <f t="shared" ca="1" si="4"/>
        <v>4</v>
      </c>
      <c r="I44" s="53" t="str">
        <f t="shared" si="4"/>
        <v/>
      </c>
      <c r="J44" s="54">
        <f t="shared" ca="1" si="4"/>
        <v>2</v>
      </c>
      <c r="K44" s="55" t="str">
        <f t="shared" ca="1" si="4"/>
        <v>.</v>
      </c>
      <c r="L44" s="54">
        <f t="shared" ca="1" si="4"/>
        <v>9</v>
      </c>
      <c r="M44" s="56">
        <f t="shared" ca="1" si="3"/>
        <v>429</v>
      </c>
      <c r="N44" s="56">
        <f t="shared" ca="1" si="3"/>
        <v>13</v>
      </c>
      <c r="O44" s="54" t="str">
        <f t="shared" si="3"/>
        <v/>
      </c>
      <c r="P44" s="53" t="str">
        <f t="shared" si="3"/>
        <v/>
      </c>
      <c r="Q44" s="54" t="str">
        <f t="shared" si="1"/>
        <v/>
      </c>
      <c r="R44" s="54" t="str">
        <f t="shared" si="1"/>
        <v/>
      </c>
      <c r="S44" s="54" t="str">
        <f t="shared" si="1"/>
        <v/>
      </c>
      <c r="T44" s="53" t="str">
        <f t="shared" si="1"/>
        <v>(2)</v>
      </c>
      <c r="U44" s="54"/>
      <c r="V44" s="54"/>
      <c r="W44" s="138">
        <f t="shared" ca="1" si="1"/>
        <v>34</v>
      </c>
      <c r="X44" s="138" t="str">
        <f t="shared" si="1"/>
        <v/>
      </c>
      <c r="Y44" s="54" t="str">
        <f t="shared" si="1"/>
        <v>)</v>
      </c>
      <c r="Z44" s="53" t="str">
        <f t="shared" si="1"/>
        <v/>
      </c>
      <c r="AA44" s="53">
        <f t="shared" ca="1" si="1"/>
        <v>1</v>
      </c>
      <c r="AB44" s="53" t="str">
        <f t="shared" si="1"/>
        <v/>
      </c>
      <c r="AC44" s="54">
        <f t="shared" ca="1" si="1"/>
        <v>3</v>
      </c>
      <c r="AD44" s="55" t="str">
        <f t="shared" ca="1" si="1"/>
        <v>.</v>
      </c>
      <c r="AE44" s="54">
        <f t="shared" ca="1" si="1"/>
        <v>6</v>
      </c>
      <c r="AF44" s="56">
        <f t="shared" ca="1" si="1"/>
        <v>136</v>
      </c>
      <c r="AG44" s="56">
        <f t="shared" ca="1" si="1"/>
        <v>4</v>
      </c>
      <c r="AH44" s="54" t="str">
        <f t="shared" si="1"/>
        <v/>
      </c>
      <c r="AI44" s="54" t="str">
        <f t="shared" si="1"/>
        <v/>
      </c>
      <c r="AJ44" s="54" t="str">
        <f t="shared" si="1"/>
        <v/>
      </c>
      <c r="AK44" s="54" t="str">
        <f t="shared" si="1"/>
        <v/>
      </c>
    </row>
    <row r="45" spans="1:37" ht="19" customHeight="1" x14ac:dyDescent="0.25">
      <c r="A45" s="1" t="str">
        <f>IF(A6="","",A6)</f>
        <v/>
      </c>
      <c r="D45" s="1" t="str">
        <f t="shared" ref="D45:G47" si="5">IF(D6="","",D6)</f>
        <v/>
      </c>
      <c r="E45" s="1" t="str">
        <f t="shared" si="5"/>
        <v/>
      </c>
      <c r="F45" s="1" t="str">
        <f t="shared" si="5"/>
        <v/>
      </c>
      <c r="G45" s="1" t="str">
        <f t="shared" si="5"/>
        <v/>
      </c>
      <c r="H45" s="64">
        <f ca="1">INT(M45/10)</f>
        <v>3</v>
      </c>
      <c r="I45" s="64" t="str">
        <f>IF(I6="","",I6)</f>
        <v/>
      </c>
      <c r="J45" s="64">
        <f ca="1">M45-INT(M45/10)*10</f>
        <v>3</v>
      </c>
      <c r="K45" s="64" t="str">
        <f>IF(K6="","",K6)</f>
        <v/>
      </c>
      <c r="L45" s="64" t="str">
        <f>IF(L6="","",L6)</f>
        <v/>
      </c>
      <c r="M45" s="8">
        <f ca="1">D44*J43</f>
        <v>33</v>
      </c>
      <c r="N45" s="8" t="str">
        <f t="shared" ref="N45:P47" si="6">IF(N6="","",N6)</f>
        <v/>
      </c>
      <c r="O45" s="1" t="str">
        <f t="shared" si="6"/>
        <v/>
      </c>
      <c r="P45" s="1" t="str">
        <f t="shared" si="6"/>
        <v/>
      </c>
      <c r="Q45" s="1" t="str">
        <f t="shared" si="1"/>
        <v/>
      </c>
      <c r="R45" s="1" t="str">
        <f t="shared" si="1"/>
        <v/>
      </c>
      <c r="S45" s="1" t="str">
        <f t="shared" si="1"/>
        <v/>
      </c>
      <c r="T45" s="1" t="str">
        <f t="shared" si="1"/>
        <v/>
      </c>
      <c r="W45" s="1" t="str">
        <f t="shared" si="1"/>
        <v/>
      </c>
      <c r="X45" s="1" t="str">
        <f t="shared" si="1"/>
        <v/>
      </c>
      <c r="Y45" s="1" t="str">
        <f t="shared" si="1"/>
        <v/>
      </c>
      <c r="Z45" s="1" t="str">
        <f t="shared" si="1"/>
        <v/>
      </c>
      <c r="AA45" s="84">
        <f ca="1">IF(AF45=0,"",IF(INT(AF45/100)=0,"",INT(AF45/100)))</f>
        <v>1</v>
      </c>
      <c r="AB45" s="85" t="str">
        <f>IF(AB6="","",AB6)</f>
        <v/>
      </c>
      <c r="AC45" s="85">
        <f ca="1">IF(AF45=0,"",INT(AF45/10)-INT(AF45/100)*10)</f>
        <v>3</v>
      </c>
      <c r="AD45" s="86" t="str">
        <f>IF(AD6="","",AD6)</f>
        <v/>
      </c>
      <c r="AE45" s="86">
        <f ca="1">AF45-INT(AF45/10)*10</f>
        <v>6</v>
      </c>
      <c r="AF45" s="8">
        <f ca="1">W44*AG44</f>
        <v>136</v>
      </c>
      <c r="AG45" s="8" t="str">
        <f>IF(AG6="","",AG6)</f>
        <v/>
      </c>
      <c r="AH45" s="1" t="str">
        <f t="shared" si="1"/>
        <v/>
      </c>
      <c r="AI45" s="1" t="str">
        <f t="shared" si="1"/>
        <v/>
      </c>
      <c r="AJ45" s="1" t="str">
        <f t="shared" si="1"/>
        <v/>
      </c>
      <c r="AK45" s="1" t="str">
        <f t="shared" si="1"/>
        <v/>
      </c>
    </row>
    <row r="46" spans="1:37" ht="19" customHeight="1" x14ac:dyDescent="0.25">
      <c r="A46" s="1" t="str">
        <f>IF(A7="","",A7)</f>
        <v/>
      </c>
      <c r="D46" s="1" t="str">
        <f t="shared" si="5"/>
        <v/>
      </c>
      <c r="E46" s="1" t="str">
        <f t="shared" si="5"/>
        <v/>
      </c>
      <c r="F46" s="58" t="str">
        <f t="shared" si="5"/>
        <v/>
      </c>
      <c r="G46" s="58" t="str">
        <f t="shared" si="5"/>
        <v/>
      </c>
      <c r="H46" s="66" t="str">
        <f ca="1">IF(M46=0,"",IF(INT(M46/100)=0,"",INT(M46/100)))</f>
        <v/>
      </c>
      <c r="I46" s="67" t="str">
        <f>IF(I7="","",I7)</f>
        <v/>
      </c>
      <c r="J46" s="67">
        <f ca="1">IF(M46=0,"",INT(M46/10)-INT(M46/100)*10)</f>
        <v>9</v>
      </c>
      <c r="K46" s="68" t="str">
        <f>IF(K7="","",K7)</f>
        <v/>
      </c>
      <c r="L46" s="68">
        <f ca="1">M46-INT(M46/10)*10</f>
        <v>9</v>
      </c>
      <c r="M46" s="17">
        <f ca="1">M44-M45*10</f>
        <v>99</v>
      </c>
      <c r="N46" s="8" t="str">
        <f t="shared" si="6"/>
        <v/>
      </c>
      <c r="O46" s="1" t="str">
        <f t="shared" si="6"/>
        <v/>
      </c>
      <c r="P46" s="1" t="str">
        <f t="shared" si="6"/>
        <v/>
      </c>
      <c r="Q46" s="1" t="str">
        <f t="shared" si="1"/>
        <v/>
      </c>
      <c r="R46" s="1" t="str">
        <f t="shared" si="1"/>
        <v/>
      </c>
      <c r="S46" s="1" t="str">
        <f t="shared" si="1"/>
        <v/>
      </c>
      <c r="T46" s="1" t="str">
        <f t="shared" si="1"/>
        <v/>
      </c>
      <c r="W46" s="1" t="str">
        <f t="shared" si="1"/>
        <v/>
      </c>
      <c r="X46" s="1" t="str">
        <f t="shared" si="1"/>
        <v/>
      </c>
      <c r="Y46" s="58" t="str">
        <f t="shared" si="1"/>
        <v/>
      </c>
      <c r="Z46" s="58" t="str">
        <f t="shared" si="1"/>
        <v/>
      </c>
      <c r="AA46" s="66"/>
      <c r="AB46" s="67"/>
      <c r="AC46" s="67"/>
      <c r="AD46" s="68"/>
      <c r="AE46" s="68">
        <f ca="1">AF46</f>
        <v>0</v>
      </c>
      <c r="AF46" s="17">
        <f ca="1">AF44-AF45</f>
        <v>0</v>
      </c>
      <c r="AG46" s="8"/>
      <c r="AH46" s="1" t="str">
        <f t="shared" si="1"/>
        <v/>
      </c>
      <c r="AI46" s="1" t="str">
        <f t="shared" si="1"/>
        <v/>
      </c>
      <c r="AJ46" s="1" t="str">
        <f t="shared" si="1"/>
        <v/>
      </c>
      <c r="AK46" s="1" t="str">
        <f t="shared" si="1"/>
        <v/>
      </c>
    </row>
    <row r="47" spans="1:37" ht="19" customHeight="1" x14ac:dyDescent="0.25">
      <c r="A47" s="1" t="str">
        <f>IF(A8="","",A8)</f>
        <v/>
      </c>
      <c r="D47" s="1" t="str">
        <f t="shared" si="5"/>
        <v/>
      </c>
      <c r="E47" s="1" t="str">
        <f t="shared" si="5"/>
        <v/>
      </c>
      <c r="F47" s="1" t="str">
        <f t="shared" si="5"/>
        <v/>
      </c>
      <c r="G47" s="1" t="str">
        <f t="shared" si="5"/>
        <v/>
      </c>
      <c r="H47" s="84" t="str">
        <f ca="1">IF(M46=0,"",IF(INT(M47/100)=0,"",INT(M47/100)))</f>
        <v/>
      </c>
      <c r="I47" s="85" t="str">
        <f>IF(I8="","",I8)</f>
        <v/>
      </c>
      <c r="J47" s="85">
        <f ca="1">IF(M46=0,"",INT(M47/10)-INT(M47/100)*10)</f>
        <v>9</v>
      </c>
      <c r="K47" s="86" t="str">
        <f>IF(K8="","",K8)</f>
        <v/>
      </c>
      <c r="L47" s="86">
        <f ca="1">IF(M46=0,"",M47-INT(M47/10)*10)</f>
        <v>9</v>
      </c>
      <c r="M47" s="8">
        <f ca="1">D44*L43</f>
        <v>99</v>
      </c>
      <c r="N47" s="8" t="str">
        <f t="shared" si="6"/>
        <v/>
      </c>
      <c r="O47" s="1" t="str">
        <f t="shared" si="6"/>
        <v/>
      </c>
      <c r="P47" s="1" t="str">
        <f t="shared" si="6"/>
        <v/>
      </c>
      <c r="Q47" s="1" t="str">
        <f t="shared" si="1"/>
        <v/>
      </c>
      <c r="R47" s="1" t="str">
        <f t="shared" si="1"/>
        <v/>
      </c>
      <c r="S47" s="1" t="str">
        <f t="shared" si="1"/>
        <v/>
      </c>
      <c r="T47" s="1" t="str">
        <f t="shared" si="1"/>
        <v/>
      </c>
      <c r="W47" s="1" t="str">
        <f t="shared" si="1"/>
        <v/>
      </c>
      <c r="X47" s="1" t="str">
        <f t="shared" si="1"/>
        <v/>
      </c>
      <c r="Y47" s="1" t="str">
        <f t="shared" si="1"/>
        <v/>
      </c>
      <c r="AA47" s="66"/>
      <c r="AB47" s="67"/>
      <c r="AC47" s="67"/>
      <c r="AD47" s="68"/>
      <c r="AE47" s="68"/>
      <c r="AI47" s="1" t="str">
        <f t="shared" si="1"/>
        <v/>
      </c>
      <c r="AJ47" s="1" t="str">
        <f t="shared" si="1"/>
        <v/>
      </c>
      <c r="AK47" s="1" t="str">
        <f t="shared" si="1"/>
        <v/>
      </c>
    </row>
    <row r="48" spans="1:37" ht="19" customHeight="1" x14ac:dyDescent="0.25">
      <c r="A48" s="1" t="str">
        <f t="shared" ref="A48:P63" si="7">IF(A9="","",A9)</f>
        <v/>
      </c>
      <c r="D48" s="1" t="str">
        <f t="shared" si="7"/>
        <v/>
      </c>
      <c r="E48" s="1" t="str">
        <f t="shared" si="7"/>
        <v/>
      </c>
      <c r="F48" s="1" t="str">
        <f t="shared" si="7"/>
        <v/>
      </c>
      <c r="G48" s="1" t="str">
        <f t="shared" si="7"/>
        <v/>
      </c>
      <c r="H48" s="9" t="str">
        <f t="shared" si="7"/>
        <v/>
      </c>
      <c r="I48" s="9" t="str">
        <f t="shared" si="7"/>
        <v/>
      </c>
      <c r="J48" s="9" t="str">
        <f t="shared" si="7"/>
        <v/>
      </c>
      <c r="K48" s="9" t="str">
        <f t="shared" si="7"/>
        <v/>
      </c>
      <c r="L48" s="9">
        <f ca="1">IF(M46=0,"",M48)</f>
        <v>0</v>
      </c>
      <c r="M48" s="8">
        <f ca="1">M46-M47</f>
        <v>0</v>
      </c>
      <c r="N48" s="8" t="str">
        <f t="shared" si="7"/>
        <v/>
      </c>
      <c r="O48" s="1" t="str">
        <f t="shared" ref="O48:P57" si="8">IF(O9="","",O9)</f>
        <v/>
      </c>
      <c r="P48" s="1" t="str">
        <f t="shared" si="8"/>
        <v/>
      </c>
      <c r="Q48" s="1" t="str">
        <f t="shared" si="1"/>
        <v/>
      </c>
      <c r="R48" s="1" t="str">
        <f t="shared" si="1"/>
        <v/>
      </c>
      <c r="S48" s="1" t="str">
        <f t="shared" si="1"/>
        <v/>
      </c>
      <c r="T48" s="1" t="str">
        <f t="shared" si="1"/>
        <v/>
      </c>
      <c r="W48" s="1" t="str">
        <f t="shared" si="1"/>
        <v/>
      </c>
      <c r="X48" s="1" t="str">
        <f t="shared" si="1"/>
        <v/>
      </c>
      <c r="Y48" s="1" t="str">
        <f t="shared" si="1"/>
        <v/>
      </c>
      <c r="AA48" s="9"/>
      <c r="AB48" s="9"/>
      <c r="AC48" s="9"/>
      <c r="AD48" s="9"/>
      <c r="AE48" s="9"/>
      <c r="AI48" s="1" t="str">
        <f t="shared" si="1"/>
        <v/>
      </c>
      <c r="AJ48" s="1" t="str">
        <f t="shared" si="1"/>
        <v/>
      </c>
      <c r="AK48" s="1" t="str">
        <f t="shared" si="1"/>
        <v/>
      </c>
    </row>
    <row r="49" spans="1:37" ht="19" customHeight="1" x14ac:dyDescent="0.25">
      <c r="A49" s="1" t="str">
        <f t="shared" si="7"/>
        <v/>
      </c>
      <c r="D49" s="1" t="str">
        <f t="shared" si="7"/>
        <v/>
      </c>
      <c r="E49" s="1" t="str">
        <f t="shared" si="7"/>
        <v/>
      </c>
      <c r="F49" s="1" t="str">
        <f t="shared" si="7"/>
        <v/>
      </c>
      <c r="G49" s="1" t="str">
        <f t="shared" si="7"/>
        <v/>
      </c>
      <c r="H49" s="1" t="str">
        <f t="shared" si="7"/>
        <v/>
      </c>
      <c r="I49" s="1" t="str">
        <f t="shared" si="7"/>
        <v/>
      </c>
      <c r="J49" s="1" t="str">
        <f t="shared" si="7"/>
        <v/>
      </c>
      <c r="K49" s="1" t="str">
        <f t="shared" si="7"/>
        <v/>
      </c>
      <c r="L49" s="1" t="str">
        <f t="shared" si="7"/>
        <v/>
      </c>
      <c r="M49" s="1" t="str">
        <f t="shared" si="7"/>
        <v/>
      </c>
      <c r="N49" s="1" t="str">
        <f t="shared" si="7"/>
        <v/>
      </c>
      <c r="O49" s="1" t="str">
        <f t="shared" si="8"/>
        <v/>
      </c>
      <c r="P49" s="1" t="str">
        <f t="shared" si="8"/>
        <v/>
      </c>
      <c r="Q49" s="1" t="str">
        <f t="shared" si="1"/>
        <v/>
      </c>
      <c r="R49" s="1" t="str">
        <f t="shared" si="1"/>
        <v/>
      </c>
      <c r="S49" s="1" t="str">
        <f t="shared" si="1"/>
        <v/>
      </c>
      <c r="T49" s="1" t="str">
        <f t="shared" si="1"/>
        <v/>
      </c>
      <c r="W49" s="1" t="str">
        <f t="shared" si="1"/>
        <v/>
      </c>
      <c r="X49" s="1" t="str">
        <f t="shared" si="1"/>
        <v/>
      </c>
      <c r="Y49" s="1" t="str">
        <f t="shared" si="1"/>
        <v/>
      </c>
      <c r="Z49" s="1" t="str">
        <f>IF(Z10="","",Z10)</f>
        <v/>
      </c>
      <c r="AA49" s="1" t="str">
        <f>IF(AA10="","",AA10)</f>
        <v/>
      </c>
      <c r="AB49" s="1" t="str">
        <f>IF(AB10="","",AB10)</f>
        <v/>
      </c>
      <c r="AC49" s="1" t="str">
        <f>IF(AC10="","",AC10)</f>
        <v/>
      </c>
      <c r="AD49" s="1" t="str">
        <f>IF(AD10="","",AD10)</f>
        <v/>
      </c>
      <c r="AE49" s="1" t="str">
        <f t="shared" ref="AE49:AK53" si="9">IF(AE10="","",AE10)</f>
        <v/>
      </c>
      <c r="AF49" s="1" t="str">
        <f t="shared" si="9"/>
        <v/>
      </c>
      <c r="AG49" s="1" t="str">
        <f t="shared" si="9"/>
        <v/>
      </c>
      <c r="AH49" s="1" t="str">
        <f t="shared" si="9"/>
        <v/>
      </c>
      <c r="AI49" s="1" t="str">
        <f t="shared" si="9"/>
        <v/>
      </c>
      <c r="AJ49" s="1" t="str">
        <f t="shared" si="9"/>
        <v/>
      </c>
      <c r="AK49" s="1" t="str">
        <f t="shared" si="9"/>
        <v/>
      </c>
    </row>
    <row r="50" spans="1:37" ht="19" customHeight="1" x14ac:dyDescent="0.25">
      <c r="A50" s="1" t="str">
        <f t="shared" si="7"/>
        <v/>
      </c>
      <c r="D50" s="10" t="str">
        <f t="shared" si="7"/>
        <v/>
      </c>
      <c r="E50" s="10" t="str">
        <f t="shared" si="7"/>
        <v/>
      </c>
      <c r="F50" s="3" t="str">
        <f t="shared" si="7"/>
        <v/>
      </c>
      <c r="G50" s="51" t="str">
        <f t="shared" si="7"/>
        <v/>
      </c>
      <c r="H50" s="51" t="str">
        <f t="shared" si="7"/>
        <v/>
      </c>
      <c r="I50" s="51" t="str">
        <f t="shared" si="7"/>
        <v/>
      </c>
      <c r="J50" s="62">
        <f ca="1">INT(N51/10)</f>
        <v>1</v>
      </c>
      <c r="K50" s="83" t="str">
        <f ca="1">IF(L50="","",".")</f>
        <v>.</v>
      </c>
      <c r="L50" s="61">
        <f ca="1">IF(N51-INT(N51/10)*10=0,"",N51-INT(N51/10)*10)</f>
        <v>8</v>
      </c>
      <c r="M50" s="10" t="str">
        <f>IF(M11="","",M11)</f>
        <v/>
      </c>
      <c r="N50" s="10" t="str">
        <f>IF(N11="","",N11)</f>
        <v/>
      </c>
      <c r="O50" s="1" t="str">
        <f t="shared" si="8"/>
        <v/>
      </c>
      <c r="P50" s="1" t="str">
        <f t="shared" si="8"/>
        <v/>
      </c>
      <c r="Q50" s="1" t="str">
        <f t="shared" si="1"/>
        <v/>
      </c>
      <c r="R50" s="1" t="str">
        <f t="shared" si="1"/>
        <v/>
      </c>
      <c r="S50" s="5" t="str">
        <f t="shared" si="1"/>
        <v/>
      </c>
      <c r="T50" s="1" t="str">
        <f t="shared" si="1"/>
        <v/>
      </c>
      <c r="V50" s="10"/>
      <c r="W50" s="10" t="str">
        <f t="shared" si="1"/>
        <v/>
      </c>
      <c r="X50" s="10" t="str">
        <f t="shared" si="1"/>
        <v/>
      </c>
      <c r="Y50" s="3" t="str">
        <f t="shared" si="1"/>
        <v/>
      </c>
      <c r="Z50" s="51" t="str">
        <f t="shared" si="1"/>
        <v/>
      </c>
      <c r="AA50" s="51" t="str">
        <f t="shared" si="1"/>
        <v/>
      </c>
      <c r="AB50" s="51" t="str">
        <f t="shared" si="1"/>
        <v/>
      </c>
      <c r="AC50" s="62">
        <f ca="1">INT(AG51/10)</f>
        <v>0</v>
      </c>
      <c r="AD50" s="83" t="str">
        <f ca="1">IF(AE50="","",".")</f>
        <v>.</v>
      </c>
      <c r="AE50" s="61">
        <f ca="1">IF(AG51-INT(AG51/10)*10=0,"",AG51-INT(AG51/10)*10)</f>
        <v>5</v>
      </c>
      <c r="AF50" s="10" t="str">
        <f t="shared" si="9"/>
        <v/>
      </c>
      <c r="AG50" s="10" t="str">
        <f t="shared" si="9"/>
        <v/>
      </c>
      <c r="AH50" s="1" t="str">
        <f t="shared" si="9"/>
        <v/>
      </c>
      <c r="AI50" s="1" t="str">
        <f t="shared" si="9"/>
        <v/>
      </c>
      <c r="AJ50" s="1" t="str">
        <f t="shared" si="9"/>
        <v/>
      </c>
      <c r="AK50" s="1" t="str">
        <f t="shared" si="9"/>
        <v/>
      </c>
    </row>
    <row r="51" spans="1:37" ht="19" customHeight="1" x14ac:dyDescent="0.25">
      <c r="A51" s="53" t="str">
        <f t="shared" si="7"/>
        <v>(3)</v>
      </c>
      <c r="B51" s="54"/>
      <c r="C51" s="54"/>
      <c r="D51" s="138">
        <f t="shared" ca="1" si="7"/>
        <v>31</v>
      </c>
      <c r="E51" s="138" t="str">
        <f t="shared" si="7"/>
        <v/>
      </c>
      <c r="F51" s="54" t="str">
        <f t="shared" si="7"/>
        <v>)</v>
      </c>
      <c r="G51" s="53" t="str">
        <f t="shared" si="7"/>
        <v/>
      </c>
      <c r="H51" s="53">
        <f t="shared" ca="1" si="7"/>
        <v>5</v>
      </c>
      <c r="I51" s="53" t="str">
        <f t="shared" si="7"/>
        <v/>
      </c>
      <c r="J51" s="54">
        <f t="shared" ca="1" si="7"/>
        <v>5</v>
      </c>
      <c r="K51" s="55" t="str">
        <f t="shared" ca="1" si="7"/>
        <v>.</v>
      </c>
      <c r="L51" s="54">
        <f t="shared" ca="1" si="7"/>
        <v>8</v>
      </c>
      <c r="M51" s="56">
        <f t="shared" ca="1" si="7"/>
        <v>558</v>
      </c>
      <c r="N51" s="56">
        <f t="shared" ca="1" si="7"/>
        <v>18</v>
      </c>
      <c r="O51" s="54" t="str">
        <f t="shared" si="8"/>
        <v/>
      </c>
      <c r="P51" s="53" t="str">
        <f t="shared" si="8"/>
        <v/>
      </c>
      <c r="Q51" s="54" t="str">
        <f t="shared" si="1"/>
        <v/>
      </c>
      <c r="R51" s="54" t="str">
        <f t="shared" si="1"/>
        <v/>
      </c>
      <c r="S51" s="54" t="str">
        <f t="shared" si="1"/>
        <v/>
      </c>
      <c r="T51" s="53" t="str">
        <f t="shared" si="1"/>
        <v>(4)</v>
      </c>
      <c r="U51" s="54"/>
      <c r="V51" s="54"/>
      <c r="W51" s="138">
        <f t="shared" ca="1" si="1"/>
        <v>25</v>
      </c>
      <c r="X51" s="138" t="str">
        <f t="shared" si="1"/>
        <v/>
      </c>
      <c r="Y51" s="54" t="str">
        <f t="shared" si="1"/>
        <v>)</v>
      </c>
      <c r="Z51" s="53" t="str">
        <f t="shared" si="1"/>
        <v/>
      </c>
      <c r="AA51" s="53">
        <f t="shared" ca="1" si="1"/>
        <v>1</v>
      </c>
      <c r="AB51" s="53" t="str">
        <f t="shared" si="1"/>
        <v/>
      </c>
      <c r="AC51" s="54">
        <f t="shared" ca="1" si="1"/>
        <v>2</v>
      </c>
      <c r="AD51" s="55" t="str">
        <f t="shared" ca="1" si="1"/>
        <v>.</v>
      </c>
      <c r="AE51" s="54">
        <f t="shared" ca="1" si="1"/>
        <v>5</v>
      </c>
      <c r="AF51" s="56">
        <f t="shared" ca="1" si="1"/>
        <v>125</v>
      </c>
      <c r="AG51" s="56">
        <f t="shared" ca="1" si="1"/>
        <v>5</v>
      </c>
      <c r="AH51" s="54" t="str">
        <f t="shared" si="9"/>
        <v/>
      </c>
      <c r="AI51" s="54" t="str">
        <f t="shared" si="9"/>
        <v/>
      </c>
      <c r="AJ51" s="54" t="str">
        <f t="shared" si="9"/>
        <v/>
      </c>
      <c r="AK51" s="54" t="str">
        <f t="shared" si="9"/>
        <v/>
      </c>
    </row>
    <row r="52" spans="1:37" ht="19" customHeight="1" x14ac:dyDescent="0.25">
      <c r="A52" s="1" t="str">
        <f t="shared" si="7"/>
        <v/>
      </c>
      <c r="D52" s="1" t="str">
        <f t="shared" si="7"/>
        <v/>
      </c>
      <c r="E52" s="1" t="str">
        <f t="shared" si="7"/>
        <v/>
      </c>
      <c r="F52" s="1" t="str">
        <f t="shared" si="7"/>
        <v/>
      </c>
      <c r="G52" s="1" t="str">
        <f t="shared" si="7"/>
        <v/>
      </c>
      <c r="H52" s="64">
        <f ca="1">INT(M52/10)</f>
        <v>3</v>
      </c>
      <c r="I52" s="64" t="str">
        <f>IF(I13="","",I13)</f>
        <v/>
      </c>
      <c r="J52" s="64">
        <f ca="1">M52-INT(M52/10)*10</f>
        <v>1</v>
      </c>
      <c r="K52" s="64" t="str">
        <f>IF(K13="","",K13)</f>
        <v/>
      </c>
      <c r="L52" s="64" t="str">
        <f>IF(L13="","",L13)</f>
        <v/>
      </c>
      <c r="M52" s="8">
        <f ca="1">D51*J50</f>
        <v>31</v>
      </c>
      <c r="N52" s="8" t="str">
        <f>IF(N13="","",N13)</f>
        <v/>
      </c>
      <c r="O52" s="1" t="str">
        <f t="shared" si="8"/>
        <v/>
      </c>
      <c r="P52" s="1" t="str">
        <f t="shared" si="8"/>
        <v/>
      </c>
      <c r="Q52" s="1" t="str">
        <f t="shared" si="1"/>
        <v/>
      </c>
      <c r="R52" s="1" t="str">
        <f t="shared" si="1"/>
        <v/>
      </c>
      <c r="S52" s="1" t="str">
        <f t="shared" si="1"/>
        <v/>
      </c>
      <c r="T52" s="1" t="str">
        <f t="shared" si="1"/>
        <v/>
      </c>
      <c r="W52" s="1" t="str">
        <f t="shared" si="1"/>
        <v/>
      </c>
      <c r="X52" s="1" t="str">
        <f t="shared" si="1"/>
        <v/>
      </c>
      <c r="Y52" s="1" t="str">
        <f t="shared" si="1"/>
        <v/>
      </c>
      <c r="Z52" s="1" t="str">
        <f t="shared" si="1"/>
        <v/>
      </c>
      <c r="AA52" s="84">
        <f ca="1">IF(AF52=0,"",IF(INT(AF52/100)=0,"",INT(AF52/100)))</f>
        <v>1</v>
      </c>
      <c r="AB52" s="85" t="str">
        <f t="shared" si="1"/>
        <v/>
      </c>
      <c r="AC52" s="85">
        <f ca="1">IF(AF52=0,"",INT(AF52/10)-INT(AF52/100)*10)</f>
        <v>2</v>
      </c>
      <c r="AD52" s="86" t="str">
        <f t="shared" si="1"/>
        <v/>
      </c>
      <c r="AE52" s="86">
        <f ca="1">AF52-INT(AF52/10)*10</f>
        <v>5</v>
      </c>
      <c r="AF52" s="8">
        <f ca="1">W51*AG51</f>
        <v>125</v>
      </c>
      <c r="AG52" s="8" t="str">
        <f t="shared" si="1"/>
        <v/>
      </c>
      <c r="AH52" s="1" t="str">
        <f t="shared" si="9"/>
        <v/>
      </c>
      <c r="AI52" s="1" t="str">
        <f t="shared" si="9"/>
        <v/>
      </c>
      <c r="AJ52" s="1" t="str">
        <f t="shared" si="9"/>
        <v/>
      </c>
      <c r="AK52" s="1" t="str">
        <f t="shared" si="9"/>
        <v/>
      </c>
    </row>
    <row r="53" spans="1:37" ht="19" customHeight="1" x14ac:dyDescent="0.25">
      <c r="A53" s="1" t="str">
        <f t="shared" si="7"/>
        <v/>
      </c>
      <c r="D53" s="1" t="str">
        <f t="shared" si="7"/>
        <v/>
      </c>
      <c r="E53" s="1" t="str">
        <f t="shared" si="7"/>
        <v/>
      </c>
      <c r="F53" s="58" t="str">
        <f t="shared" si="7"/>
        <v/>
      </c>
      <c r="G53" s="58" t="str">
        <f t="shared" si="7"/>
        <v/>
      </c>
      <c r="H53" s="66">
        <f ca="1">IF(M53=0,"",IF(INT(M53/100)=0,"",INT(M53/100)))</f>
        <v>2</v>
      </c>
      <c r="I53" s="67" t="str">
        <f>IF(I14="","",I14)</f>
        <v/>
      </c>
      <c r="J53" s="67">
        <f ca="1">IF(M53=0,"",INT(M53/10)-INT(M53/100)*10)</f>
        <v>4</v>
      </c>
      <c r="K53" s="68" t="str">
        <f>IF(K14="","",K14)</f>
        <v/>
      </c>
      <c r="L53" s="68">
        <f ca="1">M53-INT(M53/10)*10</f>
        <v>8</v>
      </c>
      <c r="M53" s="17">
        <f ca="1">M51-M52*10</f>
        <v>248</v>
      </c>
      <c r="N53" s="8" t="str">
        <f>IF(N14="","",N14)</f>
        <v/>
      </c>
      <c r="O53" s="1" t="str">
        <f t="shared" si="8"/>
        <v/>
      </c>
      <c r="P53" s="1" t="str">
        <f t="shared" si="8"/>
        <v/>
      </c>
      <c r="Q53" s="1" t="str">
        <f t="shared" si="1"/>
        <v/>
      </c>
      <c r="R53" s="1" t="str">
        <f t="shared" si="1"/>
        <v/>
      </c>
      <c r="S53" s="1" t="str">
        <f t="shared" si="1"/>
        <v/>
      </c>
      <c r="T53" s="1" t="str">
        <f t="shared" si="1"/>
        <v/>
      </c>
      <c r="W53" s="1" t="str">
        <f t="shared" si="1"/>
        <v/>
      </c>
      <c r="X53" s="1" t="str">
        <f t="shared" si="1"/>
        <v/>
      </c>
      <c r="Y53" s="58" t="str">
        <f t="shared" si="1"/>
        <v/>
      </c>
      <c r="Z53" s="58" t="str">
        <f t="shared" si="1"/>
        <v/>
      </c>
      <c r="AA53" s="66"/>
      <c r="AB53" s="67"/>
      <c r="AC53" s="67"/>
      <c r="AD53" s="68"/>
      <c r="AE53" s="68">
        <f ca="1">AF53</f>
        <v>0</v>
      </c>
      <c r="AF53" s="17">
        <f ca="1">AF51-AF52</f>
        <v>0</v>
      </c>
      <c r="AG53" s="8"/>
      <c r="AH53" s="1" t="str">
        <f t="shared" si="9"/>
        <v/>
      </c>
      <c r="AI53" s="1" t="str">
        <f t="shared" si="9"/>
        <v/>
      </c>
      <c r="AJ53" s="1" t="str">
        <f t="shared" si="9"/>
        <v/>
      </c>
      <c r="AK53" s="1" t="str">
        <f t="shared" si="9"/>
        <v/>
      </c>
    </row>
    <row r="54" spans="1:37" ht="19" customHeight="1" x14ac:dyDescent="0.25">
      <c r="A54" s="1" t="str">
        <f t="shared" si="7"/>
        <v/>
      </c>
      <c r="D54" s="1" t="str">
        <f t="shared" si="7"/>
        <v/>
      </c>
      <c r="E54" s="1" t="str">
        <f t="shared" si="7"/>
        <v/>
      </c>
      <c r="F54" s="1" t="str">
        <f t="shared" si="7"/>
        <v/>
      </c>
      <c r="G54" s="1" t="str">
        <f t="shared" si="7"/>
        <v/>
      </c>
      <c r="H54" s="84">
        <f ca="1">IF(M53=0,"",IF(INT(M54/100)=0,"",INT(M54/100)))</f>
        <v>2</v>
      </c>
      <c r="I54" s="85" t="str">
        <f>IF(I15="","",I15)</f>
        <v/>
      </c>
      <c r="J54" s="85">
        <f ca="1">IF(M53=0,"",INT(M54/10)-INT(M54/100)*10)</f>
        <v>4</v>
      </c>
      <c r="K54" s="86" t="str">
        <f>IF(K15="","",K15)</f>
        <v/>
      </c>
      <c r="L54" s="86">
        <f ca="1">IF(M53=0,"",M54-INT(M54/10)*10)</f>
        <v>8</v>
      </c>
      <c r="M54" s="8">
        <f ca="1">D51*L50</f>
        <v>248</v>
      </c>
      <c r="N54" s="8" t="str">
        <f>IF(N15="","",N15)</f>
        <v/>
      </c>
      <c r="O54" s="1" t="str">
        <f t="shared" si="8"/>
        <v/>
      </c>
      <c r="P54" s="1" t="str">
        <f t="shared" si="8"/>
        <v/>
      </c>
      <c r="Q54" s="1" t="str">
        <f t="shared" si="1"/>
        <v/>
      </c>
      <c r="R54" s="1" t="str">
        <f t="shared" si="1"/>
        <v/>
      </c>
      <c r="S54" s="1" t="str">
        <f t="shared" si="1"/>
        <v/>
      </c>
      <c r="T54" s="1" t="str">
        <f t="shared" si="1"/>
        <v/>
      </c>
      <c r="W54" s="1" t="str">
        <f t="shared" si="1"/>
        <v/>
      </c>
      <c r="X54" s="1" t="str">
        <f t="shared" si="1"/>
        <v/>
      </c>
      <c r="Y54" s="1" t="str">
        <f t="shared" si="1"/>
        <v/>
      </c>
      <c r="Z54" s="1" t="str">
        <f t="shared" si="1"/>
        <v/>
      </c>
      <c r="AA54" s="1" t="str">
        <f t="shared" si="1"/>
        <v/>
      </c>
      <c r="AB54" s="1" t="str">
        <f t="shared" si="1"/>
        <v/>
      </c>
      <c r="AC54" s="1" t="str">
        <f t="shared" si="1"/>
        <v/>
      </c>
      <c r="AD54" s="1" t="str">
        <f t="shared" si="1"/>
        <v/>
      </c>
      <c r="AE54" s="1" t="str">
        <f t="shared" si="1"/>
        <v/>
      </c>
      <c r="AF54" s="1" t="str">
        <f t="shared" si="1"/>
        <v/>
      </c>
      <c r="AG54" s="1" t="str">
        <f t="shared" si="1"/>
        <v/>
      </c>
      <c r="AH54" s="1" t="str">
        <f t="shared" si="1"/>
        <v/>
      </c>
      <c r="AI54" s="1" t="str">
        <f t="shared" si="1"/>
        <v/>
      </c>
      <c r="AJ54" s="1" t="str">
        <f t="shared" si="1"/>
        <v/>
      </c>
      <c r="AK54" s="1" t="str">
        <f t="shared" si="1"/>
        <v/>
      </c>
    </row>
    <row r="55" spans="1:37" ht="19" customHeight="1" x14ac:dyDescent="0.25">
      <c r="A55" s="1" t="str">
        <f t="shared" si="7"/>
        <v/>
      </c>
      <c r="D55" s="1" t="str">
        <f t="shared" si="7"/>
        <v/>
      </c>
      <c r="E55" s="1" t="str">
        <f t="shared" si="7"/>
        <v/>
      </c>
      <c r="F55" s="1" t="str">
        <f t="shared" si="7"/>
        <v/>
      </c>
      <c r="G55" s="1" t="str">
        <f t="shared" si="7"/>
        <v/>
      </c>
      <c r="H55" s="9" t="str">
        <f t="shared" si="7"/>
        <v/>
      </c>
      <c r="I55" s="9" t="str">
        <f t="shared" si="7"/>
        <v/>
      </c>
      <c r="J55" s="9" t="str">
        <f t="shared" si="7"/>
        <v/>
      </c>
      <c r="K55" s="9" t="str">
        <f t="shared" si="7"/>
        <v/>
      </c>
      <c r="L55" s="9">
        <f ca="1">IF(M53=0,"",M55)</f>
        <v>0</v>
      </c>
      <c r="M55" s="8">
        <f ca="1">M53-M54</f>
        <v>0</v>
      </c>
      <c r="N55" s="8" t="str">
        <f>IF(N16="","",N16)</f>
        <v/>
      </c>
      <c r="O55" s="1" t="str">
        <f t="shared" si="8"/>
        <v/>
      </c>
      <c r="P55" s="1" t="str">
        <f t="shared" si="8"/>
        <v/>
      </c>
      <c r="Q55" s="1" t="str">
        <f t="shared" si="1"/>
        <v/>
      </c>
      <c r="R55" s="1" t="str">
        <f t="shared" si="1"/>
        <v/>
      </c>
      <c r="S55" s="1" t="str">
        <f t="shared" si="1"/>
        <v/>
      </c>
      <c r="T55" s="1" t="str">
        <f t="shared" si="1"/>
        <v/>
      </c>
      <c r="W55" s="1" t="str">
        <f t="shared" si="1"/>
        <v/>
      </c>
      <c r="X55" s="1" t="str">
        <f t="shared" si="1"/>
        <v/>
      </c>
      <c r="Y55" s="1" t="str">
        <f t="shared" si="1"/>
        <v/>
      </c>
      <c r="Z55" s="1" t="str">
        <f t="shared" si="1"/>
        <v/>
      </c>
      <c r="AA55" s="1" t="str">
        <f t="shared" si="1"/>
        <v/>
      </c>
      <c r="AB55" s="1" t="str">
        <f t="shared" si="1"/>
        <v/>
      </c>
      <c r="AC55" s="1" t="str">
        <f t="shared" si="1"/>
        <v/>
      </c>
      <c r="AD55" s="1" t="str">
        <f t="shared" si="1"/>
        <v/>
      </c>
      <c r="AE55" s="1" t="str">
        <f t="shared" si="1"/>
        <v/>
      </c>
      <c r="AF55" s="1" t="str">
        <f t="shared" si="1"/>
        <v/>
      </c>
      <c r="AG55" s="1" t="str">
        <f t="shared" si="1"/>
        <v/>
      </c>
      <c r="AH55" s="1" t="str">
        <f t="shared" si="1"/>
        <v/>
      </c>
      <c r="AI55" s="1" t="str">
        <f t="shared" si="1"/>
        <v/>
      </c>
      <c r="AJ55" s="1" t="str">
        <f t="shared" si="1"/>
        <v/>
      </c>
      <c r="AK55" s="1" t="str">
        <f t="shared" si="1"/>
        <v/>
      </c>
    </row>
    <row r="56" spans="1:37" ht="19" customHeight="1" x14ac:dyDescent="0.25">
      <c r="A56" s="1" t="str">
        <f t="shared" si="7"/>
        <v/>
      </c>
      <c r="D56" s="1" t="str">
        <f t="shared" si="7"/>
        <v/>
      </c>
      <c r="E56" s="1" t="str">
        <f t="shared" si="7"/>
        <v/>
      </c>
      <c r="F56" s="1" t="str">
        <f t="shared" si="7"/>
        <v/>
      </c>
      <c r="G56" s="1" t="str">
        <f t="shared" si="7"/>
        <v/>
      </c>
      <c r="H56" s="1" t="str">
        <f t="shared" si="7"/>
        <v/>
      </c>
      <c r="I56" s="1" t="str">
        <f t="shared" si="7"/>
        <v/>
      </c>
      <c r="J56" s="1" t="str">
        <f t="shared" si="7"/>
        <v/>
      </c>
      <c r="K56" s="1" t="str">
        <f t="shared" si="7"/>
        <v/>
      </c>
      <c r="L56" s="1" t="str">
        <f t="shared" si="7"/>
        <v/>
      </c>
      <c r="M56" s="1" t="str">
        <f t="shared" si="7"/>
        <v/>
      </c>
      <c r="N56" s="1" t="str">
        <f t="shared" si="7"/>
        <v/>
      </c>
      <c r="O56" s="1" t="str">
        <f t="shared" si="8"/>
        <v/>
      </c>
      <c r="P56" s="1" t="str">
        <f t="shared" si="8"/>
        <v/>
      </c>
      <c r="Q56" s="1" t="str">
        <f t="shared" si="1"/>
        <v/>
      </c>
      <c r="R56" s="1" t="str">
        <f t="shared" si="1"/>
        <v/>
      </c>
      <c r="S56" s="1" t="str">
        <f t="shared" si="1"/>
        <v/>
      </c>
      <c r="T56" s="1" t="str">
        <f t="shared" si="1"/>
        <v/>
      </c>
      <c r="W56" s="1" t="str">
        <f>IF(W17="","",W17)</f>
        <v/>
      </c>
      <c r="X56" s="1" t="str">
        <f t="shared" si="1"/>
        <v/>
      </c>
      <c r="Y56" s="1" t="str">
        <f t="shared" si="1"/>
        <v/>
      </c>
      <c r="Z56" s="1" t="str">
        <f t="shared" si="1"/>
        <v/>
      </c>
      <c r="AA56" s="1" t="str">
        <f t="shared" si="1"/>
        <v/>
      </c>
      <c r="AB56" s="1" t="str">
        <f t="shared" si="1"/>
        <v/>
      </c>
      <c r="AC56" s="1" t="str">
        <f t="shared" si="1"/>
        <v/>
      </c>
      <c r="AD56" s="1" t="str">
        <f t="shared" si="1"/>
        <v/>
      </c>
      <c r="AE56" s="1" t="str">
        <f t="shared" si="1"/>
        <v/>
      </c>
      <c r="AF56" s="1" t="str">
        <f t="shared" si="1"/>
        <v/>
      </c>
      <c r="AG56" s="1" t="str">
        <f t="shared" si="1"/>
        <v/>
      </c>
      <c r="AH56" s="1" t="str">
        <f t="shared" si="1"/>
        <v/>
      </c>
      <c r="AI56" s="1" t="str">
        <f t="shared" si="1"/>
        <v/>
      </c>
      <c r="AJ56" s="1" t="str">
        <f t="shared" si="1"/>
        <v/>
      </c>
      <c r="AK56" s="1" t="str">
        <f t="shared" si="1"/>
        <v/>
      </c>
    </row>
    <row r="57" spans="1:37" ht="19" customHeight="1" x14ac:dyDescent="0.25">
      <c r="A57" s="1" t="str">
        <f t="shared" si="7"/>
        <v/>
      </c>
      <c r="D57" s="10" t="str">
        <f t="shared" si="7"/>
        <v/>
      </c>
      <c r="E57" s="10" t="str">
        <f t="shared" si="7"/>
        <v/>
      </c>
      <c r="F57" s="3" t="str">
        <f t="shared" si="7"/>
        <v/>
      </c>
      <c r="G57" s="51" t="str">
        <f t="shared" si="7"/>
        <v/>
      </c>
      <c r="H57" s="51" t="str">
        <f t="shared" si="7"/>
        <v/>
      </c>
      <c r="I57" s="51" t="str">
        <f t="shared" si="7"/>
        <v/>
      </c>
      <c r="J57" s="62">
        <f ca="1">INT(N58/10)</f>
        <v>4</v>
      </c>
      <c r="K57" s="83" t="str">
        <f ca="1">IF(L57="","",".")</f>
        <v/>
      </c>
      <c r="L57" s="61" t="str">
        <f ca="1">IF(N58-INT(N58/10)*10=0,"",N58-INT(N58/10)*10)</f>
        <v/>
      </c>
      <c r="M57" s="10" t="str">
        <f>IF(M18="","",M18)</f>
        <v/>
      </c>
      <c r="N57" s="10" t="str">
        <f>IF(N18="","",N18)</f>
        <v/>
      </c>
      <c r="O57" s="1" t="str">
        <f t="shared" si="8"/>
        <v/>
      </c>
      <c r="P57" s="1" t="str">
        <f t="shared" si="8"/>
        <v/>
      </c>
      <c r="Q57" s="1" t="str">
        <f t="shared" si="1"/>
        <v/>
      </c>
      <c r="R57" s="1" t="str">
        <f t="shared" si="1"/>
        <v/>
      </c>
      <c r="S57" s="5" t="str">
        <f t="shared" si="1"/>
        <v/>
      </c>
      <c r="T57" s="1" t="str">
        <f t="shared" si="1"/>
        <v/>
      </c>
      <c r="V57" s="10"/>
      <c r="W57" s="10" t="str">
        <f t="shared" ref="W57:AK72" si="10">IF(W18="","",W18)</f>
        <v/>
      </c>
      <c r="X57" s="10" t="str">
        <f t="shared" si="10"/>
        <v/>
      </c>
      <c r="Y57" s="3" t="str">
        <f t="shared" si="10"/>
        <v/>
      </c>
      <c r="Z57" s="51" t="str">
        <f t="shared" si="10"/>
        <v/>
      </c>
      <c r="AA57" s="51" t="str">
        <f t="shared" si="10"/>
        <v/>
      </c>
      <c r="AB57" s="51" t="str">
        <f t="shared" si="10"/>
        <v/>
      </c>
      <c r="AC57" s="62">
        <f ca="1">INT(AG58/10)</f>
        <v>0</v>
      </c>
      <c r="AD57" s="83" t="str">
        <f ca="1">IF(AE57="","",".")</f>
        <v>.</v>
      </c>
      <c r="AE57" s="61">
        <f ca="1">IF(AG58-INT(AG58/10)*10=0,"",AG58-INT(AG58/10)*10)</f>
        <v>5</v>
      </c>
      <c r="AF57" s="10" t="str">
        <f t="shared" si="1"/>
        <v/>
      </c>
      <c r="AG57" s="10" t="str">
        <f t="shared" si="1"/>
        <v/>
      </c>
      <c r="AH57" s="1" t="str">
        <f t="shared" si="1"/>
        <v/>
      </c>
      <c r="AI57" s="1" t="str">
        <f t="shared" si="1"/>
        <v/>
      </c>
      <c r="AJ57" s="1" t="str">
        <f t="shared" si="1"/>
        <v/>
      </c>
      <c r="AK57" s="1" t="str">
        <f t="shared" si="1"/>
        <v/>
      </c>
    </row>
    <row r="58" spans="1:37" ht="19" customHeight="1" x14ac:dyDescent="0.25">
      <c r="A58" s="53" t="str">
        <f t="shared" si="7"/>
        <v>(5)</v>
      </c>
      <c r="B58" s="54"/>
      <c r="C58" s="54"/>
      <c r="D58" s="138">
        <f t="shared" ca="1" si="7"/>
        <v>15</v>
      </c>
      <c r="E58" s="138" t="str">
        <f t="shared" si="7"/>
        <v/>
      </c>
      <c r="F58" s="54" t="str">
        <f t="shared" si="7"/>
        <v>)</v>
      </c>
      <c r="G58" s="53" t="str">
        <f t="shared" si="7"/>
        <v/>
      </c>
      <c r="H58" s="53">
        <f t="shared" ca="1" si="7"/>
        <v>6</v>
      </c>
      <c r="I58" s="53" t="str">
        <f t="shared" si="7"/>
        <v/>
      </c>
      <c r="J58" s="54">
        <f t="shared" ca="1" si="7"/>
        <v>0</v>
      </c>
      <c r="K58" s="55" t="str">
        <f t="shared" ca="1" si="7"/>
        <v/>
      </c>
      <c r="L58" s="54" t="str">
        <f t="shared" ca="1" si="7"/>
        <v/>
      </c>
      <c r="M58" s="56">
        <f t="shared" ca="1" si="7"/>
        <v>600</v>
      </c>
      <c r="N58" s="56">
        <f t="shared" ca="1" si="7"/>
        <v>40</v>
      </c>
      <c r="O58" s="54" t="str">
        <f t="shared" si="7"/>
        <v/>
      </c>
      <c r="P58" s="53" t="str">
        <f t="shared" si="7"/>
        <v/>
      </c>
      <c r="Q58" s="54" t="str">
        <f t="shared" ref="O58:T73" si="11">IF(Q19="","",Q19)</f>
        <v/>
      </c>
      <c r="R58" s="54" t="str">
        <f t="shared" si="11"/>
        <v/>
      </c>
      <c r="S58" s="54" t="str">
        <f t="shared" si="11"/>
        <v/>
      </c>
      <c r="T58" s="53" t="str">
        <f t="shared" si="11"/>
        <v>(6)</v>
      </c>
      <c r="U58" s="54"/>
      <c r="V58" s="54"/>
      <c r="W58" s="138">
        <f t="shared" ca="1" si="10"/>
        <v>11</v>
      </c>
      <c r="X58" s="138" t="str">
        <f t="shared" si="10"/>
        <v/>
      </c>
      <c r="Y58" s="54" t="str">
        <f t="shared" si="10"/>
        <v>)</v>
      </c>
      <c r="Z58" s="53" t="str">
        <f t="shared" si="10"/>
        <v/>
      </c>
      <c r="AA58" s="53" t="str">
        <f t="shared" ca="1" si="10"/>
        <v/>
      </c>
      <c r="AB58" s="53" t="str">
        <f t="shared" si="10"/>
        <v/>
      </c>
      <c r="AC58" s="54">
        <f t="shared" ca="1" si="10"/>
        <v>5</v>
      </c>
      <c r="AD58" s="55" t="str">
        <f t="shared" ca="1" si="10"/>
        <v>.</v>
      </c>
      <c r="AE58" s="54">
        <f t="shared" ca="1" si="10"/>
        <v>5</v>
      </c>
      <c r="AF58" s="56">
        <f t="shared" ca="1" si="10"/>
        <v>55</v>
      </c>
      <c r="AG58" s="56">
        <f t="shared" ca="1" si="10"/>
        <v>5</v>
      </c>
      <c r="AH58" s="54" t="str">
        <f t="shared" si="10"/>
        <v/>
      </c>
      <c r="AI58" s="54" t="str">
        <f t="shared" si="10"/>
        <v/>
      </c>
      <c r="AJ58" s="54" t="str">
        <f t="shared" si="10"/>
        <v/>
      </c>
      <c r="AK58" s="54" t="str">
        <f t="shared" si="10"/>
        <v/>
      </c>
    </row>
    <row r="59" spans="1:37" ht="19" customHeight="1" x14ac:dyDescent="0.25">
      <c r="A59" s="1" t="str">
        <f t="shared" si="7"/>
        <v/>
      </c>
      <c r="D59" s="1" t="str">
        <f t="shared" si="7"/>
        <v/>
      </c>
      <c r="E59" s="1" t="str">
        <f t="shared" si="7"/>
        <v/>
      </c>
      <c r="F59" s="1" t="str">
        <f t="shared" si="7"/>
        <v/>
      </c>
      <c r="G59" s="1" t="str">
        <f t="shared" si="7"/>
        <v/>
      </c>
      <c r="H59" s="64">
        <f ca="1">INT(M59/10)</f>
        <v>6</v>
      </c>
      <c r="I59" s="64" t="str">
        <f>IF(I20="","",I20)</f>
        <v/>
      </c>
      <c r="J59" s="64">
        <f ca="1">M59-INT(M59/10)*10</f>
        <v>0</v>
      </c>
      <c r="K59" s="64" t="str">
        <f>IF(K20="","",K20)</f>
        <v/>
      </c>
      <c r="L59" s="64" t="str">
        <f>IF(L20="","",L20)</f>
        <v/>
      </c>
      <c r="M59" s="8">
        <f ca="1">D58*J57</f>
        <v>60</v>
      </c>
      <c r="N59" s="8" t="str">
        <f>IF(N20="","",N20)</f>
        <v/>
      </c>
      <c r="O59" s="1" t="str">
        <f t="shared" si="11"/>
        <v/>
      </c>
      <c r="P59" s="1" t="str">
        <f t="shared" si="11"/>
        <v/>
      </c>
      <c r="Q59" s="1" t="str">
        <f t="shared" si="11"/>
        <v/>
      </c>
      <c r="R59" s="1" t="str">
        <f t="shared" si="11"/>
        <v/>
      </c>
      <c r="S59" s="1" t="str">
        <f t="shared" si="11"/>
        <v/>
      </c>
      <c r="T59" s="1" t="str">
        <f t="shared" si="11"/>
        <v/>
      </c>
      <c r="W59" s="1" t="str">
        <f t="shared" si="10"/>
        <v/>
      </c>
      <c r="X59" s="1" t="str">
        <f t="shared" si="10"/>
        <v/>
      </c>
      <c r="Y59" s="1" t="str">
        <f t="shared" si="10"/>
        <v/>
      </c>
      <c r="Z59" s="1" t="str">
        <f t="shared" si="10"/>
        <v/>
      </c>
      <c r="AA59" s="84" t="str">
        <f ca="1">IF(AF59=0,"",IF(INT(AF59/100)=0,"",INT(AF59/100)))</f>
        <v/>
      </c>
      <c r="AB59" s="85" t="str">
        <f t="shared" si="10"/>
        <v/>
      </c>
      <c r="AC59" s="85">
        <f ca="1">IF(AF59=0,"",INT(AF59/10)-INT(AF59/100)*10)</f>
        <v>5</v>
      </c>
      <c r="AD59" s="86" t="str">
        <f t="shared" si="10"/>
        <v/>
      </c>
      <c r="AE59" s="86">
        <f ca="1">AF59-INT(AF59/10)*10</f>
        <v>5</v>
      </c>
      <c r="AF59" s="8">
        <f ca="1">W58*AG58</f>
        <v>55</v>
      </c>
      <c r="AG59" s="8" t="str">
        <f t="shared" si="10"/>
        <v/>
      </c>
      <c r="AH59" s="1" t="str">
        <f t="shared" si="10"/>
        <v/>
      </c>
      <c r="AI59" s="1" t="str">
        <f t="shared" si="10"/>
        <v/>
      </c>
      <c r="AJ59" s="1" t="str">
        <f t="shared" si="10"/>
        <v/>
      </c>
      <c r="AK59" s="1" t="str">
        <f t="shared" si="10"/>
        <v/>
      </c>
    </row>
    <row r="60" spans="1:37" ht="19" customHeight="1" x14ac:dyDescent="0.25">
      <c r="A60" s="1" t="str">
        <f t="shared" si="7"/>
        <v/>
      </c>
      <c r="D60" s="1" t="str">
        <f t="shared" si="7"/>
        <v/>
      </c>
      <c r="E60" s="1" t="str">
        <f t="shared" si="7"/>
        <v/>
      </c>
      <c r="F60" s="58" t="str">
        <f t="shared" si="7"/>
        <v/>
      </c>
      <c r="G60" s="58" t="str">
        <f t="shared" si="7"/>
        <v/>
      </c>
      <c r="H60" s="66" t="str">
        <f ca="1">IF(M60=0,"",IF(INT(M60/100)=0,"",INT(M60/100)))</f>
        <v/>
      </c>
      <c r="I60" s="67" t="str">
        <f>IF(I21="","",I21)</f>
        <v/>
      </c>
      <c r="J60" s="67" t="str">
        <f ca="1">IF(M60=0,"",INT(M60/10)-INT(M60/100)*10)</f>
        <v/>
      </c>
      <c r="K60" s="68" t="str">
        <f>IF(K21="","",K21)</f>
        <v/>
      </c>
      <c r="L60" s="68">
        <f ca="1">M60-INT(M60/10)*10</f>
        <v>0</v>
      </c>
      <c r="M60" s="17">
        <f ca="1">M58-M59*10</f>
        <v>0</v>
      </c>
      <c r="N60" s="8" t="str">
        <f>IF(N21="","",N21)</f>
        <v/>
      </c>
      <c r="O60" s="1" t="str">
        <f t="shared" si="11"/>
        <v/>
      </c>
      <c r="P60" s="1" t="str">
        <f t="shared" si="11"/>
        <v/>
      </c>
      <c r="Q60" s="1" t="str">
        <f t="shared" si="11"/>
        <v/>
      </c>
      <c r="R60" s="1" t="str">
        <f t="shared" si="11"/>
        <v/>
      </c>
      <c r="S60" s="1" t="str">
        <f t="shared" si="11"/>
        <v/>
      </c>
      <c r="T60" s="1" t="str">
        <f t="shared" si="11"/>
        <v/>
      </c>
      <c r="W60" s="1" t="str">
        <f t="shared" si="10"/>
        <v/>
      </c>
      <c r="X60" s="1" t="str">
        <f t="shared" si="10"/>
        <v/>
      </c>
      <c r="Y60" s="58" t="str">
        <f t="shared" si="10"/>
        <v/>
      </c>
      <c r="Z60" s="58" t="str">
        <f t="shared" si="10"/>
        <v/>
      </c>
      <c r="AA60" s="66"/>
      <c r="AB60" s="67"/>
      <c r="AC60" s="67"/>
      <c r="AD60" s="68"/>
      <c r="AE60" s="68">
        <f ca="1">AF60</f>
        <v>0</v>
      </c>
      <c r="AF60" s="17">
        <f ca="1">AF58-AF59</f>
        <v>0</v>
      </c>
      <c r="AG60" s="8"/>
      <c r="AH60" s="1" t="str">
        <f t="shared" si="10"/>
        <v/>
      </c>
      <c r="AI60" s="1" t="str">
        <f t="shared" si="10"/>
        <v/>
      </c>
      <c r="AJ60" s="1" t="str">
        <f t="shared" si="10"/>
        <v/>
      </c>
      <c r="AK60" s="1" t="str">
        <f t="shared" si="10"/>
        <v/>
      </c>
    </row>
    <row r="61" spans="1:37" ht="19" customHeight="1" x14ac:dyDescent="0.25">
      <c r="A61" s="1" t="str">
        <f t="shared" si="7"/>
        <v/>
      </c>
      <c r="D61" s="1" t="str">
        <f t="shared" si="7"/>
        <v/>
      </c>
      <c r="E61" s="1" t="str">
        <f t="shared" si="7"/>
        <v/>
      </c>
      <c r="F61" s="1" t="str">
        <f t="shared" si="7"/>
        <v/>
      </c>
      <c r="G61" s="1" t="str">
        <f t="shared" si="7"/>
        <v/>
      </c>
      <c r="H61" s="84" t="str">
        <f ca="1">IF(M60=0,"",IF(INT(M61/100)=0,"",INT(M61/100)))</f>
        <v/>
      </c>
      <c r="I61" s="85" t="str">
        <f>IF(I22="","",I22)</f>
        <v/>
      </c>
      <c r="J61" s="85" t="str">
        <f ca="1">IF(M60=0,"",INT(M61/10)-INT(M61/100)*10)</f>
        <v/>
      </c>
      <c r="K61" s="86" t="str">
        <f>IF(K22="","",K22)</f>
        <v/>
      </c>
      <c r="L61" s="86" t="str">
        <f ca="1">IF(M60=0,"",M61-INT(M61/10)*10)</f>
        <v/>
      </c>
      <c r="M61" s="8" t="e">
        <f ca="1">D58*L57</f>
        <v>#VALUE!</v>
      </c>
      <c r="N61" s="8" t="str">
        <f>IF(N22="","",N22)</f>
        <v/>
      </c>
      <c r="O61" s="1" t="str">
        <f t="shared" si="11"/>
        <v/>
      </c>
      <c r="P61" s="1" t="str">
        <f t="shared" si="11"/>
        <v/>
      </c>
      <c r="Q61" s="1" t="str">
        <f t="shared" si="11"/>
        <v/>
      </c>
      <c r="R61" s="1" t="str">
        <f t="shared" si="11"/>
        <v/>
      </c>
      <c r="S61" s="1" t="str">
        <f t="shared" si="11"/>
        <v/>
      </c>
      <c r="T61" s="1" t="str">
        <f t="shared" si="11"/>
        <v/>
      </c>
      <c r="W61" s="1" t="str">
        <f t="shared" si="10"/>
        <v/>
      </c>
      <c r="X61" s="1" t="str">
        <f t="shared" si="10"/>
        <v/>
      </c>
      <c r="Y61" s="1" t="str">
        <f t="shared" si="10"/>
        <v/>
      </c>
      <c r="Z61" s="1" t="str">
        <f t="shared" si="10"/>
        <v/>
      </c>
      <c r="AA61" s="1" t="str">
        <f t="shared" si="10"/>
        <v/>
      </c>
      <c r="AB61" s="1" t="str">
        <f t="shared" si="10"/>
        <v/>
      </c>
      <c r="AC61" s="1" t="str">
        <f t="shared" si="10"/>
        <v/>
      </c>
      <c r="AD61" s="1" t="str">
        <f t="shared" si="10"/>
        <v/>
      </c>
      <c r="AE61" s="1" t="str">
        <f t="shared" si="10"/>
        <v/>
      </c>
      <c r="AF61" s="1" t="str">
        <f t="shared" si="10"/>
        <v/>
      </c>
      <c r="AG61" s="1" t="str">
        <f t="shared" si="10"/>
        <v/>
      </c>
      <c r="AH61" s="1" t="str">
        <f t="shared" si="10"/>
        <v/>
      </c>
      <c r="AI61" s="1" t="str">
        <f t="shared" si="10"/>
        <v/>
      </c>
      <c r="AJ61" s="1" t="str">
        <f t="shared" si="10"/>
        <v/>
      </c>
      <c r="AK61" s="1" t="str">
        <f t="shared" si="10"/>
        <v/>
      </c>
    </row>
    <row r="62" spans="1:37" ht="19" customHeight="1" x14ac:dyDescent="0.25">
      <c r="A62" s="1" t="str">
        <f t="shared" si="7"/>
        <v/>
      </c>
      <c r="D62" s="1" t="str">
        <f t="shared" si="7"/>
        <v/>
      </c>
      <c r="E62" s="1" t="str">
        <f t="shared" si="7"/>
        <v/>
      </c>
      <c r="F62" s="1" t="str">
        <f t="shared" si="7"/>
        <v/>
      </c>
      <c r="G62" s="1" t="str">
        <f t="shared" si="7"/>
        <v/>
      </c>
      <c r="H62" s="9" t="str">
        <f t="shared" si="7"/>
        <v/>
      </c>
      <c r="I62" s="9" t="str">
        <f t="shared" si="7"/>
        <v/>
      </c>
      <c r="J62" s="9" t="str">
        <f t="shared" si="7"/>
        <v/>
      </c>
      <c r="K62" s="9" t="str">
        <f t="shared" si="7"/>
        <v/>
      </c>
      <c r="L62" s="9" t="str">
        <f ca="1">IF(M60=0,"",M62)</f>
        <v/>
      </c>
      <c r="M62" s="8" t="e">
        <f ca="1">M60-M61</f>
        <v>#VALUE!</v>
      </c>
      <c r="N62" s="8" t="str">
        <f>IF(N23="","",N23)</f>
        <v/>
      </c>
      <c r="O62" s="1" t="str">
        <f t="shared" si="11"/>
        <v/>
      </c>
      <c r="P62" s="1" t="str">
        <f t="shared" si="11"/>
        <v/>
      </c>
      <c r="Q62" s="1" t="str">
        <f t="shared" si="11"/>
        <v/>
      </c>
      <c r="R62" s="1" t="str">
        <f t="shared" si="11"/>
        <v/>
      </c>
      <c r="S62" s="1" t="str">
        <f t="shared" si="11"/>
        <v/>
      </c>
      <c r="T62" s="1" t="str">
        <f t="shared" si="11"/>
        <v/>
      </c>
      <c r="W62" s="1" t="str">
        <f t="shared" si="10"/>
        <v/>
      </c>
      <c r="X62" s="1" t="str">
        <f t="shared" si="10"/>
        <v/>
      </c>
      <c r="Y62" s="1" t="str">
        <f t="shared" si="10"/>
        <v/>
      </c>
      <c r="Z62" s="1" t="str">
        <f t="shared" si="10"/>
        <v/>
      </c>
      <c r="AA62" s="1" t="str">
        <f t="shared" si="10"/>
        <v/>
      </c>
      <c r="AB62" s="1" t="str">
        <f t="shared" si="10"/>
        <v/>
      </c>
      <c r="AC62" s="1" t="str">
        <f t="shared" si="10"/>
        <v/>
      </c>
      <c r="AD62" s="1" t="str">
        <f t="shared" si="10"/>
        <v/>
      </c>
      <c r="AE62" s="1" t="str">
        <f t="shared" si="10"/>
        <v/>
      </c>
      <c r="AF62" s="1" t="str">
        <f t="shared" si="10"/>
        <v/>
      </c>
      <c r="AG62" s="1" t="str">
        <f t="shared" si="10"/>
        <v/>
      </c>
      <c r="AH62" s="1" t="str">
        <f t="shared" si="10"/>
        <v/>
      </c>
      <c r="AI62" s="1" t="str">
        <f t="shared" si="10"/>
        <v/>
      </c>
      <c r="AJ62" s="1" t="str">
        <f t="shared" si="10"/>
        <v/>
      </c>
      <c r="AK62" s="1" t="str">
        <f t="shared" si="10"/>
        <v/>
      </c>
    </row>
    <row r="63" spans="1:37" ht="19" customHeight="1" x14ac:dyDescent="0.25">
      <c r="A63" s="1" t="str">
        <f t="shared" si="7"/>
        <v/>
      </c>
      <c r="D63" s="1" t="str">
        <f t="shared" si="7"/>
        <v/>
      </c>
      <c r="E63" s="1" t="str">
        <f t="shared" si="7"/>
        <v/>
      </c>
      <c r="F63" s="1" t="str">
        <f t="shared" si="7"/>
        <v/>
      </c>
      <c r="G63" s="1" t="str">
        <f t="shared" si="7"/>
        <v/>
      </c>
      <c r="H63" s="1" t="str">
        <f t="shared" si="7"/>
        <v/>
      </c>
      <c r="I63" s="1" t="str">
        <f t="shared" si="7"/>
        <v/>
      </c>
      <c r="J63" s="1" t="str">
        <f t="shared" si="7"/>
        <v/>
      </c>
      <c r="K63" s="1" t="str">
        <f t="shared" si="7"/>
        <v/>
      </c>
      <c r="L63" s="1" t="str">
        <f t="shared" si="7"/>
        <v/>
      </c>
      <c r="M63" s="1" t="str">
        <f t="shared" si="7"/>
        <v/>
      </c>
      <c r="N63" s="1" t="str">
        <f t="shared" si="7"/>
        <v/>
      </c>
      <c r="O63" s="1" t="str">
        <f t="shared" si="11"/>
        <v/>
      </c>
      <c r="P63" s="1" t="str">
        <f t="shared" si="11"/>
        <v/>
      </c>
      <c r="Q63" s="1" t="str">
        <f t="shared" si="11"/>
        <v/>
      </c>
      <c r="R63" s="1" t="str">
        <f t="shared" si="11"/>
        <v/>
      </c>
      <c r="S63" s="1" t="str">
        <f t="shared" si="11"/>
        <v/>
      </c>
      <c r="T63" s="1" t="str">
        <f t="shared" si="11"/>
        <v/>
      </c>
      <c r="W63" s="1" t="str">
        <f t="shared" si="10"/>
        <v/>
      </c>
      <c r="X63" s="1" t="str">
        <f t="shared" si="10"/>
        <v/>
      </c>
      <c r="Y63" s="1" t="str">
        <f t="shared" si="10"/>
        <v/>
      </c>
      <c r="Z63" s="1" t="str">
        <f t="shared" si="10"/>
        <v/>
      </c>
      <c r="AA63" s="1" t="str">
        <f t="shared" si="10"/>
        <v/>
      </c>
      <c r="AB63" s="1" t="str">
        <f t="shared" si="10"/>
        <v/>
      </c>
      <c r="AC63" s="1" t="str">
        <f t="shared" si="10"/>
        <v/>
      </c>
      <c r="AD63" s="1" t="str">
        <f t="shared" si="10"/>
        <v/>
      </c>
      <c r="AE63" s="1" t="str">
        <f t="shared" si="10"/>
        <v/>
      </c>
      <c r="AF63" s="1" t="str">
        <f t="shared" si="10"/>
        <v/>
      </c>
      <c r="AG63" s="1" t="str">
        <f t="shared" si="10"/>
        <v/>
      </c>
      <c r="AH63" s="1" t="str">
        <f t="shared" si="10"/>
        <v/>
      </c>
      <c r="AI63" s="1" t="str">
        <f t="shared" si="10"/>
        <v/>
      </c>
      <c r="AJ63" s="1" t="str">
        <f t="shared" si="10"/>
        <v/>
      </c>
      <c r="AK63" s="1" t="str">
        <f t="shared" si="10"/>
        <v/>
      </c>
    </row>
    <row r="64" spans="1:37" ht="19" customHeight="1" x14ac:dyDescent="0.25">
      <c r="A64" s="1" t="str">
        <f t="shared" ref="A64:A78" si="12">IF(A25="","",A25)</f>
        <v/>
      </c>
      <c r="D64" s="10" t="str">
        <f t="shared" ref="D64:N69" si="13">IF(D25="","",D25)</f>
        <v/>
      </c>
      <c r="E64" s="10" t="str">
        <f t="shared" si="13"/>
        <v/>
      </c>
      <c r="F64" s="3" t="str">
        <f t="shared" si="13"/>
        <v/>
      </c>
      <c r="G64" s="51" t="str">
        <f t="shared" si="13"/>
        <v/>
      </c>
      <c r="H64" s="51" t="str">
        <f t="shared" si="13"/>
        <v/>
      </c>
      <c r="I64" s="51" t="str">
        <f t="shared" si="13"/>
        <v/>
      </c>
      <c r="J64" s="62">
        <f ca="1">INT(N65/10)</f>
        <v>2</v>
      </c>
      <c r="K64" s="83" t="str">
        <f ca="1">IF(L64="","",".")</f>
        <v>.</v>
      </c>
      <c r="L64" s="61">
        <f ca="1">IF(N65-INT(N65/10)*10=0,"",N65-INT(N65/10)*10)</f>
        <v>1</v>
      </c>
      <c r="M64" s="10" t="str">
        <f>IF(M25="","",M25)</f>
        <v/>
      </c>
      <c r="N64" s="10" t="str">
        <f>IF(N25="","",N25)</f>
        <v/>
      </c>
      <c r="O64" s="1" t="str">
        <f t="shared" si="11"/>
        <v/>
      </c>
      <c r="P64" s="1" t="str">
        <f t="shared" si="11"/>
        <v/>
      </c>
      <c r="Q64" s="1" t="str">
        <f t="shared" si="11"/>
        <v/>
      </c>
      <c r="R64" s="1" t="str">
        <f t="shared" si="11"/>
        <v/>
      </c>
      <c r="S64" s="5" t="str">
        <f t="shared" si="11"/>
        <v/>
      </c>
      <c r="T64" s="1" t="str">
        <f t="shared" si="11"/>
        <v/>
      </c>
      <c r="V64" s="10"/>
      <c r="W64" s="10" t="str">
        <f t="shared" si="10"/>
        <v/>
      </c>
      <c r="X64" s="10" t="str">
        <f t="shared" si="10"/>
        <v/>
      </c>
      <c r="Y64" s="3" t="str">
        <f t="shared" si="10"/>
        <v/>
      </c>
      <c r="Z64" s="51" t="str">
        <f t="shared" si="10"/>
        <v/>
      </c>
      <c r="AA64" s="51" t="str">
        <f t="shared" si="10"/>
        <v/>
      </c>
      <c r="AB64" s="51" t="str">
        <f t="shared" si="10"/>
        <v/>
      </c>
      <c r="AC64" s="62">
        <f ca="1">INT(AG65/10)</f>
        <v>0</v>
      </c>
      <c r="AD64" s="83" t="str">
        <f ca="1">IF(AE64="","",".")</f>
        <v>.</v>
      </c>
      <c r="AE64" s="61">
        <f ca="1">IF(AG65-INT(AG65/10)*10=0,"",AG65-INT(AG65/10)*10)</f>
        <v>6</v>
      </c>
      <c r="AF64" s="10" t="str">
        <f>IF(AF25="","",AF25)</f>
        <v/>
      </c>
      <c r="AG64" s="10" t="str">
        <f>IF(AG25="","",AG25)</f>
        <v/>
      </c>
      <c r="AH64" s="1" t="str">
        <f t="shared" si="10"/>
        <v/>
      </c>
      <c r="AI64" s="1" t="str">
        <f t="shared" si="10"/>
        <v/>
      </c>
      <c r="AJ64" s="1" t="str">
        <f t="shared" si="10"/>
        <v/>
      </c>
      <c r="AK64" s="1" t="str">
        <f t="shared" si="10"/>
        <v/>
      </c>
    </row>
    <row r="65" spans="1:37" ht="19" customHeight="1" x14ac:dyDescent="0.25">
      <c r="A65" s="53" t="str">
        <f t="shared" si="12"/>
        <v>(7)</v>
      </c>
      <c r="B65" s="54"/>
      <c r="C65" s="54"/>
      <c r="D65" s="138">
        <f t="shared" ca="1" si="13"/>
        <v>33</v>
      </c>
      <c r="E65" s="138" t="str">
        <f t="shared" si="13"/>
        <v/>
      </c>
      <c r="F65" s="54" t="str">
        <f t="shared" si="13"/>
        <v>)</v>
      </c>
      <c r="G65" s="53" t="str">
        <f t="shared" si="13"/>
        <v/>
      </c>
      <c r="H65" s="53">
        <f t="shared" ca="1" si="13"/>
        <v>6</v>
      </c>
      <c r="I65" s="53" t="str">
        <f t="shared" si="13"/>
        <v/>
      </c>
      <c r="J65" s="54">
        <f t="shared" ca="1" si="13"/>
        <v>9</v>
      </c>
      <c r="K65" s="55" t="str">
        <f t="shared" ca="1" si="13"/>
        <v>.</v>
      </c>
      <c r="L65" s="54">
        <f t="shared" ca="1" si="13"/>
        <v>3</v>
      </c>
      <c r="M65" s="56">
        <f t="shared" ca="1" si="13"/>
        <v>693</v>
      </c>
      <c r="N65" s="56">
        <f t="shared" ca="1" si="13"/>
        <v>21</v>
      </c>
      <c r="O65" s="54" t="str">
        <f t="shared" si="11"/>
        <v/>
      </c>
      <c r="P65" s="53" t="str">
        <f t="shared" si="11"/>
        <v/>
      </c>
      <c r="Q65" s="54" t="str">
        <f t="shared" si="11"/>
        <v/>
      </c>
      <c r="R65" s="54" t="str">
        <f t="shared" si="11"/>
        <v/>
      </c>
      <c r="S65" s="54" t="str">
        <f t="shared" si="11"/>
        <v/>
      </c>
      <c r="T65" s="53" t="str">
        <f t="shared" si="11"/>
        <v>(8)</v>
      </c>
      <c r="U65" s="54"/>
      <c r="V65" s="54"/>
      <c r="W65" s="138">
        <f t="shared" ca="1" si="10"/>
        <v>37</v>
      </c>
      <c r="X65" s="138" t="str">
        <f t="shared" si="10"/>
        <v/>
      </c>
      <c r="Y65" s="54" t="str">
        <f t="shared" si="10"/>
        <v>)</v>
      </c>
      <c r="Z65" s="53" t="str">
        <f t="shared" si="10"/>
        <v/>
      </c>
      <c r="AA65" s="53">
        <f t="shared" ca="1" si="10"/>
        <v>2</v>
      </c>
      <c r="AB65" s="53" t="str">
        <f t="shared" si="10"/>
        <v/>
      </c>
      <c r="AC65" s="54">
        <f t="shared" ca="1" si="10"/>
        <v>2</v>
      </c>
      <c r="AD65" s="55" t="str">
        <f t="shared" ca="1" si="10"/>
        <v>.</v>
      </c>
      <c r="AE65" s="54">
        <f t="shared" ca="1" si="10"/>
        <v>2</v>
      </c>
      <c r="AF65" s="56">
        <f t="shared" ca="1" si="10"/>
        <v>222</v>
      </c>
      <c r="AG65" s="56">
        <f t="shared" ca="1" si="10"/>
        <v>6</v>
      </c>
      <c r="AH65" s="54" t="str">
        <f t="shared" si="10"/>
        <v/>
      </c>
      <c r="AI65" s="54" t="str">
        <f t="shared" si="10"/>
        <v/>
      </c>
      <c r="AJ65" s="54" t="str">
        <f t="shared" si="10"/>
        <v/>
      </c>
      <c r="AK65" s="54" t="str">
        <f t="shared" si="10"/>
        <v/>
      </c>
    </row>
    <row r="66" spans="1:37" ht="19" customHeight="1" x14ac:dyDescent="0.25">
      <c r="A66" s="1" t="str">
        <f t="shared" si="12"/>
        <v/>
      </c>
      <c r="D66" s="1" t="str">
        <f t="shared" si="13"/>
        <v/>
      </c>
      <c r="E66" s="1" t="str">
        <f t="shared" si="13"/>
        <v/>
      </c>
      <c r="F66" s="1" t="str">
        <f t="shared" si="13"/>
        <v/>
      </c>
      <c r="G66" s="1" t="str">
        <f t="shared" si="13"/>
        <v/>
      </c>
      <c r="H66" s="64">
        <f ca="1">INT(M66/10)</f>
        <v>6</v>
      </c>
      <c r="I66" s="64" t="str">
        <f>IF(I27="","",I27)</f>
        <v/>
      </c>
      <c r="J66" s="64">
        <f ca="1">M66-INT(M66/10)*10</f>
        <v>6</v>
      </c>
      <c r="K66" s="64" t="str">
        <f>IF(K27="","",K27)</f>
        <v/>
      </c>
      <c r="L66" s="64" t="str">
        <f>IF(L27="","",L27)</f>
        <v/>
      </c>
      <c r="M66" s="8">
        <f ca="1">D65*J64</f>
        <v>66</v>
      </c>
      <c r="N66" s="8" t="str">
        <f t="shared" ref="N66:N78" si="14">IF(N27="","",N27)</f>
        <v/>
      </c>
      <c r="O66" s="1" t="str">
        <f t="shared" si="11"/>
        <v/>
      </c>
      <c r="P66" s="1" t="str">
        <f t="shared" si="11"/>
        <v/>
      </c>
      <c r="Q66" s="1" t="str">
        <f t="shared" si="11"/>
        <v/>
      </c>
      <c r="R66" s="1" t="str">
        <f t="shared" si="11"/>
        <v/>
      </c>
      <c r="S66" s="1" t="str">
        <f t="shared" si="11"/>
        <v/>
      </c>
      <c r="T66" s="1" t="str">
        <f t="shared" si="11"/>
        <v/>
      </c>
      <c r="W66" s="1" t="str">
        <f t="shared" si="10"/>
        <v/>
      </c>
      <c r="X66" s="1" t="str">
        <f t="shared" si="10"/>
        <v/>
      </c>
      <c r="Y66" s="1" t="str">
        <f t="shared" si="10"/>
        <v/>
      </c>
      <c r="Z66" s="1" t="str">
        <f t="shared" si="10"/>
        <v/>
      </c>
      <c r="AA66" s="84">
        <f ca="1">IF(AF66=0,"",IF(INT(AF66/100)=0,"",INT(AF66/100)))</f>
        <v>2</v>
      </c>
      <c r="AB66" s="85" t="str">
        <f t="shared" si="10"/>
        <v/>
      </c>
      <c r="AC66" s="85">
        <f ca="1">IF(AF66=0,"",INT(AF66/10)-INT(AF66/100)*10)</f>
        <v>2</v>
      </c>
      <c r="AD66" s="86" t="str">
        <f t="shared" si="10"/>
        <v/>
      </c>
      <c r="AE66" s="86">
        <f ca="1">AF66-INT(AF66/10)*10</f>
        <v>2</v>
      </c>
      <c r="AF66" s="8">
        <f ca="1">W65*AG65</f>
        <v>222</v>
      </c>
      <c r="AG66" s="8" t="str">
        <f t="shared" si="10"/>
        <v/>
      </c>
      <c r="AH66" s="1" t="str">
        <f t="shared" si="10"/>
        <v/>
      </c>
      <c r="AI66" s="1" t="str">
        <f t="shared" si="10"/>
        <v/>
      </c>
      <c r="AJ66" s="1" t="str">
        <f t="shared" si="10"/>
        <v/>
      </c>
      <c r="AK66" s="1" t="str">
        <f t="shared" si="10"/>
        <v/>
      </c>
    </row>
    <row r="67" spans="1:37" ht="19" customHeight="1" x14ac:dyDescent="0.25">
      <c r="A67" s="1" t="str">
        <f t="shared" si="12"/>
        <v/>
      </c>
      <c r="D67" s="1" t="str">
        <f t="shared" si="13"/>
        <v/>
      </c>
      <c r="E67" s="1" t="str">
        <f t="shared" si="13"/>
        <v/>
      </c>
      <c r="F67" s="58" t="str">
        <f t="shared" si="13"/>
        <v/>
      </c>
      <c r="G67" s="58" t="str">
        <f t="shared" si="13"/>
        <v/>
      </c>
      <c r="H67" s="66" t="str">
        <f ca="1">IF(M67=0,"",IF(INT(M67/100)=0,"",INT(M67/100)))</f>
        <v/>
      </c>
      <c r="I67" s="67" t="str">
        <f>IF(I28="","",I28)</f>
        <v/>
      </c>
      <c r="J67" s="67">
        <f ca="1">IF(M67=0,"",INT(M67/10)-INT(M67/100)*10)</f>
        <v>3</v>
      </c>
      <c r="K67" s="68" t="str">
        <f>IF(K28="","",K28)</f>
        <v/>
      </c>
      <c r="L67" s="68">
        <f ca="1">M67-INT(M67/10)*10</f>
        <v>3</v>
      </c>
      <c r="M67" s="17">
        <f ca="1">M65-M66*10</f>
        <v>33</v>
      </c>
      <c r="N67" s="8" t="str">
        <f t="shared" si="14"/>
        <v/>
      </c>
      <c r="O67" s="1" t="str">
        <f t="shared" si="11"/>
        <v/>
      </c>
      <c r="P67" s="1" t="str">
        <f t="shared" si="11"/>
        <v/>
      </c>
      <c r="Q67" s="1" t="str">
        <f t="shared" si="11"/>
        <v/>
      </c>
      <c r="R67" s="1" t="str">
        <f t="shared" si="11"/>
        <v/>
      </c>
      <c r="S67" s="1" t="str">
        <f t="shared" si="11"/>
        <v/>
      </c>
      <c r="T67" s="1" t="str">
        <f t="shared" si="11"/>
        <v/>
      </c>
      <c r="W67" s="1" t="str">
        <f t="shared" si="10"/>
        <v/>
      </c>
      <c r="X67" s="1" t="str">
        <f t="shared" si="10"/>
        <v/>
      </c>
      <c r="Y67" s="58" t="str">
        <f t="shared" si="10"/>
        <v/>
      </c>
      <c r="Z67" s="58" t="str">
        <f t="shared" si="10"/>
        <v/>
      </c>
      <c r="AA67" s="66"/>
      <c r="AB67" s="67"/>
      <c r="AC67" s="67"/>
      <c r="AD67" s="68"/>
      <c r="AE67" s="68">
        <f ca="1">AF67</f>
        <v>0</v>
      </c>
      <c r="AF67" s="17">
        <f ca="1">AF65-AF66</f>
        <v>0</v>
      </c>
      <c r="AG67" s="8"/>
      <c r="AH67" s="1" t="str">
        <f t="shared" si="10"/>
        <v/>
      </c>
      <c r="AI67" s="1" t="str">
        <f t="shared" si="10"/>
        <v/>
      </c>
      <c r="AJ67" s="1" t="str">
        <f t="shared" si="10"/>
        <v/>
      </c>
      <c r="AK67" s="1" t="str">
        <f t="shared" si="10"/>
        <v/>
      </c>
    </row>
    <row r="68" spans="1:37" ht="19" customHeight="1" x14ac:dyDescent="0.25">
      <c r="A68" s="1" t="str">
        <f t="shared" si="12"/>
        <v/>
      </c>
      <c r="D68" s="1" t="str">
        <f t="shared" si="13"/>
        <v/>
      </c>
      <c r="E68" s="1" t="str">
        <f t="shared" si="13"/>
        <v/>
      </c>
      <c r="F68" s="1" t="str">
        <f t="shared" si="13"/>
        <v/>
      </c>
      <c r="G68" s="1" t="str">
        <f t="shared" si="13"/>
        <v/>
      </c>
      <c r="H68" s="84" t="str">
        <f ca="1">IF(M67=0,"",IF(INT(M68/100)=0,"",INT(M68/100)))</f>
        <v/>
      </c>
      <c r="I68" s="85" t="str">
        <f>IF(I29="","",I29)</f>
        <v/>
      </c>
      <c r="J68" s="85">
        <f ca="1">IF(M67=0,"",INT(M68/10)-INT(M68/100)*10)</f>
        <v>3</v>
      </c>
      <c r="K68" s="86" t="str">
        <f>IF(K29="","",K29)</f>
        <v/>
      </c>
      <c r="L68" s="86">
        <f ca="1">IF(M67=0,"",M68-INT(M68/10)*10)</f>
        <v>3</v>
      </c>
      <c r="M68" s="8">
        <f ca="1">D65*L64</f>
        <v>33</v>
      </c>
      <c r="N68" s="8" t="str">
        <f t="shared" si="14"/>
        <v/>
      </c>
      <c r="O68" s="1" t="str">
        <f t="shared" si="11"/>
        <v/>
      </c>
      <c r="P68" s="1" t="str">
        <f t="shared" si="11"/>
        <v/>
      </c>
      <c r="Q68" s="1" t="str">
        <f t="shared" si="11"/>
        <v/>
      </c>
      <c r="R68" s="1" t="str">
        <f t="shared" si="11"/>
        <v/>
      </c>
      <c r="S68" s="1" t="str">
        <f t="shared" si="11"/>
        <v/>
      </c>
      <c r="T68" s="1" t="str">
        <f t="shared" si="11"/>
        <v/>
      </c>
      <c r="W68" s="1" t="str">
        <f t="shared" si="10"/>
        <v/>
      </c>
      <c r="X68" s="1" t="str">
        <f t="shared" si="10"/>
        <v/>
      </c>
      <c r="Y68" s="1" t="str">
        <f t="shared" si="10"/>
        <v/>
      </c>
      <c r="Z68" s="1" t="str">
        <f t="shared" si="10"/>
        <v/>
      </c>
      <c r="AA68" s="1" t="str">
        <f t="shared" si="10"/>
        <v/>
      </c>
      <c r="AB68" s="1" t="str">
        <f t="shared" si="10"/>
        <v/>
      </c>
      <c r="AC68" s="1" t="str">
        <f t="shared" si="10"/>
        <v/>
      </c>
      <c r="AD68" s="1" t="str">
        <f t="shared" si="10"/>
        <v/>
      </c>
      <c r="AE68" s="1" t="str">
        <f t="shared" si="10"/>
        <v/>
      </c>
      <c r="AF68" s="1" t="str">
        <f t="shared" si="10"/>
        <v/>
      </c>
      <c r="AG68" s="1" t="str">
        <f t="shared" si="10"/>
        <v/>
      </c>
      <c r="AH68" s="1" t="str">
        <f t="shared" si="10"/>
        <v/>
      </c>
      <c r="AI68" s="1" t="str">
        <f t="shared" si="10"/>
        <v/>
      </c>
      <c r="AJ68" s="1" t="str">
        <f t="shared" si="10"/>
        <v/>
      </c>
      <c r="AK68" s="1" t="str">
        <f t="shared" si="10"/>
        <v/>
      </c>
    </row>
    <row r="69" spans="1:37" ht="19" customHeight="1" x14ac:dyDescent="0.25">
      <c r="A69" s="1" t="str">
        <f t="shared" si="12"/>
        <v/>
      </c>
      <c r="D69" s="1" t="str">
        <f t="shared" si="13"/>
        <v/>
      </c>
      <c r="E69" s="1" t="str">
        <f t="shared" si="13"/>
        <v/>
      </c>
      <c r="F69" s="1" t="str">
        <f t="shared" si="13"/>
        <v/>
      </c>
      <c r="G69" s="1" t="str">
        <f t="shared" si="13"/>
        <v/>
      </c>
      <c r="H69" s="9" t="str">
        <f t="shared" si="13"/>
        <v/>
      </c>
      <c r="I69" s="9" t="str">
        <f t="shared" si="13"/>
        <v/>
      </c>
      <c r="J69" s="9" t="str">
        <f t="shared" si="13"/>
        <v/>
      </c>
      <c r="K69" s="9" t="str">
        <f t="shared" si="13"/>
        <v/>
      </c>
      <c r="L69" s="9">
        <f ca="1">IF(M67=0,"",M69)</f>
        <v>0</v>
      </c>
      <c r="M69" s="8">
        <f ca="1">M67-M68</f>
        <v>0</v>
      </c>
      <c r="N69" s="8" t="str">
        <f t="shared" si="14"/>
        <v/>
      </c>
      <c r="O69" s="1" t="str">
        <f t="shared" si="11"/>
        <v/>
      </c>
      <c r="P69" s="1" t="str">
        <f t="shared" si="11"/>
        <v/>
      </c>
      <c r="Q69" s="1" t="str">
        <f t="shared" si="11"/>
        <v/>
      </c>
      <c r="R69" s="1" t="str">
        <f t="shared" si="11"/>
        <v/>
      </c>
      <c r="S69" s="1" t="str">
        <f t="shared" si="11"/>
        <v/>
      </c>
      <c r="T69" s="1" t="str">
        <f t="shared" si="11"/>
        <v/>
      </c>
      <c r="W69" s="1" t="str">
        <f t="shared" si="10"/>
        <v/>
      </c>
      <c r="X69" s="1" t="str">
        <f t="shared" si="10"/>
        <v/>
      </c>
      <c r="Y69" s="1" t="str">
        <f t="shared" si="10"/>
        <v/>
      </c>
      <c r="Z69" s="1" t="str">
        <f t="shared" si="10"/>
        <v/>
      </c>
      <c r="AA69" s="1" t="str">
        <f t="shared" si="10"/>
        <v/>
      </c>
      <c r="AB69" s="1" t="str">
        <f t="shared" si="10"/>
        <v/>
      </c>
      <c r="AC69" s="1" t="str">
        <f t="shared" si="10"/>
        <v/>
      </c>
      <c r="AD69" s="1" t="str">
        <f t="shared" si="10"/>
        <v/>
      </c>
      <c r="AE69" s="1" t="str">
        <f t="shared" si="10"/>
        <v/>
      </c>
      <c r="AF69" s="1" t="str">
        <f t="shared" si="10"/>
        <v/>
      </c>
      <c r="AG69" s="1" t="str">
        <f t="shared" si="10"/>
        <v/>
      </c>
      <c r="AH69" s="1" t="str">
        <f t="shared" si="10"/>
        <v/>
      </c>
      <c r="AI69" s="1" t="str">
        <f t="shared" si="10"/>
        <v/>
      </c>
      <c r="AJ69" s="1" t="str">
        <f t="shared" si="10"/>
        <v/>
      </c>
      <c r="AK69" s="1" t="str">
        <f t="shared" si="10"/>
        <v/>
      </c>
    </row>
    <row r="70" spans="1:37" ht="19" customHeight="1" x14ac:dyDescent="0.25">
      <c r="A70" s="1" t="str">
        <f t="shared" si="12"/>
        <v/>
      </c>
      <c r="D70" s="1" t="str">
        <f t="shared" ref="D70:M70" si="15">IF(D31="","",D31)</f>
        <v/>
      </c>
      <c r="E70" s="1" t="str">
        <f t="shared" si="15"/>
        <v/>
      </c>
      <c r="F70" s="1" t="str">
        <f t="shared" si="15"/>
        <v/>
      </c>
      <c r="G70" s="1" t="str">
        <f t="shared" si="15"/>
        <v/>
      </c>
      <c r="H70" s="1" t="str">
        <f t="shared" si="15"/>
        <v/>
      </c>
      <c r="I70" s="1" t="str">
        <f t="shared" si="15"/>
        <v/>
      </c>
      <c r="J70" s="1" t="str">
        <f t="shared" si="15"/>
        <v/>
      </c>
      <c r="K70" s="1" t="str">
        <f t="shared" si="15"/>
        <v/>
      </c>
      <c r="L70" s="1" t="str">
        <f t="shared" si="15"/>
        <v/>
      </c>
      <c r="M70" s="1" t="str">
        <f t="shared" si="15"/>
        <v/>
      </c>
      <c r="N70" s="1" t="str">
        <f t="shared" si="14"/>
        <v/>
      </c>
      <c r="O70" s="1" t="str">
        <f t="shared" si="11"/>
        <v/>
      </c>
      <c r="P70" s="1" t="str">
        <f t="shared" si="11"/>
        <v/>
      </c>
      <c r="Q70" s="1" t="str">
        <f t="shared" si="11"/>
        <v/>
      </c>
      <c r="R70" s="1" t="str">
        <f t="shared" si="11"/>
        <v/>
      </c>
      <c r="S70" s="1" t="str">
        <f t="shared" si="11"/>
        <v/>
      </c>
      <c r="T70" s="1" t="str">
        <f t="shared" si="11"/>
        <v/>
      </c>
      <c r="W70" s="1" t="str">
        <f t="shared" si="10"/>
        <v/>
      </c>
      <c r="X70" s="1" t="str">
        <f t="shared" si="10"/>
        <v/>
      </c>
      <c r="Y70" s="1" t="str">
        <f t="shared" si="10"/>
        <v/>
      </c>
      <c r="Z70" s="1" t="str">
        <f t="shared" si="10"/>
        <v/>
      </c>
      <c r="AA70" s="1" t="str">
        <f t="shared" si="10"/>
        <v/>
      </c>
      <c r="AB70" s="1" t="str">
        <f t="shared" si="10"/>
        <v/>
      </c>
      <c r="AC70" s="1" t="str">
        <f t="shared" si="10"/>
        <v/>
      </c>
      <c r="AD70" s="1" t="str">
        <f t="shared" si="10"/>
        <v/>
      </c>
      <c r="AE70" s="1" t="str">
        <f t="shared" si="10"/>
        <v/>
      </c>
      <c r="AF70" s="1" t="str">
        <f t="shared" si="10"/>
        <v/>
      </c>
      <c r="AG70" s="1" t="str">
        <f t="shared" si="10"/>
        <v/>
      </c>
      <c r="AH70" s="1" t="str">
        <f t="shared" si="10"/>
        <v/>
      </c>
      <c r="AI70" s="1" t="str">
        <f t="shared" si="10"/>
        <v/>
      </c>
      <c r="AJ70" s="1" t="str">
        <f t="shared" si="10"/>
        <v/>
      </c>
      <c r="AK70" s="1" t="str">
        <f t="shared" si="10"/>
        <v/>
      </c>
    </row>
    <row r="71" spans="1:37" ht="19" customHeight="1" x14ac:dyDescent="0.25">
      <c r="A71" s="1" t="str">
        <f t="shared" si="12"/>
        <v/>
      </c>
      <c r="D71" s="10" t="str">
        <f t="shared" ref="D71:I72" si="16">IF(D32="","",D32)</f>
        <v/>
      </c>
      <c r="E71" s="10" t="str">
        <f t="shared" si="16"/>
        <v/>
      </c>
      <c r="F71" s="3" t="str">
        <f t="shared" si="16"/>
        <v/>
      </c>
      <c r="G71" s="51" t="str">
        <f t="shared" si="16"/>
        <v/>
      </c>
      <c r="H71" s="51" t="str">
        <f t="shared" si="16"/>
        <v/>
      </c>
      <c r="I71" s="51" t="str">
        <f t="shared" si="16"/>
        <v/>
      </c>
      <c r="J71" s="62">
        <f ca="1">INT(N72/10)</f>
        <v>3</v>
      </c>
      <c r="K71" s="83" t="str">
        <f ca="1">IF(L71="","",".")</f>
        <v>.</v>
      </c>
      <c r="L71" s="61">
        <f ca="1">IF(N72-INT(N72/10)*10=0,"",N72-INT(N72/10)*10)</f>
        <v>7</v>
      </c>
      <c r="M71" s="10" t="str">
        <f>IF(M32="","",M32)</f>
        <v/>
      </c>
      <c r="N71" s="10" t="str">
        <f t="shared" si="14"/>
        <v/>
      </c>
      <c r="O71" s="1" t="str">
        <f t="shared" si="11"/>
        <v/>
      </c>
      <c r="P71" s="1" t="str">
        <f t="shared" si="11"/>
        <v/>
      </c>
      <c r="Q71" s="1" t="str">
        <f t="shared" si="11"/>
        <v/>
      </c>
      <c r="R71" s="1" t="str">
        <f t="shared" si="11"/>
        <v/>
      </c>
      <c r="S71" s="5" t="str">
        <f t="shared" si="11"/>
        <v/>
      </c>
      <c r="T71" s="1" t="str">
        <f t="shared" si="11"/>
        <v/>
      </c>
      <c r="V71" s="10"/>
      <c r="W71" s="10" t="str">
        <f t="shared" si="10"/>
        <v/>
      </c>
      <c r="X71" s="10" t="str">
        <f t="shared" si="10"/>
        <v/>
      </c>
      <c r="Y71" s="3" t="str">
        <f t="shared" si="10"/>
        <v/>
      </c>
      <c r="Z71" s="51" t="str">
        <f t="shared" si="10"/>
        <v/>
      </c>
      <c r="AA71" s="51" t="str">
        <f t="shared" si="10"/>
        <v/>
      </c>
      <c r="AB71" s="51" t="str">
        <f t="shared" si="10"/>
        <v/>
      </c>
      <c r="AC71" s="62">
        <f ca="1">INT(AG72/10)</f>
        <v>0</v>
      </c>
      <c r="AD71" s="83" t="str">
        <f ca="1">IF(AE71="","",".")</f>
        <v>.</v>
      </c>
      <c r="AE71" s="61">
        <f ca="1">IF(AG72-INT(AG72/10)*10=0,"",AG72-INT(AG72/10)*10)</f>
        <v>3</v>
      </c>
      <c r="AF71" s="10" t="str">
        <f>IF(AF32="","",AF32)</f>
        <v/>
      </c>
      <c r="AG71" s="10" t="str">
        <f>IF(AG32="","",AG32)</f>
        <v/>
      </c>
      <c r="AH71" s="1" t="str">
        <f t="shared" si="10"/>
        <v/>
      </c>
      <c r="AI71" s="1" t="str">
        <f t="shared" si="10"/>
        <v/>
      </c>
      <c r="AJ71" s="1" t="str">
        <f t="shared" si="10"/>
        <v/>
      </c>
      <c r="AK71" s="1" t="str">
        <f t="shared" si="10"/>
        <v/>
      </c>
    </row>
    <row r="72" spans="1:37" ht="19" customHeight="1" x14ac:dyDescent="0.25">
      <c r="A72" s="53" t="str">
        <f t="shared" si="12"/>
        <v>(9)</v>
      </c>
      <c r="B72" s="54"/>
      <c r="C72" s="54"/>
      <c r="D72" s="138">
        <f t="shared" ca="1" si="16"/>
        <v>19</v>
      </c>
      <c r="E72" s="138" t="str">
        <f t="shared" si="16"/>
        <v/>
      </c>
      <c r="F72" s="54" t="str">
        <f t="shared" si="16"/>
        <v>)</v>
      </c>
      <c r="G72" s="53" t="str">
        <f t="shared" si="16"/>
        <v/>
      </c>
      <c r="H72" s="53">
        <f t="shared" ca="1" si="16"/>
        <v>7</v>
      </c>
      <c r="I72" s="53" t="str">
        <f t="shared" si="16"/>
        <v/>
      </c>
      <c r="J72" s="54">
        <f ca="1">IF(J33="","",J33)</f>
        <v>0</v>
      </c>
      <c r="K72" s="55" t="str">
        <f ca="1">IF(K33="","",K33)</f>
        <v>.</v>
      </c>
      <c r="L72" s="54">
        <f ca="1">IF(L33="","",L33)</f>
        <v>3</v>
      </c>
      <c r="M72" s="56">
        <f ca="1">IF(M33="","",M33)</f>
        <v>703</v>
      </c>
      <c r="N72" s="56">
        <f t="shared" ca="1" si="14"/>
        <v>37</v>
      </c>
      <c r="O72" s="54" t="str">
        <f t="shared" si="11"/>
        <v/>
      </c>
      <c r="P72" s="53" t="str">
        <f t="shared" si="11"/>
        <v/>
      </c>
      <c r="Q72" s="54" t="str">
        <f t="shared" si="11"/>
        <v/>
      </c>
      <c r="R72" s="54" t="str">
        <f t="shared" si="11"/>
        <v/>
      </c>
      <c r="S72" s="54"/>
      <c r="T72" s="139" t="str">
        <f>IF(S33="","",S33)</f>
        <v>(10)</v>
      </c>
      <c r="U72" s="139"/>
      <c r="V72" s="54"/>
      <c r="W72" s="138">
        <f t="shared" ca="1" si="10"/>
        <v>23</v>
      </c>
      <c r="X72" s="138" t="str">
        <f t="shared" si="10"/>
        <v/>
      </c>
      <c r="Y72" s="54" t="str">
        <f t="shared" si="10"/>
        <v>)</v>
      </c>
      <c r="Z72" s="53" t="str">
        <f t="shared" si="10"/>
        <v/>
      </c>
      <c r="AA72" s="53" t="str">
        <f t="shared" ca="1" si="10"/>
        <v/>
      </c>
      <c r="AB72" s="53" t="str">
        <f t="shared" si="10"/>
        <v/>
      </c>
      <c r="AC72" s="54">
        <f t="shared" ca="1" si="10"/>
        <v>6</v>
      </c>
      <c r="AD72" s="55" t="str">
        <f t="shared" ca="1" si="10"/>
        <v>.</v>
      </c>
      <c r="AE72" s="54">
        <f t="shared" ca="1" si="10"/>
        <v>9</v>
      </c>
      <c r="AF72" s="56">
        <f t="shared" ca="1" si="10"/>
        <v>69</v>
      </c>
      <c r="AG72" s="56">
        <f t="shared" ca="1" si="10"/>
        <v>3</v>
      </c>
      <c r="AH72" s="54" t="str">
        <f t="shared" si="10"/>
        <v/>
      </c>
      <c r="AI72" s="54" t="str">
        <f t="shared" si="10"/>
        <v/>
      </c>
      <c r="AJ72" s="54" t="str">
        <f t="shared" si="10"/>
        <v/>
      </c>
      <c r="AK72" s="54" t="str">
        <f t="shared" si="10"/>
        <v/>
      </c>
    </row>
    <row r="73" spans="1:37" ht="19" customHeight="1" x14ac:dyDescent="0.25">
      <c r="A73" s="1" t="str">
        <f t="shared" si="12"/>
        <v/>
      </c>
      <c r="D73" s="1" t="str">
        <f t="shared" ref="D73:G78" si="17">IF(D34="","",D34)</f>
        <v/>
      </c>
      <c r="E73" s="1" t="str">
        <f t="shared" si="17"/>
        <v/>
      </c>
      <c r="F73" s="1" t="str">
        <f t="shared" si="17"/>
        <v/>
      </c>
      <c r="G73" s="1" t="str">
        <f t="shared" si="17"/>
        <v/>
      </c>
      <c r="H73" s="64">
        <f ca="1">INT(M73/10)</f>
        <v>5</v>
      </c>
      <c r="I73" s="64" t="str">
        <f t="shared" ref="I73:I78" si="18">IF(I34="","",I34)</f>
        <v/>
      </c>
      <c r="J73" s="64">
        <f ca="1">M73-INT(M73/10)*10</f>
        <v>7</v>
      </c>
      <c r="K73" s="64" t="str">
        <f>IF(K34="","",K34)</f>
        <v/>
      </c>
      <c r="L73" s="64" t="str">
        <f>IF(L34="","",L34)</f>
        <v/>
      </c>
      <c r="M73" s="8">
        <f ca="1">D72*J71</f>
        <v>57</v>
      </c>
      <c r="N73" s="8" t="str">
        <f t="shared" si="14"/>
        <v/>
      </c>
      <c r="O73" s="1" t="str">
        <f t="shared" si="11"/>
        <v/>
      </c>
      <c r="P73" s="1" t="str">
        <f t="shared" si="11"/>
        <v/>
      </c>
      <c r="Q73" s="1" t="str">
        <f t="shared" si="11"/>
        <v/>
      </c>
      <c r="R73" s="1" t="str">
        <f t="shared" si="11"/>
        <v/>
      </c>
      <c r="S73" s="1" t="str">
        <f t="shared" si="11"/>
        <v/>
      </c>
      <c r="T73" s="1" t="str">
        <f t="shared" si="11"/>
        <v/>
      </c>
      <c r="W73" s="1" t="str">
        <f t="shared" ref="W73:AK78" si="19">IF(W34="","",W34)</f>
        <v/>
      </c>
      <c r="X73" s="1" t="str">
        <f t="shared" si="19"/>
        <v/>
      </c>
      <c r="Y73" s="1" t="str">
        <f t="shared" si="19"/>
        <v/>
      </c>
      <c r="Z73" s="1" t="str">
        <f t="shared" si="19"/>
        <v/>
      </c>
      <c r="AA73" s="84" t="str">
        <f ca="1">IF(AF73=0,"",IF(INT(AF73/100)=0,"",INT(AF73/100)))</f>
        <v/>
      </c>
      <c r="AB73" s="85" t="str">
        <f>IF(AB34="","",AB34)</f>
        <v/>
      </c>
      <c r="AC73" s="85">
        <f ca="1">IF(AF73=0,"",INT(AF73/10)-INT(AF73/100)*10)</f>
        <v>6</v>
      </c>
      <c r="AD73" s="86" t="str">
        <f>IF(AD34="","",AD34)</f>
        <v/>
      </c>
      <c r="AE73" s="86">
        <f ca="1">AF73-INT(AF73/10)*10</f>
        <v>9</v>
      </c>
      <c r="AF73" s="8">
        <f ca="1">W72*AG72</f>
        <v>69</v>
      </c>
      <c r="AG73" s="8" t="str">
        <f>IF(AG34="","",AG34)</f>
        <v/>
      </c>
      <c r="AH73" s="1" t="str">
        <f>IF(AH34="","",AH34)</f>
        <v/>
      </c>
      <c r="AI73" s="1" t="str">
        <f>IF(AI34="","",AI34)</f>
        <v/>
      </c>
      <c r="AJ73" s="1" t="str">
        <f>IF(AJ34="","",AJ34)</f>
        <v/>
      </c>
      <c r="AK73" s="1" t="str">
        <f>IF(AK34="","",AK34)</f>
        <v/>
      </c>
    </row>
    <row r="74" spans="1:37" ht="19" customHeight="1" x14ac:dyDescent="0.25">
      <c r="A74" s="1" t="str">
        <f t="shared" si="12"/>
        <v/>
      </c>
      <c r="D74" s="1" t="str">
        <f t="shared" si="17"/>
        <v/>
      </c>
      <c r="E74" s="1" t="str">
        <f t="shared" si="17"/>
        <v/>
      </c>
      <c r="F74" s="58" t="str">
        <f t="shared" si="17"/>
        <v/>
      </c>
      <c r="G74" s="58" t="str">
        <f t="shared" si="17"/>
        <v/>
      </c>
      <c r="H74" s="66">
        <f ca="1">IF(M74=0,"",IF(INT(M74/100)=0,"",INT(M74/100)))</f>
        <v>1</v>
      </c>
      <c r="I74" s="67" t="str">
        <f t="shared" si="18"/>
        <v/>
      </c>
      <c r="J74" s="67">
        <f ca="1">IF(M74=0,"",INT(M74/10)-INT(M74/100)*10)</f>
        <v>3</v>
      </c>
      <c r="K74" s="68" t="str">
        <f>IF(K35="","",K35)</f>
        <v/>
      </c>
      <c r="L74" s="68">
        <f ca="1">M74-INT(M74/10)*10</f>
        <v>3</v>
      </c>
      <c r="M74" s="17">
        <f ca="1">M72-M73*10</f>
        <v>133</v>
      </c>
      <c r="N74" s="8" t="str">
        <f t="shared" si="14"/>
        <v/>
      </c>
      <c r="O74" s="1" t="str">
        <f t="shared" ref="O74:T78" si="20">IF(O35="","",O35)</f>
        <v/>
      </c>
      <c r="P74" s="1" t="str">
        <f t="shared" si="20"/>
        <v/>
      </c>
      <c r="Q74" s="1" t="str">
        <f t="shared" si="20"/>
        <v/>
      </c>
      <c r="R74" s="1" t="str">
        <f t="shared" si="20"/>
        <v/>
      </c>
      <c r="S74" s="1" t="str">
        <f t="shared" si="20"/>
        <v/>
      </c>
      <c r="T74" s="1" t="str">
        <f t="shared" si="20"/>
        <v/>
      </c>
      <c r="W74" s="1" t="str">
        <f t="shared" si="19"/>
        <v/>
      </c>
      <c r="X74" s="1" t="str">
        <f t="shared" si="19"/>
        <v/>
      </c>
      <c r="Y74" s="58" t="str">
        <f t="shared" si="19"/>
        <v/>
      </c>
      <c r="Z74" s="58" t="str">
        <f t="shared" si="19"/>
        <v/>
      </c>
      <c r="AA74" s="66"/>
      <c r="AB74" s="67"/>
      <c r="AC74" s="67"/>
      <c r="AD74" s="68"/>
      <c r="AE74" s="68">
        <f ca="1">AF74</f>
        <v>0</v>
      </c>
      <c r="AF74" s="17">
        <f ca="1">AF72-AF73</f>
        <v>0</v>
      </c>
      <c r="AG74" s="8"/>
      <c r="AH74" s="1" t="str">
        <f t="shared" ref="AH74:AK77" si="21">IF(AH35="","",AH35)</f>
        <v/>
      </c>
      <c r="AI74" s="1" t="str">
        <f t="shared" si="21"/>
        <v/>
      </c>
      <c r="AJ74" s="1" t="str">
        <f t="shared" si="21"/>
        <v/>
      </c>
      <c r="AK74" s="1" t="str">
        <f t="shared" si="21"/>
        <v/>
      </c>
    </row>
    <row r="75" spans="1:37" ht="19" customHeight="1" x14ac:dyDescent="0.25">
      <c r="A75" s="1" t="str">
        <f t="shared" si="12"/>
        <v/>
      </c>
      <c r="D75" s="1" t="str">
        <f t="shared" si="17"/>
        <v/>
      </c>
      <c r="E75" s="1" t="str">
        <f t="shared" si="17"/>
        <v/>
      </c>
      <c r="F75" s="1" t="str">
        <f t="shared" si="17"/>
        <v/>
      </c>
      <c r="G75" s="1" t="str">
        <f t="shared" si="17"/>
        <v/>
      </c>
      <c r="H75" s="84">
        <f ca="1">IF(M74=0,"",IF(INT(M75/100)=0,"",INT(M75/100)))</f>
        <v>1</v>
      </c>
      <c r="I75" s="85" t="str">
        <f t="shared" si="18"/>
        <v/>
      </c>
      <c r="J75" s="85">
        <f ca="1">IF(M74=0,"",INT(M75/10)-INT(M75/100)*10)</f>
        <v>3</v>
      </c>
      <c r="K75" s="86" t="str">
        <f>IF(K36="","",K36)</f>
        <v/>
      </c>
      <c r="L75" s="86">
        <f ca="1">IF(M74=0,"",M75-INT(M75/10)*10)</f>
        <v>3</v>
      </c>
      <c r="M75" s="8">
        <f ca="1">D72*L71</f>
        <v>133</v>
      </c>
      <c r="N75" s="8" t="str">
        <f t="shared" si="14"/>
        <v/>
      </c>
      <c r="O75" s="1" t="str">
        <f t="shared" si="20"/>
        <v/>
      </c>
      <c r="P75" s="1" t="str">
        <f t="shared" si="20"/>
        <v/>
      </c>
      <c r="Q75" s="1" t="str">
        <f t="shared" si="20"/>
        <v/>
      </c>
      <c r="R75" s="1" t="str">
        <f t="shared" si="20"/>
        <v/>
      </c>
      <c r="S75" s="1" t="str">
        <f t="shared" si="20"/>
        <v/>
      </c>
      <c r="T75" s="1" t="str">
        <f t="shared" si="20"/>
        <v/>
      </c>
      <c r="W75" s="1" t="str">
        <f t="shared" si="19"/>
        <v/>
      </c>
      <c r="X75" s="1" t="str">
        <f t="shared" si="19"/>
        <v/>
      </c>
      <c r="Y75" s="1" t="str">
        <f t="shared" si="19"/>
        <v/>
      </c>
      <c r="Z75" s="1" t="str">
        <f t="shared" si="19"/>
        <v/>
      </c>
      <c r="AA75" s="1" t="str">
        <f t="shared" si="19"/>
        <v/>
      </c>
      <c r="AB75" s="1" t="str">
        <f t="shared" si="19"/>
        <v/>
      </c>
      <c r="AC75" s="1" t="str">
        <f t="shared" si="19"/>
        <v/>
      </c>
      <c r="AD75" s="1" t="str">
        <f t="shared" si="19"/>
        <v/>
      </c>
      <c r="AE75" s="1" t="str">
        <f t="shared" si="19"/>
        <v/>
      </c>
      <c r="AF75" s="1" t="str">
        <f t="shared" si="19"/>
        <v/>
      </c>
      <c r="AG75" s="1" t="str">
        <f t="shared" si="19"/>
        <v/>
      </c>
      <c r="AH75" s="1" t="str">
        <f t="shared" si="21"/>
        <v/>
      </c>
      <c r="AI75" s="1" t="str">
        <f t="shared" si="21"/>
        <v/>
      </c>
      <c r="AJ75" s="1" t="str">
        <f t="shared" si="21"/>
        <v/>
      </c>
      <c r="AK75" s="1" t="str">
        <f t="shared" si="21"/>
        <v/>
      </c>
    </row>
    <row r="76" spans="1:37" ht="19" customHeight="1" x14ac:dyDescent="0.25">
      <c r="A76" s="1" t="str">
        <f t="shared" si="12"/>
        <v/>
      </c>
      <c r="D76" s="1" t="str">
        <f t="shared" si="17"/>
        <v/>
      </c>
      <c r="E76" s="1" t="str">
        <f t="shared" si="17"/>
        <v/>
      </c>
      <c r="F76" s="1" t="str">
        <f t="shared" si="17"/>
        <v/>
      </c>
      <c r="G76" s="1" t="str">
        <f t="shared" si="17"/>
        <v/>
      </c>
      <c r="H76" s="9" t="str">
        <f>IF(H37="","",H37)</f>
        <v/>
      </c>
      <c r="I76" s="9" t="str">
        <f t="shared" si="18"/>
        <v/>
      </c>
      <c r="J76" s="9" t="str">
        <f>IF(J37="","",J37)</f>
        <v/>
      </c>
      <c r="K76" s="9" t="str">
        <f>IF(K37="","",K37)</f>
        <v/>
      </c>
      <c r="L76" s="9">
        <f ca="1">IF(M74=0,"",M76)</f>
        <v>0</v>
      </c>
      <c r="M76" s="8">
        <f ca="1">M74-M75</f>
        <v>0</v>
      </c>
      <c r="N76" s="8" t="str">
        <f t="shared" si="14"/>
        <v/>
      </c>
      <c r="O76" s="1" t="str">
        <f t="shared" si="20"/>
        <v/>
      </c>
      <c r="P76" s="1" t="str">
        <f t="shared" si="20"/>
        <v/>
      </c>
      <c r="Q76" s="1" t="str">
        <f t="shared" si="20"/>
        <v/>
      </c>
      <c r="R76" s="1" t="str">
        <f t="shared" si="20"/>
        <v/>
      </c>
      <c r="S76" s="1" t="str">
        <f t="shared" si="20"/>
        <v/>
      </c>
      <c r="T76" s="1" t="str">
        <f t="shared" si="20"/>
        <v/>
      </c>
      <c r="W76" s="1" t="str">
        <f t="shared" si="19"/>
        <v/>
      </c>
      <c r="X76" s="1" t="str">
        <f t="shared" si="19"/>
        <v/>
      </c>
      <c r="Y76" s="1" t="str">
        <f t="shared" si="19"/>
        <v/>
      </c>
      <c r="Z76" s="1" t="str">
        <f t="shared" si="19"/>
        <v/>
      </c>
      <c r="AA76" s="1" t="str">
        <f t="shared" si="19"/>
        <v/>
      </c>
      <c r="AB76" s="1" t="str">
        <f t="shared" si="19"/>
        <v/>
      </c>
      <c r="AC76" s="1" t="str">
        <f t="shared" si="19"/>
        <v/>
      </c>
      <c r="AD76" s="1" t="str">
        <f t="shared" si="19"/>
        <v/>
      </c>
      <c r="AE76" s="1" t="str">
        <f t="shared" si="19"/>
        <v/>
      </c>
      <c r="AF76" s="1" t="str">
        <f t="shared" si="19"/>
        <v/>
      </c>
      <c r="AG76" s="1" t="str">
        <f t="shared" si="19"/>
        <v/>
      </c>
      <c r="AH76" s="1" t="str">
        <f t="shared" si="21"/>
        <v/>
      </c>
      <c r="AI76" s="1" t="str">
        <f t="shared" si="21"/>
        <v/>
      </c>
      <c r="AJ76" s="1" t="str">
        <f t="shared" si="21"/>
        <v/>
      </c>
      <c r="AK76" s="1" t="str">
        <f t="shared" si="21"/>
        <v/>
      </c>
    </row>
    <row r="77" spans="1:37" ht="19" customHeight="1" x14ac:dyDescent="0.25">
      <c r="A77" s="1" t="str">
        <f t="shared" si="12"/>
        <v/>
      </c>
      <c r="D77" s="1" t="str">
        <f t="shared" si="17"/>
        <v/>
      </c>
      <c r="E77" s="1" t="str">
        <f t="shared" si="17"/>
        <v/>
      </c>
      <c r="F77" s="1" t="str">
        <f t="shared" si="17"/>
        <v/>
      </c>
      <c r="G77" s="1" t="str">
        <f t="shared" si="17"/>
        <v/>
      </c>
      <c r="H77" s="1" t="str">
        <f>IF(H38="","",H38)</f>
        <v/>
      </c>
      <c r="I77" s="1" t="str">
        <f t="shared" si="18"/>
        <v/>
      </c>
      <c r="J77" s="1" t="str">
        <f>IF(J38="","",J38)</f>
        <v/>
      </c>
      <c r="K77" s="1" t="str">
        <f>IF(K38="","",K38)</f>
        <v/>
      </c>
      <c r="L77" s="1" t="str">
        <f>IF(L38="","",L38)</f>
        <v/>
      </c>
      <c r="M77" s="1" t="str">
        <f>IF(M38="","",M38)</f>
        <v/>
      </c>
      <c r="N77" s="1" t="str">
        <f t="shared" si="14"/>
        <v/>
      </c>
      <c r="O77" s="1" t="str">
        <f t="shared" si="20"/>
        <v/>
      </c>
      <c r="P77" s="1" t="str">
        <f t="shared" si="20"/>
        <v/>
      </c>
      <c r="Q77" s="1" t="str">
        <f t="shared" si="20"/>
        <v/>
      </c>
      <c r="R77" s="1" t="str">
        <f t="shared" si="20"/>
        <v/>
      </c>
      <c r="S77" s="1" t="str">
        <f t="shared" si="20"/>
        <v/>
      </c>
      <c r="T77" s="1" t="str">
        <f t="shared" si="20"/>
        <v/>
      </c>
      <c r="W77" s="1" t="str">
        <f t="shared" si="19"/>
        <v/>
      </c>
      <c r="X77" s="1" t="str">
        <f t="shared" si="19"/>
        <v/>
      </c>
      <c r="Y77" s="1" t="str">
        <f t="shared" si="19"/>
        <v/>
      </c>
      <c r="Z77" s="1" t="str">
        <f t="shared" si="19"/>
        <v/>
      </c>
      <c r="AA77" s="1" t="str">
        <f t="shared" si="19"/>
        <v/>
      </c>
      <c r="AB77" s="1" t="str">
        <f t="shared" si="19"/>
        <v/>
      </c>
      <c r="AC77" s="1" t="str">
        <f t="shared" si="19"/>
        <v/>
      </c>
      <c r="AD77" s="1" t="str">
        <f t="shared" si="19"/>
        <v/>
      </c>
      <c r="AE77" s="1" t="str">
        <f t="shared" si="19"/>
        <v/>
      </c>
      <c r="AF77" s="1" t="str">
        <f t="shared" si="19"/>
        <v/>
      </c>
      <c r="AG77" s="1" t="str">
        <f t="shared" si="19"/>
        <v/>
      </c>
      <c r="AH77" s="1" t="str">
        <f t="shared" si="21"/>
        <v/>
      </c>
      <c r="AI77" s="1" t="str">
        <f t="shared" si="21"/>
        <v/>
      </c>
      <c r="AJ77" s="1" t="str">
        <f t="shared" si="21"/>
        <v/>
      </c>
      <c r="AK77" s="1" t="str">
        <f t="shared" si="21"/>
        <v/>
      </c>
    </row>
    <row r="78" spans="1:37" ht="19" customHeight="1" x14ac:dyDescent="0.25">
      <c r="A78" s="1" t="str">
        <f t="shared" si="12"/>
        <v/>
      </c>
      <c r="D78" s="1" t="str">
        <f t="shared" si="17"/>
        <v/>
      </c>
      <c r="E78" s="1" t="str">
        <f t="shared" si="17"/>
        <v/>
      </c>
      <c r="F78" s="1" t="str">
        <f t="shared" si="17"/>
        <v/>
      </c>
      <c r="G78" s="1" t="str">
        <f t="shared" si="17"/>
        <v/>
      </c>
      <c r="H78" s="1" t="str">
        <f>IF(H39="","",H39)</f>
        <v/>
      </c>
      <c r="I78" s="1" t="str">
        <f t="shared" si="18"/>
        <v/>
      </c>
      <c r="J78" s="1" t="str">
        <f>IF(J39="","",J39)</f>
        <v/>
      </c>
      <c r="K78" s="1" t="str">
        <f>IF(K39="","",K39)</f>
        <v/>
      </c>
      <c r="L78" s="1" t="str">
        <f>IF(L39="","",L39)</f>
        <v/>
      </c>
      <c r="M78" s="1" t="str">
        <f>IF(M39="","",M39)</f>
        <v/>
      </c>
      <c r="N78" s="1" t="str">
        <f t="shared" si="14"/>
        <v/>
      </c>
      <c r="O78" s="1" t="str">
        <f t="shared" si="20"/>
        <v/>
      </c>
      <c r="P78" s="1" t="str">
        <f t="shared" si="20"/>
        <v/>
      </c>
      <c r="Q78" s="1" t="str">
        <f t="shared" si="20"/>
        <v/>
      </c>
      <c r="R78" s="1" t="str">
        <f t="shared" si="20"/>
        <v/>
      </c>
      <c r="S78" s="1" t="str">
        <f t="shared" si="20"/>
        <v/>
      </c>
      <c r="T78" s="1" t="str">
        <f t="shared" si="20"/>
        <v/>
      </c>
      <c r="W78" s="1" t="str">
        <f>IF(W39="","",W39)</f>
        <v/>
      </c>
      <c r="X78" s="1" t="str">
        <f>IF(X39="","",X39)</f>
        <v/>
      </c>
      <c r="Y78" s="1" t="str">
        <f>IF(Y39="","",Y39)</f>
        <v/>
      </c>
      <c r="Z78" s="1" t="str">
        <f t="shared" si="19"/>
        <v/>
      </c>
      <c r="AA78" s="1" t="str">
        <f t="shared" si="19"/>
        <v/>
      </c>
      <c r="AB78" s="1" t="str">
        <f t="shared" si="19"/>
        <v/>
      </c>
      <c r="AC78" s="1" t="str">
        <f t="shared" si="19"/>
        <v/>
      </c>
      <c r="AD78" s="1" t="str">
        <f t="shared" si="19"/>
        <v/>
      </c>
      <c r="AE78" s="1" t="str">
        <f t="shared" si="19"/>
        <v/>
      </c>
      <c r="AF78" s="1" t="str">
        <f t="shared" si="19"/>
        <v/>
      </c>
      <c r="AG78" s="1" t="str">
        <f t="shared" si="19"/>
        <v/>
      </c>
      <c r="AH78" s="1" t="str">
        <f t="shared" si="19"/>
        <v/>
      </c>
      <c r="AI78" s="1" t="str">
        <f t="shared" si="19"/>
        <v/>
      </c>
      <c r="AJ78" s="1" t="str">
        <f t="shared" si="19"/>
        <v/>
      </c>
      <c r="AK78" s="1" t="str">
        <f t="shared" si="19"/>
        <v/>
      </c>
    </row>
  </sheetData>
  <mergeCells count="24">
    <mergeCell ref="D65:E65"/>
    <mergeCell ref="W65:X65"/>
    <mergeCell ref="D72:E72"/>
    <mergeCell ref="T72:U72"/>
    <mergeCell ref="W72:X72"/>
    <mergeCell ref="W58:X58"/>
    <mergeCell ref="D26:E26"/>
    <mergeCell ref="W26:X26"/>
    <mergeCell ref="D33:E33"/>
    <mergeCell ref="S33:T33"/>
    <mergeCell ref="W33:X33"/>
    <mergeCell ref="D44:E44"/>
    <mergeCell ref="W44:X44"/>
    <mergeCell ref="D51:E51"/>
    <mergeCell ref="W51:X51"/>
    <mergeCell ref="D58:E58"/>
    <mergeCell ref="AI40:AJ40"/>
    <mergeCell ref="AI1:AJ1"/>
    <mergeCell ref="D5:E5"/>
    <mergeCell ref="W5:X5"/>
    <mergeCell ref="D12:E12"/>
    <mergeCell ref="W12:X12"/>
    <mergeCell ref="D19:E19"/>
    <mergeCell ref="W19:X19"/>
  </mergeCells>
  <phoneticPr fontId="2"/>
  <pageMargins left="0.98425196850393704" right="0.98425196850393704" top="0.98425196850393704" bottom="0.98425196850393704" header="0.51181102362204722" footer="0.51181102362204722"/>
  <pageSetup paperSize="9" orientation="portrait" horizontalDpi="300" verticalDpi="0" r:id="rId1"/>
  <headerFooter alignWithMargins="0">
    <oddHeader>&amp;L算数ドリル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L93"/>
  <sheetViews>
    <sheetView workbookViewId="0"/>
  </sheetViews>
  <sheetFormatPr defaultColWidth="8.78515625" defaultRowHeight="25" customHeight="1" x14ac:dyDescent="0.25"/>
  <cols>
    <col min="1" max="37" width="1.7109375" style="1" customWidth="1"/>
    <col min="38" max="16384" width="8.78515625" style="1"/>
  </cols>
  <sheetData>
    <row r="1" spans="1:36" ht="25" customHeight="1" x14ac:dyDescent="0.25">
      <c r="D1" s="2" t="s">
        <v>153</v>
      </c>
      <c r="AG1" s="3" t="s">
        <v>154</v>
      </c>
      <c r="AH1" s="3"/>
      <c r="AI1" s="111"/>
      <c r="AJ1" s="111"/>
    </row>
    <row r="2" spans="1:36" ht="25" customHeight="1" x14ac:dyDescent="0.25">
      <c r="Q2" s="4" t="s">
        <v>0</v>
      </c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</row>
    <row r="3" spans="1:36" ht="17.149999999999999" customHeight="1" x14ac:dyDescent="0.25">
      <c r="A3" s="5"/>
    </row>
    <row r="4" spans="1:36" ht="16" customHeight="1" x14ac:dyDescent="0.25">
      <c r="A4" s="31" t="s">
        <v>168</v>
      </c>
    </row>
    <row r="5" spans="1:36" ht="16" customHeight="1" x14ac:dyDescent="0.25">
      <c r="A5" s="5" t="s">
        <v>140</v>
      </c>
      <c r="D5" s="112">
        <f ca="1">I5*N5/10</f>
        <v>8</v>
      </c>
      <c r="E5" s="112"/>
      <c r="F5" s="112"/>
      <c r="G5" s="112" t="s">
        <v>155</v>
      </c>
      <c r="H5" s="112"/>
      <c r="I5" s="112">
        <v>4</v>
      </c>
      <c r="J5" s="112"/>
      <c r="K5" s="112"/>
      <c r="L5" s="44" t="s">
        <v>156</v>
      </c>
      <c r="M5" s="44"/>
      <c r="N5" s="44">
        <f ca="1">INT(RAND()*19+11)</f>
        <v>20</v>
      </c>
      <c r="S5" s="5" t="s">
        <v>157</v>
      </c>
      <c r="V5" s="112">
        <f ca="1">AB5*AG5/10</f>
        <v>148</v>
      </c>
      <c r="W5" s="112"/>
      <c r="X5" s="112"/>
      <c r="Y5" s="112"/>
      <c r="Z5" s="112" t="s">
        <v>155</v>
      </c>
      <c r="AA5" s="112"/>
      <c r="AB5" s="112">
        <f ca="1">INT(RAND()*2+1)*4</f>
        <v>8</v>
      </c>
      <c r="AC5" s="112"/>
      <c r="AD5" s="112"/>
      <c r="AE5" s="44" t="s">
        <v>156</v>
      </c>
      <c r="AF5" s="44"/>
      <c r="AG5" s="44">
        <f ca="1">100+INT(RAND()*9+1)*10+5</f>
        <v>185</v>
      </c>
      <c r="AH5" s="44"/>
    </row>
    <row r="6" spans="1:36" ht="16" customHeight="1" x14ac:dyDescent="0.25"/>
    <row r="7" spans="1:36" ht="16" customHeight="1" x14ac:dyDescent="0.25"/>
    <row r="8" spans="1:36" ht="16" customHeight="1" x14ac:dyDescent="0.25"/>
    <row r="9" spans="1:36" ht="16" customHeight="1" x14ac:dyDescent="0.25"/>
    <row r="10" spans="1:36" ht="16" customHeight="1" x14ac:dyDescent="0.25"/>
    <row r="11" spans="1:36" ht="16" customHeight="1" x14ac:dyDescent="0.25"/>
    <row r="12" spans="1:36" ht="16" customHeight="1" x14ac:dyDescent="0.25"/>
    <row r="13" spans="1:36" ht="16" customHeight="1" x14ac:dyDescent="0.25"/>
    <row r="14" spans="1:36" ht="16" customHeight="1" x14ac:dyDescent="0.25"/>
    <row r="15" spans="1:36" ht="16" customHeight="1" x14ac:dyDescent="0.25"/>
    <row r="16" spans="1:36" ht="16" customHeight="1" x14ac:dyDescent="0.25">
      <c r="A16" s="5" t="s">
        <v>143</v>
      </c>
      <c r="D16" s="112">
        <f ca="1">J16*O16/10</f>
        <v>82.5</v>
      </c>
      <c r="E16" s="112"/>
      <c r="F16" s="112"/>
      <c r="G16" s="112"/>
      <c r="H16" s="112" t="s">
        <v>155</v>
      </c>
      <c r="I16" s="112"/>
      <c r="J16" s="112">
        <v>25</v>
      </c>
      <c r="K16" s="112"/>
      <c r="L16" s="112"/>
      <c r="M16" s="44" t="s">
        <v>25</v>
      </c>
      <c r="N16" s="44"/>
      <c r="O16" s="44">
        <f ca="1">INT(RAND()*29+11)</f>
        <v>33</v>
      </c>
      <c r="S16" s="5" t="s">
        <v>158</v>
      </c>
      <c r="V16" s="112">
        <f ca="1">AB16*AG16/1000</f>
        <v>1.6</v>
      </c>
      <c r="W16" s="112"/>
      <c r="X16" s="112"/>
      <c r="Y16" s="112"/>
      <c r="Z16" s="112" t="s">
        <v>155</v>
      </c>
      <c r="AA16" s="112"/>
      <c r="AB16" s="112">
        <f ca="1">INT(RAND()*8+2)*8</f>
        <v>64</v>
      </c>
      <c r="AC16" s="112"/>
      <c r="AD16" s="112"/>
      <c r="AE16" s="44" t="s">
        <v>156</v>
      </c>
      <c r="AF16" s="44"/>
      <c r="AG16" s="44">
        <v>25</v>
      </c>
    </row>
    <row r="17" spans="1:33" ht="16" customHeight="1" x14ac:dyDescent="0.25"/>
    <row r="18" spans="1:33" ht="16" customHeight="1" x14ac:dyDescent="0.25"/>
    <row r="19" spans="1:33" ht="16" customHeight="1" x14ac:dyDescent="0.25"/>
    <row r="20" spans="1:33" ht="16" customHeight="1" x14ac:dyDescent="0.25"/>
    <row r="21" spans="1:33" ht="16" customHeight="1" x14ac:dyDescent="0.25"/>
    <row r="22" spans="1:33" ht="16" customHeight="1" x14ac:dyDescent="0.25"/>
    <row r="23" spans="1:33" ht="16" customHeight="1" x14ac:dyDescent="0.25"/>
    <row r="24" spans="1:33" ht="16" customHeight="1" x14ac:dyDescent="0.25"/>
    <row r="25" spans="1:33" ht="16" customHeight="1" x14ac:dyDescent="0.25"/>
    <row r="26" spans="1:33" ht="16" customHeight="1" x14ac:dyDescent="0.25">
      <c r="A26" s="5" t="s">
        <v>159</v>
      </c>
      <c r="D26" s="112">
        <f ca="1">J26*O26/100</f>
        <v>57</v>
      </c>
      <c r="E26" s="112"/>
      <c r="F26" s="112"/>
      <c r="G26" s="112"/>
      <c r="H26" s="112" t="s">
        <v>155</v>
      </c>
      <c r="I26" s="112"/>
      <c r="J26" s="112">
        <v>25</v>
      </c>
      <c r="K26" s="112"/>
      <c r="L26" s="112"/>
      <c r="M26" s="44" t="s">
        <v>156</v>
      </c>
      <c r="N26" s="44"/>
      <c r="O26" s="44">
        <f ca="1">INT(RAND()*94+57)*2</f>
        <v>228</v>
      </c>
      <c r="S26" s="5" t="s">
        <v>160</v>
      </c>
      <c r="V26" s="112">
        <f ca="1">AB26*AG26/100</f>
        <v>12</v>
      </c>
      <c r="W26" s="112"/>
      <c r="X26" s="112"/>
      <c r="Y26" s="112"/>
      <c r="Z26" s="112" t="s">
        <v>155</v>
      </c>
      <c r="AA26" s="112"/>
      <c r="AB26" s="112">
        <f ca="1">INT(RAND()*8+2)*8</f>
        <v>48</v>
      </c>
      <c r="AC26" s="112"/>
      <c r="AD26" s="112"/>
      <c r="AE26" s="44" t="s">
        <v>156</v>
      </c>
      <c r="AF26" s="44"/>
      <c r="AG26" s="44">
        <v>25</v>
      </c>
    </row>
    <row r="27" spans="1:33" ht="16" customHeight="1" x14ac:dyDescent="0.25"/>
    <row r="28" spans="1:33" ht="16" customHeight="1" x14ac:dyDescent="0.25"/>
    <row r="29" spans="1:33" ht="16" customHeight="1" x14ac:dyDescent="0.25"/>
    <row r="30" spans="1:33" ht="16" customHeight="1" x14ac:dyDescent="0.25"/>
    <row r="31" spans="1:33" ht="16" customHeight="1" x14ac:dyDescent="0.25"/>
    <row r="32" spans="1:33" ht="16" customHeight="1" x14ac:dyDescent="0.25"/>
    <row r="33" spans="1:36" ht="16" customHeight="1" x14ac:dyDescent="0.25"/>
    <row r="34" spans="1:36" ht="16" customHeight="1" x14ac:dyDescent="0.25"/>
    <row r="35" spans="1:36" ht="16" customHeight="1" x14ac:dyDescent="0.25"/>
    <row r="36" spans="1:36" ht="16" customHeight="1" x14ac:dyDescent="0.25"/>
    <row r="37" spans="1:36" ht="16" customHeight="1" x14ac:dyDescent="0.25">
      <c r="A37" s="31" t="s">
        <v>107</v>
      </c>
      <c r="C37" s="30" t="s">
        <v>260</v>
      </c>
    </row>
    <row r="38" spans="1:36" ht="16" customHeight="1" x14ac:dyDescent="0.25">
      <c r="C38" s="30" t="s">
        <v>261</v>
      </c>
    </row>
    <row r="39" spans="1:36" ht="16" customHeight="1" x14ac:dyDescent="0.25">
      <c r="A39" s="5" t="s">
        <v>161</v>
      </c>
      <c r="D39" s="44">
        <f>D40</f>
        <v>9</v>
      </c>
      <c r="E39" s="44">
        <f ca="1">INT(RAND()*50+10)</f>
        <v>20</v>
      </c>
      <c r="F39" s="93">
        <f ca="1">IF(E39/3=INT(E39/3),E39+1,E39)</f>
        <v>20</v>
      </c>
      <c r="G39" s="3"/>
      <c r="H39" s="3"/>
      <c r="I39" s="3"/>
      <c r="J39" s="3"/>
      <c r="S39" s="5" t="s">
        <v>162</v>
      </c>
      <c r="V39" s="44">
        <f>V40</f>
        <v>17</v>
      </c>
      <c r="W39" s="44">
        <f ca="1">(INT(RAND()*800+180))/10</f>
        <v>86.2</v>
      </c>
      <c r="X39" s="93">
        <f ca="1">IF(W39*10/V40=INT(W39*10/V40),W39+1,W39)</f>
        <v>86.2</v>
      </c>
      <c r="Y39" s="87"/>
      <c r="Z39" s="87"/>
      <c r="AA39" s="3"/>
      <c r="AB39" s="3"/>
      <c r="AC39" s="3"/>
      <c r="AD39" s="3"/>
    </row>
    <row r="40" spans="1:36" s="54" customFormat="1" ht="16" customHeight="1" x14ac:dyDescent="0.25">
      <c r="D40" s="138">
        <v>9</v>
      </c>
      <c r="E40" s="138"/>
      <c r="F40" s="55" t="s">
        <v>163</v>
      </c>
      <c r="H40" s="54">
        <f ca="1">INT(F39/10)</f>
        <v>2</v>
      </c>
      <c r="J40" s="54">
        <f ca="1">INT(F39)-INT(F39/10)*10</f>
        <v>0</v>
      </c>
      <c r="K40" s="54" t="str">
        <f ca="1">IF(L40="","",".")</f>
        <v/>
      </c>
      <c r="L40" s="54" t="str">
        <f ca="1">IF(F39-INT(F39)=0,"",(F39-INT(F39))*10)</f>
        <v/>
      </c>
      <c r="V40" s="138">
        <v>17</v>
      </c>
      <c r="W40" s="138"/>
      <c r="X40" s="55" t="s">
        <v>163</v>
      </c>
      <c r="Z40" s="54">
        <f ca="1">INT(X39/10)</f>
        <v>8</v>
      </c>
      <c r="AB40" s="54">
        <f ca="1">INT(X39)-INT(X39/10)*10</f>
        <v>6</v>
      </c>
      <c r="AC40" s="54" t="str">
        <f ca="1">IF(AD40="","",".")</f>
        <v>.</v>
      </c>
      <c r="AD40" s="54">
        <f ca="1">IF(X39-INT(X39)=0,"",(X39-INT(X39))*10)</f>
        <v>2.0000000000000284</v>
      </c>
    </row>
    <row r="41" spans="1:36" ht="16" customHeight="1" x14ac:dyDescent="0.25"/>
    <row r="42" spans="1:36" ht="16" customHeight="1" x14ac:dyDescent="0.25"/>
    <row r="43" spans="1:36" ht="16" customHeight="1" x14ac:dyDescent="0.25"/>
    <row r="44" spans="1:36" ht="16" customHeight="1" x14ac:dyDescent="0.25"/>
    <row r="45" spans="1:36" ht="16" customHeight="1" x14ac:dyDescent="0.25"/>
    <row r="46" spans="1:36" ht="16" customHeight="1" x14ac:dyDescent="0.25"/>
    <row r="47" spans="1:36" ht="16" customHeight="1" x14ac:dyDescent="0.25"/>
    <row r="48" spans="1:36" ht="25" customHeight="1" x14ac:dyDescent="0.25">
      <c r="D48" s="2" t="str">
        <f>IF(D1="","",D1)</f>
        <v>わり進む筆算</v>
      </c>
      <c r="AG48" s="3" t="str">
        <f>IF(AG1="","",AG1)</f>
        <v>№</v>
      </c>
      <c r="AH48" s="3"/>
      <c r="AI48" s="111" t="str">
        <f>IF(AI1="","",AI1)</f>
        <v/>
      </c>
      <c r="AJ48" s="111"/>
    </row>
    <row r="49" spans="1:37" ht="25" customHeight="1" x14ac:dyDescent="0.25">
      <c r="E49" s="70" t="s">
        <v>1</v>
      </c>
      <c r="Q49" s="4" t="str">
        <f>IF(Q2="","",Q2)</f>
        <v>名前</v>
      </c>
      <c r="R49" s="3"/>
      <c r="S49" s="3"/>
      <c r="T49" s="3"/>
      <c r="U49" s="3" t="str">
        <f>IF(U2="","",U2)</f>
        <v/>
      </c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</row>
    <row r="50" spans="1:37" ht="15" customHeight="1" x14ac:dyDescent="0.25">
      <c r="A50" s="1" t="str">
        <f t="shared" ref="A50:P50" si="0">IF(A3="","",A3)</f>
        <v/>
      </c>
      <c r="B50" s="1" t="str">
        <f t="shared" si="0"/>
        <v/>
      </c>
      <c r="C50" s="1" t="str">
        <f t="shared" si="0"/>
        <v/>
      </c>
      <c r="D50" s="1" t="str">
        <f t="shared" si="0"/>
        <v/>
      </c>
      <c r="E50" s="1" t="str">
        <f t="shared" si="0"/>
        <v/>
      </c>
      <c r="F50" s="1" t="str">
        <f t="shared" si="0"/>
        <v/>
      </c>
      <c r="G50" s="1" t="str">
        <f t="shared" si="0"/>
        <v/>
      </c>
      <c r="H50" s="1" t="str">
        <f t="shared" si="0"/>
        <v/>
      </c>
      <c r="I50" s="1" t="str">
        <f t="shared" si="0"/>
        <v/>
      </c>
      <c r="J50" s="1" t="str">
        <f t="shared" si="0"/>
        <v/>
      </c>
      <c r="K50" s="1" t="str">
        <f t="shared" si="0"/>
        <v/>
      </c>
      <c r="L50" s="1" t="str">
        <f t="shared" si="0"/>
        <v/>
      </c>
      <c r="M50" s="1" t="str">
        <f t="shared" si="0"/>
        <v/>
      </c>
      <c r="N50" s="1" t="str">
        <f t="shared" si="0"/>
        <v/>
      </c>
      <c r="O50" s="1" t="str">
        <f t="shared" si="0"/>
        <v/>
      </c>
      <c r="P50" s="1" t="str">
        <f t="shared" si="0"/>
        <v/>
      </c>
      <c r="Q50" s="1" t="str">
        <f>IF(Q3="","",Q3)</f>
        <v/>
      </c>
      <c r="R50" s="1" t="str">
        <f>IF(R3="","",R3)</f>
        <v/>
      </c>
      <c r="S50" s="1" t="str">
        <f>IF(S3="","",S3)</f>
        <v/>
      </c>
      <c r="T50" s="1" t="str">
        <f>IF(T3="","",T3)</f>
        <v/>
      </c>
      <c r="U50" s="1" t="str">
        <f>IF(U3="","",U3)</f>
        <v/>
      </c>
      <c r="V50" s="1" t="str">
        <f t="shared" ref="V50:AC50" si="1">IF(V3="","",V3)</f>
        <v/>
      </c>
      <c r="W50" s="1" t="str">
        <f t="shared" si="1"/>
        <v/>
      </c>
      <c r="X50" s="1" t="str">
        <f t="shared" si="1"/>
        <v/>
      </c>
      <c r="Y50" s="1" t="str">
        <f t="shared" si="1"/>
        <v/>
      </c>
      <c r="Z50" s="1" t="str">
        <f t="shared" si="1"/>
        <v/>
      </c>
      <c r="AA50" s="1" t="str">
        <f t="shared" si="1"/>
        <v/>
      </c>
      <c r="AB50" s="1" t="str">
        <f t="shared" si="1"/>
        <v/>
      </c>
      <c r="AC50" s="1" t="str">
        <f t="shared" si="1"/>
        <v/>
      </c>
      <c r="AE50" s="1" t="str">
        <f t="shared" ref="AE50:AK50" si="2">IF(AE3="","",AE3)</f>
        <v/>
      </c>
      <c r="AF50" s="1" t="str">
        <f t="shared" si="2"/>
        <v/>
      </c>
      <c r="AG50" s="1" t="str">
        <f t="shared" si="2"/>
        <v/>
      </c>
      <c r="AH50" s="1" t="str">
        <f t="shared" si="2"/>
        <v/>
      </c>
      <c r="AI50" s="1" t="str">
        <f t="shared" si="2"/>
        <v/>
      </c>
      <c r="AJ50" s="1" t="str">
        <f t="shared" si="2"/>
        <v/>
      </c>
      <c r="AK50" s="1" t="str">
        <f t="shared" si="2"/>
        <v/>
      </c>
    </row>
    <row r="51" spans="1:37" ht="16" customHeight="1" x14ac:dyDescent="0.25">
      <c r="A51" s="1" t="str">
        <f t="shared" ref="A51:A56" si="3">IF(A4="","",A4)</f>
        <v>１　次のわり算をわり切れるまでしましょう。</v>
      </c>
    </row>
    <row r="52" spans="1:37" ht="16" customHeight="1" x14ac:dyDescent="0.25">
      <c r="A52" s="1" t="str">
        <f t="shared" si="3"/>
        <v>(1)</v>
      </c>
      <c r="D52" s="112">
        <f ca="1">IF(D5="","",D5)</f>
        <v>8</v>
      </c>
      <c r="E52" s="112"/>
      <c r="F52" s="112"/>
      <c r="G52" s="112" t="str">
        <f>IF(G5="","",G5)</f>
        <v>÷</v>
      </c>
      <c r="H52" s="112"/>
      <c r="I52" s="112">
        <f>IF(I5="","",I5)</f>
        <v>4</v>
      </c>
      <c r="J52" s="112"/>
      <c r="K52" s="112"/>
      <c r="L52" s="1" t="str">
        <f>IF(L5="","",L5)</f>
        <v>＝</v>
      </c>
      <c r="M52" s="45"/>
      <c r="N52" s="121">
        <f ca="1">D52/I52</f>
        <v>2</v>
      </c>
      <c r="O52" s="121"/>
      <c r="P52" s="121"/>
      <c r="S52" s="1" t="str">
        <f>IF(S5="","",S5)</f>
        <v>(2)</v>
      </c>
      <c r="V52" s="112">
        <f ca="1">IF(V5="","",V5)</f>
        <v>148</v>
      </c>
      <c r="W52" s="112"/>
      <c r="X52" s="112"/>
      <c r="Y52" s="112" t="str">
        <f>IF(Z5="","",Z5)</f>
        <v>÷</v>
      </c>
      <c r="Z52" s="112"/>
      <c r="AA52" s="112">
        <f ca="1">IF(AB5="","",AB5)</f>
        <v>8</v>
      </c>
      <c r="AB52" s="112"/>
      <c r="AC52" s="112"/>
      <c r="AD52" s="1" t="str">
        <f>IF(AE5="","",AE5)</f>
        <v>＝</v>
      </c>
      <c r="AF52" s="121">
        <f ca="1">V52/AA52</f>
        <v>18.5</v>
      </c>
      <c r="AG52" s="121"/>
      <c r="AH52" s="121"/>
      <c r="AI52" s="121"/>
    </row>
    <row r="53" spans="1:37" ht="16" customHeight="1" x14ac:dyDescent="0.25">
      <c r="A53" s="1" t="str">
        <f t="shared" si="3"/>
        <v/>
      </c>
      <c r="I53" s="45">
        <f ca="1">INT(M53/10)</f>
        <v>2</v>
      </c>
      <c r="J53" s="45" t="s">
        <v>151</v>
      </c>
      <c r="K53" s="45">
        <f ca="1">M53-I53*10</f>
        <v>0</v>
      </c>
      <c r="M53" s="44">
        <f ca="1">N52*10</f>
        <v>20</v>
      </c>
      <c r="AA53" s="45">
        <f ca="1">INT(AG53/100)</f>
        <v>1</v>
      </c>
      <c r="AC53" s="45">
        <f ca="1">INT((AG53-AA53*100)/10)</f>
        <v>8</v>
      </c>
      <c r="AD53" s="45" t="s">
        <v>151</v>
      </c>
      <c r="AE53" s="45">
        <f ca="1">AG53-AA53*100-AC53*10</f>
        <v>5</v>
      </c>
      <c r="AF53" s="45"/>
      <c r="AG53" s="44">
        <f ca="1">AF52*10</f>
        <v>185</v>
      </c>
    </row>
    <row r="54" spans="1:37" ht="16" customHeight="1" x14ac:dyDescent="0.25">
      <c r="A54" s="1" t="str">
        <f t="shared" si="3"/>
        <v/>
      </c>
      <c r="D54" s="1">
        <f>I52</f>
        <v>4</v>
      </c>
      <c r="E54" s="89" t="s">
        <v>22</v>
      </c>
      <c r="F54" s="90"/>
      <c r="G54" s="14">
        <f ca="1">INT(M54/100)</f>
        <v>0</v>
      </c>
      <c r="H54" s="14"/>
      <c r="I54" s="14">
        <f ca="1">INT((M54-G54*100)/10)</f>
        <v>8</v>
      </c>
      <c r="J54" s="89" t="s">
        <v>151</v>
      </c>
      <c r="K54" s="14">
        <f ca="1">M54-G54*100-I54*10</f>
        <v>0</v>
      </c>
      <c r="M54" s="44">
        <f ca="1">D52*10</f>
        <v>80</v>
      </c>
      <c r="V54" s="1">
        <f ca="1">AA52</f>
        <v>8</v>
      </c>
      <c r="W54" s="89" t="s">
        <v>22</v>
      </c>
      <c r="X54" s="90"/>
      <c r="Y54" s="14">
        <f ca="1">INT(AG54/100)</f>
        <v>1</v>
      </c>
      <c r="Z54" s="14"/>
      <c r="AA54" s="14">
        <f ca="1">INT((AG54-Y54*100)/10)</f>
        <v>4</v>
      </c>
      <c r="AB54" s="89"/>
      <c r="AC54" s="14">
        <f ca="1">AG54-Y54*100-AA54*10</f>
        <v>8</v>
      </c>
      <c r="AD54" s="14"/>
      <c r="AE54" s="14"/>
      <c r="AG54" s="44">
        <f ca="1">V52</f>
        <v>148</v>
      </c>
      <c r="AI54" s="44"/>
      <c r="AJ54" s="44"/>
    </row>
    <row r="55" spans="1:37" ht="16" customHeight="1" x14ac:dyDescent="0.25">
      <c r="A55" s="1" t="str">
        <f t="shared" si="3"/>
        <v/>
      </c>
      <c r="G55" s="88">
        <f ca="1">INT(M55/10)</f>
        <v>0</v>
      </c>
      <c r="H55" s="48"/>
      <c r="I55" s="48">
        <f ca="1">M55-G55*10</f>
        <v>8</v>
      </c>
      <c r="J55" s="48"/>
      <c r="K55" s="48"/>
      <c r="M55" s="44">
        <f ca="1">D54*I53</f>
        <v>8</v>
      </c>
      <c r="X55" s="48"/>
      <c r="Y55" s="48">
        <f ca="1">INT(AG55/10)</f>
        <v>0</v>
      </c>
      <c r="Z55" s="48"/>
      <c r="AA55" s="48">
        <f ca="1">AG55-Y55*10</f>
        <v>8</v>
      </c>
      <c r="AB55" s="48"/>
      <c r="AC55" s="48"/>
      <c r="AD55" s="48"/>
      <c r="AE55" s="48"/>
      <c r="AF55" s="45"/>
      <c r="AG55" s="44">
        <f ca="1">V54*AA53</f>
        <v>8</v>
      </c>
      <c r="AI55" s="44"/>
      <c r="AJ55" s="44"/>
    </row>
    <row r="56" spans="1:37" ht="16" customHeight="1" x14ac:dyDescent="0.25">
      <c r="A56" s="1" t="str">
        <f t="shared" si="3"/>
        <v/>
      </c>
      <c r="G56" s="44">
        <f ca="1">INT(M56/100)</f>
        <v>0</v>
      </c>
      <c r="H56" s="45"/>
      <c r="I56" s="45">
        <f ca="1">INT((M56-G56*100)/10)</f>
        <v>0</v>
      </c>
      <c r="J56" s="45"/>
      <c r="K56" s="45">
        <f ca="1">M56-G56*100-I56*10</f>
        <v>0</v>
      </c>
      <c r="M56" s="44">
        <f ca="1">M54-M55*10</f>
        <v>0</v>
      </c>
      <c r="X56" s="45"/>
      <c r="Y56" s="45">
        <f ca="1">INT(AG56/100)</f>
        <v>0</v>
      </c>
      <c r="Z56" s="45"/>
      <c r="AA56" s="45">
        <f ca="1">INT((AG56-Y56*100)/10)</f>
        <v>6</v>
      </c>
      <c r="AB56" s="45"/>
      <c r="AC56" s="45">
        <f ca="1">AG56-Y56*100-AA56*10</f>
        <v>8</v>
      </c>
      <c r="AD56" s="45"/>
      <c r="AE56" s="45"/>
      <c r="AF56" s="45"/>
      <c r="AG56" s="44">
        <f ca="1">AG54-AG55*10</f>
        <v>68</v>
      </c>
      <c r="AI56" s="44"/>
      <c r="AJ56" s="44"/>
    </row>
    <row r="57" spans="1:37" ht="16" customHeight="1" x14ac:dyDescent="0.25">
      <c r="G57" s="88">
        <f ca="1">INT(M57/100)</f>
        <v>0</v>
      </c>
      <c r="H57" s="48"/>
      <c r="I57" s="48">
        <f ca="1">INT((M57-G57*100)/10)</f>
        <v>0</v>
      </c>
      <c r="J57" s="48"/>
      <c r="K57" s="48">
        <f ca="1">M57-G57*100-I57*10</f>
        <v>0</v>
      </c>
      <c r="M57" s="44">
        <f ca="1">D54*K53</f>
        <v>0</v>
      </c>
      <c r="X57" s="48"/>
      <c r="Y57" s="48">
        <f ca="1">INT(AG57/100)</f>
        <v>0</v>
      </c>
      <c r="Z57" s="48"/>
      <c r="AA57" s="48">
        <f ca="1">INT((AG57-Y57*100)/10)</f>
        <v>6</v>
      </c>
      <c r="AB57" s="48"/>
      <c r="AC57" s="48">
        <f ca="1">AG57-Y57*100-AA57*10</f>
        <v>4</v>
      </c>
      <c r="AD57" s="48"/>
      <c r="AE57" s="48"/>
      <c r="AF57" s="45"/>
      <c r="AG57" s="44">
        <f ca="1">V54*AC53</f>
        <v>64</v>
      </c>
      <c r="AI57" s="44"/>
      <c r="AJ57" s="44"/>
    </row>
    <row r="58" spans="1:37" ht="16" customHeight="1" x14ac:dyDescent="0.25">
      <c r="G58" s="91"/>
      <c r="H58" s="92"/>
      <c r="I58" s="92"/>
      <c r="J58" s="92"/>
      <c r="K58" s="92">
        <f ca="1">M58-G58*100-I58*10</f>
        <v>0</v>
      </c>
      <c r="M58" s="44">
        <f ca="1">M56-M57</f>
        <v>0</v>
      </c>
      <c r="X58" s="45"/>
      <c r="Y58" s="45"/>
      <c r="Z58" s="45"/>
      <c r="AA58" s="45">
        <f ca="1">INT(AG58/100)</f>
        <v>0</v>
      </c>
      <c r="AB58" s="45"/>
      <c r="AC58" s="45">
        <f ca="1">INT((AG58-AA58*100)/10)</f>
        <v>4</v>
      </c>
      <c r="AD58" s="45"/>
      <c r="AE58" s="45">
        <f ca="1">AG58-AA58*100-AC58*10</f>
        <v>0</v>
      </c>
      <c r="AF58" s="45"/>
      <c r="AG58" s="44">
        <f ca="1">AG56*10-AG57*10</f>
        <v>40</v>
      </c>
      <c r="AI58" s="44"/>
      <c r="AJ58" s="44"/>
    </row>
    <row r="59" spans="1:37" ht="16" customHeight="1" x14ac:dyDescent="0.25">
      <c r="G59" s="44"/>
      <c r="H59" s="45"/>
      <c r="I59" s="45"/>
      <c r="J59" s="45"/>
      <c r="K59" s="45"/>
      <c r="X59" s="48"/>
      <c r="Y59" s="48"/>
      <c r="Z59" s="48"/>
      <c r="AA59" s="48">
        <f ca="1">INT(AG59/100)</f>
        <v>0</v>
      </c>
      <c r="AB59" s="48"/>
      <c r="AC59" s="48">
        <f ca="1">INT((AG59-AA59*100)/10)</f>
        <v>4</v>
      </c>
      <c r="AD59" s="48"/>
      <c r="AE59" s="48">
        <f ca="1">AG59-AA59*100-AC59*10</f>
        <v>0</v>
      </c>
      <c r="AF59" s="45"/>
      <c r="AG59" s="44">
        <f ca="1">V54*AE53</f>
        <v>40</v>
      </c>
      <c r="AI59" s="44"/>
      <c r="AJ59" s="44"/>
    </row>
    <row r="60" spans="1:37" ht="16" customHeight="1" x14ac:dyDescent="0.25">
      <c r="H60" s="45"/>
      <c r="I60" s="45"/>
      <c r="J60" s="45"/>
      <c r="K60" s="45"/>
      <c r="L60" s="45"/>
      <c r="X60" s="45"/>
      <c r="Y60" s="45"/>
      <c r="Z60" s="45"/>
      <c r="AA60" s="45"/>
      <c r="AB60" s="45"/>
      <c r="AC60" s="45"/>
      <c r="AD60" s="45"/>
      <c r="AE60" s="45">
        <f ca="1">AG60</f>
        <v>0</v>
      </c>
      <c r="AF60" s="45"/>
      <c r="AG60" s="44">
        <f ca="1">AG58-AG59</f>
        <v>0</v>
      </c>
    </row>
    <row r="61" spans="1:37" ht="16" customHeight="1" x14ac:dyDescent="0.25"/>
    <row r="62" spans="1:37" ht="16" customHeight="1" x14ac:dyDescent="0.25">
      <c r="A62" s="1" t="str">
        <f>IF(A16="","",A16)</f>
        <v>(3)</v>
      </c>
      <c r="D62" s="112">
        <f ca="1">IF(D16="","",D16)</f>
        <v>82.5</v>
      </c>
      <c r="E62" s="112"/>
      <c r="F62" s="112"/>
      <c r="G62" s="112" t="str">
        <f>IF(H16="","",H16)</f>
        <v>÷</v>
      </c>
      <c r="H62" s="112"/>
      <c r="I62" s="112">
        <f>IF(J16="","",J16)</f>
        <v>25</v>
      </c>
      <c r="J62" s="112"/>
      <c r="K62" s="112"/>
      <c r="L62" s="1" t="str">
        <f>IF(M16="","",M16)</f>
        <v>＝</v>
      </c>
      <c r="N62" s="121">
        <f ca="1">D62/I62</f>
        <v>3.3</v>
      </c>
      <c r="O62" s="121"/>
      <c r="P62" s="121"/>
      <c r="Q62" s="121"/>
      <c r="S62" s="1" t="str">
        <f>IF(S16="","",S16)</f>
        <v>(4)</v>
      </c>
      <c r="V62" s="112">
        <f ca="1">IF(V16="","",V16)</f>
        <v>1.6</v>
      </c>
      <c r="W62" s="112"/>
      <c r="X62" s="112"/>
      <c r="Y62" s="112" t="str">
        <f>IF(Z16="","",Z16)</f>
        <v>÷</v>
      </c>
      <c r="Z62" s="112"/>
      <c r="AA62" s="112">
        <f ca="1">IF(AB16="","",AB16)</f>
        <v>64</v>
      </c>
      <c r="AB62" s="112"/>
      <c r="AC62" s="112"/>
      <c r="AD62" s="1" t="str">
        <f>IF(AE16="","",AE16)</f>
        <v>＝</v>
      </c>
      <c r="AF62" s="121">
        <f ca="1">V62/AA62</f>
        <v>2.5000000000000001E-2</v>
      </c>
      <c r="AG62" s="121"/>
      <c r="AH62" s="121"/>
      <c r="AI62" s="121"/>
    </row>
    <row r="63" spans="1:37" ht="16" customHeight="1" x14ac:dyDescent="0.25">
      <c r="A63" s="1" t="str">
        <f>IF(A17="","",A17)</f>
        <v/>
      </c>
      <c r="J63" s="45">
        <f ca="1">INT(N63/10)</f>
        <v>3</v>
      </c>
      <c r="K63" s="45" t="s">
        <v>151</v>
      </c>
      <c r="L63" s="45">
        <f ca="1">N63-J63*10</f>
        <v>3</v>
      </c>
      <c r="N63" s="44">
        <f ca="1">N62*10</f>
        <v>33</v>
      </c>
      <c r="Z63" s="1">
        <v>0</v>
      </c>
      <c r="AA63" s="30" t="s">
        <v>151</v>
      </c>
      <c r="AB63" s="1">
        <v>0</v>
      </c>
      <c r="AD63" s="1">
        <f ca="1">INT(AH63/10)</f>
        <v>2</v>
      </c>
      <c r="AF63" s="1">
        <f ca="1">AH63-AD63*10</f>
        <v>5</v>
      </c>
      <c r="AH63" s="44">
        <f ca="1">AF62*1000</f>
        <v>25</v>
      </c>
    </row>
    <row r="64" spans="1:37" ht="16" customHeight="1" x14ac:dyDescent="0.25">
      <c r="A64" s="1" t="str">
        <f>IF(A18="","",A18)</f>
        <v/>
      </c>
      <c r="D64" s="112">
        <f>I62</f>
        <v>25</v>
      </c>
      <c r="E64" s="112"/>
      <c r="F64" s="14" t="s">
        <v>167</v>
      </c>
      <c r="G64" s="14"/>
      <c r="H64" s="14">
        <f ca="1">INT(N64/100)</f>
        <v>8</v>
      </c>
      <c r="I64" s="14"/>
      <c r="J64" s="14">
        <f ca="1">INT((N64-H64*100)/10)</f>
        <v>2</v>
      </c>
      <c r="K64" s="89" t="s">
        <v>151</v>
      </c>
      <c r="L64" s="14">
        <f ca="1">N64-H64*100-J64*10</f>
        <v>5</v>
      </c>
      <c r="N64" s="44">
        <f ca="1">D62*10</f>
        <v>825</v>
      </c>
      <c r="Q64" s="44"/>
      <c r="V64" s="112">
        <f ca="1">AA62</f>
        <v>64</v>
      </c>
      <c r="W64" s="112"/>
      <c r="X64" s="14" t="s">
        <v>167</v>
      </c>
      <c r="Y64" s="14"/>
      <c r="Z64" s="14">
        <f ca="1">INT(AH64/10)</f>
        <v>1</v>
      </c>
      <c r="AA64" s="89" t="s">
        <v>151</v>
      </c>
      <c r="AB64" s="14">
        <f ca="1">AH64-Z64*10</f>
        <v>6</v>
      </c>
      <c r="AC64" s="14"/>
      <c r="AD64" s="14">
        <v>0</v>
      </c>
      <c r="AE64" s="14"/>
      <c r="AF64" s="14"/>
      <c r="AH64" s="44">
        <f ca="1">V62*10</f>
        <v>16</v>
      </c>
    </row>
    <row r="65" spans="1:35" ht="16" customHeight="1" x14ac:dyDescent="0.25">
      <c r="A65" s="1" t="str">
        <f>IF(A19="","",A19)</f>
        <v/>
      </c>
      <c r="H65" s="48">
        <f ca="1">INT(N65/10)</f>
        <v>7</v>
      </c>
      <c r="I65" s="48"/>
      <c r="J65" s="48">
        <f ca="1">N65-H65*10</f>
        <v>5</v>
      </c>
      <c r="K65" s="47"/>
      <c r="L65" s="47"/>
      <c r="N65" s="44">
        <f ca="1">D64*J63</f>
        <v>75</v>
      </c>
      <c r="Q65" s="44"/>
      <c r="Z65" s="47">
        <f ca="1">INT(AH65/100)</f>
        <v>1</v>
      </c>
      <c r="AA65" s="47"/>
      <c r="AB65" s="47">
        <f ca="1">INT((AH65-Z65*100)/10)</f>
        <v>2</v>
      </c>
      <c r="AC65" s="47"/>
      <c r="AD65" s="47">
        <f ca="1">AH65-Z65*100-AB65*10</f>
        <v>8</v>
      </c>
      <c r="AE65" s="47"/>
      <c r="AF65" s="47"/>
      <c r="AH65" s="44">
        <f ca="1">V64*AD63</f>
        <v>128</v>
      </c>
    </row>
    <row r="66" spans="1:35" ht="16" customHeight="1" x14ac:dyDescent="0.25">
      <c r="A66" s="1" t="str">
        <f>IF(A20="","",A20)</f>
        <v/>
      </c>
      <c r="H66" s="45">
        <f ca="1">INT(N66/100)</f>
        <v>0</v>
      </c>
      <c r="I66" s="45"/>
      <c r="J66" s="45">
        <f ca="1">INT((N66-H66*100)/10)</f>
        <v>7</v>
      </c>
      <c r="K66" s="45"/>
      <c r="L66" s="45">
        <f ca="1">N66-H66*100-J66*10</f>
        <v>5</v>
      </c>
      <c r="N66" s="44">
        <f ca="1">N64-N65*10</f>
        <v>75</v>
      </c>
      <c r="Q66" s="44"/>
      <c r="AB66" s="1">
        <f ca="1">INT(AH66/10)</f>
        <v>3</v>
      </c>
      <c r="AD66" s="1">
        <f ca="1">AH66-AB66*10</f>
        <v>2</v>
      </c>
      <c r="AF66" s="1">
        <v>0</v>
      </c>
      <c r="AH66" s="44">
        <f ca="1">AH64*10-AH65</f>
        <v>32</v>
      </c>
    </row>
    <row r="67" spans="1:35" ht="16" customHeight="1" x14ac:dyDescent="0.25">
      <c r="H67" s="48">
        <f ca="1">INT(N67/100)</f>
        <v>0</v>
      </c>
      <c r="I67" s="48"/>
      <c r="J67" s="48">
        <f ca="1">INT((N67-H67*100)/10)</f>
        <v>7</v>
      </c>
      <c r="K67" s="48"/>
      <c r="L67" s="48">
        <f ca="1">N67-H67*100-J67*10</f>
        <v>5</v>
      </c>
      <c r="N67" s="44">
        <f ca="1">D64*L63</f>
        <v>75</v>
      </c>
      <c r="Q67" s="44"/>
      <c r="AB67" s="1">
        <f ca="1">INT(AH67/100)</f>
        <v>3</v>
      </c>
      <c r="AD67" s="1">
        <f ca="1">INT((AH67-AB67*100)/10)</f>
        <v>2</v>
      </c>
      <c r="AF67" s="1">
        <f ca="1">AH67-AB67*100-AD67*10</f>
        <v>0</v>
      </c>
      <c r="AH67" s="44">
        <f ca="1">V64*AF63</f>
        <v>320</v>
      </c>
    </row>
    <row r="68" spans="1:35" ht="16" customHeight="1" x14ac:dyDescent="0.25">
      <c r="H68" s="45"/>
      <c r="I68" s="45"/>
      <c r="J68" s="45"/>
      <c r="K68" s="45"/>
      <c r="L68" s="45">
        <f ca="1">N68</f>
        <v>0</v>
      </c>
      <c r="N68" s="44">
        <f ca="1">N66-N67</f>
        <v>0</v>
      </c>
      <c r="Q68" s="44"/>
    </row>
    <row r="69" spans="1:35" ht="16" customHeight="1" x14ac:dyDescent="0.25">
      <c r="Q69" s="44"/>
    </row>
    <row r="70" spans="1:35" ht="16" customHeight="1" x14ac:dyDescent="0.25">
      <c r="Q70" s="44"/>
    </row>
    <row r="71" spans="1:35" ht="16" customHeight="1" x14ac:dyDescent="0.25">
      <c r="Q71" s="44"/>
    </row>
    <row r="72" spans="1:35" ht="16" customHeight="1" x14ac:dyDescent="0.25">
      <c r="A72" s="1" t="str">
        <f>IF(A26="","",A26)</f>
        <v>(5)</v>
      </c>
      <c r="D72" s="112">
        <f ca="1">IF(D26="","",D26)</f>
        <v>57</v>
      </c>
      <c r="E72" s="112"/>
      <c r="F72" s="112"/>
      <c r="G72" s="112" t="str">
        <f>IF(H26="","",H26)</f>
        <v>÷</v>
      </c>
      <c r="H72" s="112"/>
      <c r="I72" s="112">
        <f>IF(J26="","",J26)</f>
        <v>25</v>
      </c>
      <c r="J72" s="112"/>
      <c r="K72" s="112"/>
      <c r="L72" s="1" t="str">
        <f>IF(M26="","",M26)</f>
        <v>＝</v>
      </c>
      <c r="N72" s="121">
        <f ca="1">D72/I72</f>
        <v>2.2799999999999998</v>
      </c>
      <c r="O72" s="121"/>
      <c r="P72" s="121"/>
      <c r="Q72" s="121"/>
      <c r="S72" s="1" t="str">
        <f>IF(S26="","",S26)</f>
        <v>(6)</v>
      </c>
      <c r="V72" s="112">
        <f ca="1">IF(V26="","",V26)</f>
        <v>12</v>
      </c>
      <c r="W72" s="112"/>
      <c r="X72" s="112"/>
      <c r="Y72" s="112" t="str">
        <f>IF(Z26="","",Z26)</f>
        <v>÷</v>
      </c>
      <c r="Z72" s="112"/>
      <c r="AA72" s="112">
        <f ca="1">IF(AB26="","",AB26)</f>
        <v>48</v>
      </c>
      <c r="AB72" s="112"/>
      <c r="AC72" s="112"/>
      <c r="AD72" s="1" t="str">
        <f>IF(AE26="","",AE26)</f>
        <v>＝</v>
      </c>
      <c r="AF72" s="121">
        <f ca="1">V72/AA72</f>
        <v>0.25</v>
      </c>
      <c r="AG72" s="121"/>
      <c r="AH72" s="121"/>
      <c r="AI72" s="121"/>
    </row>
    <row r="73" spans="1:35" ht="16" customHeight="1" x14ac:dyDescent="0.25">
      <c r="A73" s="1" t="str">
        <f>IF(A27="","",A27)</f>
        <v/>
      </c>
      <c r="J73" s="45">
        <f ca="1">INT(P73/100)</f>
        <v>2</v>
      </c>
      <c r="K73" s="45" t="s">
        <v>171</v>
      </c>
      <c r="L73" s="45">
        <f ca="1">INT((P73-J73*100)/10)</f>
        <v>2</v>
      </c>
      <c r="M73" s="45"/>
      <c r="N73" s="45">
        <f ca="1">P73-J73*100-L73*10</f>
        <v>7.9999999999999716</v>
      </c>
      <c r="P73" s="44">
        <f ca="1">N72*100</f>
        <v>227.99999999999997</v>
      </c>
      <c r="AB73" s="45">
        <f ca="1">INT(AH73/100)</f>
        <v>0</v>
      </c>
      <c r="AC73" s="45" t="s">
        <v>171</v>
      </c>
      <c r="AD73" s="45">
        <f ca="1">INT((AH73-AB73*100)/10)</f>
        <v>2</v>
      </c>
      <c r="AE73" s="45"/>
      <c r="AF73" s="45">
        <f ca="1">AH73-AB73*100-AD73*10</f>
        <v>5</v>
      </c>
      <c r="AH73" s="44">
        <f ca="1">AF72*100</f>
        <v>25</v>
      </c>
    </row>
    <row r="74" spans="1:35" ht="16" customHeight="1" x14ac:dyDescent="0.25">
      <c r="A74" s="1" t="str">
        <f>IF(A28="","",A28)</f>
        <v/>
      </c>
      <c r="D74" s="112">
        <f>I72</f>
        <v>25</v>
      </c>
      <c r="E74" s="112"/>
      <c r="F74" s="89" t="s">
        <v>169</v>
      </c>
      <c r="G74" s="14"/>
      <c r="H74" s="14">
        <f ca="1">INT(P74/100)</f>
        <v>5</v>
      </c>
      <c r="I74" s="14"/>
      <c r="J74" s="14">
        <f ca="1">INT((P74-H74*100)/10)</f>
        <v>7</v>
      </c>
      <c r="K74" s="89" t="s">
        <v>170</v>
      </c>
      <c r="L74" s="14">
        <f ca="1">P74-H74*100-J74*10</f>
        <v>0</v>
      </c>
      <c r="M74" s="14"/>
      <c r="N74" s="14"/>
      <c r="P74" s="44">
        <f ca="1">D72*10</f>
        <v>570</v>
      </c>
      <c r="V74" s="112">
        <f ca="1">AA72</f>
        <v>48</v>
      </c>
      <c r="W74" s="112"/>
      <c r="X74" s="89" t="s">
        <v>169</v>
      </c>
      <c r="Y74" s="14"/>
      <c r="Z74" s="14">
        <f ca="1">INT(AH74/100)</f>
        <v>1</v>
      </c>
      <c r="AA74" s="14"/>
      <c r="AB74" s="14">
        <f ca="1">INT((AH74-Z74*100)/10)</f>
        <v>2</v>
      </c>
      <c r="AC74" s="89" t="s">
        <v>170</v>
      </c>
      <c r="AD74" s="14">
        <f ca="1">AH74-Z74*100-AB74*10</f>
        <v>0</v>
      </c>
      <c r="AE74" s="14"/>
      <c r="AF74" s="14"/>
      <c r="AH74" s="44">
        <f ca="1">V72*10</f>
        <v>120</v>
      </c>
    </row>
    <row r="75" spans="1:35" ht="16" customHeight="1" x14ac:dyDescent="0.25">
      <c r="G75" s="48"/>
      <c r="H75" s="48">
        <f ca="1">INT(P75/10)</f>
        <v>5</v>
      </c>
      <c r="I75" s="48"/>
      <c r="J75" s="48">
        <f ca="1">P75-H75*10</f>
        <v>0</v>
      </c>
      <c r="K75" s="48"/>
      <c r="L75" s="48"/>
      <c r="M75" s="48"/>
      <c r="N75" s="48"/>
      <c r="P75" s="44">
        <f ca="1">D74*J73</f>
        <v>50</v>
      </c>
      <c r="Y75" s="48"/>
      <c r="Z75" s="48">
        <f ca="1">INT(AH75/10)</f>
        <v>0</v>
      </c>
      <c r="AA75" s="48"/>
      <c r="AB75" s="48">
        <f ca="1">AH75-Z75*10</f>
        <v>0</v>
      </c>
      <c r="AC75" s="48"/>
      <c r="AD75" s="48"/>
      <c r="AE75" s="48"/>
      <c r="AF75" s="48"/>
      <c r="AH75" s="44">
        <f ca="1">V74*AB73</f>
        <v>0</v>
      </c>
    </row>
    <row r="76" spans="1:35" ht="16" customHeight="1" x14ac:dyDescent="0.25">
      <c r="G76" s="45"/>
      <c r="H76" s="45">
        <f ca="1">INT(P76/100)</f>
        <v>0</v>
      </c>
      <c r="I76" s="45"/>
      <c r="J76" s="45">
        <f ca="1">INT((P76-H76*100)/10)</f>
        <v>7</v>
      </c>
      <c r="K76" s="45"/>
      <c r="L76" s="45">
        <f ca="1">P76-H76*100-J76*10</f>
        <v>0</v>
      </c>
      <c r="M76" s="45"/>
      <c r="N76" s="45"/>
      <c r="P76" s="44">
        <f ca="1">P74-P75*10</f>
        <v>70</v>
      </c>
      <c r="Y76" s="45"/>
      <c r="Z76" s="45">
        <f ca="1">INT(AH76/100)</f>
        <v>1</v>
      </c>
      <c r="AA76" s="45"/>
      <c r="AB76" s="45">
        <f ca="1">INT((AH76-Z76*100)/10)</f>
        <v>2</v>
      </c>
      <c r="AC76" s="45"/>
      <c r="AD76" s="45">
        <f ca="1">AH76-Z76*100-AB76*10</f>
        <v>0</v>
      </c>
      <c r="AE76" s="45"/>
      <c r="AF76" s="45"/>
      <c r="AH76" s="44">
        <f ca="1">AH74-AH75*10</f>
        <v>120</v>
      </c>
    </row>
    <row r="77" spans="1:35" ht="16" customHeight="1" x14ac:dyDescent="0.25">
      <c r="G77" s="48"/>
      <c r="H77" s="48">
        <f ca="1">INT(P77/100)</f>
        <v>0</v>
      </c>
      <c r="I77" s="48"/>
      <c r="J77" s="48">
        <f ca="1">INT((P77-H77*100)/10)</f>
        <v>5</v>
      </c>
      <c r="K77" s="48"/>
      <c r="L77" s="48">
        <f ca="1">P77-H77*100-J77*10</f>
        <v>0</v>
      </c>
      <c r="M77" s="48"/>
      <c r="N77" s="48"/>
      <c r="P77" s="44">
        <f ca="1">D74*L73</f>
        <v>50</v>
      </c>
      <c r="Y77" s="48"/>
      <c r="Z77" s="48">
        <f ca="1">INT(AH77/100)</f>
        <v>0</v>
      </c>
      <c r="AA77" s="48"/>
      <c r="AB77" s="48">
        <f ca="1">INT((AH77-Z77*100)/10)</f>
        <v>9</v>
      </c>
      <c r="AC77" s="48"/>
      <c r="AD77" s="48">
        <f ca="1">AH77-Z77*100-AB77*10</f>
        <v>6</v>
      </c>
      <c r="AE77" s="48"/>
      <c r="AF77" s="48"/>
      <c r="AH77" s="44">
        <f ca="1">V74*AD73</f>
        <v>96</v>
      </c>
    </row>
    <row r="78" spans="1:35" ht="16" customHeight="1" x14ac:dyDescent="0.25">
      <c r="G78" s="45"/>
      <c r="H78" s="45"/>
      <c r="I78" s="45"/>
      <c r="J78" s="45">
        <f ca="1">INT(P78/100)</f>
        <v>2</v>
      </c>
      <c r="K78" s="45"/>
      <c r="L78" s="45">
        <f ca="1">INT((P78-J78*100)/10)</f>
        <v>0</v>
      </c>
      <c r="M78" s="45"/>
      <c r="N78" s="45">
        <f ca="1">P78-J78*100-L78*10</f>
        <v>0</v>
      </c>
      <c r="P78" s="44">
        <f ca="1">(P76-P77)*10</f>
        <v>200</v>
      </c>
      <c r="Y78" s="45"/>
      <c r="Z78" s="45"/>
      <c r="AA78" s="45"/>
      <c r="AB78" s="45">
        <f ca="1">INT(AH78/100)</f>
        <v>2</v>
      </c>
      <c r="AC78" s="45"/>
      <c r="AD78" s="45">
        <f ca="1">INT((AH78-AB78*100)/10)</f>
        <v>4</v>
      </c>
      <c r="AE78" s="45"/>
      <c r="AF78" s="45">
        <f ca="1">AH78-AB78*100-AD78*10</f>
        <v>0</v>
      </c>
      <c r="AH78" s="44">
        <f ca="1">(AH76-AH77)*10</f>
        <v>240</v>
      </c>
    </row>
    <row r="79" spans="1:35" ht="16" customHeight="1" x14ac:dyDescent="0.25">
      <c r="A79" s="1" t="str">
        <f>IF(A33="","",A33)</f>
        <v/>
      </c>
      <c r="G79" s="48"/>
      <c r="H79" s="48"/>
      <c r="I79" s="48"/>
      <c r="J79" s="48">
        <f ca="1">INT(P79/100)</f>
        <v>1</v>
      </c>
      <c r="K79" s="48"/>
      <c r="L79" s="48">
        <f ca="1">INT((P79-J79*100)/10)</f>
        <v>9</v>
      </c>
      <c r="M79" s="48"/>
      <c r="N79" s="48">
        <f ca="1">P79-J79*100-L79*10</f>
        <v>9.9999999999992895</v>
      </c>
      <c r="P79" s="44">
        <f ca="1">D74*N73</f>
        <v>199.99999999999929</v>
      </c>
      <c r="Y79" s="48"/>
      <c r="Z79" s="48"/>
      <c r="AA79" s="48"/>
      <c r="AB79" s="48">
        <f ca="1">INT(AH79/100)</f>
        <v>2</v>
      </c>
      <c r="AC79" s="48"/>
      <c r="AD79" s="48">
        <f ca="1">INT((AH79-AB79*100)/10)</f>
        <v>4</v>
      </c>
      <c r="AE79" s="48"/>
      <c r="AF79" s="48">
        <f ca="1">AH79-AB79*100-AD79*10</f>
        <v>0</v>
      </c>
      <c r="AH79" s="44">
        <f ca="1">V74*AF73</f>
        <v>240</v>
      </c>
    </row>
    <row r="80" spans="1:35" ht="16" customHeight="1" x14ac:dyDescent="0.25">
      <c r="A80" s="1" t="str">
        <f>IF(A34="","",A34)</f>
        <v/>
      </c>
      <c r="G80" s="45"/>
      <c r="H80" s="45"/>
      <c r="I80" s="45"/>
      <c r="J80" s="45"/>
      <c r="K80" s="45"/>
      <c r="L80" s="45"/>
      <c r="M80" s="45"/>
      <c r="N80" s="45">
        <f ca="1">P80</f>
        <v>7.1054273576010019E-13</v>
      </c>
      <c r="P80" s="44">
        <f ca="1">P78-P79</f>
        <v>7.1054273576010019E-13</v>
      </c>
      <c r="Y80" s="45"/>
      <c r="Z80" s="45"/>
      <c r="AA80" s="45"/>
      <c r="AB80" s="45"/>
      <c r="AC80" s="45"/>
      <c r="AD80" s="45"/>
      <c r="AE80" s="45"/>
      <c r="AF80" s="45">
        <f ca="1">AH80</f>
        <v>0</v>
      </c>
      <c r="AH80" s="44">
        <f ca="1">AH78-AH79</f>
        <v>0</v>
      </c>
    </row>
    <row r="81" spans="1:38" ht="16" customHeight="1" x14ac:dyDescent="0.25"/>
    <row r="82" spans="1:38" ht="16" customHeight="1" x14ac:dyDescent="0.25"/>
    <row r="83" spans="1:38" ht="16" customHeight="1" x14ac:dyDescent="0.25">
      <c r="A83" s="1" t="str">
        <f>IF(A37="","",A37)</f>
        <v>２</v>
      </c>
      <c r="C83" s="1" t="str">
        <f>IF(C37="","",C37)</f>
        <v>商を四捨五入で十分の一の位までのがい数で表しましょう。</v>
      </c>
    </row>
    <row r="84" spans="1:38" ht="16" customHeight="1" x14ac:dyDescent="0.25">
      <c r="C84" s="1" t="str">
        <f>IF(C38="","",C38)</f>
        <v>また，上から１けたのがい数で表しましょう。</v>
      </c>
    </row>
    <row r="85" spans="1:38" ht="16" customHeight="1" x14ac:dyDescent="0.25">
      <c r="A85" s="1" t="str">
        <f>IF(A39="","",A39)</f>
        <v>(7)</v>
      </c>
      <c r="D85" s="44">
        <f>IF(D39="","",D39)</f>
        <v>9</v>
      </c>
      <c r="E85" s="44">
        <f ca="1">IF(E39="","",E39)</f>
        <v>20</v>
      </c>
      <c r="F85" s="44">
        <f ca="1">IF(F39="","",F39)</f>
        <v>20</v>
      </c>
      <c r="G85" s="44">
        <f ca="1">ROUNDDOWN(F85/D85,2)</f>
        <v>2.2200000000000002</v>
      </c>
      <c r="J85" s="45">
        <f ca="1">INT(G85)</f>
        <v>2</v>
      </c>
      <c r="K85" s="45" t="s">
        <v>164</v>
      </c>
      <c r="L85" s="45">
        <f ca="1">INT(G85*10)-INT(G85)*10</f>
        <v>2</v>
      </c>
      <c r="M85" s="45" t="str">
        <f>IF(M40="","",M40)</f>
        <v/>
      </c>
      <c r="N85" s="45">
        <f ca="1">INT(G85*100)-INT(G85*10)*10</f>
        <v>2</v>
      </c>
      <c r="O85" s="45" t="str">
        <f>IF(O40="","",O40)</f>
        <v/>
      </c>
      <c r="P85" s="1" t="str">
        <f>IF(P40="","",P40)</f>
        <v/>
      </c>
      <c r="Q85" s="1" t="str">
        <f>IF(Q40="","",Q40)</f>
        <v/>
      </c>
      <c r="R85" s="1" t="str">
        <f>IF(R40="","",R40)</f>
        <v/>
      </c>
      <c r="S85" s="1" t="str">
        <f>IF(S39="","",S39)</f>
        <v>(8)</v>
      </c>
      <c r="V85" s="44">
        <f>IF(V39="","",V39)</f>
        <v>17</v>
      </c>
      <c r="W85" s="44">
        <f ca="1">IF(W39="","",W39)</f>
        <v>86.2</v>
      </c>
      <c r="X85" s="44">
        <f ca="1">IF(X39="","",X39)</f>
        <v>86.2</v>
      </c>
      <c r="Y85" s="44">
        <f ca="1">ROUNDDOWN(X85/V85,2)</f>
        <v>5.07</v>
      </c>
      <c r="AB85" s="45">
        <f ca="1">INT(Y85)</f>
        <v>5</v>
      </c>
      <c r="AC85" s="45" t="s">
        <v>164</v>
      </c>
      <c r="AD85" s="45">
        <f ca="1">INT(Y85*10)-INT(Y85)*10</f>
        <v>0</v>
      </c>
      <c r="AE85" s="45" t="str">
        <f>IF(AE40="","",AE40)</f>
        <v/>
      </c>
      <c r="AF85" s="45">
        <f ca="1">INT(Y85*100)-INT(Y85*10)*10</f>
        <v>7</v>
      </c>
      <c r="AG85" s="1" t="str">
        <f>IF(AG40="","",AG40)</f>
        <v/>
      </c>
      <c r="AH85" s="1" t="str">
        <f>IF(AH40="","",AH40)</f>
        <v/>
      </c>
      <c r="AI85" s="1" t="str">
        <f>IF(AI40="","",AI40)</f>
        <v/>
      </c>
      <c r="AJ85" s="1" t="str">
        <f>IF(AJ40="","",AJ40)</f>
        <v/>
      </c>
    </row>
    <row r="86" spans="1:38" ht="16" customHeight="1" x14ac:dyDescent="0.25">
      <c r="A86" s="1" t="str">
        <f>IF(A40="","",A40)</f>
        <v/>
      </c>
      <c r="D86" s="112">
        <f>IF(D40="","",D40)</f>
        <v>9</v>
      </c>
      <c r="E86" s="112"/>
      <c r="F86" s="14" t="str">
        <f>IF(F40="","",F40)</f>
        <v>)</v>
      </c>
      <c r="G86" s="14" t="str">
        <f>IF(G40="","",G40)</f>
        <v/>
      </c>
      <c r="H86" s="14">
        <f ca="1">IF(H40="","",H40)</f>
        <v>2</v>
      </c>
      <c r="I86" s="14" t="str">
        <f>IF(I40="","",I40)</f>
        <v/>
      </c>
      <c r="J86" s="14">
        <f ca="1">IF(J40="","",J40)</f>
        <v>0</v>
      </c>
      <c r="K86" s="14" t="str">
        <f t="shared" ref="K86:Q86" ca="1" si="4">IF(K40="","",K40)</f>
        <v/>
      </c>
      <c r="L86" s="14" t="str">
        <f t="shared" ca="1" si="4"/>
        <v/>
      </c>
      <c r="M86" s="14" t="str">
        <f t="shared" si="4"/>
        <v/>
      </c>
      <c r="N86" s="14" t="str">
        <f t="shared" si="4"/>
        <v/>
      </c>
      <c r="O86" s="44">
        <f ca="1">H86*10+J86</f>
        <v>20</v>
      </c>
      <c r="P86" s="1" t="str">
        <f t="shared" si="4"/>
        <v/>
      </c>
      <c r="Q86" s="1" t="str">
        <f t="shared" si="4"/>
        <v/>
      </c>
      <c r="S86" s="1" t="str">
        <f>IF(S40="","",S40)</f>
        <v/>
      </c>
      <c r="V86" s="112">
        <f>IF(V40="","",V40)</f>
        <v>17</v>
      </c>
      <c r="W86" s="112"/>
      <c r="X86" s="14" t="str">
        <f>IF(X40="","",X40)</f>
        <v>)</v>
      </c>
      <c r="Y86" s="14" t="str">
        <f>IF(Y40="","",Y40)</f>
        <v/>
      </c>
      <c r="Z86" s="14">
        <f ca="1">IF(Z40="","",Z40)</f>
        <v>8</v>
      </c>
      <c r="AA86" s="14" t="str">
        <f>IF(AA40="","",AA40)</f>
        <v/>
      </c>
      <c r="AB86" s="14">
        <f ca="1">IF(AB40="","",AB40)</f>
        <v>6</v>
      </c>
      <c r="AC86" s="14" t="str">
        <f t="shared" ref="AC86:AI86" ca="1" si="5">IF(AC40="","",AC40)</f>
        <v>.</v>
      </c>
      <c r="AD86" s="14">
        <f t="shared" ca="1" si="5"/>
        <v>2.0000000000000284</v>
      </c>
      <c r="AE86" s="14" t="str">
        <f t="shared" si="5"/>
        <v/>
      </c>
      <c r="AF86" s="14" t="str">
        <f t="shared" si="5"/>
        <v/>
      </c>
      <c r="AG86" s="44">
        <f ca="1">Z86*10+AB86</f>
        <v>86</v>
      </c>
      <c r="AH86" s="1" t="str">
        <f t="shared" si="5"/>
        <v/>
      </c>
      <c r="AI86" s="1" t="str">
        <f t="shared" si="5"/>
        <v/>
      </c>
    </row>
    <row r="87" spans="1:38" ht="16" customHeight="1" x14ac:dyDescent="0.25">
      <c r="A87" s="1" t="str">
        <f>IF(A41="","",A41)</f>
        <v/>
      </c>
      <c r="D87" s="1" t="str">
        <f>IF(D42="","",D42)</f>
        <v/>
      </c>
      <c r="E87" s="1" t="str">
        <f>IF(E42="","",E42)</f>
        <v/>
      </c>
      <c r="H87" s="78">
        <f ca="1">INT(O87/10)</f>
        <v>1</v>
      </c>
      <c r="I87" s="78"/>
      <c r="J87" s="78">
        <f ca="1">O87-INT(O87/10)*10</f>
        <v>8</v>
      </c>
      <c r="K87" s="78"/>
      <c r="L87" s="78"/>
      <c r="O87" s="44">
        <f ca="1">D86*J85</f>
        <v>18</v>
      </c>
      <c r="V87" s="1" t="str">
        <f>IF(V42="","",V42)</f>
        <v/>
      </c>
      <c r="W87" s="1" t="str">
        <f>IF(W42="","",W42)</f>
        <v/>
      </c>
      <c r="Z87" s="78">
        <f ca="1">INT(AG87/10)</f>
        <v>8</v>
      </c>
      <c r="AA87" s="78"/>
      <c r="AB87" s="78">
        <f ca="1">AG87-INT(AG87/10)*10</f>
        <v>5</v>
      </c>
      <c r="AC87" s="78"/>
      <c r="AD87" s="78"/>
      <c r="AG87" s="44">
        <f ca="1">V86*AB85</f>
        <v>85</v>
      </c>
    </row>
    <row r="88" spans="1:38" ht="16" customHeight="1" x14ac:dyDescent="0.25">
      <c r="A88" s="1" t="str">
        <f>IF(A42="","",A42)</f>
        <v/>
      </c>
      <c r="D88" s="1" t="str">
        <f>IF(D43="","",D43)</f>
        <v/>
      </c>
      <c r="E88" s="1" t="str">
        <f>IF(E43="","",E43)</f>
        <v/>
      </c>
      <c r="H88" s="45" t="str">
        <f ca="1">IF(INT(O88/10)=0,"",INT(O88/10))</f>
        <v/>
      </c>
      <c r="I88" s="45"/>
      <c r="J88" s="45">
        <f ca="1">O88-INT(O88/10)*10</f>
        <v>2</v>
      </c>
      <c r="K88" s="45"/>
      <c r="L88" s="45">
        <f ca="1">IF(O88=0,"",0)</f>
        <v>0</v>
      </c>
      <c r="O88" s="44">
        <f ca="1">O86-O87</f>
        <v>2</v>
      </c>
      <c r="V88" s="1" t="str">
        <f>IF(V43="","",V43)</f>
        <v/>
      </c>
      <c r="W88" s="1" t="str">
        <f>IF(W43="","",W43)</f>
        <v/>
      </c>
      <c r="Z88" s="45" t="str">
        <f ca="1">IF(INT(AG88/10)=0,"",INT(AG88/10))</f>
        <v/>
      </c>
      <c r="AA88" s="45"/>
      <c r="AB88" s="45">
        <f ca="1">AG88-INT(AG88/10)*10</f>
        <v>1</v>
      </c>
      <c r="AC88" s="45"/>
      <c r="AD88" s="45">
        <f ca="1">IF(AD86="",0,AD86)</f>
        <v>2.0000000000000284</v>
      </c>
      <c r="AG88" s="44">
        <f ca="1">AG86-AG87</f>
        <v>1</v>
      </c>
    </row>
    <row r="89" spans="1:38" ht="16" customHeight="1" x14ac:dyDescent="0.25">
      <c r="A89" s="1" t="str">
        <f>IF(A43="","",A43)</f>
        <v/>
      </c>
      <c r="H89" s="45"/>
      <c r="I89" s="45"/>
      <c r="J89" s="78">
        <f ca="1">IF(INT(O89/10)=0,"",INT(O89/10))</f>
        <v>1</v>
      </c>
      <c r="K89" s="78"/>
      <c r="L89" s="78">
        <f ca="1">O89-INT(O89/10)*10</f>
        <v>8</v>
      </c>
      <c r="O89" s="44">
        <f ca="1">D86*L85</f>
        <v>18</v>
      </c>
      <c r="Z89" s="78" t="str">
        <f ca="1">IF(INT(AG89/100)=0,"",INT(AG89/100))</f>
        <v/>
      </c>
      <c r="AA89" s="78"/>
      <c r="AB89" s="78">
        <f ca="1">INT(AG89/10)-INT(AG89/100)*10</f>
        <v>0</v>
      </c>
      <c r="AC89" s="78"/>
      <c r="AD89" s="78">
        <f ca="1">AG89-INT(AG89/10)*10</f>
        <v>0</v>
      </c>
      <c r="AG89" s="44">
        <f ca="1">V86*AD85</f>
        <v>0</v>
      </c>
    </row>
    <row r="90" spans="1:38" ht="16" customHeight="1" x14ac:dyDescent="0.25">
      <c r="H90" s="45"/>
      <c r="I90" s="45"/>
      <c r="J90" s="45" t="str">
        <f ca="1">IF(INT(O90/10)=0,"",INT(O90/10))</f>
        <v/>
      </c>
      <c r="K90" s="45"/>
      <c r="L90" s="45">
        <f ca="1">O90-INT(O90/10)*10</f>
        <v>2</v>
      </c>
      <c r="O90" s="44">
        <f ca="1">O88*10-O89</f>
        <v>2</v>
      </c>
      <c r="Z90" s="45"/>
      <c r="AA90" s="45"/>
      <c r="AB90" s="45">
        <f ca="1">IF(INT(AG90/10)=0,"",INT(AG90/10))</f>
        <v>1</v>
      </c>
      <c r="AC90" s="45"/>
      <c r="AD90" s="45">
        <f ca="1">AG90-INT(AG90/10)*10</f>
        <v>2.0000000000000284</v>
      </c>
      <c r="AG90" s="44">
        <f ca="1">AG88*10+AD88-AG89</f>
        <v>12.000000000000028</v>
      </c>
    </row>
    <row r="91" spans="1:38" ht="16" customHeight="1" x14ac:dyDescent="0.25"/>
    <row r="92" spans="1:38" s="45" customFormat="1" ht="16" customHeight="1" x14ac:dyDescent="0.25">
      <c r="B92" s="94" t="s">
        <v>165</v>
      </c>
      <c r="P92" s="140">
        <f ca="1">ROUND(F85/D85,1)</f>
        <v>2.2000000000000002</v>
      </c>
      <c r="Q92" s="140"/>
      <c r="R92" s="140"/>
      <c r="S92" s="94"/>
      <c r="T92" s="94" t="s">
        <v>165</v>
      </c>
      <c r="AH92" s="140">
        <f ca="1">ROUND(X85/V85,1)</f>
        <v>5.0999999999999996</v>
      </c>
      <c r="AI92" s="140"/>
      <c r="AJ92" s="140"/>
      <c r="AK92" s="94"/>
      <c r="AL92" s="94"/>
    </row>
    <row r="93" spans="1:38" s="45" customFormat="1" ht="16" customHeight="1" x14ac:dyDescent="0.25">
      <c r="B93" s="94" t="s">
        <v>166</v>
      </c>
      <c r="P93" s="140">
        <f ca="1">ROUND(F85/D85,0)</f>
        <v>2</v>
      </c>
      <c r="Q93" s="140"/>
      <c r="R93" s="140"/>
      <c r="S93" s="94"/>
      <c r="T93" s="94" t="s">
        <v>166</v>
      </c>
      <c r="AH93" s="140">
        <f ca="1">ROUND(X85/V85,0)</f>
        <v>5</v>
      </c>
      <c r="AI93" s="140"/>
      <c r="AJ93" s="140"/>
      <c r="AK93" s="94"/>
    </row>
  </sheetData>
  <mergeCells count="56">
    <mergeCell ref="P92:R92"/>
    <mergeCell ref="AH92:AJ92"/>
    <mergeCell ref="P93:R93"/>
    <mergeCell ref="AH93:AJ93"/>
    <mergeCell ref="V5:Y5"/>
    <mergeCell ref="Z5:AA5"/>
    <mergeCell ref="V16:Y16"/>
    <mergeCell ref="Z16:AA16"/>
    <mergeCell ref="AB16:AD16"/>
    <mergeCell ref="V26:Y26"/>
    <mergeCell ref="AF62:AI62"/>
    <mergeCell ref="D72:F72"/>
    <mergeCell ref="G72:H72"/>
    <mergeCell ref="I72:K72"/>
    <mergeCell ref="N72:Q72"/>
    <mergeCell ref="AF72:AI72"/>
    <mergeCell ref="D86:E86"/>
    <mergeCell ref="V86:W86"/>
    <mergeCell ref="D64:E64"/>
    <mergeCell ref="V64:W64"/>
    <mergeCell ref="AI48:AJ48"/>
    <mergeCell ref="D52:F52"/>
    <mergeCell ref="G52:H52"/>
    <mergeCell ref="I52:K52"/>
    <mergeCell ref="N52:P52"/>
    <mergeCell ref="V52:X52"/>
    <mergeCell ref="Y52:Z52"/>
    <mergeCell ref="AF52:AI52"/>
    <mergeCell ref="H16:I16"/>
    <mergeCell ref="J16:L16"/>
    <mergeCell ref="D16:G16"/>
    <mergeCell ref="AB26:AD26"/>
    <mergeCell ref="AA62:AC62"/>
    <mergeCell ref="D40:E40"/>
    <mergeCell ref="V40:W40"/>
    <mergeCell ref="D62:F62"/>
    <mergeCell ref="G62:H62"/>
    <mergeCell ref="I62:K62"/>
    <mergeCell ref="N62:Q62"/>
    <mergeCell ref="V62:X62"/>
    <mergeCell ref="Y62:Z62"/>
    <mergeCell ref="D74:E74"/>
    <mergeCell ref="V74:W74"/>
    <mergeCell ref="AA52:AC52"/>
    <mergeCell ref="D26:G26"/>
    <mergeCell ref="H26:I26"/>
    <mergeCell ref="J26:L26"/>
    <mergeCell ref="Z26:AA26"/>
    <mergeCell ref="V72:X72"/>
    <mergeCell ref="Y72:Z72"/>
    <mergeCell ref="AA72:AC72"/>
    <mergeCell ref="AI1:AJ1"/>
    <mergeCell ref="D5:F5"/>
    <mergeCell ref="G5:H5"/>
    <mergeCell ref="I5:K5"/>
    <mergeCell ref="AB5:AD5"/>
  </mergeCells>
  <phoneticPr fontId="2"/>
  <conditionalFormatting sqref="G54:G55">
    <cfRule type="expression" dxfId="32" priority="20" stopIfTrue="1">
      <formula>G54=0</formula>
    </cfRule>
  </conditionalFormatting>
  <conditionalFormatting sqref="H66:H67">
    <cfRule type="expression" dxfId="31" priority="12" stopIfTrue="1">
      <formula>H66=0</formula>
    </cfRule>
  </conditionalFormatting>
  <conditionalFormatting sqref="H76:H77">
    <cfRule type="expression" dxfId="30" priority="7" stopIfTrue="1">
      <formula>H76=0</formula>
    </cfRule>
  </conditionalFormatting>
  <conditionalFormatting sqref="J78:J79">
    <cfRule type="expression" dxfId="29" priority="5" stopIfTrue="1">
      <formula>J78=0</formula>
    </cfRule>
  </conditionalFormatting>
  <conditionalFormatting sqref="Y54:Y57">
    <cfRule type="expression" dxfId="28" priority="16" stopIfTrue="1">
      <formula>Y54=0</formula>
    </cfRule>
  </conditionalFormatting>
  <conditionalFormatting sqref="Z55">
    <cfRule type="expression" dxfId="27" priority="25" stopIfTrue="1">
      <formula>Z55=0</formula>
    </cfRule>
  </conditionalFormatting>
  <conditionalFormatting sqref="Z65">
    <cfRule type="expression" dxfId="26" priority="11" stopIfTrue="1">
      <formula>Z65=0</formula>
    </cfRule>
  </conditionalFormatting>
  <conditionalFormatting sqref="Z76:Z77">
    <cfRule type="expression" dxfId="25" priority="3" stopIfTrue="1">
      <formula>Z76=0</formula>
    </cfRule>
  </conditionalFormatting>
  <conditionalFormatting sqref="AA58:AA59">
    <cfRule type="expression" dxfId="24" priority="13" stopIfTrue="1">
      <formula>AA58=0</formula>
    </cfRule>
  </conditionalFormatting>
  <conditionalFormatting sqref="AB56:AB57">
    <cfRule type="expression" dxfId="23" priority="24" stopIfTrue="1">
      <formula>AB56=0</formula>
    </cfRule>
  </conditionalFormatting>
  <conditionalFormatting sqref="AB78:AB79">
    <cfRule type="expression" dxfId="22" priority="1" stopIfTrue="1">
      <formula>AB78=0</formula>
    </cfRule>
  </conditionalFormatting>
  <conditionalFormatting sqref="AD58:AD59">
    <cfRule type="expression" dxfId="21" priority="15" stopIfTrue="1">
      <formula>AD58=0</formula>
    </cfRule>
  </conditionalFormatting>
  <conditionalFormatting sqref="AD66:AD67">
    <cfRule type="expression" dxfId="20" priority="9" stopIfTrue="1">
      <formula>AD66=0</formula>
    </cfRule>
  </conditionalFormatting>
  <pageMargins left="0.98425196850393704" right="0.98425196850393704" top="0.98425196850393704" bottom="0.98425196850393704" header="0.51181102362204722" footer="0.51181102362204722"/>
  <pageSetup paperSize="9" orientation="portrait" horizontalDpi="300" verticalDpi="0" r:id="rId1"/>
  <headerFooter alignWithMargins="0">
    <oddHeader>&amp;L算数ドリル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K59"/>
  <sheetViews>
    <sheetView workbookViewId="0"/>
  </sheetViews>
  <sheetFormatPr defaultColWidth="11.0703125" defaultRowHeight="25" customHeight="1" x14ac:dyDescent="0.25"/>
  <cols>
    <col min="1" max="37" width="1.7109375" style="1" customWidth="1"/>
    <col min="38" max="16384" width="11.0703125" style="1"/>
  </cols>
  <sheetData>
    <row r="1" spans="1:36" ht="25" customHeight="1" x14ac:dyDescent="0.25">
      <c r="D1" s="2" t="s">
        <v>64</v>
      </c>
      <c r="AG1" s="3" t="s">
        <v>3</v>
      </c>
      <c r="AH1" s="3"/>
      <c r="AI1" s="111"/>
      <c r="AJ1" s="111"/>
    </row>
    <row r="2" spans="1:36" ht="25" customHeight="1" x14ac:dyDescent="0.25">
      <c r="Q2" s="4" t="s">
        <v>0</v>
      </c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</row>
    <row r="3" spans="1:36" ht="25" customHeight="1" x14ac:dyDescent="0.25">
      <c r="A3" s="5"/>
    </row>
    <row r="4" spans="1:36" ht="25" customHeight="1" x14ac:dyDescent="0.25">
      <c r="A4" s="5" t="s">
        <v>4</v>
      </c>
      <c r="D4" s="1" t="s">
        <v>29</v>
      </c>
    </row>
    <row r="5" spans="1:36" ht="25" customHeight="1" x14ac:dyDescent="0.25">
      <c r="D5" s="112" t="s">
        <v>30</v>
      </c>
      <c r="E5" s="112"/>
      <c r="F5" s="111">
        <f ca="1">INT(RAND()*2+1)</f>
        <v>2</v>
      </c>
      <c r="G5" s="111"/>
      <c r="O5" s="112" t="s">
        <v>31</v>
      </c>
      <c r="P5" s="112"/>
      <c r="Q5" s="111">
        <f ca="1">5+INT(RAND()*3+1)</f>
        <v>7</v>
      </c>
      <c r="R5" s="111"/>
      <c r="Z5" s="112" t="s">
        <v>32</v>
      </c>
      <c r="AA5" s="112"/>
      <c r="AB5" s="111">
        <f ca="1">16+INT(RAND()*3+1)</f>
        <v>19</v>
      </c>
      <c r="AC5" s="111"/>
    </row>
    <row r="6" spans="1:36" ht="25" customHeight="1" x14ac:dyDescent="0.25">
      <c r="D6" s="112"/>
      <c r="E6" s="112"/>
      <c r="F6" s="112">
        <v>6</v>
      </c>
      <c r="G6" s="112"/>
      <c r="O6" s="112"/>
      <c r="P6" s="112"/>
      <c r="Q6" s="112">
        <v>6</v>
      </c>
      <c r="R6" s="112"/>
      <c r="Z6" s="112"/>
      <c r="AA6" s="112"/>
      <c r="AB6" s="112">
        <v>6</v>
      </c>
      <c r="AC6" s="112"/>
    </row>
    <row r="8" spans="1:36" ht="25" customHeight="1" x14ac:dyDescent="0.25">
      <c r="F8" s="112">
        <v>0</v>
      </c>
      <c r="G8" s="112"/>
      <c r="L8" s="112">
        <v>1</v>
      </c>
      <c r="M8" s="112"/>
      <c r="R8" s="112">
        <v>2</v>
      </c>
      <c r="S8" s="112"/>
      <c r="X8" s="112">
        <v>3</v>
      </c>
      <c r="Y8" s="112"/>
    </row>
    <row r="9" spans="1:36" ht="9.75" customHeight="1" x14ac:dyDescent="0.25"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2"/>
      <c r="AB9" s="3"/>
    </row>
    <row r="11" spans="1:36" ht="28" customHeight="1" x14ac:dyDescent="0.25">
      <c r="A11" s="5" t="s">
        <v>6</v>
      </c>
      <c r="D11" s="1" t="s">
        <v>33</v>
      </c>
    </row>
    <row r="12" spans="1:36" ht="28" customHeight="1" x14ac:dyDescent="0.25">
      <c r="D12" s="112" t="s">
        <v>45</v>
      </c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>
        <f ca="1">INT(RAND()*5+2)</f>
        <v>6</v>
      </c>
      <c r="Q12" s="112"/>
      <c r="R12" s="112" t="s">
        <v>34</v>
      </c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3"/>
      <c r="AD12" s="14"/>
      <c r="AE12" s="15"/>
      <c r="AF12" s="142" t="s">
        <v>35</v>
      </c>
      <c r="AG12" s="112"/>
      <c r="AH12" s="112"/>
      <c r="AI12" s="112"/>
    </row>
    <row r="13" spans="1:36" ht="28" customHeight="1" x14ac:dyDescent="0.25"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2"/>
      <c r="AD13" s="3"/>
      <c r="AE13" s="16"/>
      <c r="AF13" s="142"/>
      <c r="AG13" s="112"/>
      <c r="AH13" s="112"/>
      <c r="AI13" s="112"/>
    </row>
    <row r="14" spans="1:36" ht="28" customHeight="1" x14ac:dyDescent="0.25"/>
    <row r="15" spans="1:36" ht="28" customHeight="1" x14ac:dyDescent="0.25">
      <c r="D15" s="112" t="s">
        <v>46</v>
      </c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>
        <f ca="1">INT(RAND()*3+4)</f>
        <v>6</v>
      </c>
      <c r="Q15" s="112"/>
      <c r="R15" s="112" t="s">
        <v>36</v>
      </c>
      <c r="S15" s="112"/>
      <c r="T15" s="112"/>
      <c r="U15" s="112"/>
      <c r="V15" s="112"/>
      <c r="W15" s="112"/>
      <c r="X15" s="112">
        <f ca="1">P15-INT(RAND()*2+1)</f>
        <v>4</v>
      </c>
      <c r="Y15" s="112"/>
      <c r="Z15" s="112" t="s">
        <v>37</v>
      </c>
      <c r="AA15" s="112"/>
      <c r="AB15" s="112"/>
      <c r="AC15" s="112"/>
      <c r="AD15" s="13"/>
      <c r="AE15" s="14"/>
      <c r="AF15" s="15"/>
      <c r="AG15" s="142" t="s">
        <v>35</v>
      </c>
      <c r="AH15" s="112"/>
      <c r="AI15" s="112"/>
      <c r="AJ15" s="112"/>
    </row>
    <row r="16" spans="1:36" ht="28" customHeight="1" x14ac:dyDescent="0.25"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2"/>
      <c r="AE16" s="3"/>
      <c r="AF16" s="16"/>
      <c r="AG16" s="142"/>
      <c r="AH16" s="112"/>
      <c r="AI16" s="112"/>
      <c r="AJ16" s="112"/>
    </row>
    <row r="17" spans="1:36" ht="28" customHeight="1" x14ac:dyDescent="0.25"/>
    <row r="18" spans="1:36" ht="28" customHeight="1" x14ac:dyDescent="0.25">
      <c r="D18" s="112" t="s">
        <v>47</v>
      </c>
      <c r="E18" s="112"/>
      <c r="F18" s="111">
        <v>1</v>
      </c>
      <c r="G18" s="111"/>
      <c r="H18" s="112" t="s">
        <v>39</v>
      </c>
      <c r="I18" s="112"/>
      <c r="J18" s="112">
        <f ca="1">INT(RAND()*3+2)</f>
        <v>2</v>
      </c>
      <c r="K18" s="112"/>
      <c r="L18" s="112" t="s">
        <v>40</v>
      </c>
      <c r="M18" s="112"/>
      <c r="N18" s="112"/>
      <c r="O18" s="112"/>
      <c r="P18" s="112"/>
      <c r="Q18" s="112"/>
      <c r="R18" s="112"/>
      <c r="S18" s="13"/>
      <c r="T18" s="14"/>
      <c r="U18" s="15"/>
      <c r="V18" s="142" t="s">
        <v>41</v>
      </c>
      <c r="W18" s="112"/>
      <c r="X18" s="112"/>
      <c r="Y18" s="112"/>
    </row>
    <row r="19" spans="1:36" ht="28" customHeight="1" x14ac:dyDescent="0.25">
      <c r="D19" s="112"/>
      <c r="E19" s="112"/>
      <c r="F19" s="112">
        <f ca="1">INT(RAND()*3+3)</f>
        <v>5</v>
      </c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2"/>
      <c r="T19" s="3"/>
      <c r="U19" s="16"/>
      <c r="V19" s="142"/>
      <c r="W19" s="112"/>
      <c r="X19" s="112"/>
      <c r="Y19" s="112"/>
    </row>
    <row r="20" spans="1:36" ht="28" customHeight="1" x14ac:dyDescent="0.25"/>
    <row r="21" spans="1:36" ht="28" customHeight="1" x14ac:dyDescent="0.25">
      <c r="D21" s="112" t="s">
        <v>48</v>
      </c>
      <c r="E21" s="112"/>
      <c r="F21" s="111">
        <f ca="1">INT(RAND()*3+4)</f>
        <v>6</v>
      </c>
      <c r="G21" s="111"/>
      <c r="H21" s="112" t="s">
        <v>42</v>
      </c>
      <c r="I21" s="112"/>
      <c r="J21" s="111">
        <v>1</v>
      </c>
      <c r="K21" s="111"/>
      <c r="L21" s="112" t="s">
        <v>39</v>
      </c>
      <c r="M21" s="112"/>
      <c r="N21" s="13"/>
      <c r="O21" s="15"/>
      <c r="P21" s="142" t="s">
        <v>43</v>
      </c>
      <c r="Q21" s="112"/>
      <c r="R21" s="112"/>
      <c r="S21" s="112"/>
      <c r="T21" s="112"/>
      <c r="U21" s="112"/>
      <c r="V21" s="112"/>
      <c r="W21" s="112"/>
      <c r="X21" s="112"/>
      <c r="Y21" s="112"/>
    </row>
    <row r="22" spans="1:36" ht="28" customHeight="1" x14ac:dyDescent="0.25">
      <c r="D22" s="112"/>
      <c r="E22" s="112"/>
      <c r="F22" s="112">
        <f ca="1">INT(RAND()*3+5)</f>
        <v>7</v>
      </c>
      <c r="G22" s="112"/>
      <c r="H22" s="112"/>
      <c r="I22" s="112"/>
      <c r="J22" s="112">
        <f ca="1">F22</f>
        <v>7</v>
      </c>
      <c r="K22" s="112"/>
      <c r="L22" s="112"/>
      <c r="M22" s="112"/>
      <c r="N22" s="12"/>
      <c r="O22" s="16"/>
      <c r="P22" s="142"/>
      <c r="Q22" s="112"/>
      <c r="R22" s="112"/>
      <c r="S22" s="112"/>
      <c r="T22" s="112"/>
      <c r="U22" s="112"/>
      <c r="V22" s="112"/>
      <c r="W22" s="112"/>
      <c r="X22" s="112"/>
      <c r="Y22" s="112"/>
    </row>
    <row r="23" spans="1:36" ht="28" customHeight="1" x14ac:dyDescent="0.25"/>
    <row r="24" spans="1:36" ht="28" customHeight="1" x14ac:dyDescent="0.25">
      <c r="A24" s="5" t="s">
        <v>23</v>
      </c>
      <c r="D24" s="30" t="s">
        <v>172</v>
      </c>
    </row>
    <row r="25" spans="1:36" ht="28" customHeight="1" x14ac:dyDescent="0.25">
      <c r="D25" s="112" t="s">
        <v>49</v>
      </c>
      <c r="E25" s="112"/>
      <c r="F25" s="111">
        <f ca="1">INT(RAND()*3+4)</f>
        <v>4</v>
      </c>
      <c r="G25" s="111"/>
      <c r="H25" s="112" t="s">
        <v>44</v>
      </c>
      <c r="I25" s="112"/>
      <c r="J25" s="111">
        <f ca="1">F25-1</f>
        <v>3</v>
      </c>
      <c r="K25" s="111"/>
      <c r="P25" s="112" t="s">
        <v>50</v>
      </c>
      <c r="Q25" s="112"/>
      <c r="R25" s="111">
        <f ca="1">INT(RAND()*2+8)</f>
        <v>9</v>
      </c>
      <c r="S25" s="111"/>
      <c r="T25" s="112" t="s">
        <v>44</v>
      </c>
      <c r="U25" s="112"/>
      <c r="V25" s="111">
        <f ca="1">R25+2</f>
        <v>11</v>
      </c>
      <c r="W25" s="111"/>
      <c r="AB25" s="112" t="s">
        <v>51</v>
      </c>
      <c r="AC25" s="112"/>
      <c r="AD25" s="111">
        <f ca="1">AD26*3+1</f>
        <v>19</v>
      </c>
      <c r="AE25" s="111"/>
      <c r="AF25" s="112" t="s">
        <v>44</v>
      </c>
      <c r="AG25" s="112"/>
      <c r="AH25" s="112">
        <v>3</v>
      </c>
      <c r="AI25" s="112"/>
    </row>
    <row r="26" spans="1:36" ht="28" customHeight="1" x14ac:dyDescent="0.25">
      <c r="D26" s="112"/>
      <c r="E26" s="112"/>
      <c r="F26" s="112">
        <f ca="1">INT(RAND()*3+5)</f>
        <v>5</v>
      </c>
      <c r="G26" s="112"/>
      <c r="H26" s="112"/>
      <c r="I26" s="112"/>
      <c r="J26" s="141">
        <f ca="1">F26</f>
        <v>5</v>
      </c>
      <c r="K26" s="141"/>
      <c r="P26" s="112"/>
      <c r="Q26" s="112"/>
      <c r="R26" s="112">
        <f ca="1">INT(RAND()*3+5)</f>
        <v>7</v>
      </c>
      <c r="S26" s="112"/>
      <c r="T26" s="112"/>
      <c r="U26" s="112"/>
      <c r="V26" s="141">
        <f ca="1">R26</f>
        <v>7</v>
      </c>
      <c r="W26" s="141"/>
      <c r="AB26" s="112"/>
      <c r="AC26" s="112"/>
      <c r="AD26" s="112">
        <f ca="1">INT(RAND()*3+5)</f>
        <v>6</v>
      </c>
      <c r="AE26" s="112"/>
      <c r="AF26" s="112"/>
      <c r="AG26" s="112"/>
      <c r="AH26" s="112"/>
      <c r="AI26" s="112"/>
    </row>
    <row r="27" spans="1:36" ht="28" customHeight="1" x14ac:dyDescent="0.25">
      <c r="D27" s="10"/>
      <c r="E27" s="10"/>
      <c r="F27" s="10"/>
      <c r="G27" s="10"/>
      <c r="H27" s="10"/>
      <c r="I27" s="10"/>
      <c r="J27" s="10"/>
      <c r="K27" s="10"/>
      <c r="P27" s="10"/>
      <c r="Q27" s="10"/>
      <c r="R27" s="10"/>
      <c r="S27" s="10"/>
      <c r="T27" s="10"/>
      <c r="U27" s="10"/>
      <c r="V27" s="10"/>
      <c r="W27" s="10"/>
      <c r="AB27" s="10"/>
      <c r="AC27" s="10"/>
      <c r="AD27" s="10"/>
      <c r="AE27" s="10"/>
      <c r="AF27" s="10"/>
      <c r="AG27" s="10"/>
      <c r="AH27" s="10"/>
      <c r="AI27" s="10"/>
    </row>
    <row r="28" spans="1:36" ht="28" customHeight="1" x14ac:dyDescent="0.25"/>
    <row r="29" spans="1:36" ht="28" customHeight="1" x14ac:dyDescent="0.25"/>
    <row r="30" spans="1:36" ht="28" customHeight="1" x14ac:dyDescent="0.25"/>
    <row r="31" spans="1:36" ht="25" customHeight="1" x14ac:dyDescent="0.25">
      <c r="D31" s="2" t="str">
        <f>IF(D1="","",D1)</f>
        <v>分数</v>
      </c>
      <c r="AG31" s="3" t="str">
        <f>IF(AG1="","",AG1)</f>
        <v>№</v>
      </c>
      <c r="AH31" s="3"/>
      <c r="AI31" s="111" t="str">
        <f>IF(AI1="","",AI1)</f>
        <v/>
      </c>
      <c r="AJ31" s="111"/>
    </row>
    <row r="32" spans="1:36" ht="25" customHeight="1" x14ac:dyDescent="0.25">
      <c r="E32" s="6" t="s">
        <v>1</v>
      </c>
      <c r="Q32" s="4" t="str">
        <f>IF(Q2="","",Q2)</f>
        <v>名前</v>
      </c>
      <c r="R32" s="3"/>
      <c r="S32" s="3"/>
      <c r="T32" s="3"/>
      <c r="U32" s="3" t="str">
        <f>IF(U2="","",U2)</f>
        <v/>
      </c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</row>
    <row r="33" spans="1:37" ht="25" customHeight="1" x14ac:dyDescent="0.25">
      <c r="A33" s="1" t="str">
        <f t="shared" ref="A33:P33" si="0">IF(A3="","",A3)</f>
        <v/>
      </c>
      <c r="B33" s="1" t="str">
        <f t="shared" si="0"/>
        <v/>
      </c>
      <c r="C33" s="1" t="str">
        <f t="shared" si="0"/>
        <v/>
      </c>
      <c r="D33" s="1" t="str">
        <f t="shared" si="0"/>
        <v/>
      </c>
      <c r="E33" s="1" t="str">
        <f t="shared" si="0"/>
        <v/>
      </c>
      <c r="F33" s="1" t="str">
        <f t="shared" si="0"/>
        <v/>
      </c>
      <c r="G33" s="1" t="str">
        <f t="shared" si="0"/>
        <v/>
      </c>
      <c r="H33" s="1" t="str">
        <f t="shared" si="0"/>
        <v/>
      </c>
      <c r="I33" s="1" t="str">
        <f t="shared" si="0"/>
        <v/>
      </c>
      <c r="J33" s="1" t="str">
        <f t="shared" si="0"/>
        <v/>
      </c>
      <c r="K33" s="1" t="str">
        <f t="shared" si="0"/>
        <v/>
      </c>
      <c r="L33" s="1" t="str">
        <f t="shared" si="0"/>
        <v/>
      </c>
      <c r="M33" s="1" t="str">
        <f t="shared" si="0"/>
        <v/>
      </c>
      <c r="N33" s="1" t="str">
        <f t="shared" si="0"/>
        <v/>
      </c>
      <c r="O33" s="1" t="str">
        <f t="shared" si="0"/>
        <v/>
      </c>
      <c r="P33" s="1" t="str">
        <f t="shared" si="0"/>
        <v/>
      </c>
      <c r="Q33" s="1" t="str">
        <f>IF(Q3="","",Q3)</f>
        <v/>
      </c>
      <c r="R33" s="1" t="str">
        <f>IF(R3="","",R3)</f>
        <v/>
      </c>
      <c r="S33" s="1" t="str">
        <f>IF(S3="","",S3)</f>
        <v/>
      </c>
      <c r="T33" s="1" t="str">
        <f>IF(T3="","",T3)</f>
        <v/>
      </c>
      <c r="U33" s="1" t="str">
        <f>IF(U3="","",U3)</f>
        <v/>
      </c>
      <c r="V33" s="1" t="str">
        <f t="shared" ref="V33:AK33" si="1">IF(V3="","",V3)</f>
        <v/>
      </c>
      <c r="W33" s="1" t="str">
        <f t="shared" si="1"/>
        <v/>
      </c>
      <c r="X33" s="1" t="str">
        <f t="shared" si="1"/>
        <v/>
      </c>
      <c r="Y33" s="1" t="str">
        <f t="shared" si="1"/>
        <v/>
      </c>
      <c r="Z33" s="1" t="str">
        <f t="shared" si="1"/>
        <v/>
      </c>
      <c r="AA33" s="1" t="str">
        <f t="shared" si="1"/>
        <v/>
      </c>
      <c r="AB33" s="1" t="str">
        <f t="shared" si="1"/>
        <v/>
      </c>
      <c r="AC33" s="1" t="str">
        <f t="shared" si="1"/>
        <v/>
      </c>
      <c r="AD33" s="1" t="str">
        <f t="shared" si="1"/>
        <v/>
      </c>
      <c r="AE33" s="1" t="str">
        <f t="shared" si="1"/>
        <v/>
      </c>
      <c r="AF33" s="1" t="str">
        <f t="shared" si="1"/>
        <v/>
      </c>
      <c r="AG33" s="1" t="str">
        <f t="shared" si="1"/>
        <v/>
      </c>
      <c r="AH33" s="1" t="str">
        <f t="shared" si="1"/>
        <v/>
      </c>
      <c r="AI33" s="1" t="str">
        <f t="shared" si="1"/>
        <v/>
      </c>
      <c r="AJ33" s="1" t="str">
        <f t="shared" si="1"/>
        <v/>
      </c>
      <c r="AK33" s="1" t="str">
        <f t="shared" si="1"/>
        <v/>
      </c>
    </row>
    <row r="34" spans="1:37" ht="25" customHeight="1" x14ac:dyDescent="0.25">
      <c r="A34" s="1" t="str">
        <f>IF(A4="","",A4)</f>
        <v>(1)</v>
      </c>
      <c r="D34" s="1" t="str">
        <f>IF(D4="","",D4)</f>
        <v>次の分数を，下の数直線に表しましょう。</v>
      </c>
    </row>
    <row r="35" spans="1:37" ht="25" customHeight="1" x14ac:dyDescent="0.25">
      <c r="A35" s="1" t="str">
        <f>IF(A5="","",A5)</f>
        <v/>
      </c>
      <c r="B35" s="1" t="str">
        <f t="shared" ref="B35:C37" si="2">IF(B5="","",B5)</f>
        <v/>
      </c>
      <c r="C35" s="1" t="str">
        <f t="shared" si="2"/>
        <v/>
      </c>
      <c r="D35" s="112" t="str">
        <f>IF(D5="","",D5)</f>
        <v>①</v>
      </c>
      <c r="E35" s="112"/>
      <c r="F35" s="111">
        <f ca="1">IF(F5="","",F5)</f>
        <v>2</v>
      </c>
      <c r="G35" s="111"/>
      <c r="H35" s="1" t="str">
        <f t="shared" ref="H35:O35" si="3">IF(H5="","",H5)</f>
        <v/>
      </c>
      <c r="I35" s="1" t="str">
        <f t="shared" si="3"/>
        <v/>
      </c>
      <c r="J35" s="1" t="str">
        <f t="shared" si="3"/>
        <v/>
      </c>
      <c r="K35" s="1" t="str">
        <f t="shared" si="3"/>
        <v/>
      </c>
      <c r="L35" s="1" t="str">
        <f t="shared" si="3"/>
        <v/>
      </c>
      <c r="M35" s="1" t="str">
        <f t="shared" si="3"/>
        <v/>
      </c>
      <c r="N35" s="1" t="str">
        <f t="shared" si="3"/>
        <v/>
      </c>
      <c r="O35" s="112" t="str">
        <f t="shared" si="3"/>
        <v>②</v>
      </c>
      <c r="P35" s="112"/>
      <c r="Q35" s="111">
        <f t="shared" ref="Q35:Z35" ca="1" si="4">IF(Q5="","",Q5)</f>
        <v>7</v>
      </c>
      <c r="R35" s="111" t="str">
        <f t="shared" si="4"/>
        <v/>
      </c>
      <c r="S35" s="1" t="str">
        <f t="shared" si="4"/>
        <v/>
      </c>
      <c r="T35" s="1" t="str">
        <f t="shared" si="4"/>
        <v/>
      </c>
      <c r="U35" s="1" t="str">
        <f t="shared" si="4"/>
        <v/>
      </c>
      <c r="V35" s="1" t="str">
        <f t="shared" si="4"/>
        <v/>
      </c>
      <c r="W35" s="1" t="str">
        <f t="shared" si="4"/>
        <v/>
      </c>
      <c r="X35" s="1" t="str">
        <f t="shared" si="4"/>
        <v/>
      </c>
      <c r="Y35" s="1" t="str">
        <f t="shared" si="4"/>
        <v/>
      </c>
      <c r="Z35" s="112" t="str">
        <f t="shared" si="4"/>
        <v>③</v>
      </c>
      <c r="AA35" s="112"/>
      <c r="AB35" s="111">
        <f ca="1">IF(AB5="","",AB5)</f>
        <v>19</v>
      </c>
      <c r="AC35" s="111"/>
      <c r="AE35" s="1" t="str">
        <f t="shared" ref="AE35:AK37" si="5">IF(AE5="","",AE5)</f>
        <v/>
      </c>
      <c r="AF35" s="1" t="str">
        <f t="shared" si="5"/>
        <v/>
      </c>
      <c r="AG35" s="1" t="str">
        <f t="shared" si="5"/>
        <v/>
      </c>
      <c r="AH35" s="1" t="str">
        <f t="shared" si="5"/>
        <v/>
      </c>
      <c r="AI35" s="1" t="str">
        <f t="shared" si="5"/>
        <v/>
      </c>
      <c r="AJ35" s="1" t="str">
        <f t="shared" si="5"/>
        <v/>
      </c>
      <c r="AK35" s="1" t="str">
        <f t="shared" si="5"/>
        <v/>
      </c>
    </row>
    <row r="36" spans="1:37" ht="25" customHeight="1" x14ac:dyDescent="0.25">
      <c r="A36" s="1" t="str">
        <f>IF(A6="","",A6)</f>
        <v/>
      </c>
      <c r="B36" s="1" t="str">
        <f t="shared" si="2"/>
        <v/>
      </c>
      <c r="C36" s="1" t="str">
        <f t="shared" si="2"/>
        <v/>
      </c>
      <c r="D36" s="112"/>
      <c r="E36" s="112"/>
      <c r="F36" s="112">
        <f>IF(F6="","",F6)</f>
        <v>6</v>
      </c>
      <c r="G36" s="112"/>
      <c r="H36" s="1" t="str">
        <f t="shared" ref="H36:N37" si="6">IF(H6="","",H6)</f>
        <v/>
      </c>
      <c r="I36" s="1" t="str">
        <f t="shared" si="6"/>
        <v/>
      </c>
      <c r="J36" s="1" t="str">
        <f t="shared" si="6"/>
        <v/>
      </c>
      <c r="K36" s="1" t="str">
        <f t="shared" si="6"/>
        <v/>
      </c>
      <c r="L36" s="1" t="str">
        <f t="shared" si="6"/>
        <v/>
      </c>
      <c r="M36" s="1" t="str">
        <f t="shared" si="6"/>
        <v/>
      </c>
      <c r="N36" s="1" t="str">
        <f t="shared" si="6"/>
        <v/>
      </c>
      <c r="O36" s="112"/>
      <c r="P36" s="112"/>
      <c r="Q36" s="112">
        <f t="shared" ref="Q36:Y36" si="7">IF(Q6="","",Q6)</f>
        <v>6</v>
      </c>
      <c r="R36" s="112" t="str">
        <f t="shared" si="7"/>
        <v/>
      </c>
      <c r="S36" s="1" t="str">
        <f t="shared" si="7"/>
        <v/>
      </c>
      <c r="T36" s="1" t="str">
        <f t="shared" si="7"/>
        <v/>
      </c>
      <c r="U36" s="1" t="str">
        <f t="shared" si="7"/>
        <v/>
      </c>
      <c r="V36" s="1" t="str">
        <f t="shared" si="7"/>
        <v/>
      </c>
      <c r="W36" s="1" t="str">
        <f t="shared" si="7"/>
        <v/>
      </c>
      <c r="X36" s="1" t="str">
        <f t="shared" si="7"/>
        <v/>
      </c>
      <c r="Y36" s="1" t="str">
        <f t="shared" si="7"/>
        <v/>
      </c>
      <c r="Z36" s="112"/>
      <c r="AA36" s="112"/>
      <c r="AB36" s="141">
        <f>IF(AB6="","",AB6)</f>
        <v>6</v>
      </c>
      <c r="AC36" s="141"/>
      <c r="AE36" s="1" t="str">
        <f t="shared" si="5"/>
        <v/>
      </c>
      <c r="AF36" s="1" t="str">
        <f t="shared" si="5"/>
        <v/>
      </c>
      <c r="AG36" s="1" t="str">
        <f t="shared" si="5"/>
        <v/>
      </c>
      <c r="AH36" s="1" t="str">
        <f t="shared" si="5"/>
        <v/>
      </c>
      <c r="AI36" s="1" t="str">
        <f t="shared" si="5"/>
        <v/>
      </c>
      <c r="AJ36" s="1" t="str">
        <f t="shared" si="5"/>
        <v/>
      </c>
      <c r="AK36" s="1" t="str">
        <f t="shared" si="5"/>
        <v/>
      </c>
    </row>
    <row r="37" spans="1:37" ht="25" customHeight="1" x14ac:dyDescent="0.25">
      <c r="A37" s="1" t="str">
        <f>IF(A7="","",A7)</f>
        <v/>
      </c>
      <c r="B37" s="1" t="str">
        <f t="shared" si="2"/>
        <v/>
      </c>
      <c r="C37" s="1" t="str">
        <f t="shared" si="2"/>
        <v/>
      </c>
      <c r="D37" s="1" t="str">
        <f>IF(D7="","",D7)</f>
        <v/>
      </c>
      <c r="E37" s="1" t="str">
        <f>IF(E7="","",E7)</f>
        <v/>
      </c>
      <c r="F37" s="1" t="str">
        <f>IF(F7="","",F7)</f>
        <v/>
      </c>
      <c r="G37" s="1" t="str">
        <f>IF(G7="","",G7)</f>
        <v/>
      </c>
      <c r="H37" s="1" t="str">
        <f t="shared" si="6"/>
        <v/>
      </c>
      <c r="I37" s="1" t="str">
        <f t="shared" si="6"/>
        <v/>
      </c>
      <c r="J37" s="1" t="str">
        <f t="shared" si="6"/>
        <v/>
      </c>
      <c r="K37" s="1" t="str">
        <f t="shared" si="6"/>
        <v/>
      </c>
      <c r="L37" s="1" t="str">
        <f t="shared" si="6"/>
        <v/>
      </c>
      <c r="M37" s="1" t="str">
        <f t="shared" si="6"/>
        <v/>
      </c>
      <c r="N37" s="1" t="str">
        <f t="shared" si="6"/>
        <v/>
      </c>
      <c r="O37" s="1" t="str">
        <f>IF(O7="","",O7)</f>
        <v/>
      </c>
      <c r="P37" s="1" t="str">
        <f>IF(P7="","",P7)</f>
        <v/>
      </c>
      <c r="Q37" s="1" t="str">
        <f t="shared" ref="Q37:Y37" si="8">IF(Q7="","",Q7)</f>
        <v/>
      </c>
      <c r="R37" s="1" t="str">
        <f t="shared" si="8"/>
        <v/>
      </c>
      <c r="S37" s="1" t="str">
        <f t="shared" si="8"/>
        <v/>
      </c>
      <c r="T37" s="1" t="str">
        <f t="shared" si="8"/>
        <v/>
      </c>
      <c r="U37" s="1" t="str">
        <f t="shared" si="8"/>
        <v/>
      </c>
      <c r="V37" s="1" t="str">
        <f t="shared" si="8"/>
        <v/>
      </c>
      <c r="W37" s="1" t="str">
        <f t="shared" si="8"/>
        <v/>
      </c>
      <c r="X37" s="1" t="str">
        <f t="shared" si="8"/>
        <v/>
      </c>
      <c r="Y37" s="1" t="str">
        <f t="shared" si="8"/>
        <v/>
      </c>
      <c r="Z37" s="1" t="str">
        <f>IF(Z7="","",Z7)</f>
        <v/>
      </c>
      <c r="AA37" s="1" t="str">
        <f>IF(AA7="","",AA7)</f>
        <v/>
      </c>
      <c r="AB37" s="1" t="str">
        <f>IF(AB7="","",AB7)</f>
        <v/>
      </c>
      <c r="AC37" s="1" t="str">
        <f>IF(AC7="","",AC7)</f>
        <v/>
      </c>
      <c r="AD37" s="1" t="str">
        <f>IF(AD7="","",AD7)</f>
        <v/>
      </c>
      <c r="AE37" s="1" t="str">
        <f t="shared" si="5"/>
        <v/>
      </c>
      <c r="AF37" s="1" t="str">
        <f t="shared" si="5"/>
        <v/>
      </c>
      <c r="AG37" s="1" t="str">
        <f t="shared" si="5"/>
        <v/>
      </c>
      <c r="AH37" s="1" t="str">
        <f t="shared" si="5"/>
        <v/>
      </c>
      <c r="AI37" s="1" t="str">
        <f t="shared" si="5"/>
        <v/>
      </c>
      <c r="AJ37" s="1" t="str">
        <f t="shared" si="5"/>
        <v/>
      </c>
      <c r="AK37" s="1" t="str">
        <f t="shared" si="5"/>
        <v/>
      </c>
    </row>
    <row r="38" spans="1:37" ht="25" customHeight="1" x14ac:dyDescent="0.25">
      <c r="F38" s="112">
        <v>0</v>
      </c>
      <c r="G38" s="112"/>
      <c r="L38" s="112">
        <v>1</v>
      </c>
      <c r="M38" s="112"/>
      <c r="R38" s="112">
        <v>2</v>
      </c>
      <c r="S38" s="112"/>
      <c r="X38" s="112">
        <v>3</v>
      </c>
      <c r="Y38" s="112"/>
      <c r="AG38" s="1" t="str">
        <f t="shared" ref="AG38:AK40" si="9">IF(AG8="","",AG8)</f>
        <v/>
      </c>
      <c r="AH38" s="1" t="str">
        <f t="shared" si="9"/>
        <v/>
      </c>
      <c r="AI38" s="1" t="str">
        <f t="shared" si="9"/>
        <v/>
      </c>
      <c r="AJ38" s="1" t="str">
        <f t="shared" si="9"/>
        <v/>
      </c>
      <c r="AK38" s="1" t="str">
        <f t="shared" si="9"/>
        <v/>
      </c>
    </row>
    <row r="39" spans="1:37" ht="13.5" customHeight="1" x14ac:dyDescent="0.25"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2"/>
      <c r="AB39" s="3"/>
      <c r="AG39" s="1" t="str">
        <f t="shared" si="9"/>
        <v/>
      </c>
      <c r="AH39" s="1" t="str">
        <f t="shared" si="9"/>
        <v/>
      </c>
      <c r="AI39" s="1" t="str">
        <f t="shared" si="9"/>
        <v/>
      </c>
      <c r="AJ39" s="1" t="str">
        <f t="shared" si="9"/>
        <v/>
      </c>
      <c r="AK39" s="1" t="str">
        <f t="shared" si="9"/>
        <v/>
      </c>
    </row>
    <row r="40" spans="1:37" ht="25" customHeight="1" x14ac:dyDescent="0.25">
      <c r="A40" s="1" t="str">
        <f t="shared" ref="A40:AF40" si="10">IF(A10="","",A10)</f>
        <v/>
      </c>
      <c r="B40" s="1" t="str">
        <f t="shared" si="10"/>
        <v/>
      </c>
      <c r="C40" s="1" t="str">
        <f t="shared" si="10"/>
        <v/>
      </c>
      <c r="D40" s="1" t="str">
        <f t="shared" si="10"/>
        <v/>
      </c>
      <c r="E40" s="1" t="str">
        <f t="shared" si="10"/>
        <v/>
      </c>
      <c r="F40" s="1" t="str">
        <f t="shared" si="10"/>
        <v/>
      </c>
      <c r="G40" s="1" t="str">
        <f t="shared" si="10"/>
        <v/>
      </c>
      <c r="H40" s="1" t="str">
        <f t="shared" si="10"/>
        <v/>
      </c>
      <c r="I40" s="1" t="str">
        <f t="shared" si="10"/>
        <v/>
      </c>
      <c r="J40" s="1" t="str">
        <f t="shared" si="10"/>
        <v/>
      </c>
      <c r="K40" s="1" t="str">
        <f t="shared" si="10"/>
        <v/>
      </c>
      <c r="L40" s="1" t="str">
        <f t="shared" si="10"/>
        <v/>
      </c>
      <c r="M40" s="1" t="str">
        <f t="shared" si="10"/>
        <v/>
      </c>
      <c r="N40" s="1" t="str">
        <f t="shared" si="10"/>
        <v/>
      </c>
      <c r="O40" s="1" t="str">
        <f t="shared" si="10"/>
        <v/>
      </c>
      <c r="P40" s="1" t="str">
        <f t="shared" si="10"/>
        <v/>
      </c>
      <c r="Q40" s="1" t="str">
        <f t="shared" si="10"/>
        <v/>
      </c>
      <c r="R40" s="1" t="str">
        <f t="shared" si="10"/>
        <v/>
      </c>
      <c r="S40" s="1" t="str">
        <f t="shared" si="10"/>
        <v/>
      </c>
      <c r="T40" s="1" t="str">
        <f t="shared" si="10"/>
        <v/>
      </c>
      <c r="U40" s="1" t="str">
        <f t="shared" si="10"/>
        <v/>
      </c>
      <c r="V40" s="1" t="str">
        <f t="shared" si="10"/>
        <v/>
      </c>
      <c r="W40" s="1" t="str">
        <f t="shared" si="10"/>
        <v/>
      </c>
      <c r="X40" s="1" t="str">
        <f t="shared" si="10"/>
        <v/>
      </c>
      <c r="Y40" s="1" t="str">
        <f t="shared" si="10"/>
        <v/>
      </c>
      <c r="Z40" s="1" t="str">
        <f t="shared" si="10"/>
        <v/>
      </c>
      <c r="AA40" s="1" t="str">
        <f t="shared" si="10"/>
        <v/>
      </c>
      <c r="AB40" s="1" t="str">
        <f t="shared" si="10"/>
        <v/>
      </c>
      <c r="AC40" s="1" t="str">
        <f t="shared" si="10"/>
        <v/>
      </c>
      <c r="AD40" s="1" t="str">
        <f t="shared" si="10"/>
        <v/>
      </c>
      <c r="AE40" s="1" t="str">
        <f t="shared" si="10"/>
        <v/>
      </c>
      <c r="AF40" s="1" t="str">
        <f t="shared" si="10"/>
        <v/>
      </c>
      <c r="AG40" s="1" t="str">
        <f t="shared" si="9"/>
        <v/>
      </c>
      <c r="AH40" s="1" t="str">
        <f t="shared" si="9"/>
        <v/>
      </c>
      <c r="AI40" s="1" t="str">
        <f t="shared" si="9"/>
        <v/>
      </c>
      <c r="AJ40" s="1" t="str">
        <f t="shared" si="9"/>
        <v/>
      </c>
      <c r="AK40" s="1" t="str">
        <f t="shared" si="9"/>
        <v/>
      </c>
    </row>
    <row r="41" spans="1:37" ht="27" customHeight="1" x14ac:dyDescent="0.25">
      <c r="A41" s="1" t="str">
        <f t="shared" ref="A41:A55" si="11">IF(A11="","",A11)</f>
        <v>(2)</v>
      </c>
      <c r="D41" s="1" t="str">
        <f>IF(D11="","",D11)</f>
        <v>次の□にあてはまる数をかきましょう。</v>
      </c>
    </row>
    <row r="42" spans="1:37" ht="28" customHeight="1" x14ac:dyDescent="0.25">
      <c r="A42" s="1" t="str">
        <f t="shared" si="11"/>
        <v/>
      </c>
      <c r="B42" s="1" t="str">
        <f t="shared" ref="B42:C53" si="12">IF(B12="","",B12)</f>
        <v/>
      </c>
      <c r="C42" s="1" t="str">
        <f t="shared" si="12"/>
        <v/>
      </c>
      <c r="D42" s="112" t="str">
        <f>IF(D12="","",D12)</f>
        <v>④　１を同じ大きさに</v>
      </c>
      <c r="E42" s="112"/>
      <c r="F42" s="112"/>
      <c r="G42" s="112"/>
      <c r="H42" s="112"/>
      <c r="I42" s="112"/>
      <c r="J42" s="112"/>
      <c r="K42" s="112"/>
      <c r="L42" s="112"/>
      <c r="M42" s="112"/>
      <c r="N42" s="112"/>
      <c r="O42" s="112"/>
      <c r="P42" s="112">
        <f ca="1">IF(P12="","",P12)</f>
        <v>6</v>
      </c>
      <c r="Q42" s="112"/>
      <c r="R42" s="112" t="str">
        <f>IF(R12="","",R12)</f>
        <v>つに分けた１つ分は</v>
      </c>
      <c r="S42" s="112"/>
      <c r="T42" s="112"/>
      <c r="U42" s="112"/>
      <c r="V42" s="112"/>
      <c r="W42" s="112"/>
      <c r="X42" s="112"/>
      <c r="Y42" s="112"/>
      <c r="Z42" s="112"/>
      <c r="AA42" s="112"/>
      <c r="AB42" s="112"/>
      <c r="AC42" s="13"/>
      <c r="AD42" s="19">
        <v>1</v>
      </c>
      <c r="AE42" s="15"/>
      <c r="AF42" s="112" t="str">
        <f>IF(AF12="","",AF12)</f>
        <v>です。</v>
      </c>
      <c r="AG42" s="112"/>
      <c r="AH42" s="112"/>
      <c r="AI42" s="112"/>
    </row>
    <row r="43" spans="1:37" ht="28" customHeight="1" x14ac:dyDescent="0.25">
      <c r="A43" s="1" t="str">
        <f t="shared" si="11"/>
        <v/>
      </c>
      <c r="B43" s="1" t="str">
        <f t="shared" si="12"/>
        <v/>
      </c>
      <c r="C43" s="1" t="str">
        <f t="shared" si="12"/>
        <v/>
      </c>
      <c r="D43" s="112"/>
      <c r="E43" s="112"/>
      <c r="F43" s="112"/>
      <c r="G43" s="112"/>
      <c r="H43" s="112"/>
      <c r="I43" s="112"/>
      <c r="J43" s="112"/>
      <c r="K43" s="112"/>
      <c r="L43" s="112"/>
      <c r="M43" s="112"/>
      <c r="N43" s="112"/>
      <c r="O43" s="112"/>
      <c r="P43" s="112"/>
      <c r="Q43" s="112"/>
      <c r="R43" s="112"/>
      <c r="S43" s="112"/>
      <c r="T43" s="112"/>
      <c r="U43" s="112"/>
      <c r="V43" s="112"/>
      <c r="W43" s="112"/>
      <c r="X43" s="112"/>
      <c r="Y43" s="112"/>
      <c r="Z43" s="112"/>
      <c r="AA43" s="112"/>
      <c r="AB43" s="112"/>
      <c r="AC43" s="12" t="str">
        <f>IF(AC13="","",AC13)</f>
        <v/>
      </c>
      <c r="AD43" s="18">
        <f ca="1">P42</f>
        <v>6</v>
      </c>
      <c r="AE43" s="16" t="str">
        <f>IF(AE13="","",AE13)</f>
        <v/>
      </c>
      <c r="AF43" s="112"/>
      <c r="AG43" s="112"/>
      <c r="AH43" s="112"/>
      <c r="AI43" s="112"/>
      <c r="AJ43" s="1" t="str">
        <f>IF(AJ13="","",AJ13)</f>
        <v/>
      </c>
      <c r="AK43" s="1" t="str">
        <f>IF(AK13="","",AK13)</f>
        <v/>
      </c>
    </row>
    <row r="44" spans="1:37" ht="28" customHeight="1" x14ac:dyDescent="0.25">
      <c r="A44" s="1" t="str">
        <f t="shared" si="11"/>
        <v/>
      </c>
      <c r="B44" s="1" t="str">
        <f t="shared" si="12"/>
        <v/>
      </c>
      <c r="C44" s="1" t="str">
        <f t="shared" si="12"/>
        <v/>
      </c>
      <c r="D44" s="1" t="str">
        <f t="shared" ref="D44:AB44" si="13">IF(D14="","",D14)</f>
        <v/>
      </c>
      <c r="E44" s="1" t="str">
        <f t="shared" si="13"/>
        <v/>
      </c>
      <c r="F44" s="1" t="str">
        <f t="shared" si="13"/>
        <v/>
      </c>
      <c r="G44" s="1" t="str">
        <f t="shared" si="13"/>
        <v/>
      </c>
      <c r="H44" s="1" t="str">
        <f t="shared" si="13"/>
        <v/>
      </c>
      <c r="I44" s="1" t="str">
        <f t="shared" si="13"/>
        <v/>
      </c>
      <c r="J44" s="1" t="str">
        <f t="shared" si="13"/>
        <v/>
      </c>
      <c r="K44" s="1" t="str">
        <f t="shared" si="13"/>
        <v/>
      </c>
      <c r="L44" s="1" t="str">
        <f t="shared" si="13"/>
        <v/>
      </c>
      <c r="M44" s="1" t="str">
        <f t="shared" si="13"/>
        <v/>
      </c>
      <c r="N44" s="1" t="str">
        <f t="shared" si="13"/>
        <v/>
      </c>
      <c r="O44" s="1" t="str">
        <f t="shared" si="13"/>
        <v/>
      </c>
      <c r="P44" s="1" t="str">
        <f t="shared" si="13"/>
        <v/>
      </c>
      <c r="Q44" s="1" t="str">
        <f t="shared" si="13"/>
        <v/>
      </c>
      <c r="R44" s="1" t="str">
        <f t="shared" si="13"/>
        <v/>
      </c>
      <c r="S44" s="1" t="str">
        <f t="shared" si="13"/>
        <v/>
      </c>
      <c r="T44" s="1" t="str">
        <f t="shared" si="13"/>
        <v/>
      </c>
      <c r="U44" s="1" t="str">
        <f t="shared" si="13"/>
        <v/>
      </c>
      <c r="V44" s="1" t="str">
        <f t="shared" si="13"/>
        <v/>
      </c>
      <c r="W44" s="1" t="str">
        <f t="shared" si="13"/>
        <v/>
      </c>
      <c r="X44" s="1" t="str">
        <f t="shared" si="13"/>
        <v/>
      </c>
      <c r="Y44" s="1" t="str">
        <f t="shared" si="13"/>
        <v/>
      </c>
      <c r="Z44" s="1" t="str">
        <f t="shared" si="13"/>
        <v/>
      </c>
      <c r="AA44" s="1" t="str">
        <f t="shared" si="13"/>
        <v/>
      </c>
      <c r="AB44" s="1" t="str">
        <f t="shared" si="13"/>
        <v/>
      </c>
      <c r="AC44" s="1" t="str">
        <f>IF(AC14="","",AC14)</f>
        <v/>
      </c>
      <c r="AD44" s="1" t="str">
        <f>IF(AD14="","",AD14)</f>
        <v/>
      </c>
      <c r="AE44" s="1" t="str">
        <f>IF(AE14="","",AE14)</f>
        <v/>
      </c>
      <c r="AF44" s="1" t="str">
        <f>IF(AF14="","",AF14)</f>
        <v/>
      </c>
      <c r="AG44" s="1" t="str">
        <f>IF(AG14="","",AG14)</f>
        <v/>
      </c>
      <c r="AH44" s="1" t="str">
        <f>IF(AH14="","",AH14)</f>
        <v/>
      </c>
      <c r="AI44" s="1" t="str">
        <f>IF(AI14="","",AI14)</f>
        <v/>
      </c>
      <c r="AJ44" s="1" t="str">
        <f>IF(AJ14="","",AJ14)</f>
        <v/>
      </c>
      <c r="AK44" s="1" t="str">
        <f>IF(AK14="","",AK14)</f>
        <v/>
      </c>
    </row>
    <row r="45" spans="1:37" ht="28" customHeight="1" x14ac:dyDescent="0.25">
      <c r="A45" s="1" t="str">
        <f t="shared" si="11"/>
        <v/>
      </c>
      <c r="B45" s="1" t="str">
        <f t="shared" si="12"/>
        <v/>
      </c>
      <c r="C45" s="1" t="str">
        <f t="shared" si="12"/>
        <v/>
      </c>
      <c r="D45" s="112" t="str">
        <f>IF(D15="","",D15)</f>
        <v>⑤　１を同じ大きさに</v>
      </c>
      <c r="E45" s="112"/>
      <c r="F45" s="112"/>
      <c r="G45" s="112"/>
      <c r="H45" s="112"/>
      <c r="I45" s="112"/>
      <c r="J45" s="112"/>
      <c r="K45" s="112"/>
      <c r="L45" s="112"/>
      <c r="M45" s="112"/>
      <c r="N45" s="112"/>
      <c r="O45" s="112"/>
      <c r="P45" s="112">
        <f ca="1">IF(P15="","",P15)</f>
        <v>6</v>
      </c>
      <c r="Q45" s="112"/>
      <c r="R45" s="112" t="str">
        <f>IF(R15="","",R15)</f>
        <v>つに分けた</v>
      </c>
      <c r="S45" s="112"/>
      <c r="T45" s="112"/>
      <c r="U45" s="112"/>
      <c r="V45" s="112"/>
      <c r="W45" s="112"/>
      <c r="X45" s="112">
        <f ca="1">IF(X15="","",X15)</f>
        <v>4</v>
      </c>
      <c r="Y45" s="112"/>
      <c r="Z45" s="112" t="str">
        <f>IF(Z15="","",Z15)</f>
        <v>つ分は</v>
      </c>
      <c r="AA45" s="112"/>
      <c r="AB45" s="112"/>
      <c r="AC45" s="112"/>
      <c r="AD45" s="13"/>
      <c r="AE45" s="19">
        <f ca="1">X45</f>
        <v>4</v>
      </c>
      <c r="AF45" s="15"/>
      <c r="AG45" s="112" t="str">
        <f>IF(AG15="","",AG15)</f>
        <v>です。</v>
      </c>
      <c r="AH45" s="112"/>
      <c r="AI45" s="112"/>
      <c r="AJ45" s="112"/>
    </row>
    <row r="46" spans="1:37" ht="28" customHeight="1" x14ac:dyDescent="0.25">
      <c r="A46" s="1" t="str">
        <f t="shared" si="11"/>
        <v/>
      </c>
      <c r="B46" s="1" t="str">
        <f t="shared" si="12"/>
        <v/>
      </c>
      <c r="C46" s="1" t="str">
        <f t="shared" si="12"/>
        <v/>
      </c>
      <c r="D46" s="112"/>
      <c r="E46" s="112"/>
      <c r="F46" s="112"/>
      <c r="G46" s="112"/>
      <c r="H46" s="112"/>
      <c r="I46" s="112"/>
      <c r="J46" s="112"/>
      <c r="K46" s="112"/>
      <c r="L46" s="112"/>
      <c r="M46" s="112"/>
      <c r="N46" s="112"/>
      <c r="O46" s="112"/>
      <c r="P46" s="112"/>
      <c r="Q46" s="112"/>
      <c r="R46" s="112"/>
      <c r="S46" s="112"/>
      <c r="T46" s="112"/>
      <c r="U46" s="112"/>
      <c r="V46" s="112"/>
      <c r="W46" s="112"/>
      <c r="X46" s="112"/>
      <c r="Y46" s="112"/>
      <c r="Z46" s="112"/>
      <c r="AA46" s="112"/>
      <c r="AB46" s="112"/>
      <c r="AC46" s="112"/>
      <c r="AD46" s="12"/>
      <c r="AE46" s="18">
        <f ca="1">P45</f>
        <v>6</v>
      </c>
      <c r="AF46" s="16"/>
      <c r="AG46" s="112"/>
      <c r="AH46" s="112"/>
      <c r="AI46" s="112"/>
      <c r="AJ46" s="112"/>
    </row>
    <row r="47" spans="1:37" ht="28" customHeight="1" x14ac:dyDescent="0.25">
      <c r="A47" s="1" t="str">
        <f t="shared" si="11"/>
        <v/>
      </c>
      <c r="B47" s="1" t="str">
        <f t="shared" si="12"/>
        <v/>
      </c>
      <c r="C47" s="1" t="str">
        <f t="shared" si="12"/>
        <v/>
      </c>
      <c r="D47" s="1" t="str">
        <f t="shared" ref="D47:AK47" si="14">IF(D17="","",D17)</f>
        <v/>
      </c>
      <c r="E47" s="1" t="str">
        <f t="shared" si="14"/>
        <v/>
      </c>
      <c r="F47" s="1" t="str">
        <f t="shared" si="14"/>
        <v/>
      </c>
      <c r="G47" s="1" t="str">
        <f t="shared" si="14"/>
        <v/>
      </c>
      <c r="H47" s="1" t="str">
        <f t="shared" si="14"/>
        <v/>
      </c>
      <c r="I47" s="1" t="str">
        <f t="shared" si="14"/>
        <v/>
      </c>
      <c r="J47" s="1" t="str">
        <f t="shared" si="14"/>
        <v/>
      </c>
      <c r="K47" s="1" t="str">
        <f t="shared" si="14"/>
        <v/>
      </c>
      <c r="L47" s="1" t="str">
        <f t="shared" si="14"/>
        <v/>
      </c>
      <c r="M47" s="1" t="str">
        <f t="shared" si="14"/>
        <v/>
      </c>
      <c r="N47" s="1" t="str">
        <f t="shared" si="14"/>
        <v/>
      </c>
      <c r="O47" s="1" t="str">
        <f t="shared" si="14"/>
        <v/>
      </c>
      <c r="P47" s="1" t="str">
        <f t="shared" si="14"/>
        <v/>
      </c>
      <c r="Q47" s="1" t="str">
        <f t="shared" si="14"/>
        <v/>
      </c>
      <c r="R47" s="1" t="str">
        <f t="shared" si="14"/>
        <v/>
      </c>
      <c r="S47" s="1" t="str">
        <f t="shared" si="14"/>
        <v/>
      </c>
      <c r="T47" s="1" t="str">
        <f t="shared" si="14"/>
        <v/>
      </c>
      <c r="U47" s="1" t="str">
        <f t="shared" si="14"/>
        <v/>
      </c>
      <c r="V47" s="1" t="str">
        <f t="shared" si="14"/>
        <v/>
      </c>
      <c r="W47" s="1" t="str">
        <f t="shared" si="14"/>
        <v/>
      </c>
      <c r="X47" s="1" t="str">
        <f t="shared" si="14"/>
        <v/>
      </c>
      <c r="Y47" s="1" t="str">
        <f t="shared" si="14"/>
        <v/>
      </c>
      <c r="Z47" s="1" t="str">
        <f t="shared" si="14"/>
        <v/>
      </c>
      <c r="AA47" s="1" t="str">
        <f t="shared" si="14"/>
        <v/>
      </c>
      <c r="AB47" s="1" t="str">
        <f t="shared" si="14"/>
        <v/>
      </c>
      <c r="AC47" s="1" t="str">
        <f t="shared" si="14"/>
        <v/>
      </c>
      <c r="AD47" s="1" t="str">
        <f t="shared" si="14"/>
        <v/>
      </c>
      <c r="AE47" s="1" t="str">
        <f t="shared" si="14"/>
        <v/>
      </c>
      <c r="AF47" s="1" t="str">
        <f t="shared" si="14"/>
        <v/>
      </c>
      <c r="AG47" s="1" t="str">
        <f t="shared" si="14"/>
        <v/>
      </c>
      <c r="AH47" s="1" t="str">
        <f t="shared" si="14"/>
        <v/>
      </c>
      <c r="AI47" s="1" t="str">
        <f t="shared" si="14"/>
        <v/>
      </c>
      <c r="AJ47" s="1" t="str">
        <f t="shared" si="14"/>
        <v/>
      </c>
      <c r="AK47" s="1" t="str">
        <f t="shared" si="14"/>
        <v/>
      </c>
    </row>
    <row r="48" spans="1:37" ht="28" customHeight="1" x14ac:dyDescent="0.25">
      <c r="A48" s="1" t="str">
        <f t="shared" si="11"/>
        <v/>
      </c>
      <c r="B48" s="1" t="str">
        <f t="shared" si="12"/>
        <v/>
      </c>
      <c r="C48" s="1" t="str">
        <f t="shared" si="12"/>
        <v/>
      </c>
      <c r="D48" s="112" t="str">
        <f>IF(D18="","",D18)</f>
        <v>⑥</v>
      </c>
      <c r="E48" s="112"/>
      <c r="F48" s="111">
        <f t="shared" ref="F48:F53" si="15">IF(F18="","",F18)</f>
        <v>1</v>
      </c>
      <c r="G48" s="111"/>
      <c r="H48" s="112" t="str">
        <f>IF(H18="","",H18)</f>
        <v>を</v>
      </c>
      <c r="I48" s="112"/>
      <c r="J48" s="112">
        <f ca="1">IF(J18="","",J18)</f>
        <v>2</v>
      </c>
      <c r="K48" s="112"/>
      <c r="L48" s="112" t="str">
        <f>IF(L18="","",L18)</f>
        <v>こ集めた数は</v>
      </c>
      <c r="M48" s="112"/>
      <c r="N48" s="112"/>
      <c r="O48" s="112"/>
      <c r="P48" s="112"/>
      <c r="Q48" s="112"/>
      <c r="R48" s="112"/>
      <c r="S48" s="13"/>
      <c r="T48" s="19">
        <f ca="1">J48</f>
        <v>2</v>
      </c>
      <c r="U48" s="15"/>
      <c r="V48" s="142" t="str">
        <f>IF(V18="","",V18)</f>
        <v>です。</v>
      </c>
      <c r="W48" s="112"/>
      <c r="X48" s="112"/>
      <c r="Y48" s="112"/>
    </row>
    <row r="49" spans="1:37" ht="28" customHeight="1" x14ac:dyDescent="0.25">
      <c r="A49" s="1" t="str">
        <f t="shared" si="11"/>
        <v/>
      </c>
      <c r="B49" s="1" t="str">
        <f t="shared" si="12"/>
        <v/>
      </c>
      <c r="C49" s="1" t="str">
        <f t="shared" si="12"/>
        <v/>
      </c>
      <c r="D49" s="112"/>
      <c r="E49" s="112"/>
      <c r="F49" s="141">
        <f t="shared" ca="1" si="15"/>
        <v>5</v>
      </c>
      <c r="G49" s="141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2"/>
      <c r="T49" s="18">
        <f ca="1">F49</f>
        <v>5</v>
      </c>
      <c r="U49" s="16"/>
      <c r="V49" s="142"/>
      <c r="W49" s="112"/>
      <c r="X49" s="112"/>
      <c r="Y49" s="112"/>
    </row>
    <row r="50" spans="1:37" ht="28" customHeight="1" x14ac:dyDescent="0.25">
      <c r="A50" s="1" t="str">
        <f t="shared" si="11"/>
        <v/>
      </c>
      <c r="B50" s="1" t="str">
        <f t="shared" si="12"/>
        <v/>
      </c>
      <c r="C50" s="1" t="str">
        <f t="shared" si="12"/>
        <v/>
      </c>
      <c r="D50" s="1" t="str">
        <f>IF(D20="","",D20)</f>
        <v/>
      </c>
      <c r="E50" s="1" t="str">
        <f>IF(E20="","",E20)</f>
        <v/>
      </c>
      <c r="F50" s="1" t="str">
        <f t="shared" si="15"/>
        <v/>
      </c>
      <c r="G50" s="1" t="str">
        <f t="shared" ref="G50:AK50" si="16">IF(G20="","",G20)</f>
        <v/>
      </c>
      <c r="H50" s="1" t="str">
        <f t="shared" si="16"/>
        <v/>
      </c>
      <c r="I50" s="1" t="str">
        <f t="shared" si="16"/>
        <v/>
      </c>
      <c r="J50" s="1" t="str">
        <f t="shared" si="16"/>
        <v/>
      </c>
      <c r="K50" s="1" t="str">
        <f t="shared" si="16"/>
        <v/>
      </c>
      <c r="L50" s="1" t="str">
        <f t="shared" si="16"/>
        <v/>
      </c>
      <c r="M50" s="1" t="str">
        <f t="shared" si="16"/>
        <v/>
      </c>
      <c r="N50" s="1" t="str">
        <f t="shared" si="16"/>
        <v/>
      </c>
      <c r="O50" s="1" t="str">
        <f t="shared" si="16"/>
        <v/>
      </c>
      <c r="P50" s="1" t="str">
        <f t="shared" si="16"/>
        <v/>
      </c>
      <c r="Q50" s="1" t="str">
        <f t="shared" si="16"/>
        <v/>
      </c>
      <c r="R50" s="1" t="str">
        <f t="shared" si="16"/>
        <v/>
      </c>
      <c r="S50" s="1" t="str">
        <f t="shared" si="16"/>
        <v/>
      </c>
      <c r="T50" s="1" t="str">
        <f t="shared" si="16"/>
        <v/>
      </c>
      <c r="U50" s="1" t="str">
        <f t="shared" si="16"/>
        <v/>
      </c>
      <c r="V50" s="1" t="str">
        <f t="shared" si="16"/>
        <v/>
      </c>
      <c r="W50" s="1" t="str">
        <f t="shared" si="16"/>
        <v/>
      </c>
      <c r="X50" s="1" t="str">
        <f t="shared" si="16"/>
        <v/>
      </c>
      <c r="Y50" s="1" t="str">
        <f t="shared" si="16"/>
        <v/>
      </c>
      <c r="Z50" s="1" t="str">
        <f t="shared" si="16"/>
        <v/>
      </c>
      <c r="AA50" s="1" t="str">
        <f t="shared" si="16"/>
        <v/>
      </c>
      <c r="AB50" s="1" t="str">
        <f t="shared" si="16"/>
        <v/>
      </c>
      <c r="AC50" s="1" t="str">
        <f t="shared" si="16"/>
        <v/>
      </c>
      <c r="AD50" s="1" t="str">
        <f t="shared" si="16"/>
        <v/>
      </c>
      <c r="AE50" s="1" t="str">
        <f t="shared" si="16"/>
        <v/>
      </c>
      <c r="AF50" s="1" t="str">
        <f t="shared" si="16"/>
        <v/>
      </c>
      <c r="AG50" s="1" t="str">
        <f t="shared" si="16"/>
        <v/>
      </c>
      <c r="AH50" s="1" t="str">
        <f t="shared" si="16"/>
        <v/>
      </c>
      <c r="AI50" s="1" t="str">
        <f t="shared" si="16"/>
        <v/>
      </c>
      <c r="AJ50" s="1" t="str">
        <f t="shared" si="16"/>
        <v/>
      </c>
      <c r="AK50" s="1" t="str">
        <f t="shared" si="16"/>
        <v/>
      </c>
    </row>
    <row r="51" spans="1:37" ht="28" customHeight="1" x14ac:dyDescent="0.25">
      <c r="A51" s="1" t="str">
        <f t="shared" si="11"/>
        <v/>
      </c>
      <c r="B51" s="1" t="str">
        <f t="shared" si="12"/>
        <v/>
      </c>
      <c r="C51" s="1" t="str">
        <f t="shared" si="12"/>
        <v/>
      </c>
      <c r="D51" s="112" t="str">
        <f>IF(D21="","",D21)</f>
        <v>⑦</v>
      </c>
      <c r="E51" s="112"/>
      <c r="F51" s="111">
        <f t="shared" ca="1" si="15"/>
        <v>6</v>
      </c>
      <c r="G51" s="111"/>
      <c r="H51" s="112" t="str">
        <f>IF(H21="","",H21)</f>
        <v>は</v>
      </c>
      <c r="I51" s="112"/>
      <c r="J51" s="111">
        <f>IF(J21="","",J21)</f>
        <v>1</v>
      </c>
      <c r="K51" s="111"/>
      <c r="L51" s="112" t="str">
        <f>IF(L21="","",L21)</f>
        <v>を</v>
      </c>
      <c r="M51" s="112"/>
      <c r="N51" s="143">
        <f ca="1">F51</f>
        <v>6</v>
      </c>
      <c r="O51" s="144"/>
      <c r="P51" s="142" t="str">
        <f>IF(P21="","",P21)</f>
        <v>こ集めた数です。</v>
      </c>
      <c r="Q51" s="112"/>
      <c r="R51" s="112"/>
      <c r="S51" s="112"/>
      <c r="T51" s="112"/>
      <c r="U51" s="112"/>
      <c r="V51" s="112"/>
      <c r="W51" s="112"/>
      <c r="X51" s="112"/>
      <c r="Y51" s="112"/>
    </row>
    <row r="52" spans="1:37" ht="28" customHeight="1" x14ac:dyDescent="0.25">
      <c r="A52" s="1" t="str">
        <f t="shared" si="11"/>
        <v/>
      </c>
      <c r="B52" s="1" t="str">
        <f t="shared" si="12"/>
        <v/>
      </c>
      <c r="C52" s="1" t="str">
        <f t="shared" si="12"/>
        <v/>
      </c>
      <c r="D52" s="112"/>
      <c r="E52" s="112"/>
      <c r="F52" s="141">
        <f t="shared" ca="1" si="15"/>
        <v>7</v>
      </c>
      <c r="G52" s="141"/>
      <c r="H52" s="112"/>
      <c r="I52" s="112"/>
      <c r="J52" s="141">
        <f ca="1">IF(J22="","",J22)</f>
        <v>7</v>
      </c>
      <c r="K52" s="141"/>
      <c r="L52" s="112"/>
      <c r="M52" s="112"/>
      <c r="N52" s="145"/>
      <c r="O52" s="146"/>
      <c r="P52" s="142"/>
      <c r="Q52" s="112"/>
      <c r="R52" s="112"/>
      <c r="S52" s="112"/>
      <c r="T52" s="112"/>
      <c r="U52" s="112"/>
      <c r="V52" s="112"/>
      <c r="W52" s="112"/>
      <c r="X52" s="112"/>
      <c r="Y52" s="112"/>
    </row>
    <row r="53" spans="1:37" ht="28" customHeight="1" x14ac:dyDescent="0.25">
      <c r="A53" s="1" t="str">
        <f t="shared" si="11"/>
        <v/>
      </c>
      <c r="B53" s="1" t="str">
        <f t="shared" si="12"/>
        <v/>
      </c>
      <c r="C53" s="1" t="str">
        <f t="shared" si="12"/>
        <v/>
      </c>
      <c r="D53" s="1" t="str">
        <f>IF(D23="","",D23)</f>
        <v/>
      </c>
      <c r="E53" s="1" t="str">
        <f>IF(E23="","",E23)</f>
        <v/>
      </c>
      <c r="F53" s="1" t="str">
        <f t="shared" si="15"/>
        <v/>
      </c>
      <c r="G53" s="1" t="str">
        <f>IF(G23="","",G23)</f>
        <v/>
      </c>
      <c r="H53" s="1" t="str">
        <f>IF(H23="","",H23)</f>
        <v/>
      </c>
      <c r="I53" s="1" t="str">
        <f>IF(I23="","",I23)</f>
        <v/>
      </c>
      <c r="J53" s="1" t="str">
        <f>IF(J23="","",J23)</f>
        <v/>
      </c>
      <c r="K53" s="1" t="str">
        <f t="shared" ref="K53:AK53" si="17">IF(K23="","",K23)</f>
        <v/>
      </c>
      <c r="L53" s="1" t="str">
        <f t="shared" si="17"/>
        <v/>
      </c>
      <c r="M53" s="1" t="str">
        <f t="shared" si="17"/>
        <v/>
      </c>
      <c r="N53" s="1" t="str">
        <f t="shared" si="17"/>
        <v/>
      </c>
      <c r="O53" s="1" t="str">
        <f t="shared" si="17"/>
        <v/>
      </c>
      <c r="P53" s="1" t="str">
        <f t="shared" si="17"/>
        <v/>
      </c>
      <c r="Q53" s="1" t="str">
        <f t="shared" si="17"/>
        <v/>
      </c>
      <c r="R53" s="1" t="str">
        <f t="shared" si="17"/>
        <v/>
      </c>
      <c r="S53" s="1" t="str">
        <f t="shared" si="17"/>
        <v/>
      </c>
      <c r="T53" s="1" t="str">
        <f t="shared" si="17"/>
        <v/>
      </c>
      <c r="U53" s="1" t="str">
        <f t="shared" si="17"/>
        <v/>
      </c>
      <c r="V53" s="1" t="str">
        <f t="shared" si="17"/>
        <v/>
      </c>
      <c r="W53" s="1" t="str">
        <f t="shared" si="17"/>
        <v/>
      </c>
      <c r="X53" s="1" t="str">
        <f t="shared" si="17"/>
        <v/>
      </c>
      <c r="Y53" s="1" t="str">
        <f t="shared" si="17"/>
        <v/>
      </c>
      <c r="Z53" s="1" t="str">
        <f t="shared" si="17"/>
        <v/>
      </c>
      <c r="AA53" s="1" t="str">
        <f t="shared" si="17"/>
        <v/>
      </c>
      <c r="AB53" s="1" t="str">
        <f t="shared" si="17"/>
        <v/>
      </c>
      <c r="AC53" s="1" t="str">
        <f t="shared" si="17"/>
        <v/>
      </c>
      <c r="AD53" s="1" t="str">
        <f t="shared" si="17"/>
        <v/>
      </c>
      <c r="AE53" s="1" t="str">
        <f t="shared" si="17"/>
        <v/>
      </c>
      <c r="AF53" s="1" t="str">
        <f t="shared" si="17"/>
        <v/>
      </c>
      <c r="AG53" s="1" t="str">
        <f t="shared" si="17"/>
        <v/>
      </c>
      <c r="AH53" s="1" t="str">
        <f t="shared" si="17"/>
        <v/>
      </c>
      <c r="AI53" s="1" t="str">
        <f t="shared" si="17"/>
        <v/>
      </c>
      <c r="AJ53" s="1" t="str">
        <f t="shared" si="17"/>
        <v/>
      </c>
      <c r="AK53" s="1" t="str">
        <f t="shared" si="17"/>
        <v/>
      </c>
    </row>
    <row r="54" spans="1:37" ht="28" customHeight="1" x14ac:dyDescent="0.25">
      <c r="A54" s="1" t="str">
        <f t="shared" si="11"/>
        <v>(3)</v>
      </c>
      <c r="D54" s="1" t="str">
        <f>IF(D24="","",D24)</f>
        <v>次の数の大小を不等号，等号を使って表しましょう。</v>
      </c>
    </row>
    <row r="55" spans="1:37" ht="28" customHeight="1" x14ac:dyDescent="0.25">
      <c r="A55" s="1" t="str">
        <f t="shared" si="11"/>
        <v/>
      </c>
      <c r="B55" s="1" t="str">
        <f>IF(B25="","",B25)</f>
        <v/>
      </c>
      <c r="C55" s="1" t="str">
        <f>IF(C25="","",C25)</f>
        <v/>
      </c>
      <c r="D55" s="112" t="str">
        <f>IF(D25="","",D25)</f>
        <v>⑧</v>
      </c>
      <c r="E55" s="112"/>
      <c r="F55" s="111">
        <f ca="1">IF(F25="","",F25)</f>
        <v>4</v>
      </c>
      <c r="G55" s="111"/>
      <c r="H55" s="112" t="str">
        <f>IF(H25="","",H25)</f>
        <v>と</v>
      </c>
      <c r="I55" s="112"/>
      <c r="J55" s="111">
        <f ca="1">IF(J25="","",J25)</f>
        <v>3</v>
      </c>
      <c r="K55" s="111"/>
      <c r="P55" s="112" t="str">
        <f>IF(P25="","",P25)</f>
        <v>⑨</v>
      </c>
      <c r="Q55" s="112"/>
      <c r="R55" s="111">
        <f ca="1">IF(R25="","",R25)</f>
        <v>9</v>
      </c>
      <c r="S55" s="111"/>
      <c r="T55" s="112" t="str">
        <f>IF(T25="","",T25)</f>
        <v>と</v>
      </c>
      <c r="U55" s="112"/>
      <c r="V55" s="111">
        <f ca="1">IF(V25="","",V25)</f>
        <v>11</v>
      </c>
      <c r="W55" s="111"/>
      <c r="AB55" s="112" t="str">
        <f>IF(AB25="","",AB25)</f>
        <v>⑩</v>
      </c>
      <c r="AC55" s="112"/>
      <c r="AD55" s="111">
        <f ca="1">IF(AD25="","",AD25)</f>
        <v>19</v>
      </c>
      <c r="AE55" s="111"/>
      <c r="AF55" s="112" t="str">
        <f>IF(AF25="","",AF25)</f>
        <v>と</v>
      </c>
      <c r="AG55" s="112"/>
      <c r="AH55" s="112">
        <f>IF(AH25="","",AH25)</f>
        <v>3</v>
      </c>
      <c r="AI55" s="112"/>
    </row>
    <row r="56" spans="1:37" ht="28" customHeight="1" x14ac:dyDescent="0.25">
      <c r="A56" s="1" t="str">
        <f>IF(A28="","",A28)</f>
        <v/>
      </c>
      <c r="B56" s="1" t="str">
        <f>IF(B28="","",B28)</f>
        <v/>
      </c>
      <c r="C56" s="1" t="str">
        <f>IF(C28="","",C28)</f>
        <v/>
      </c>
      <c r="D56" s="112"/>
      <c r="E56" s="112"/>
      <c r="F56" s="141">
        <f ca="1">IF(F26="","",F26)</f>
        <v>5</v>
      </c>
      <c r="G56" s="141"/>
      <c r="H56" s="112"/>
      <c r="I56" s="112"/>
      <c r="J56" s="141">
        <f ca="1">IF(J26="","",J26)</f>
        <v>5</v>
      </c>
      <c r="K56" s="141"/>
      <c r="P56" s="112"/>
      <c r="Q56" s="112"/>
      <c r="R56" s="141">
        <f ca="1">IF(R26="","",R26)</f>
        <v>7</v>
      </c>
      <c r="S56" s="141"/>
      <c r="T56" s="112"/>
      <c r="U56" s="112"/>
      <c r="V56" s="141">
        <f ca="1">IF(V26="","",V26)</f>
        <v>7</v>
      </c>
      <c r="W56" s="141"/>
      <c r="AB56" s="112"/>
      <c r="AC56" s="112"/>
      <c r="AD56" s="141">
        <f ca="1">IF(AD26="","",AD26)</f>
        <v>6</v>
      </c>
      <c r="AE56" s="141"/>
      <c r="AF56" s="112"/>
      <c r="AG56" s="112"/>
      <c r="AH56" s="112"/>
      <c r="AI56" s="112"/>
    </row>
    <row r="57" spans="1:37" ht="28" customHeight="1" x14ac:dyDescent="0.25">
      <c r="D57" s="10"/>
      <c r="E57" s="10"/>
      <c r="F57" s="10"/>
      <c r="G57" s="10"/>
      <c r="H57" s="10"/>
      <c r="I57" s="10"/>
      <c r="J57" s="10"/>
      <c r="K57" s="10"/>
      <c r="P57" s="10"/>
      <c r="Q57" s="10"/>
      <c r="R57" s="10"/>
      <c r="S57" s="10"/>
      <c r="T57" s="10"/>
      <c r="U57" s="10"/>
      <c r="V57" s="10"/>
      <c r="W57" s="10"/>
      <c r="AB57" s="10"/>
      <c r="AC57" s="10"/>
      <c r="AD57" s="10"/>
      <c r="AE57" s="10"/>
      <c r="AF57" s="10"/>
      <c r="AG57" s="10"/>
      <c r="AH57" s="10"/>
      <c r="AI57" s="10"/>
    </row>
    <row r="58" spans="1:37" ht="28" customHeight="1" x14ac:dyDescent="0.25">
      <c r="D58" s="10"/>
      <c r="E58" s="10"/>
      <c r="F58" s="125">
        <f ca="1">F55</f>
        <v>4</v>
      </c>
      <c r="G58" s="125"/>
      <c r="H58" s="121" t="str">
        <f ca="1">IF(F55&gt;J55,"＞",IF(F55&lt;J55,"＜","＝"))</f>
        <v>＞</v>
      </c>
      <c r="I58" s="121"/>
      <c r="J58" s="125">
        <f ca="1">J55</f>
        <v>3</v>
      </c>
      <c r="K58" s="125"/>
      <c r="P58" s="10"/>
      <c r="Q58" s="10"/>
      <c r="R58" s="125">
        <f ca="1">R55</f>
        <v>9</v>
      </c>
      <c r="S58" s="125"/>
      <c r="T58" s="121" t="str">
        <f ca="1">IF(R55&gt;V55,"＞",IF(R55&lt;V55,"＜","＝"))</f>
        <v>＜</v>
      </c>
      <c r="U58" s="121"/>
      <c r="V58" s="125">
        <f ca="1">V55</f>
        <v>11</v>
      </c>
      <c r="W58" s="125"/>
      <c r="AB58" s="10"/>
      <c r="AC58" s="10"/>
      <c r="AD58" s="125">
        <f ca="1">AD55</f>
        <v>19</v>
      </c>
      <c r="AE58" s="125"/>
      <c r="AF58" s="121" t="str">
        <f ca="1">IF(AD55&gt;AH55*AD56,"＞",IF(AD55&lt;AH55*AD56,"＜","＝"))</f>
        <v>＞</v>
      </c>
      <c r="AG58" s="121"/>
      <c r="AH58" s="121">
        <f>AH55</f>
        <v>3</v>
      </c>
      <c r="AI58" s="121"/>
    </row>
    <row r="59" spans="1:37" ht="28" customHeight="1" x14ac:dyDescent="0.25">
      <c r="A59" s="1" t="str">
        <f t="shared" ref="A59:P59" si="18">IF(A29="","",A29)</f>
        <v/>
      </c>
      <c r="B59" s="1" t="str">
        <f t="shared" si="18"/>
        <v/>
      </c>
      <c r="C59" s="1" t="str">
        <f t="shared" si="18"/>
        <v/>
      </c>
      <c r="D59" s="1" t="str">
        <f t="shared" si="18"/>
        <v/>
      </c>
      <c r="E59" s="1" t="str">
        <f t="shared" si="18"/>
        <v/>
      </c>
      <c r="F59" s="121">
        <f ca="1">F56</f>
        <v>5</v>
      </c>
      <c r="G59" s="121"/>
      <c r="H59" s="121"/>
      <c r="I59" s="121"/>
      <c r="J59" s="121">
        <f ca="1">J56</f>
        <v>5</v>
      </c>
      <c r="K59" s="121"/>
      <c r="L59" s="1" t="str">
        <f t="shared" si="18"/>
        <v/>
      </c>
      <c r="M59" s="1" t="str">
        <f t="shared" si="18"/>
        <v/>
      </c>
      <c r="N59" s="1" t="str">
        <f t="shared" si="18"/>
        <v/>
      </c>
      <c r="O59" s="1" t="str">
        <f t="shared" si="18"/>
        <v/>
      </c>
      <c r="P59" s="1" t="str">
        <f t="shared" si="18"/>
        <v/>
      </c>
      <c r="Q59" s="1" t="str">
        <f>IF(Q29="","",Q29)</f>
        <v/>
      </c>
      <c r="R59" s="121">
        <f ca="1">R56</f>
        <v>7</v>
      </c>
      <c r="S59" s="121"/>
      <c r="T59" s="121"/>
      <c r="U59" s="121"/>
      <c r="V59" s="121">
        <f ca="1">V56</f>
        <v>7</v>
      </c>
      <c r="W59" s="121"/>
      <c r="X59" s="1" t="str">
        <f t="shared" ref="X59:AC59" si="19">IF(X29="","",X29)</f>
        <v/>
      </c>
      <c r="Y59" s="1" t="str">
        <f t="shared" si="19"/>
        <v/>
      </c>
      <c r="Z59" s="1" t="str">
        <f t="shared" si="19"/>
        <v/>
      </c>
      <c r="AA59" s="1" t="str">
        <f t="shared" si="19"/>
        <v/>
      </c>
      <c r="AB59" s="1" t="str">
        <f t="shared" si="19"/>
        <v/>
      </c>
      <c r="AC59" s="1" t="str">
        <f t="shared" si="19"/>
        <v/>
      </c>
      <c r="AD59" s="121">
        <f ca="1">AD56</f>
        <v>6</v>
      </c>
      <c r="AE59" s="121"/>
      <c r="AF59" s="121"/>
      <c r="AG59" s="121"/>
      <c r="AH59" s="121"/>
      <c r="AI59" s="121"/>
      <c r="AJ59" s="1" t="str">
        <f>IF(AJ29="","",AJ29)</f>
        <v/>
      </c>
      <c r="AK59" s="1" t="str">
        <f>IF(AK29="","",AK29)</f>
        <v/>
      </c>
    </row>
  </sheetData>
  <mergeCells count="127">
    <mergeCell ref="AI1:AJ1"/>
    <mergeCell ref="R8:S8"/>
    <mergeCell ref="X8:Y8"/>
    <mergeCell ref="AG15:AJ16"/>
    <mergeCell ref="AB5:AC5"/>
    <mergeCell ref="AB6:AC6"/>
    <mergeCell ref="F19:G19"/>
    <mergeCell ref="H18:I19"/>
    <mergeCell ref="J18:K19"/>
    <mergeCell ref="L18:R19"/>
    <mergeCell ref="Q5:R5"/>
    <mergeCell ref="Q6:R6"/>
    <mergeCell ref="F8:G8"/>
    <mergeCell ref="L8:M8"/>
    <mergeCell ref="F6:G6"/>
    <mergeCell ref="F5:G5"/>
    <mergeCell ref="D12:O13"/>
    <mergeCell ref="P12:Q13"/>
    <mergeCell ref="R12:AB13"/>
    <mergeCell ref="AF12:AI13"/>
    <mergeCell ref="R15:W16"/>
    <mergeCell ref="X15:Y16"/>
    <mergeCell ref="Z15:AC16"/>
    <mergeCell ref="D18:E19"/>
    <mergeCell ref="V18:Y19"/>
    <mergeCell ref="D15:O16"/>
    <mergeCell ref="P15:Q16"/>
    <mergeCell ref="D21:E22"/>
    <mergeCell ref="F21:G21"/>
    <mergeCell ref="H21:I22"/>
    <mergeCell ref="F22:G22"/>
    <mergeCell ref="J22:K22"/>
    <mergeCell ref="J21:K21"/>
    <mergeCell ref="L21:M22"/>
    <mergeCell ref="F18:G18"/>
    <mergeCell ref="P21:Y22"/>
    <mergeCell ref="D25:E26"/>
    <mergeCell ref="F25:G25"/>
    <mergeCell ref="F26:G26"/>
    <mergeCell ref="H25:I26"/>
    <mergeCell ref="J25:K25"/>
    <mergeCell ref="J26:K26"/>
    <mergeCell ref="P25:Q26"/>
    <mergeCell ref="R25:S25"/>
    <mergeCell ref="R26:S26"/>
    <mergeCell ref="AB36:AC36"/>
    <mergeCell ref="AH25:AI26"/>
    <mergeCell ref="T25:U26"/>
    <mergeCell ref="V25:W25"/>
    <mergeCell ref="V26:W26"/>
    <mergeCell ref="AB25:AC26"/>
    <mergeCell ref="AD25:AE25"/>
    <mergeCell ref="AF25:AG26"/>
    <mergeCell ref="AD26:AE26"/>
    <mergeCell ref="AB35:AC35"/>
    <mergeCell ref="AI31:AJ31"/>
    <mergeCell ref="F35:G35"/>
    <mergeCell ref="F36:G36"/>
    <mergeCell ref="Q35:R35"/>
    <mergeCell ref="Q36:R36"/>
    <mergeCell ref="V48:Y49"/>
    <mergeCell ref="F38:G38"/>
    <mergeCell ref="L38:M38"/>
    <mergeCell ref="R38:S38"/>
    <mergeCell ref="X38:Y38"/>
    <mergeCell ref="J48:K49"/>
    <mergeCell ref="D51:E52"/>
    <mergeCell ref="F51:G51"/>
    <mergeCell ref="F52:G52"/>
    <mergeCell ref="H51:I52"/>
    <mergeCell ref="J51:K51"/>
    <mergeCell ref="J52:K52"/>
    <mergeCell ref="L51:M52"/>
    <mergeCell ref="N51:O52"/>
    <mergeCell ref="AF42:AI43"/>
    <mergeCell ref="D45:O46"/>
    <mergeCell ref="P45:Q46"/>
    <mergeCell ref="R45:W46"/>
    <mergeCell ref="X45:Y46"/>
    <mergeCell ref="Z45:AC46"/>
    <mergeCell ref="AG45:AJ46"/>
    <mergeCell ref="D42:O43"/>
    <mergeCell ref="P42:Q43"/>
    <mergeCell ref="R42:AB43"/>
    <mergeCell ref="D48:E49"/>
    <mergeCell ref="F48:G48"/>
    <mergeCell ref="F49:G49"/>
    <mergeCell ref="H48:I49"/>
    <mergeCell ref="L48:R49"/>
    <mergeCell ref="AF55:AG56"/>
    <mergeCell ref="AH55:AI56"/>
    <mergeCell ref="D5:E6"/>
    <mergeCell ref="O5:P6"/>
    <mergeCell ref="Z5:AA6"/>
    <mergeCell ref="D35:E36"/>
    <mergeCell ref="O35:P36"/>
    <mergeCell ref="Z35:AA36"/>
    <mergeCell ref="V55:W55"/>
    <mergeCell ref="V56:W56"/>
    <mergeCell ref="AB55:AC56"/>
    <mergeCell ref="AD55:AE55"/>
    <mergeCell ref="AD56:AE56"/>
    <mergeCell ref="P51:Y52"/>
    <mergeCell ref="P55:Q56"/>
    <mergeCell ref="R55:S55"/>
    <mergeCell ref="R56:S56"/>
    <mergeCell ref="T55:U56"/>
    <mergeCell ref="D55:E56"/>
    <mergeCell ref="F55:G55"/>
    <mergeCell ref="F56:G56"/>
    <mergeCell ref="J55:K55"/>
    <mergeCell ref="J56:K56"/>
    <mergeCell ref="H55:I56"/>
    <mergeCell ref="AD59:AE59"/>
    <mergeCell ref="AH58:AI59"/>
    <mergeCell ref="T58:U59"/>
    <mergeCell ref="V58:W58"/>
    <mergeCell ref="R59:S59"/>
    <mergeCell ref="V59:W59"/>
    <mergeCell ref="AD58:AE58"/>
    <mergeCell ref="AF58:AG59"/>
    <mergeCell ref="F58:G58"/>
    <mergeCell ref="H58:I59"/>
    <mergeCell ref="J58:K58"/>
    <mergeCell ref="F59:G59"/>
    <mergeCell ref="J59:K59"/>
    <mergeCell ref="R58:S58"/>
  </mergeCells>
  <phoneticPr fontId="2"/>
  <pageMargins left="0.98425196850393704" right="0.98425196850393704" top="0.98425196850393704" bottom="0.98425196850393704" header="0.51181102362204722" footer="0.51181102362204722"/>
  <pageSetup paperSize="9" orientation="portrait" horizontalDpi="300" verticalDpi="0" r:id="rId1"/>
  <headerFooter alignWithMargins="0">
    <oddHeader>&amp;L&amp;14算数ドリル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K60"/>
  <sheetViews>
    <sheetView workbookViewId="0"/>
  </sheetViews>
  <sheetFormatPr defaultColWidth="11.0703125" defaultRowHeight="25" customHeight="1" x14ac:dyDescent="0.25"/>
  <cols>
    <col min="1" max="37" width="1.7109375" style="1" customWidth="1"/>
    <col min="38" max="16384" width="11.0703125" style="1"/>
  </cols>
  <sheetData>
    <row r="1" spans="1:36" ht="25" customHeight="1" x14ac:dyDescent="0.25">
      <c r="D1" s="2" t="s">
        <v>64</v>
      </c>
      <c r="AG1" s="3" t="s">
        <v>3</v>
      </c>
      <c r="AH1" s="3"/>
      <c r="AI1" s="111"/>
      <c r="AJ1" s="111"/>
    </row>
    <row r="2" spans="1:36" ht="25" customHeight="1" x14ac:dyDescent="0.25">
      <c r="Q2" s="4" t="s">
        <v>0</v>
      </c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</row>
    <row r="3" spans="1:36" ht="25" customHeight="1" x14ac:dyDescent="0.25">
      <c r="A3" s="5"/>
    </row>
    <row r="4" spans="1:36" ht="26.15" customHeight="1" x14ac:dyDescent="0.25">
      <c r="A4" s="5" t="s">
        <v>4</v>
      </c>
      <c r="D4" s="1" t="s">
        <v>52</v>
      </c>
    </row>
    <row r="5" spans="1:36" ht="26.15" customHeight="1" x14ac:dyDescent="0.25">
      <c r="E5" s="112" t="s">
        <v>53</v>
      </c>
      <c r="F5" s="112"/>
      <c r="G5" s="111">
        <f ca="1">G6-1</f>
        <v>5</v>
      </c>
      <c r="H5" s="111"/>
      <c r="N5" s="112" t="s">
        <v>54</v>
      </c>
      <c r="O5" s="112"/>
      <c r="P5" s="111">
        <f ca="1">P6+1</f>
        <v>7</v>
      </c>
      <c r="Q5" s="111"/>
      <c r="W5" s="112" t="s">
        <v>38</v>
      </c>
      <c r="X5" s="112"/>
      <c r="Y5" s="112">
        <f ca="1">INT(RAND()*2+2)</f>
        <v>2</v>
      </c>
      <c r="Z5" s="112"/>
      <c r="AA5" s="111">
        <f ca="1">AA6-1</f>
        <v>3</v>
      </c>
      <c r="AB5" s="111"/>
    </row>
    <row r="6" spans="1:36" ht="26.15" customHeight="1" x14ac:dyDescent="0.25">
      <c r="E6" s="112"/>
      <c r="F6" s="112"/>
      <c r="G6" s="141">
        <f ca="1">INT(RAND()*3+4)</f>
        <v>6</v>
      </c>
      <c r="H6" s="141"/>
      <c r="N6" s="112"/>
      <c r="O6" s="112"/>
      <c r="P6" s="112">
        <f ca="1">INT(RAND()*3+4)</f>
        <v>6</v>
      </c>
      <c r="Q6" s="112"/>
      <c r="W6" s="112"/>
      <c r="X6" s="112"/>
      <c r="Y6" s="112"/>
      <c r="Z6" s="112"/>
      <c r="AA6" s="141">
        <f ca="1">INT(RAND()*3+4)</f>
        <v>4</v>
      </c>
      <c r="AB6" s="141"/>
    </row>
    <row r="7" spans="1:36" ht="26.15" customHeight="1" x14ac:dyDescent="0.25"/>
    <row r="8" spans="1:36" ht="26.15" customHeight="1" x14ac:dyDescent="0.25">
      <c r="A8" s="5" t="s">
        <v>24</v>
      </c>
      <c r="D8" s="1" t="s">
        <v>55</v>
      </c>
    </row>
    <row r="9" spans="1:36" ht="26.15" customHeight="1" x14ac:dyDescent="0.25">
      <c r="E9" s="112" t="s">
        <v>56</v>
      </c>
      <c r="F9" s="112"/>
      <c r="G9" s="112">
        <f ca="1">INT(RAND()*2+2)</f>
        <v>3</v>
      </c>
      <c r="H9" s="112"/>
      <c r="I9" s="111">
        <f ca="1">I10-2</f>
        <v>5</v>
      </c>
      <c r="J9" s="111"/>
      <c r="L9" s="148" t="s">
        <v>25</v>
      </c>
      <c r="M9" s="148"/>
    </row>
    <row r="10" spans="1:36" ht="26.15" customHeight="1" x14ac:dyDescent="0.25">
      <c r="E10" s="112"/>
      <c r="F10" s="112"/>
      <c r="G10" s="112"/>
      <c r="H10" s="112"/>
      <c r="I10" s="147">
        <f ca="1">5+INT(RAND()*2)*2</f>
        <v>7</v>
      </c>
      <c r="J10" s="147"/>
      <c r="L10" s="148"/>
      <c r="M10" s="148"/>
    </row>
    <row r="11" spans="1:36" ht="26.15" customHeight="1" x14ac:dyDescent="0.25"/>
    <row r="12" spans="1:36" ht="26.15" customHeight="1" x14ac:dyDescent="0.25">
      <c r="E12" s="112" t="s">
        <v>57</v>
      </c>
      <c r="F12" s="112"/>
      <c r="H12" s="111">
        <f ca="1">H13*H14</f>
        <v>21</v>
      </c>
      <c r="I12" s="111"/>
      <c r="K12" s="148" t="s">
        <v>25</v>
      </c>
      <c r="L12" s="148"/>
    </row>
    <row r="13" spans="1:36" ht="26.15" customHeight="1" x14ac:dyDescent="0.25">
      <c r="E13" s="112"/>
      <c r="F13" s="112"/>
      <c r="H13" s="147">
        <f ca="1">INT(RAND()*4)+4</f>
        <v>7</v>
      </c>
      <c r="I13" s="147"/>
      <c r="K13" s="148"/>
      <c r="L13" s="148"/>
    </row>
    <row r="14" spans="1:36" ht="26.15" customHeight="1" x14ac:dyDescent="0.25">
      <c r="H14" s="8">
        <f ca="1">INT(RAND()*3+2)</f>
        <v>3</v>
      </c>
    </row>
    <row r="15" spans="1:36" ht="26.15" customHeight="1" x14ac:dyDescent="0.25">
      <c r="E15" s="112" t="s">
        <v>47</v>
      </c>
      <c r="F15" s="112"/>
      <c r="H15" s="111">
        <f ca="1">H16*H17+I17</f>
        <v>23</v>
      </c>
      <c r="I15" s="111"/>
      <c r="K15" s="148" t="s">
        <v>25</v>
      </c>
      <c r="L15" s="148"/>
    </row>
    <row r="16" spans="1:36" ht="26.15" customHeight="1" x14ac:dyDescent="0.25">
      <c r="E16" s="112"/>
      <c r="F16" s="112"/>
      <c r="H16" s="147">
        <f ca="1">INT(RAND()*4)+4</f>
        <v>7</v>
      </c>
      <c r="I16" s="147"/>
      <c r="K16" s="148"/>
      <c r="L16" s="148"/>
    </row>
    <row r="17" spans="1:36" ht="26.15" customHeight="1" x14ac:dyDescent="0.25">
      <c r="H17" s="8">
        <f ca="1">INT(RAND()*3+2)</f>
        <v>3</v>
      </c>
      <c r="I17" s="8">
        <f ca="1">INT(RAND()*2+2)</f>
        <v>2</v>
      </c>
    </row>
    <row r="18" spans="1:36" ht="26.15" customHeight="1" x14ac:dyDescent="0.25">
      <c r="E18" s="112" t="s">
        <v>48</v>
      </c>
      <c r="F18" s="112"/>
      <c r="G18" s="112">
        <f ca="1">INT(RAND()*2+2)</f>
        <v>2</v>
      </c>
      <c r="H18" s="112"/>
      <c r="I18" s="111">
        <f ca="1">I19-2</f>
        <v>3</v>
      </c>
      <c r="J18" s="111"/>
      <c r="L18" s="148" t="s">
        <v>25</v>
      </c>
      <c r="M18" s="148"/>
    </row>
    <row r="19" spans="1:36" ht="26.15" customHeight="1" x14ac:dyDescent="0.25">
      <c r="E19" s="112"/>
      <c r="F19" s="112"/>
      <c r="G19" s="112"/>
      <c r="H19" s="112"/>
      <c r="I19" s="147">
        <f ca="1">5+INT(RAND()*2)*2</f>
        <v>5</v>
      </c>
      <c r="J19" s="147"/>
      <c r="L19" s="148"/>
      <c r="M19" s="148"/>
    </row>
    <row r="20" spans="1:36" ht="26.15" customHeight="1" x14ac:dyDescent="0.25"/>
    <row r="21" spans="1:36" ht="26.15" customHeight="1" x14ac:dyDescent="0.25">
      <c r="E21" s="112" t="s">
        <v>49</v>
      </c>
      <c r="F21" s="112"/>
      <c r="H21" s="111">
        <f ca="1">H22*H23+I23</f>
        <v>26</v>
      </c>
      <c r="I21" s="111"/>
      <c r="K21" s="148" t="s">
        <v>25</v>
      </c>
      <c r="L21" s="148"/>
    </row>
    <row r="22" spans="1:36" ht="26.15" customHeight="1" x14ac:dyDescent="0.25">
      <c r="E22" s="112"/>
      <c r="F22" s="112"/>
      <c r="H22" s="147">
        <f ca="1">INT(RAND()*4)+4</f>
        <v>6</v>
      </c>
      <c r="I22" s="147"/>
      <c r="K22" s="148"/>
      <c r="L22" s="148"/>
    </row>
    <row r="23" spans="1:36" ht="26.15" customHeight="1" x14ac:dyDescent="0.25">
      <c r="H23" s="8">
        <f ca="1">INT(RAND()*3+2)</f>
        <v>4</v>
      </c>
      <c r="I23" s="8">
        <f ca="1">INT(RAND()*2+2)</f>
        <v>2</v>
      </c>
    </row>
    <row r="24" spans="1:36" ht="26.15" customHeight="1" x14ac:dyDescent="0.25">
      <c r="A24" s="5" t="s">
        <v>58</v>
      </c>
      <c r="D24" s="1" t="s">
        <v>59</v>
      </c>
      <c r="H24" s="8"/>
      <c r="I24" s="8"/>
    </row>
    <row r="25" spans="1:36" ht="26.15" customHeight="1" thickBot="1" x14ac:dyDescent="0.3">
      <c r="E25" s="112" t="s">
        <v>50</v>
      </c>
      <c r="F25" s="112"/>
      <c r="G25" s="8"/>
      <c r="H25" s="112">
        <v>1</v>
      </c>
      <c r="I25" s="112"/>
      <c r="J25" s="112" t="s">
        <v>25</v>
      </c>
      <c r="K25" s="112"/>
      <c r="L25" s="149"/>
      <c r="M25" s="150"/>
    </row>
    <row r="26" spans="1:36" ht="26.15" customHeight="1" thickTop="1" x14ac:dyDescent="0.25">
      <c r="E26" s="112"/>
      <c r="F26" s="112"/>
      <c r="H26" s="112"/>
      <c r="I26" s="112"/>
      <c r="J26" s="112"/>
      <c r="K26" s="112"/>
      <c r="L26" s="112">
        <f ca="1">INT(RAND()*4+4)</f>
        <v>4</v>
      </c>
      <c r="M26" s="112"/>
    </row>
    <row r="27" spans="1:36" ht="26.15" customHeight="1" x14ac:dyDescent="0.25"/>
    <row r="28" spans="1:36" ht="26.15" customHeight="1" thickBot="1" x14ac:dyDescent="0.3">
      <c r="E28" s="112" t="s">
        <v>60</v>
      </c>
      <c r="F28" s="112"/>
      <c r="G28" s="8"/>
      <c r="H28" s="112">
        <v>2</v>
      </c>
      <c r="I28" s="112"/>
      <c r="J28" s="112" t="s">
        <v>25</v>
      </c>
      <c r="K28" s="112"/>
      <c r="L28" s="149"/>
      <c r="M28" s="150"/>
    </row>
    <row r="29" spans="1:36" ht="26.15" customHeight="1" thickTop="1" x14ac:dyDescent="0.25">
      <c r="E29" s="112"/>
      <c r="F29" s="112"/>
      <c r="H29" s="112"/>
      <c r="I29" s="112"/>
      <c r="J29" s="112"/>
      <c r="K29" s="112"/>
      <c r="L29" s="112">
        <f ca="1">INT(RAND()*4+4)</f>
        <v>5</v>
      </c>
      <c r="M29" s="112"/>
    </row>
    <row r="30" spans="1:36" ht="26.15" customHeight="1" x14ac:dyDescent="0.25">
      <c r="F30" s="10"/>
      <c r="G30" s="10"/>
      <c r="I30" s="10"/>
      <c r="J30" s="10"/>
      <c r="K30" s="10"/>
      <c r="L30" s="10"/>
      <c r="M30" s="10"/>
      <c r="N30" s="10"/>
    </row>
    <row r="31" spans="1:36" ht="25" customHeight="1" x14ac:dyDescent="0.25">
      <c r="D31" s="2" t="str">
        <f>IF(D1="","",D1)</f>
        <v>分数</v>
      </c>
      <c r="AG31" s="3" t="str">
        <f>IF(AG1="","",AG1)</f>
        <v>№</v>
      </c>
      <c r="AH31" s="3"/>
      <c r="AI31" s="111" t="str">
        <f>IF(AI1="","",AI1)</f>
        <v/>
      </c>
      <c r="AJ31" s="111"/>
    </row>
    <row r="32" spans="1:36" ht="25" customHeight="1" x14ac:dyDescent="0.25">
      <c r="E32" s="6" t="s">
        <v>1</v>
      </c>
      <c r="Q32" s="4" t="str">
        <f>IF(Q2="","",Q2)</f>
        <v>名前</v>
      </c>
      <c r="R32" s="3"/>
      <c r="S32" s="3"/>
      <c r="T32" s="3"/>
      <c r="U32" s="3" t="str">
        <f>IF(U2="","",U2)</f>
        <v/>
      </c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</row>
    <row r="33" spans="1:37" ht="25" customHeight="1" x14ac:dyDescent="0.25">
      <c r="A33" s="1" t="str">
        <f t="shared" ref="A33:P33" si="0">IF(A3="","",A3)</f>
        <v/>
      </c>
      <c r="B33" s="1" t="str">
        <f t="shared" si="0"/>
        <v/>
      </c>
      <c r="C33" s="1" t="str">
        <f t="shared" si="0"/>
        <v/>
      </c>
      <c r="D33" s="1" t="str">
        <f t="shared" si="0"/>
        <v/>
      </c>
      <c r="E33" s="1" t="str">
        <f t="shared" si="0"/>
        <v/>
      </c>
      <c r="F33" s="1" t="str">
        <f t="shared" si="0"/>
        <v/>
      </c>
      <c r="G33" s="1" t="str">
        <f t="shared" si="0"/>
        <v/>
      </c>
      <c r="H33" s="1" t="str">
        <f t="shared" si="0"/>
        <v/>
      </c>
      <c r="I33" s="1" t="str">
        <f t="shared" si="0"/>
        <v/>
      </c>
      <c r="J33" s="1" t="str">
        <f t="shared" si="0"/>
        <v/>
      </c>
      <c r="K33" s="1" t="str">
        <f t="shared" si="0"/>
        <v/>
      </c>
      <c r="L33" s="1" t="str">
        <f t="shared" si="0"/>
        <v/>
      </c>
      <c r="M33" s="1" t="str">
        <f t="shared" si="0"/>
        <v/>
      </c>
      <c r="N33" s="1" t="str">
        <f t="shared" si="0"/>
        <v/>
      </c>
      <c r="O33" s="1" t="str">
        <f t="shared" si="0"/>
        <v/>
      </c>
      <c r="P33" s="1" t="str">
        <f t="shared" si="0"/>
        <v/>
      </c>
      <c r="Q33" s="1" t="str">
        <f>IF(Q3="","",Q3)</f>
        <v/>
      </c>
      <c r="R33" s="1" t="str">
        <f t="shared" ref="R33:AK33" si="1">IF(R3="","",R3)</f>
        <v/>
      </c>
      <c r="S33" s="1" t="str">
        <f t="shared" si="1"/>
        <v/>
      </c>
      <c r="T33" s="1" t="str">
        <f t="shared" si="1"/>
        <v/>
      </c>
      <c r="U33" s="1" t="str">
        <f t="shared" si="1"/>
        <v/>
      </c>
      <c r="V33" s="1" t="str">
        <f t="shared" si="1"/>
        <v/>
      </c>
      <c r="W33" s="1" t="str">
        <f t="shared" si="1"/>
        <v/>
      </c>
      <c r="X33" s="1" t="str">
        <f t="shared" si="1"/>
        <v/>
      </c>
      <c r="Y33" s="1" t="str">
        <f t="shared" si="1"/>
        <v/>
      </c>
      <c r="Z33" s="1" t="str">
        <f t="shared" si="1"/>
        <v/>
      </c>
      <c r="AA33" s="1" t="str">
        <f t="shared" si="1"/>
        <v/>
      </c>
      <c r="AB33" s="1" t="str">
        <f t="shared" si="1"/>
        <v/>
      </c>
      <c r="AC33" s="1" t="str">
        <f t="shared" si="1"/>
        <v/>
      </c>
      <c r="AD33" s="1" t="str">
        <f t="shared" si="1"/>
        <v/>
      </c>
      <c r="AE33" s="1" t="str">
        <f t="shared" si="1"/>
        <v/>
      </c>
      <c r="AF33" s="1" t="str">
        <f t="shared" si="1"/>
        <v/>
      </c>
      <c r="AG33" s="1" t="str">
        <f t="shared" si="1"/>
        <v/>
      </c>
      <c r="AH33" s="1" t="str">
        <f t="shared" si="1"/>
        <v/>
      </c>
      <c r="AI33" s="1" t="str">
        <f t="shared" si="1"/>
        <v/>
      </c>
      <c r="AJ33" s="1" t="str">
        <f t="shared" si="1"/>
        <v/>
      </c>
      <c r="AK33" s="1" t="str">
        <f t="shared" si="1"/>
        <v/>
      </c>
    </row>
    <row r="34" spans="1:37" ht="26.15" customHeight="1" x14ac:dyDescent="0.25">
      <c r="A34" s="1" t="str">
        <f>IF(A4="","",A4)</f>
        <v>(1)</v>
      </c>
      <c r="D34" s="1" t="str">
        <f>IF(D4="","",D4)</f>
        <v>次の分数を，真分数・仮分数・帯分数に分けましょう。</v>
      </c>
    </row>
    <row r="35" spans="1:37" ht="26.15" customHeight="1" x14ac:dyDescent="0.25">
      <c r="A35" s="1" t="str">
        <f t="shared" ref="A35:P35" si="2">IF(A5="","",A5)</f>
        <v/>
      </c>
      <c r="B35" s="1" t="str">
        <f t="shared" si="2"/>
        <v/>
      </c>
      <c r="C35" s="1" t="str">
        <f t="shared" si="2"/>
        <v/>
      </c>
      <c r="D35" s="1" t="str">
        <f t="shared" si="2"/>
        <v/>
      </c>
      <c r="E35" s="112" t="str">
        <f t="shared" si="2"/>
        <v>①</v>
      </c>
      <c r="F35" s="112"/>
      <c r="G35" s="111">
        <f t="shared" ca="1" si="2"/>
        <v>5</v>
      </c>
      <c r="H35" s="111"/>
      <c r="I35" s="1" t="str">
        <f t="shared" si="2"/>
        <v/>
      </c>
      <c r="J35" s="1" t="str">
        <f t="shared" si="2"/>
        <v/>
      </c>
      <c r="K35" s="1" t="str">
        <f t="shared" si="2"/>
        <v/>
      </c>
      <c r="L35" s="1" t="str">
        <f t="shared" si="2"/>
        <v/>
      </c>
      <c r="M35" s="1" t="str">
        <f t="shared" si="2"/>
        <v/>
      </c>
      <c r="N35" s="112" t="str">
        <f t="shared" si="2"/>
        <v>②</v>
      </c>
      <c r="O35" s="112"/>
      <c r="P35" s="111">
        <f t="shared" ca="1" si="2"/>
        <v>7</v>
      </c>
      <c r="Q35" s="111"/>
      <c r="R35" s="1" t="str">
        <f t="shared" ref="R35:AK35" si="3">IF(R5="","",R5)</f>
        <v/>
      </c>
      <c r="S35" s="1" t="str">
        <f t="shared" si="3"/>
        <v/>
      </c>
      <c r="T35" s="1" t="str">
        <f t="shared" si="3"/>
        <v/>
      </c>
      <c r="U35" s="1" t="str">
        <f t="shared" si="3"/>
        <v/>
      </c>
      <c r="V35" s="1" t="str">
        <f t="shared" si="3"/>
        <v/>
      </c>
      <c r="W35" s="112" t="str">
        <f t="shared" si="3"/>
        <v>③</v>
      </c>
      <c r="X35" s="112"/>
      <c r="Y35" s="112">
        <f t="shared" ca="1" si="3"/>
        <v>2</v>
      </c>
      <c r="Z35" s="112"/>
      <c r="AA35" s="111">
        <f t="shared" ca="1" si="3"/>
        <v>3</v>
      </c>
      <c r="AB35" s="111"/>
      <c r="AC35" s="1" t="str">
        <f t="shared" si="3"/>
        <v/>
      </c>
      <c r="AD35" s="1" t="str">
        <f t="shared" si="3"/>
        <v/>
      </c>
      <c r="AE35" s="1" t="str">
        <f t="shared" si="3"/>
        <v/>
      </c>
      <c r="AF35" s="1" t="str">
        <f t="shared" si="3"/>
        <v/>
      </c>
      <c r="AG35" s="1" t="str">
        <f t="shared" si="3"/>
        <v/>
      </c>
      <c r="AH35" s="1" t="str">
        <f t="shared" si="3"/>
        <v/>
      </c>
      <c r="AI35" s="1" t="str">
        <f t="shared" si="3"/>
        <v/>
      </c>
      <c r="AJ35" s="1" t="str">
        <f t="shared" si="3"/>
        <v/>
      </c>
      <c r="AK35" s="1" t="str">
        <f t="shared" si="3"/>
        <v/>
      </c>
    </row>
    <row r="36" spans="1:37" ht="26.15" customHeight="1" x14ac:dyDescent="0.25">
      <c r="A36" s="1" t="str">
        <f t="shared" ref="A36:D37" si="4">IF(A6="","",A6)</f>
        <v/>
      </c>
      <c r="B36" s="1" t="str">
        <f t="shared" si="4"/>
        <v/>
      </c>
      <c r="C36" s="1" t="str">
        <f t="shared" si="4"/>
        <v/>
      </c>
      <c r="D36" s="1" t="str">
        <f t="shared" si="4"/>
        <v/>
      </c>
      <c r="E36" s="112"/>
      <c r="F36" s="112"/>
      <c r="G36" s="141">
        <f ca="1">IF(G6="","",G6)</f>
        <v>6</v>
      </c>
      <c r="H36" s="141"/>
      <c r="I36" s="1" t="str">
        <f>IF(I6="","",I6)</f>
        <v/>
      </c>
      <c r="J36" s="1" t="str">
        <f>IF(J6="","",J6)</f>
        <v/>
      </c>
      <c r="K36" s="1" t="str">
        <f>IF(K6="","",K6)</f>
        <v/>
      </c>
      <c r="L36" s="1" t="str">
        <f>IF(L6="","",L6)</f>
        <v/>
      </c>
      <c r="M36" s="1" t="str">
        <f>IF(M6="","",M6)</f>
        <v/>
      </c>
      <c r="N36" s="112"/>
      <c r="O36" s="112"/>
      <c r="P36" s="141">
        <f ca="1">IF(P6="","",P6)</f>
        <v>6</v>
      </c>
      <c r="Q36" s="141"/>
      <c r="R36" s="1" t="str">
        <f t="shared" ref="R36:AK36" si="5">IF(R6="","",R6)</f>
        <v/>
      </c>
      <c r="S36" s="1" t="str">
        <f t="shared" si="5"/>
        <v/>
      </c>
      <c r="T36" s="1" t="str">
        <f t="shared" si="5"/>
        <v/>
      </c>
      <c r="U36" s="1" t="str">
        <f t="shared" si="5"/>
        <v/>
      </c>
      <c r="V36" s="1" t="str">
        <f t="shared" si="5"/>
        <v/>
      </c>
      <c r="W36" s="112"/>
      <c r="X36" s="112"/>
      <c r="Y36" s="112"/>
      <c r="Z36" s="112"/>
      <c r="AA36" s="141">
        <f t="shared" ca="1" si="5"/>
        <v>4</v>
      </c>
      <c r="AB36" s="141"/>
      <c r="AC36" s="1" t="str">
        <f t="shared" si="5"/>
        <v/>
      </c>
      <c r="AD36" s="1" t="str">
        <f t="shared" si="5"/>
        <v/>
      </c>
      <c r="AE36" s="1" t="str">
        <f t="shared" si="5"/>
        <v/>
      </c>
      <c r="AF36" s="1" t="str">
        <f t="shared" si="5"/>
        <v/>
      </c>
      <c r="AG36" s="1" t="str">
        <f t="shared" si="5"/>
        <v/>
      </c>
      <c r="AH36" s="1" t="str">
        <f t="shared" si="5"/>
        <v/>
      </c>
      <c r="AI36" s="1" t="str">
        <f t="shared" si="5"/>
        <v/>
      </c>
      <c r="AJ36" s="1" t="str">
        <f t="shared" si="5"/>
        <v/>
      </c>
      <c r="AK36" s="1" t="str">
        <f t="shared" si="5"/>
        <v/>
      </c>
    </row>
    <row r="37" spans="1:37" ht="26.15" customHeight="1" x14ac:dyDescent="0.25">
      <c r="A37" s="1" t="str">
        <f t="shared" si="4"/>
        <v/>
      </c>
      <c r="B37" s="1" t="str">
        <f t="shared" si="4"/>
        <v/>
      </c>
      <c r="C37" s="1" t="str">
        <f t="shared" si="4"/>
        <v/>
      </c>
      <c r="D37" s="1" t="str">
        <f t="shared" si="4"/>
        <v/>
      </c>
      <c r="G37" s="9" t="s">
        <v>61</v>
      </c>
      <c r="H37" s="9"/>
      <c r="I37" s="9"/>
      <c r="J37" s="9"/>
      <c r="P37" s="9" t="s">
        <v>62</v>
      </c>
      <c r="Y37" s="9" t="s">
        <v>63</v>
      </c>
    </row>
    <row r="38" spans="1:37" ht="26.15" customHeight="1" x14ac:dyDescent="0.25">
      <c r="A38" s="1" t="str">
        <f>IF(A7="","",A7)</f>
        <v/>
      </c>
      <c r="B38" s="1" t="str">
        <f>IF(B7="","",B7)</f>
        <v/>
      </c>
      <c r="C38" s="1" t="str">
        <f>IF(C7="","",C7)</f>
        <v/>
      </c>
      <c r="D38" s="1" t="str">
        <f>IF(D7="","",D7)</f>
        <v/>
      </c>
    </row>
    <row r="39" spans="1:37" ht="26.15" customHeight="1" x14ac:dyDescent="0.25">
      <c r="A39" s="1" t="str">
        <f>IF(A8="","",A8)</f>
        <v>(2)</v>
      </c>
      <c r="D39" s="1" t="str">
        <f>IF(D8="","",D8)</f>
        <v>帯分数は仮分数に，仮分数は整数か帯分数になおしましょう。</v>
      </c>
    </row>
    <row r="40" spans="1:37" ht="26.15" customHeight="1" x14ac:dyDescent="0.25">
      <c r="A40" s="1" t="str">
        <f>IF(A9="","",A9)</f>
        <v/>
      </c>
      <c r="B40" s="1" t="str">
        <f>IF(B9="","",B9)</f>
        <v/>
      </c>
      <c r="C40" s="1" t="str">
        <f>IF(C9="","",C9)</f>
        <v/>
      </c>
      <c r="D40" s="1" t="str">
        <f>IF(D9="","",D9)</f>
        <v/>
      </c>
      <c r="E40" s="112" t="str">
        <f>IF(E9="","",E9)</f>
        <v>④</v>
      </c>
      <c r="F40" s="112"/>
      <c r="G40" s="112">
        <f ca="1">IF(G9="","",G9)</f>
        <v>3</v>
      </c>
      <c r="H40" s="112"/>
      <c r="I40" s="111">
        <f ca="1">IF(I9="","",I9)</f>
        <v>5</v>
      </c>
      <c r="J40" s="111"/>
      <c r="K40" s="1" t="str">
        <f>IF(K9="","",K9)</f>
        <v/>
      </c>
      <c r="L40" s="112" t="str">
        <f>IF(L9="","",L9)</f>
        <v>＝</v>
      </c>
      <c r="M40" s="112"/>
      <c r="N40" s="113">
        <f ca="1">I41*G40+I40</f>
        <v>26</v>
      </c>
      <c r="O40" s="113"/>
      <c r="P40" s="1" t="str">
        <f>IF(P9="","",P9)</f>
        <v/>
      </c>
      <c r="Q40" s="1" t="str">
        <f>IF(Q9="","",Q9)</f>
        <v/>
      </c>
      <c r="R40" s="1" t="str">
        <f t="shared" ref="R40:AK40" si="6">IF(R9="","",R9)</f>
        <v/>
      </c>
      <c r="S40" s="1" t="str">
        <f t="shared" si="6"/>
        <v/>
      </c>
      <c r="T40" s="1" t="str">
        <f t="shared" si="6"/>
        <v/>
      </c>
      <c r="U40" s="1" t="str">
        <f t="shared" si="6"/>
        <v/>
      </c>
      <c r="V40" s="1" t="str">
        <f t="shared" si="6"/>
        <v/>
      </c>
      <c r="W40" s="1" t="str">
        <f t="shared" si="6"/>
        <v/>
      </c>
      <c r="X40" s="1" t="str">
        <f t="shared" si="6"/>
        <v/>
      </c>
      <c r="Y40" s="1" t="str">
        <f t="shared" si="6"/>
        <v/>
      </c>
      <c r="Z40" s="1" t="str">
        <f t="shared" si="6"/>
        <v/>
      </c>
      <c r="AA40" s="1" t="str">
        <f t="shared" si="6"/>
        <v/>
      </c>
      <c r="AB40" s="1" t="str">
        <f t="shared" si="6"/>
        <v/>
      </c>
      <c r="AC40" s="1" t="str">
        <f t="shared" si="6"/>
        <v/>
      </c>
      <c r="AD40" s="1" t="str">
        <f t="shared" si="6"/>
        <v/>
      </c>
      <c r="AE40" s="1" t="str">
        <f t="shared" si="6"/>
        <v/>
      </c>
      <c r="AF40" s="1" t="str">
        <f t="shared" si="6"/>
        <v/>
      </c>
      <c r="AG40" s="1" t="str">
        <f t="shared" si="6"/>
        <v/>
      </c>
      <c r="AH40" s="1" t="str">
        <f t="shared" si="6"/>
        <v/>
      </c>
      <c r="AI40" s="1" t="str">
        <f t="shared" si="6"/>
        <v/>
      </c>
      <c r="AJ40" s="1" t="str">
        <f t="shared" si="6"/>
        <v/>
      </c>
      <c r="AK40" s="1" t="str">
        <f t="shared" si="6"/>
        <v/>
      </c>
    </row>
    <row r="41" spans="1:37" ht="26.15" customHeight="1" x14ac:dyDescent="0.25">
      <c r="A41" s="1" t="str">
        <f>IF(A10="","",A10)</f>
        <v/>
      </c>
      <c r="B41" s="1" t="str">
        <f>IF(B10="","",B10)</f>
        <v/>
      </c>
      <c r="C41" s="1" t="str">
        <f>IF(C10="","",C10)</f>
        <v/>
      </c>
      <c r="D41" s="1" t="str">
        <f>IF(D10="","",D10)</f>
        <v/>
      </c>
      <c r="E41" s="112"/>
      <c r="F41" s="112"/>
      <c r="G41" s="112"/>
      <c r="H41" s="112"/>
      <c r="I41" s="112">
        <f ca="1">IF(I10="","",I10)</f>
        <v>7</v>
      </c>
      <c r="J41" s="112"/>
      <c r="K41" s="1" t="str">
        <f>IF(K10="","",K10)</f>
        <v/>
      </c>
      <c r="L41" s="112"/>
      <c r="M41" s="112"/>
      <c r="N41" s="110">
        <f ca="1">I41</f>
        <v>7</v>
      </c>
      <c r="O41" s="110"/>
      <c r="P41" s="1" t="str">
        <f>IF(P10="","",P10)</f>
        <v/>
      </c>
      <c r="Q41" s="1" t="str">
        <f>IF(Q10="","",Q10)</f>
        <v/>
      </c>
      <c r="R41" s="1" t="str">
        <f t="shared" ref="R41:AK41" si="7">IF(R10="","",R10)</f>
        <v/>
      </c>
      <c r="S41" s="1" t="str">
        <f t="shared" si="7"/>
        <v/>
      </c>
      <c r="T41" s="1" t="str">
        <f t="shared" si="7"/>
        <v/>
      </c>
      <c r="U41" s="1" t="str">
        <f t="shared" si="7"/>
        <v/>
      </c>
      <c r="V41" s="1" t="str">
        <f t="shared" si="7"/>
        <v/>
      </c>
      <c r="W41" s="1" t="str">
        <f t="shared" si="7"/>
        <v/>
      </c>
      <c r="X41" s="1" t="str">
        <f t="shared" si="7"/>
        <v/>
      </c>
      <c r="Y41" s="1" t="str">
        <f t="shared" si="7"/>
        <v/>
      </c>
      <c r="Z41" s="1" t="str">
        <f t="shared" si="7"/>
        <v/>
      </c>
      <c r="AA41" s="1" t="str">
        <f t="shared" si="7"/>
        <v/>
      </c>
      <c r="AB41" s="1" t="str">
        <f t="shared" si="7"/>
        <v/>
      </c>
      <c r="AC41" s="1" t="str">
        <f t="shared" si="7"/>
        <v/>
      </c>
      <c r="AD41" s="1" t="str">
        <f t="shared" si="7"/>
        <v/>
      </c>
      <c r="AE41" s="1" t="str">
        <f t="shared" si="7"/>
        <v/>
      </c>
      <c r="AF41" s="1" t="str">
        <f t="shared" si="7"/>
        <v/>
      </c>
      <c r="AG41" s="1" t="str">
        <f t="shared" si="7"/>
        <v/>
      </c>
      <c r="AH41" s="1" t="str">
        <f t="shared" si="7"/>
        <v/>
      </c>
      <c r="AI41" s="1" t="str">
        <f t="shared" si="7"/>
        <v/>
      </c>
      <c r="AJ41" s="1" t="str">
        <f t="shared" si="7"/>
        <v/>
      </c>
      <c r="AK41" s="1" t="str">
        <f t="shared" si="7"/>
        <v/>
      </c>
    </row>
    <row r="42" spans="1:37" ht="26.15" customHeight="1" x14ac:dyDescent="0.25">
      <c r="A42" s="1" t="str">
        <f t="shared" ref="A42:P42" si="8">IF(A11="","",A11)</f>
        <v/>
      </c>
      <c r="B42" s="1" t="str">
        <f t="shared" si="8"/>
        <v/>
      </c>
      <c r="C42" s="1" t="str">
        <f t="shared" si="8"/>
        <v/>
      </c>
      <c r="D42" s="1" t="str">
        <f t="shared" si="8"/>
        <v/>
      </c>
      <c r="E42" s="1" t="str">
        <f t="shared" si="8"/>
        <v/>
      </c>
      <c r="F42" s="1" t="str">
        <f t="shared" si="8"/>
        <v/>
      </c>
      <c r="G42" s="1" t="str">
        <f t="shared" si="8"/>
        <v/>
      </c>
      <c r="H42" s="1" t="str">
        <f t="shared" si="8"/>
        <v/>
      </c>
      <c r="I42" s="1" t="str">
        <f t="shared" si="8"/>
        <v/>
      </c>
      <c r="J42" s="1" t="str">
        <f t="shared" si="8"/>
        <v/>
      </c>
      <c r="K42" s="1" t="str">
        <f t="shared" si="8"/>
        <v/>
      </c>
      <c r="L42" s="1" t="str">
        <f t="shared" si="8"/>
        <v/>
      </c>
      <c r="M42" s="1" t="str">
        <f t="shared" si="8"/>
        <v/>
      </c>
      <c r="N42" s="1" t="str">
        <f t="shared" si="8"/>
        <v/>
      </c>
      <c r="O42" s="1" t="str">
        <f t="shared" si="8"/>
        <v/>
      </c>
      <c r="P42" s="1" t="str">
        <f t="shared" si="8"/>
        <v/>
      </c>
      <c r="Q42" s="1" t="str">
        <f>IF(Q11="","",Q11)</f>
        <v/>
      </c>
      <c r="R42" s="1" t="str">
        <f t="shared" ref="R42:AK42" si="9">IF(R11="","",R11)</f>
        <v/>
      </c>
      <c r="S42" s="1" t="str">
        <f t="shared" si="9"/>
        <v/>
      </c>
      <c r="T42" s="1" t="str">
        <f t="shared" si="9"/>
        <v/>
      </c>
      <c r="U42" s="1" t="str">
        <f t="shared" si="9"/>
        <v/>
      </c>
      <c r="V42" s="1" t="str">
        <f t="shared" si="9"/>
        <v/>
      </c>
      <c r="W42" s="1" t="str">
        <f t="shared" si="9"/>
        <v/>
      </c>
      <c r="X42" s="1" t="str">
        <f t="shared" si="9"/>
        <v/>
      </c>
      <c r="Y42" s="1" t="str">
        <f t="shared" si="9"/>
        <v/>
      </c>
      <c r="Z42" s="1" t="str">
        <f t="shared" si="9"/>
        <v/>
      </c>
      <c r="AA42" s="1" t="str">
        <f t="shared" si="9"/>
        <v/>
      </c>
      <c r="AB42" s="1" t="str">
        <f t="shared" si="9"/>
        <v/>
      </c>
      <c r="AC42" s="1" t="str">
        <f t="shared" si="9"/>
        <v/>
      </c>
      <c r="AD42" s="1" t="str">
        <f t="shared" si="9"/>
        <v/>
      </c>
      <c r="AE42" s="1" t="str">
        <f t="shared" si="9"/>
        <v/>
      </c>
      <c r="AF42" s="1" t="str">
        <f t="shared" si="9"/>
        <v/>
      </c>
      <c r="AG42" s="1" t="str">
        <f t="shared" si="9"/>
        <v/>
      </c>
      <c r="AH42" s="1" t="str">
        <f t="shared" si="9"/>
        <v/>
      </c>
      <c r="AI42" s="1" t="str">
        <f t="shared" si="9"/>
        <v/>
      </c>
      <c r="AJ42" s="1" t="str">
        <f t="shared" si="9"/>
        <v/>
      </c>
      <c r="AK42" s="1" t="str">
        <f t="shared" si="9"/>
        <v/>
      </c>
    </row>
    <row r="43" spans="1:37" ht="26.15" customHeight="1" x14ac:dyDescent="0.25">
      <c r="A43" s="1" t="str">
        <f>IF(A12="","",A12)</f>
        <v/>
      </c>
      <c r="B43" s="1" t="str">
        <f>IF(B12="","",B12)</f>
        <v/>
      </c>
      <c r="C43" s="1" t="str">
        <f>IF(C12="","",C12)</f>
        <v/>
      </c>
      <c r="D43" s="1" t="str">
        <f>IF(D12="","",D12)</f>
        <v/>
      </c>
      <c r="E43" s="112" t="str">
        <f>IF(E12="","",E12)</f>
        <v>⑤</v>
      </c>
      <c r="F43" s="112"/>
      <c r="G43" s="1" t="str">
        <f>IF(G12="","",G12)</f>
        <v/>
      </c>
      <c r="H43" s="111">
        <f ca="1">IF(H12="","",H12)</f>
        <v>21</v>
      </c>
      <c r="I43" s="111"/>
      <c r="J43" s="1" t="str">
        <f>IF(J12="","",J12)</f>
        <v/>
      </c>
      <c r="K43" s="112" t="str">
        <f>IF(K12="","",K12)</f>
        <v>＝</v>
      </c>
      <c r="L43" s="112"/>
      <c r="M43" s="110">
        <f ca="1">H45</f>
        <v>3</v>
      </c>
      <c r="N43" s="110"/>
      <c r="O43" s="1" t="str">
        <f>IF(O12="","",O12)</f>
        <v/>
      </c>
      <c r="P43" s="1" t="str">
        <f>IF(P12="","",P12)</f>
        <v/>
      </c>
      <c r="Q43" s="1" t="str">
        <f>IF(Q12="","",Q12)</f>
        <v/>
      </c>
      <c r="R43" s="1" t="str">
        <f t="shared" ref="R43:AK43" si="10">IF(R12="","",R12)</f>
        <v/>
      </c>
      <c r="S43" s="1" t="str">
        <f t="shared" si="10"/>
        <v/>
      </c>
      <c r="T43" s="1" t="str">
        <f t="shared" si="10"/>
        <v/>
      </c>
      <c r="U43" s="1" t="str">
        <f t="shared" si="10"/>
        <v/>
      </c>
      <c r="V43" s="1" t="str">
        <f t="shared" si="10"/>
        <v/>
      </c>
      <c r="W43" s="1" t="str">
        <f t="shared" si="10"/>
        <v/>
      </c>
      <c r="X43" s="1" t="str">
        <f t="shared" si="10"/>
        <v/>
      </c>
      <c r="Y43" s="1" t="str">
        <f t="shared" si="10"/>
        <v/>
      </c>
      <c r="Z43" s="1" t="str">
        <f t="shared" si="10"/>
        <v/>
      </c>
      <c r="AA43" s="1" t="str">
        <f t="shared" si="10"/>
        <v/>
      </c>
      <c r="AB43" s="1" t="str">
        <f t="shared" si="10"/>
        <v/>
      </c>
      <c r="AC43" s="1" t="str">
        <f t="shared" si="10"/>
        <v/>
      </c>
      <c r="AD43" s="1" t="str">
        <f t="shared" si="10"/>
        <v/>
      </c>
      <c r="AE43" s="1" t="str">
        <f t="shared" si="10"/>
        <v/>
      </c>
      <c r="AF43" s="1" t="str">
        <f t="shared" si="10"/>
        <v/>
      </c>
      <c r="AG43" s="1" t="str">
        <f t="shared" si="10"/>
        <v/>
      </c>
      <c r="AH43" s="1" t="str">
        <f t="shared" si="10"/>
        <v/>
      </c>
      <c r="AI43" s="1" t="str">
        <f t="shared" si="10"/>
        <v/>
      </c>
      <c r="AJ43" s="1" t="str">
        <f t="shared" si="10"/>
        <v/>
      </c>
      <c r="AK43" s="1" t="str">
        <f t="shared" si="10"/>
        <v/>
      </c>
    </row>
    <row r="44" spans="1:37" ht="26.15" customHeight="1" x14ac:dyDescent="0.25">
      <c r="A44" s="1" t="str">
        <f>IF(A13="","",A13)</f>
        <v/>
      </c>
      <c r="B44" s="1" t="str">
        <f>IF(B13="","",B13)</f>
        <v/>
      </c>
      <c r="C44" s="1" t="str">
        <f>IF(C13="","",C13)</f>
        <v/>
      </c>
      <c r="D44" s="1" t="str">
        <f>IF(D13="","",D13)</f>
        <v/>
      </c>
      <c r="E44" s="112"/>
      <c r="F44" s="112"/>
      <c r="G44" s="1" t="str">
        <f>IF(G13="","",G13)</f>
        <v/>
      </c>
      <c r="H44" s="112">
        <f ca="1">IF(H13="","",H13)</f>
        <v>7</v>
      </c>
      <c r="I44" s="112"/>
      <c r="J44" s="1" t="str">
        <f>IF(J13="","",J13)</f>
        <v/>
      </c>
      <c r="K44" s="112"/>
      <c r="L44" s="112"/>
      <c r="M44" s="110"/>
      <c r="N44" s="110"/>
      <c r="O44" s="1" t="str">
        <f>IF(O13="","",O13)</f>
        <v/>
      </c>
      <c r="P44" s="1" t="str">
        <f>IF(P13="","",P13)</f>
        <v/>
      </c>
      <c r="Q44" s="1" t="str">
        <f>IF(Q13="","",Q13)</f>
        <v/>
      </c>
      <c r="R44" s="1" t="str">
        <f t="shared" ref="R44:AK44" si="11">IF(R13="","",R13)</f>
        <v/>
      </c>
      <c r="S44" s="1" t="str">
        <f t="shared" si="11"/>
        <v/>
      </c>
      <c r="T44" s="1" t="str">
        <f t="shared" si="11"/>
        <v/>
      </c>
      <c r="U44" s="1" t="str">
        <f t="shared" si="11"/>
        <v/>
      </c>
      <c r="V44" s="1" t="str">
        <f t="shared" si="11"/>
        <v/>
      </c>
      <c r="W44" s="1" t="str">
        <f t="shared" si="11"/>
        <v/>
      </c>
      <c r="X44" s="1" t="str">
        <f t="shared" si="11"/>
        <v/>
      </c>
      <c r="Y44" s="1" t="str">
        <f t="shared" si="11"/>
        <v/>
      </c>
      <c r="Z44" s="1" t="str">
        <f t="shared" si="11"/>
        <v/>
      </c>
      <c r="AA44" s="1" t="str">
        <f t="shared" si="11"/>
        <v/>
      </c>
      <c r="AB44" s="1" t="str">
        <f t="shared" si="11"/>
        <v/>
      </c>
      <c r="AC44" s="1" t="str">
        <f t="shared" si="11"/>
        <v/>
      </c>
      <c r="AD44" s="1" t="str">
        <f t="shared" si="11"/>
        <v/>
      </c>
      <c r="AE44" s="1" t="str">
        <f t="shared" si="11"/>
        <v/>
      </c>
      <c r="AF44" s="1" t="str">
        <f t="shared" si="11"/>
        <v/>
      </c>
      <c r="AG44" s="1" t="str">
        <f t="shared" si="11"/>
        <v/>
      </c>
      <c r="AH44" s="1" t="str">
        <f t="shared" si="11"/>
        <v/>
      </c>
      <c r="AI44" s="1" t="str">
        <f t="shared" si="11"/>
        <v/>
      </c>
      <c r="AJ44" s="1" t="str">
        <f t="shared" si="11"/>
        <v/>
      </c>
      <c r="AK44" s="1" t="str">
        <f t="shared" si="11"/>
        <v/>
      </c>
    </row>
    <row r="45" spans="1:37" ht="26.15" customHeight="1" x14ac:dyDescent="0.25">
      <c r="A45" s="1" t="str">
        <f t="shared" ref="A45:P45" si="12">IF(A14="","",A14)</f>
        <v/>
      </c>
      <c r="B45" s="1" t="str">
        <f t="shared" si="12"/>
        <v/>
      </c>
      <c r="C45" s="1" t="str">
        <f t="shared" si="12"/>
        <v/>
      </c>
      <c r="D45" s="1" t="str">
        <f t="shared" si="12"/>
        <v/>
      </c>
      <c r="E45" s="1" t="str">
        <f t="shared" si="12"/>
        <v/>
      </c>
      <c r="F45" s="1" t="str">
        <f t="shared" si="12"/>
        <v/>
      </c>
      <c r="G45" s="1" t="str">
        <f t="shared" si="12"/>
        <v/>
      </c>
      <c r="H45" s="8">
        <f t="shared" ca="1" si="12"/>
        <v>3</v>
      </c>
      <c r="I45" s="1" t="str">
        <f t="shared" si="12"/>
        <v/>
      </c>
      <c r="J45" s="1" t="str">
        <f t="shared" si="12"/>
        <v/>
      </c>
      <c r="K45" s="1" t="str">
        <f t="shared" si="12"/>
        <v/>
      </c>
      <c r="L45" s="1" t="str">
        <f t="shared" si="12"/>
        <v/>
      </c>
      <c r="M45" s="1" t="str">
        <f t="shared" si="12"/>
        <v/>
      </c>
      <c r="N45" s="1" t="str">
        <f t="shared" si="12"/>
        <v/>
      </c>
      <c r="O45" s="1" t="str">
        <f t="shared" si="12"/>
        <v/>
      </c>
      <c r="P45" s="1" t="str">
        <f t="shared" si="12"/>
        <v/>
      </c>
      <c r="Q45" s="1" t="str">
        <f>IF(Q14="","",Q14)</f>
        <v/>
      </c>
      <c r="R45" s="1" t="str">
        <f t="shared" ref="R45:AK45" si="13">IF(R14="","",R14)</f>
        <v/>
      </c>
      <c r="S45" s="1" t="str">
        <f t="shared" si="13"/>
        <v/>
      </c>
      <c r="T45" s="1" t="str">
        <f t="shared" si="13"/>
        <v/>
      </c>
      <c r="U45" s="1" t="str">
        <f t="shared" si="13"/>
        <v/>
      </c>
      <c r="V45" s="1" t="str">
        <f t="shared" si="13"/>
        <v/>
      </c>
      <c r="W45" s="1" t="str">
        <f t="shared" si="13"/>
        <v/>
      </c>
      <c r="X45" s="1" t="str">
        <f t="shared" si="13"/>
        <v/>
      </c>
      <c r="Y45" s="1" t="str">
        <f t="shared" si="13"/>
        <v/>
      </c>
      <c r="Z45" s="1" t="str">
        <f t="shared" si="13"/>
        <v/>
      </c>
      <c r="AA45" s="1" t="str">
        <f t="shared" si="13"/>
        <v/>
      </c>
      <c r="AB45" s="1" t="str">
        <f t="shared" si="13"/>
        <v/>
      </c>
      <c r="AC45" s="1" t="str">
        <f t="shared" si="13"/>
        <v/>
      </c>
      <c r="AD45" s="1" t="str">
        <f t="shared" si="13"/>
        <v/>
      </c>
      <c r="AE45" s="1" t="str">
        <f t="shared" si="13"/>
        <v/>
      </c>
      <c r="AF45" s="1" t="str">
        <f t="shared" si="13"/>
        <v/>
      </c>
      <c r="AG45" s="1" t="str">
        <f t="shared" si="13"/>
        <v/>
      </c>
      <c r="AH45" s="1" t="str">
        <f t="shared" si="13"/>
        <v/>
      </c>
      <c r="AI45" s="1" t="str">
        <f t="shared" si="13"/>
        <v/>
      </c>
      <c r="AJ45" s="1" t="str">
        <f t="shared" si="13"/>
        <v/>
      </c>
      <c r="AK45" s="1" t="str">
        <f t="shared" si="13"/>
        <v/>
      </c>
    </row>
    <row r="46" spans="1:37" ht="26.15" customHeight="1" x14ac:dyDescent="0.25">
      <c r="A46" s="1" t="str">
        <f>IF(A15="","",A15)</f>
        <v/>
      </c>
      <c r="B46" s="1" t="str">
        <f>IF(B15="","",B15)</f>
        <v/>
      </c>
      <c r="C46" s="1" t="str">
        <f>IF(C15="","",C15)</f>
        <v/>
      </c>
      <c r="D46" s="1" t="str">
        <f>IF(D15="","",D15)</f>
        <v/>
      </c>
      <c r="E46" s="112" t="str">
        <f>IF(E15="","",E15)</f>
        <v>⑥</v>
      </c>
      <c r="F46" s="112"/>
      <c r="G46" s="1" t="str">
        <f>IF(G15="","",G15)</f>
        <v/>
      </c>
      <c r="H46" s="111">
        <f ca="1">IF(H15="","",H15)</f>
        <v>23</v>
      </c>
      <c r="I46" s="111"/>
      <c r="J46" s="1" t="str">
        <f>IF(J15="","",J15)</f>
        <v/>
      </c>
      <c r="K46" s="112" t="str">
        <f>IF(K15="","",K15)</f>
        <v>＝</v>
      </c>
      <c r="L46" s="112"/>
      <c r="M46" s="110">
        <f ca="1">INT(H46/H47)</f>
        <v>3</v>
      </c>
      <c r="N46" s="110"/>
      <c r="O46" s="113">
        <f ca="1">S46/GCD(S46,S47)</f>
        <v>2</v>
      </c>
      <c r="P46" s="113"/>
      <c r="S46" s="17">
        <f ca="1">H46-H47*M46</f>
        <v>2</v>
      </c>
      <c r="U46" s="10"/>
    </row>
    <row r="47" spans="1:37" ht="26.15" customHeight="1" x14ac:dyDescent="0.25">
      <c r="A47" s="1" t="str">
        <f>IF(A16="","",A16)</f>
        <v/>
      </c>
      <c r="B47" s="1" t="str">
        <f>IF(B16="","",B16)</f>
        <v/>
      </c>
      <c r="C47" s="1" t="str">
        <f>IF(C16="","",C16)</f>
        <v/>
      </c>
      <c r="D47" s="1" t="str">
        <f>IF(D16="","",D16)</f>
        <v/>
      </c>
      <c r="E47" s="112"/>
      <c r="F47" s="112"/>
      <c r="G47" s="1" t="str">
        <f>IF(G16="","",G16)</f>
        <v/>
      </c>
      <c r="H47" s="141">
        <f ca="1">IF(H16="","",H16)</f>
        <v>7</v>
      </c>
      <c r="I47" s="141"/>
      <c r="J47" s="1" t="str">
        <f>IF(J16="","",J16)</f>
        <v/>
      </c>
      <c r="K47" s="112"/>
      <c r="L47" s="112"/>
      <c r="M47" s="110"/>
      <c r="N47" s="110"/>
      <c r="O47" s="110">
        <f ca="1">S47/GCD(S46,S47)</f>
        <v>7</v>
      </c>
      <c r="P47" s="110"/>
      <c r="S47" s="17">
        <f ca="1">H47</f>
        <v>7</v>
      </c>
      <c r="U47" s="10"/>
    </row>
    <row r="48" spans="1:37" ht="26.15" customHeight="1" x14ac:dyDescent="0.25">
      <c r="A48" s="1" t="str">
        <f t="shared" ref="A48:P48" si="14">IF(A17="","",A17)</f>
        <v/>
      </c>
      <c r="B48" s="1" t="str">
        <f t="shared" si="14"/>
        <v/>
      </c>
      <c r="C48" s="1" t="str">
        <f t="shared" si="14"/>
        <v/>
      </c>
      <c r="D48" s="1" t="str">
        <f t="shared" si="14"/>
        <v/>
      </c>
      <c r="E48" s="1" t="str">
        <f t="shared" si="14"/>
        <v/>
      </c>
      <c r="F48" s="1" t="str">
        <f t="shared" si="14"/>
        <v/>
      </c>
      <c r="G48" s="1" t="str">
        <f t="shared" si="14"/>
        <v/>
      </c>
      <c r="H48" s="8">
        <f t="shared" ca="1" si="14"/>
        <v>3</v>
      </c>
      <c r="I48" s="8">
        <f t="shared" ca="1" si="14"/>
        <v>2</v>
      </c>
      <c r="J48" s="1" t="str">
        <f t="shared" si="14"/>
        <v/>
      </c>
      <c r="K48" s="1" t="str">
        <f t="shared" si="14"/>
        <v/>
      </c>
      <c r="L48" s="1" t="str">
        <f t="shared" si="14"/>
        <v/>
      </c>
      <c r="M48" s="1" t="str">
        <f t="shared" si="14"/>
        <v/>
      </c>
      <c r="N48" s="1" t="str">
        <f t="shared" si="14"/>
        <v/>
      </c>
      <c r="O48" s="1" t="str">
        <f t="shared" si="14"/>
        <v/>
      </c>
      <c r="P48" s="1" t="str">
        <f t="shared" si="14"/>
        <v/>
      </c>
      <c r="Q48" s="1" t="str">
        <f>IF(Q17="","",Q17)</f>
        <v/>
      </c>
      <c r="R48" s="1" t="str">
        <f t="shared" ref="R48:AK48" si="15">IF(R17="","",R17)</f>
        <v/>
      </c>
      <c r="S48" s="1" t="str">
        <f t="shared" si="15"/>
        <v/>
      </c>
      <c r="T48" s="1" t="str">
        <f t="shared" si="15"/>
        <v/>
      </c>
      <c r="U48" s="1" t="str">
        <f t="shared" si="15"/>
        <v/>
      </c>
      <c r="V48" s="1" t="str">
        <f t="shared" si="15"/>
        <v/>
      </c>
      <c r="W48" s="1" t="str">
        <f t="shared" si="15"/>
        <v/>
      </c>
      <c r="X48" s="1" t="str">
        <f t="shared" si="15"/>
        <v/>
      </c>
      <c r="Y48" s="1" t="str">
        <f t="shared" si="15"/>
        <v/>
      </c>
      <c r="Z48" s="1" t="str">
        <f t="shared" si="15"/>
        <v/>
      </c>
      <c r="AA48" s="1" t="str">
        <f t="shared" si="15"/>
        <v/>
      </c>
      <c r="AB48" s="1" t="str">
        <f t="shared" si="15"/>
        <v/>
      </c>
      <c r="AC48" s="1" t="str">
        <f t="shared" si="15"/>
        <v/>
      </c>
      <c r="AD48" s="1" t="str">
        <f t="shared" si="15"/>
        <v/>
      </c>
      <c r="AE48" s="1" t="str">
        <f t="shared" si="15"/>
        <v/>
      </c>
      <c r="AF48" s="1" t="str">
        <f t="shared" si="15"/>
        <v/>
      </c>
      <c r="AG48" s="1" t="str">
        <f t="shared" si="15"/>
        <v/>
      </c>
      <c r="AH48" s="1" t="str">
        <f t="shared" si="15"/>
        <v/>
      </c>
      <c r="AI48" s="1" t="str">
        <f t="shared" si="15"/>
        <v/>
      </c>
      <c r="AJ48" s="1" t="str">
        <f t="shared" si="15"/>
        <v/>
      </c>
      <c r="AK48" s="1" t="str">
        <f t="shared" si="15"/>
        <v/>
      </c>
    </row>
    <row r="49" spans="1:37" ht="26.15" customHeight="1" x14ac:dyDescent="0.25">
      <c r="A49" s="1" t="str">
        <f>IF(A18="","",A18)</f>
        <v/>
      </c>
      <c r="B49" s="1" t="str">
        <f>IF(B18="","",B18)</f>
        <v/>
      </c>
      <c r="C49" s="1" t="str">
        <f>IF(C18="","",C18)</f>
        <v/>
      </c>
      <c r="D49" s="1" t="str">
        <f>IF(D18="","",D18)</f>
        <v/>
      </c>
      <c r="E49" s="112" t="str">
        <f>IF(E18="","",E18)</f>
        <v>⑦</v>
      </c>
      <c r="F49" s="112"/>
      <c r="G49" s="112">
        <f ca="1">IF(G18="","",G18)</f>
        <v>2</v>
      </c>
      <c r="H49" s="112"/>
      <c r="I49" s="111">
        <f ca="1">IF(I18="","",I18)</f>
        <v>3</v>
      </c>
      <c r="J49" s="111"/>
      <c r="K49" s="1" t="str">
        <f>IF(K18="","",K18)</f>
        <v/>
      </c>
      <c r="L49" s="112" t="str">
        <f>IF(L18="","",L18)</f>
        <v>＝</v>
      </c>
      <c r="M49" s="112"/>
      <c r="N49" s="113">
        <f ca="1">I50*G49+I49</f>
        <v>13</v>
      </c>
      <c r="O49" s="113"/>
      <c r="P49" s="1" t="str">
        <f>IF(P18="","",P18)</f>
        <v/>
      </c>
      <c r="Q49" s="1" t="str">
        <f>IF(Q18="","",Q18)</f>
        <v/>
      </c>
      <c r="R49" s="1" t="str">
        <f t="shared" ref="R49:AK49" si="16">IF(R18="","",R18)</f>
        <v/>
      </c>
      <c r="S49" s="1" t="str">
        <f t="shared" si="16"/>
        <v/>
      </c>
      <c r="T49" s="1" t="str">
        <f t="shared" si="16"/>
        <v/>
      </c>
      <c r="U49" s="1" t="str">
        <f t="shared" si="16"/>
        <v/>
      </c>
      <c r="V49" s="1" t="str">
        <f t="shared" si="16"/>
        <v/>
      </c>
      <c r="W49" s="1" t="str">
        <f t="shared" si="16"/>
        <v/>
      </c>
      <c r="X49" s="1" t="str">
        <f t="shared" si="16"/>
        <v/>
      </c>
      <c r="Y49" s="1" t="str">
        <f t="shared" si="16"/>
        <v/>
      </c>
      <c r="Z49" s="1" t="str">
        <f t="shared" si="16"/>
        <v/>
      </c>
      <c r="AA49" s="1" t="str">
        <f t="shared" si="16"/>
        <v/>
      </c>
      <c r="AB49" s="1" t="str">
        <f t="shared" si="16"/>
        <v/>
      </c>
      <c r="AC49" s="1" t="str">
        <f t="shared" si="16"/>
        <v/>
      </c>
      <c r="AD49" s="1" t="str">
        <f t="shared" si="16"/>
        <v/>
      </c>
      <c r="AE49" s="1" t="str">
        <f t="shared" si="16"/>
        <v/>
      </c>
      <c r="AF49" s="1" t="str">
        <f t="shared" si="16"/>
        <v/>
      </c>
      <c r="AG49" s="1" t="str">
        <f t="shared" si="16"/>
        <v/>
      </c>
      <c r="AH49" s="1" t="str">
        <f t="shared" si="16"/>
        <v/>
      </c>
      <c r="AI49" s="1" t="str">
        <f t="shared" si="16"/>
        <v/>
      </c>
      <c r="AJ49" s="1" t="str">
        <f t="shared" si="16"/>
        <v/>
      </c>
      <c r="AK49" s="1" t="str">
        <f t="shared" si="16"/>
        <v/>
      </c>
    </row>
    <row r="50" spans="1:37" ht="26.15" customHeight="1" x14ac:dyDescent="0.25">
      <c r="A50" s="1" t="str">
        <f>IF(A19="","",A19)</f>
        <v/>
      </c>
      <c r="B50" s="1" t="str">
        <f>IF(B19="","",B19)</f>
        <v/>
      </c>
      <c r="C50" s="1" t="str">
        <f>IF(C19="","",C19)</f>
        <v/>
      </c>
      <c r="D50" s="1" t="str">
        <f>IF(D19="","",D19)</f>
        <v/>
      </c>
      <c r="E50" s="112"/>
      <c r="F50" s="112"/>
      <c r="G50" s="112"/>
      <c r="H50" s="112"/>
      <c r="I50" s="141">
        <f ca="1">IF(I19="","",I19)</f>
        <v>5</v>
      </c>
      <c r="J50" s="141"/>
      <c r="K50" s="1" t="str">
        <f>IF(K19="","",K19)</f>
        <v/>
      </c>
      <c r="L50" s="112"/>
      <c r="M50" s="112"/>
      <c r="N50" s="110">
        <f ca="1">I50</f>
        <v>5</v>
      </c>
      <c r="O50" s="110"/>
      <c r="P50" s="1" t="str">
        <f>IF(P19="","",P19)</f>
        <v/>
      </c>
      <c r="Q50" s="1" t="str">
        <f>IF(Q19="","",Q19)</f>
        <v/>
      </c>
      <c r="R50" s="1" t="str">
        <f t="shared" ref="R50:AK50" si="17">IF(R19="","",R19)</f>
        <v/>
      </c>
      <c r="S50" s="1" t="str">
        <f t="shared" si="17"/>
        <v/>
      </c>
      <c r="T50" s="1" t="str">
        <f t="shared" si="17"/>
        <v/>
      </c>
      <c r="U50" s="1" t="str">
        <f t="shared" si="17"/>
        <v/>
      </c>
      <c r="V50" s="1" t="str">
        <f t="shared" si="17"/>
        <v/>
      </c>
      <c r="W50" s="1" t="str">
        <f t="shared" si="17"/>
        <v/>
      </c>
      <c r="X50" s="1" t="str">
        <f t="shared" si="17"/>
        <v/>
      </c>
      <c r="Y50" s="1" t="str">
        <f t="shared" si="17"/>
        <v/>
      </c>
      <c r="Z50" s="1" t="str">
        <f t="shared" si="17"/>
        <v/>
      </c>
      <c r="AA50" s="1" t="str">
        <f t="shared" si="17"/>
        <v/>
      </c>
      <c r="AB50" s="1" t="str">
        <f t="shared" si="17"/>
        <v/>
      </c>
      <c r="AC50" s="1" t="str">
        <f t="shared" si="17"/>
        <v/>
      </c>
      <c r="AD50" s="1" t="str">
        <f t="shared" si="17"/>
        <v/>
      </c>
      <c r="AE50" s="1" t="str">
        <f t="shared" si="17"/>
        <v/>
      </c>
      <c r="AF50" s="1" t="str">
        <f t="shared" si="17"/>
        <v/>
      </c>
      <c r="AG50" s="1" t="str">
        <f t="shared" si="17"/>
        <v/>
      </c>
      <c r="AH50" s="1" t="str">
        <f t="shared" si="17"/>
        <v/>
      </c>
      <c r="AI50" s="1" t="str">
        <f t="shared" si="17"/>
        <v/>
      </c>
      <c r="AJ50" s="1" t="str">
        <f t="shared" si="17"/>
        <v/>
      </c>
      <c r="AK50" s="1" t="str">
        <f t="shared" si="17"/>
        <v/>
      </c>
    </row>
    <row r="51" spans="1:37" ht="26.15" customHeight="1" x14ac:dyDescent="0.25">
      <c r="A51" s="1" t="str">
        <f t="shared" ref="A51:P51" si="18">IF(A20="","",A20)</f>
        <v/>
      </c>
      <c r="B51" s="1" t="str">
        <f t="shared" si="18"/>
        <v/>
      </c>
      <c r="C51" s="1" t="str">
        <f t="shared" si="18"/>
        <v/>
      </c>
      <c r="D51" s="1" t="str">
        <f t="shared" si="18"/>
        <v/>
      </c>
      <c r="E51" s="1" t="str">
        <f t="shared" si="18"/>
        <v/>
      </c>
      <c r="F51" s="1" t="str">
        <f t="shared" si="18"/>
        <v/>
      </c>
      <c r="G51" s="1" t="str">
        <f t="shared" si="18"/>
        <v/>
      </c>
      <c r="H51" s="1" t="str">
        <f t="shared" si="18"/>
        <v/>
      </c>
      <c r="I51" s="1" t="str">
        <f t="shared" si="18"/>
        <v/>
      </c>
      <c r="J51" s="1" t="str">
        <f t="shared" si="18"/>
        <v/>
      </c>
      <c r="K51" s="1" t="str">
        <f t="shared" si="18"/>
        <v/>
      </c>
      <c r="L51" s="1" t="str">
        <f t="shared" si="18"/>
        <v/>
      </c>
      <c r="M51" s="1" t="str">
        <f t="shared" si="18"/>
        <v/>
      </c>
      <c r="N51" s="1" t="str">
        <f t="shared" si="18"/>
        <v/>
      </c>
      <c r="O51" s="1" t="str">
        <f t="shared" si="18"/>
        <v/>
      </c>
      <c r="P51" s="1" t="str">
        <f t="shared" si="18"/>
        <v/>
      </c>
      <c r="Q51" s="1" t="str">
        <f>IF(Q20="","",Q20)</f>
        <v/>
      </c>
      <c r="R51" s="1" t="str">
        <f t="shared" ref="R51:AK51" si="19">IF(R20="","",R20)</f>
        <v/>
      </c>
      <c r="S51" s="1" t="str">
        <f t="shared" si="19"/>
        <v/>
      </c>
      <c r="T51" s="1" t="str">
        <f t="shared" si="19"/>
        <v/>
      </c>
      <c r="U51" s="1" t="str">
        <f t="shared" si="19"/>
        <v/>
      </c>
      <c r="V51" s="1" t="str">
        <f t="shared" si="19"/>
        <v/>
      </c>
      <c r="W51" s="1" t="str">
        <f t="shared" si="19"/>
        <v/>
      </c>
      <c r="X51" s="1" t="str">
        <f t="shared" si="19"/>
        <v/>
      </c>
      <c r="Y51" s="1" t="str">
        <f t="shared" si="19"/>
        <v/>
      </c>
      <c r="Z51" s="1" t="str">
        <f t="shared" si="19"/>
        <v/>
      </c>
      <c r="AA51" s="1" t="str">
        <f t="shared" si="19"/>
        <v/>
      </c>
      <c r="AB51" s="1" t="str">
        <f t="shared" si="19"/>
        <v/>
      </c>
      <c r="AC51" s="1" t="str">
        <f t="shared" si="19"/>
        <v/>
      </c>
      <c r="AD51" s="1" t="str">
        <f t="shared" si="19"/>
        <v/>
      </c>
      <c r="AE51" s="1" t="str">
        <f t="shared" si="19"/>
        <v/>
      </c>
      <c r="AF51" s="1" t="str">
        <f t="shared" si="19"/>
        <v/>
      </c>
      <c r="AG51" s="1" t="str">
        <f t="shared" si="19"/>
        <v/>
      </c>
      <c r="AH51" s="1" t="str">
        <f t="shared" si="19"/>
        <v/>
      </c>
      <c r="AI51" s="1" t="str">
        <f t="shared" si="19"/>
        <v/>
      </c>
      <c r="AJ51" s="1" t="str">
        <f t="shared" si="19"/>
        <v/>
      </c>
      <c r="AK51" s="1" t="str">
        <f t="shared" si="19"/>
        <v/>
      </c>
    </row>
    <row r="52" spans="1:37" ht="26.15" customHeight="1" x14ac:dyDescent="0.25">
      <c r="A52" s="1" t="str">
        <f>IF(A21="","",A21)</f>
        <v/>
      </c>
      <c r="B52" s="1" t="str">
        <f>IF(B21="","",B21)</f>
        <v/>
      </c>
      <c r="C52" s="1" t="str">
        <f>IF(C21="","",C21)</f>
        <v/>
      </c>
      <c r="D52" s="1" t="str">
        <f>IF(D21="","",D21)</f>
        <v/>
      </c>
      <c r="E52" s="112" t="str">
        <f>IF(E21="","",E21)</f>
        <v>⑧</v>
      </c>
      <c r="F52" s="112"/>
      <c r="G52" s="1" t="str">
        <f>IF(G21="","",G21)</f>
        <v/>
      </c>
      <c r="H52" s="111">
        <f ca="1">IF(H21="","",H21)</f>
        <v>26</v>
      </c>
      <c r="I52" s="111"/>
      <c r="J52" s="1" t="str">
        <f>IF(J21="","",J21)</f>
        <v/>
      </c>
      <c r="K52" s="112" t="str">
        <f>IF(K21="","",K21)</f>
        <v>＝</v>
      </c>
      <c r="L52" s="112"/>
      <c r="M52" s="110">
        <f ca="1">INT(H52/H53)</f>
        <v>4</v>
      </c>
      <c r="N52" s="110"/>
      <c r="O52" s="113">
        <f ca="1">S52/GCD(S52,S53)</f>
        <v>1</v>
      </c>
      <c r="P52" s="113"/>
      <c r="S52" s="17">
        <f ca="1">H52-H53*M52</f>
        <v>2</v>
      </c>
    </row>
    <row r="53" spans="1:37" ht="26.15" customHeight="1" x14ac:dyDescent="0.25">
      <c r="A53" s="1" t="str">
        <f>IF(A22="","",A22)</f>
        <v/>
      </c>
      <c r="B53" s="1" t="str">
        <f>IF(B22="","",B22)</f>
        <v/>
      </c>
      <c r="C53" s="1" t="str">
        <f>IF(C22="","",C22)</f>
        <v/>
      </c>
      <c r="D53" s="1" t="str">
        <f>IF(D22="","",D22)</f>
        <v/>
      </c>
      <c r="E53" s="112"/>
      <c r="F53" s="112"/>
      <c r="G53" s="1" t="str">
        <f>IF(G22="","",G22)</f>
        <v/>
      </c>
      <c r="H53" s="141">
        <f ca="1">IF(H22="","",H22)</f>
        <v>6</v>
      </c>
      <c r="I53" s="141"/>
      <c r="J53" s="1" t="str">
        <f>IF(J22="","",J22)</f>
        <v/>
      </c>
      <c r="K53" s="112"/>
      <c r="L53" s="112"/>
      <c r="M53" s="110"/>
      <c r="N53" s="110"/>
      <c r="O53" s="110">
        <f ca="1">S53/GCD(S52,S53)</f>
        <v>3</v>
      </c>
      <c r="P53" s="110"/>
      <c r="S53" s="17">
        <f ca="1">H53</f>
        <v>6</v>
      </c>
    </row>
    <row r="54" spans="1:37" ht="26.15" customHeight="1" x14ac:dyDescent="0.25">
      <c r="A54" s="1" t="str">
        <f t="shared" ref="A54:AK54" si="20">IF(A23="","",A23)</f>
        <v/>
      </c>
      <c r="B54" s="1" t="str">
        <f t="shared" si="20"/>
        <v/>
      </c>
      <c r="C54" s="1" t="str">
        <f t="shared" si="20"/>
        <v/>
      </c>
      <c r="D54" s="1" t="str">
        <f t="shared" si="20"/>
        <v/>
      </c>
      <c r="E54" s="1" t="str">
        <f t="shared" si="20"/>
        <v/>
      </c>
      <c r="F54" s="1" t="str">
        <f t="shared" si="20"/>
        <v/>
      </c>
      <c r="G54" s="1" t="str">
        <f t="shared" si="20"/>
        <v/>
      </c>
      <c r="H54" s="8">
        <f t="shared" ca="1" si="20"/>
        <v>4</v>
      </c>
      <c r="I54" s="8">
        <f t="shared" ca="1" si="20"/>
        <v>2</v>
      </c>
      <c r="J54" s="8" t="str">
        <f t="shared" si="20"/>
        <v/>
      </c>
      <c r="K54" s="1" t="str">
        <f t="shared" si="20"/>
        <v/>
      </c>
      <c r="L54" s="1" t="str">
        <f t="shared" si="20"/>
        <v/>
      </c>
      <c r="M54" s="1" t="str">
        <f t="shared" si="20"/>
        <v/>
      </c>
      <c r="N54" s="1" t="str">
        <f t="shared" si="20"/>
        <v/>
      </c>
      <c r="O54" s="1" t="str">
        <f t="shared" si="20"/>
        <v/>
      </c>
      <c r="P54" s="1" t="str">
        <f t="shared" si="20"/>
        <v/>
      </c>
      <c r="Q54" s="1" t="str">
        <f t="shared" si="20"/>
        <v/>
      </c>
      <c r="R54" s="1" t="str">
        <f t="shared" si="20"/>
        <v/>
      </c>
      <c r="S54" s="1" t="str">
        <f t="shared" si="20"/>
        <v/>
      </c>
      <c r="T54" s="1" t="str">
        <f t="shared" si="20"/>
        <v/>
      </c>
      <c r="U54" s="1" t="str">
        <f t="shared" si="20"/>
        <v/>
      </c>
      <c r="V54" s="1" t="str">
        <f t="shared" si="20"/>
        <v/>
      </c>
      <c r="W54" s="1" t="str">
        <f t="shared" si="20"/>
        <v/>
      </c>
      <c r="X54" s="1" t="str">
        <f t="shared" si="20"/>
        <v/>
      </c>
      <c r="Y54" s="1" t="str">
        <f t="shared" si="20"/>
        <v/>
      </c>
      <c r="Z54" s="1" t="str">
        <f t="shared" si="20"/>
        <v/>
      </c>
      <c r="AA54" s="1" t="str">
        <f t="shared" si="20"/>
        <v/>
      </c>
      <c r="AB54" s="1" t="str">
        <f t="shared" si="20"/>
        <v/>
      </c>
      <c r="AC54" s="1" t="str">
        <f t="shared" si="20"/>
        <v/>
      </c>
      <c r="AD54" s="1" t="str">
        <f t="shared" si="20"/>
        <v/>
      </c>
      <c r="AE54" s="1" t="str">
        <f t="shared" si="20"/>
        <v/>
      </c>
      <c r="AF54" s="1" t="str">
        <f t="shared" si="20"/>
        <v/>
      </c>
      <c r="AG54" s="1" t="str">
        <f t="shared" si="20"/>
        <v/>
      </c>
      <c r="AH54" s="1" t="str">
        <f t="shared" si="20"/>
        <v/>
      </c>
      <c r="AI54" s="1" t="str">
        <f t="shared" si="20"/>
        <v/>
      </c>
      <c r="AJ54" s="1" t="str">
        <f t="shared" si="20"/>
        <v/>
      </c>
      <c r="AK54" s="1" t="str">
        <f t="shared" si="20"/>
        <v/>
      </c>
    </row>
    <row r="55" spans="1:37" ht="26.15" customHeight="1" x14ac:dyDescent="0.25">
      <c r="A55" s="1" t="str">
        <f t="shared" ref="A55:A60" si="21">IF(A24="","",A24)</f>
        <v>(3)</v>
      </c>
      <c r="D55" s="1" t="str">
        <f t="shared" ref="D55:D60" si="22">IF(D24="","",D24)</f>
        <v>□にあてはまる数をかきましょう。</v>
      </c>
    </row>
    <row r="56" spans="1:37" ht="26.15" customHeight="1" x14ac:dyDescent="0.25">
      <c r="A56" s="1" t="str">
        <f t="shared" si="21"/>
        <v/>
      </c>
      <c r="B56" s="1" t="str">
        <f t="shared" ref="B56:C60" si="23">IF(B25="","",B25)</f>
        <v/>
      </c>
      <c r="C56" s="1" t="str">
        <f t="shared" si="23"/>
        <v/>
      </c>
      <c r="D56" s="1" t="str">
        <f t="shared" si="22"/>
        <v/>
      </c>
      <c r="E56" s="112" t="str">
        <f>IF(E25="","",E25)</f>
        <v>⑨</v>
      </c>
      <c r="F56" s="112"/>
      <c r="G56" s="1" t="str">
        <f>IF(G25="","",G25)</f>
        <v/>
      </c>
      <c r="H56" s="112">
        <f>IF(H25="","",H25)</f>
        <v>1</v>
      </c>
      <c r="I56" s="112"/>
      <c r="J56" s="112" t="str">
        <f>IF(J25="","",J25)</f>
        <v>＝</v>
      </c>
      <c r="K56" s="112"/>
      <c r="L56" s="151">
        <f ca="1">L57</f>
        <v>4</v>
      </c>
      <c r="M56" s="151"/>
      <c r="N56" s="1" t="str">
        <f t="shared" ref="N56:AJ56" si="24">IF(N25="","",N25)</f>
        <v/>
      </c>
      <c r="O56" s="1" t="str">
        <f t="shared" si="24"/>
        <v/>
      </c>
      <c r="P56" s="1" t="str">
        <f t="shared" si="24"/>
        <v/>
      </c>
      <c r="Q56" s="1" t="str">
        <f t="shared" si="24"/>
        <v/>
      </c>
      <c r="R56" s="1" t="str">
        <f t="shared" si="24"/>
        <v/>
      </c>
      <c r="S56" s="1" t="str">
        <f t="shared" si="24"/>
        <v/>
      </c>
      <c r="T56" s="1" t="str">
        <f t="shared" si="24"/>
        <v/>
      </c>
      <c r="U56" s="1" t="str">
        <f t="shared" si="24"/>
        <v/>
      </c>
      <c r="V56" s="1" t="str">
        <f t="shared" si="24"/>
        <v/>
      </c>
      <c r="W56" s="1" t="str">
        <f t="shared" si="24"/>
        <v/>
      </c>
      <c r="X56" s="1" t="str">
        <f t="shared" si="24"/>
        <v/>
      </c>
      <c r="Y56" s="1" t="str">
        <f t="shared" si="24"/>
        <v/>
      </c>
      <c r="Z56" s="1" t="str">
        <f t="shared" si="24"/>
        <v/>
      </c>
      <c r="AA56" s="1" t="str">
        <f t="shared" si="24"/>
        <v/>
      </c>
      <c r="AB56" s="1" t="str">
        <f t="shared" si="24"/>
        <v/>
      </c>
      <c r="AC56" s="1" t="str">
        <f t="shared" si="24"/>
        <v/>
      </c>
      <c r="AD56" s="1" t="str">
        <f t="shared" si="24"/>
        <v/>
      </c>
      <c r="AE56" s="1" t="str">
        <f t="shared" si="24"/>
        <v/>
      </c>
      <c r="AF56" s="1" t="str">
        <f t="shared" si="24"/>
        <v/>
      </c>
      <c r="AG56" s="1" t="str">
        <f t="shared" si="24"/>
        <v/>
      </c>
      <c r="AH56" s="1" t="str">
        <f t="shared" si="24"/>
        <v/>
      </c>
      <c r="AI56" s="1" t="str">
        <f t="shared" si="24"/>
        <v/>
      </c>
      <c r="AJ56" s="1" t="str">
        <f t="shared" si="24"/>
        <v/>
      </c>
    </row>
    <row r="57" spans="1:37" ht="26.15" customHeight="1" x14ac:dyDescent="0.25">
      <c r="A57" s="1" t="str">
        <f t="shared" si="21"/>
        <v/>
      </c>
      <c r="B57" s="1" t="str">
        <f t="shared" si="23"/>
        <v/>
      </c>
      <c r="C57" s="1" t="str">
        <f t="shared" si="23"/>
        <v/>
      </c>
      <c r="D57" s="1" t="str">
        <f t="shared" si="22"/>
        <v/>
      </c>
      <c r="E57" s="112"/>
      <c r="F57" s="112"/>
      <c r="G57" s="1" t="str">
        <f>IF(G26="","",G26)</f>
        <v/>
      </c>
      <c r="H57" s="112"/>
      <c r="I57" s="112"/>
      <c r="J57" s="112"/>
      <c r="K57" s="112"/>
      <c r="L57" s="112">
        <f ca="1">IF(L26="","",L26)</f>
        <v>4</v>
      </c>
      <c r="M57" s="112"/>
      <c r="N57" s="1" t="str">
        <f t="shared" ref="N57:AJ57" si="25">IF(N26="","",N26)</f>
        <v/>
      </c>
      <c r="O57" s="1" t="str">
        <f t="shared" si="25"/>
        <v/>
      </c>
      <c r="P57" s="1" t="str">
        <f t="shared" si="25"/>
        <v/>
      </c>
      <c r="Q57" s="1" t="str">
        <f t="shared" si="25"/>
        <v/>
      </c>
      <c r="R57" s="1" t="str">
        <f t="shared" si="25"/>
        <v/>
      </c>
      <c r="S57" s="1" t="str">
        <f t="shared" si="25"/>
        <v/>
      </c>
      <c r="T57" s="1" t="str">
        <f t="shared" si="25"/>
        <v/>
      </c>
      <c r="U57" s="1" t="str">
        <f t="shared" si="25"/>
        <v/>
      </c>
      <c r="V57" s="1" t="str">
        <f t="shared" si="25"/>
        <v/>
      </c>
      <c r="W57" s="1" t="str">
        <f t="shared" si="25"/>
        <v/>
      </c>
      <c r="X57" s="1" t="str">
        <f t="shared" si="25"/>
        <v/>
      </c>
      <c r="Y57" s="1" t="str">
        <f t="shared" si="25"/>
        <v/>
      </c>
      <c r="Z57" s="1" t="str">
        <f t="shared" si="25"/>
        <v/>
      </c>
      <c r="AA57" s="1" t="str">
        <f t="shared" si="25"/>
        <v/>
      </c>
      <c r="AB57" s="1" t="str">
        <f t="shared" si="25"/>
        <v/>
      </c>
      <c r="AC57" s="1" t="str">
        <f t="shared" si="25"/>
        <v/>
      </c>
      <c r="AD57" s="1" t="str">
        <f t="shared" si="25"/>
        <v/>
      </c>
      <c r="AE57" s="1" t="str">
        <f t="shared" si="25"/>
        <v/>
      </c>
      <c r="AF57" s="1" t="str">
        <f t="shared" si="25"/>
        <v/>
      </c>
      <c r="AG57" s="1" t="str">
        <f t="shared" si="25"/>
        <v/>
      </c>
      <c r="AH57" s="1" t="str">
        <f t="shared" si="25"/>
        <v/>
      </c>
      <c r="AI57" s="1" t="str">
        <f t="shared" si="25"/>
        <v/>
      </c>
      <c r="AJ57" s="1" t="str">
        <f t="shared" si="25"/>
        <v/>
      </c>
    </row>
    <row r="58" spans="1:37" ht="26.15" customHeight="1" x14ac:dyDescent="0.25">
      <c r="A58" s="1" t="str">
        <f t="shared" si="21"/>
        <v/>
      </c>
      <c r="B58" s="1" t="str">
        <f t="shared" si="23"/>
        <v/>
      </c>
      <c r="C58" s="1" t="str">
        <f t="shared" si="23"/>
        <v/>
      </c>
      <c r="D58" s="1" t="str">
        <f t="shared" si="22"/>
        <v/>
      </c>
      <c r="E58" s="1" t="str">
        <f>IF(E27="","",E27)</f>
        <v/>
      </c>
      <c r="F58" s="1" t="str">
        <f>IF(F27="","",F27)</f>
        <v/>
      </c>
      <c r="G58" s="1" t="str">
        <f>IF(G27="","",G27)</f>
        <v/>
      </c>
      <c r="H58" s="1" t="str">
        <f>IF(H27="","",H27)</f>
        <v/>
      </c>
      <c r="I58" s="1" t="str">
        <f>IF(I27="","",I27)</f>
        <v/>
      </c>
      <c r="J58" s="1" t="str">
        <f>IF(J27="","",J27)</f>
        <v/>
      </c>
      <c r="K58" s="1" t="str">
        <f>IF(K27="","",K27)</f>
        <v/>
      </c>
      <c r="L58" s="1" t="str">
        <f>IF(L27="","",L27)</f>
        <v/>
      </c>
      <c r="M58" s="1" t="str">
        <f>IF(M27="","",M27)</f>
        <v/>
      </c>
      <c r="N58" s="1" t="str">
        <f t="shared" ref="N58:AJ58" si="26">IF(N27="","",N27)</f>
        <v/>
      </c>
      <c r="O58" s="1" t="str">
        <f t="shared" si="26"/>
        <v/>
      </c>
      <c r="P58" s="1" t="str">
        <f t="shared" si="26"/>
        <v/>
      </c>
      <c r="Q58" s="1" t="str">
        <f t="shared" si="26"/>
        <v/>
      </c>
      <c r="R58" s="1" t="str">
        <f t="shared" si="26"/>
        <v/>
      </c>
      <c r="S58" s="1" t="str">
        <f t="shared" si="26"/>
        <v/>
      </c>
      <c r="T58" s="1" t="str">
        <f t="shared" si="26"/>
        <v/>
      </c>
      <c r="U58" s="1" t="str">
        <f t="shared" si="26"/>
        <v/>
      </c>
      <c r="V58" s="1" t="str">
        <f t="shared" si="26"/>
        <v/>
      </c>
      <c r="W58" s="1" t="str">
        <f t="shared" si="26"/>
        <v/>
      </c>
      <c r="X58" s="1" t="str">
        <f t="shared" si="26"/>
        <v/>
      </c>
      <c r="Y58" s="1" t="str">
        <f t="shared" si="26"/>
        <v/>
      </c>
      <c r="Z58" s="1" t="str">
        <f t="shared" si="26"/>
        <v/>
      </c>
      <c r="AA58" s="1" t="str">
        <f t="shared" si="26"/>
        <v/>
      </c>
      <c r="AB58" s="1" t="str">
        <f t="shared" si="26"/>
        <v/>
      </c>
      <c r="AC58" s="1" t="str">
        <f t="shared" si="26"/>
        <v/>
      </c>
      <c r="AD58" s="1" t="str">
        <f t="shared" si="26"/>
        <v/>
      </c>
      <c r="AE58" s="1" t="str">
        <f t="shared" si="26"/>
        <v/>
      </c>
      <c r="AF58" s="1" t="str">
        <f t="shared" si="26"/>
        <v/>
      </c>
      <c r="AG58" s="1" t="str">
        <f t="shared" si="26"/>
        <v/>
      </c>
      <c r="AH58" s="1" t="str">
        <f t="shared" si="26"/>
        <v/>
      </c>
      <c r="AI58" s="1" t="str">
        <f t="shared" si="26"/>
        <v/>
      </c>
      <c r="AJ58" s="1" t="str">
        <f t="shared" si="26"/>
        <v/>
      </c>
    </row>
    <row r="59" spans="1:37" ht="26.15" customHeight="1" x14ac:dyDescent="0.25">
      <c r="A59" s="1" t="str">
        <f t="shared" si="21"/>
        <v/>
      </c>
      <c r="B59" s="1" t="str">
        <f t="shared" si="23"/>
        <v/>
      </c>
      <c r="C59" s="1" t="str">
        <f t="shared" si="23"/>
        <v/>
      </c>
      <c r="D59" s="1" t="str">
        <f t="shared" si="22"/>
        <v/>
      </c>
      <c r="E59" s="112" t="str">
        <f>IF(E28="","",E28)</f>
        <v>⑩</v>
      </c>
      <c r="F59" s="112"/>
      <c r="G59" s="1" t="str">
        <f>IF(G28="","",G28)</f>
        <v/>
      </c>
      <c r="H59" s="112">
        <f>IF(H28="","",H28)</f>
        <v>2</v>
      </c>
      <c r="I59" s="112"/>
      <c r="J59" s="112" t="str">
        <f>IF(J28="","",J28)</f>
        <v>＝</v>
      </c>
      <c r="K59" s="112"/>
      <c r="L59" s="151">
        <f ca="1">L60*H59</f>
        <v>10</v>
      </c>
      <c r="M59" s="151"/>
      <c r="N59" s="1" t="str">
        <f t="shared" ref="N59:AJ59" si="27">IF(N28="","",N28)</f>
        <v/>
      </c>
      <c r="O59" s="1" t="str">
        <f t="shared" si="27"/>
        <v/>
      </c>
      <c r="P59" s="1" t="str">
        <f t="shared" si="27"/>
        <v/>
      </c>
      <c r="Q59" s="1" t="str">
        <f t="shared" si="27"/>
        <v/>
      </c>
      <c r="R59" s="1" t="str">
        <f t="shared" si="27"/>
        <v/>
      </c>
      <c r="S59" s="1" t="str">
        <f t="shared" si="27"/>
        <v/>
      </c>
      <c r="T59" s="1" t="str">
        <f t="shared" si="27"/>
        <v/>
      </c>
      <c r="U59" s="1" t="str">
        <f t="shared" si="27"/>
        <v/>
      </c>
      <c r="V59" s="1" t="str">
        <f t="shared" si="27"/>
        <v/>
      </c>
      <c r="W59" s="1" t="str">
        <f t="shared" si="27"/>
        <v/>
      </c>
      <c r="X59" s="1" t="str">
        <f t="shared" si="27"/>
        <v/>
      </c>
      <c r="Y59" s="1" t="str">
        <f t="shared" si="27"/>
        <v/>
      </c>
      <c r="Z59" s="1" t="str">
        <f t="shared" si="27"/>
        <v/>
      </c>
      <c r="AA59" s="1" t="str">
        <f t="shared" si="27"/>
        <v/>
      </c>
      <c r="AB59" s="1" t="str">
        <f t="shared" si="27"/>
        <v/>
      </c>
      <c r="AC59" s="1" t="str">
        <f t="shared" si="27"/>
        <v/>
      </c>
      <c r="AD59" s="1" t="str">
        <f t="shared" si="27"/>
        <v/>
      </c>
      <c r="AE59" s="1" t="str">
        <f t="shared" si="27"/>
        <v/>
      </c>
      <c r="AF59" s="1" t="str">
        <f t="shared" si="27"/>
        <v/>
      </c>
      <c r="AG59" s="1" t="str">
        <f t="shared" si="27"/>
        <v/>
      </c>
      <c r="AH59" s="1" t="str">
        <f t="shared" si="27"/>
        <v/>
      </c>
      <c r="AI59" s="1" t="str">
        <f t="shared" si="27"/>
        <v/>
      </c>
      <c r="AJ59" s="1" t="str">
        <f t="shared" si="27"/>
        <v/>
      </c>
    </row>
    <row r="60" spans="1:37" ht="26.15" customHeight="1" x14ac:dyDescent="0.25">
      <c r="A60" s="1" t="str">
        <f t="shared" si="21"/>
        <v/>
      </c>
      <c r="B60" s="1" t="str">
        <f t="shared" si="23"/>
        <v/>
      </c>
      <c r="C60" s="1" t="str">
        <f t="shared" si="23"/>
        <v/>
      </c>
      <c r="D60" s="1" t="str">
        <f t="shared" si="22"/>
        <v/>
      </c>
      <c r="E60" s="112"/>
      <c r="F60" s="112"/>
      <c r="G60" s="1" t="str">
        <f>IF(G29="","",G29)</f>
        <v/>
      </c>
      <c r="H60" s="112"/>
      <c r="I60" s="112"/>
      <c r="J60" s="112"/>
      <c r="K60" s="112"/>
      <c r="L60" s="112">
        <f ca="1">IF(L29="","",L29)</f>
        <v>5</v>
      </c>
      <c r="M60" s="112"/>
      <c r="N60" s="1" t="str">
        <f t="shared" ref="N60:AJ60" si="28">IF(N29="","",N29)</f>
        <v/>
      </c>
      <c r="O60" s="1" t="str">
        <f t="shared" si="28"/>
        <v/>
      </c>
      <c r="P60" s="1" t="str">
        <f t="shared" si="28"/>
        <v/>
      </c>
      <c r="Q60" s="1" t="str">
        <f t="shared" si="28"/>
        <v/>
      </c>
      <c r="R60" s="1" t="str">
        <f t="shared" si="28"/>
        <v/>
      </c>
      <c r="S60" s="1" t="str">
        <f t="shared" si="28"/>
        <v/>
      </c>
      <c r="T60" s="1" t="str">
        <f t="shared" si="28"/>
        <v/>
      </c>
      <c r="U60" s="1" t="str">
        <f t="shared" si="28"/>
        <v/>
      </c>
      <c r="V60" s="1" t="str">
        <f t="shared" si="28"/>
        <v/>
      </c>
      <c r="W60" s="1" t="str">
        <f t="shared" si="28"/>
        <v/>
      </c>
      <c r="X60" s="1" t="str">
        <f t="shared" si="28"/>
        <v/>
      </c>
      <c r="Y60" s="1" t="str">
        <f t="shared" si="28"/>
        <v/>
      </c>
      <c r="Z60" s="1" t="str">
        <f t="shared" si="28"/>
        <v/>
      </c>
      <c r="AA60" s="1" t="str">
        <f t="shared" si="28"/>
        <v/>
      </c>
      <c r="AB60" s="1" t="str">
        <f t="shared" si="28"/>
        <v/>
      </c>
      <c r="AC60" s="1" t="str">
        <f t="shared" si="28"/>
        <v/>
      </c>
      <c r="AD60" s="1" t="str">
        <f t="shared" si="28"/>
        <v/>
      </c>
      <c r="AE60" s="1" t="str">
        <f t="shared" si="28"/>
        <v/>
      </c>
      <c r="AF60" s="1" t="str">
        <f t="shared" si="28"/>
        <v/>
      </c>
      <c r="AG60" s="1" t="str">
        <f t="shared" si="28"/>
        <v/>
      </c>
      <c r="AH60" s="1" t="str">
        <f t="shared" si="28"/>
        <v/>
      </c>
      <c r="AI60" s="1" t="str">
        <f t="shared" si="28"/>
        <v/>
      </c>
      <c r="AJ60" s="1" t="str">
        <f t="shared" si="28"/>
        <v/>
      </c>
    </row>
  </sheetData>
  <mergeCells count="97">
    <mergeCell ref="H44:I44"/>
    <mergeCell ref="N49:O49"/>
    <mergeCell ref="N50:O50"/>
    <mergeCell ref="N41:O41"/>
    <mergeCell ref="N40:O40"/>
    <mergeCell ref="M43:N44"/>
    <mergeCell ref="O47:P47"/>
    <mergeCell ref="M46:N47"/>
    <mergeCell ref="O46:P46"/>
    <mergeCell ref="L40:M41"/>
    <mergeCell ref="I49:J49"/>
    <mergeCell ref="H59:I60"/>
    <mergeCell ref="K46:L47"/>
    <mergeCell ref="L49:M50"/>
    <mergeCell ref="M52:N53"/>
    <mergeCell ref="H52:I52"/>
    <mergeCell ref="J56:K57"/>
    <mergeCell ref="K52:L53"/>
    <mergeCell ref="L60:M60"/>
    <mergeCell ref="L57:M57"/>
    <mergeCell ref="H53:I53"/>
    <mergeCell ref="L56:M56"/>
    <mergeCell ref="L59:M59"/>
    <mergeCell ref="E52:F53"/>
    <mergeCell ref="E56:F57"/>
    <mergeCell ref="E59:F60"/>
    <mergeCell ref="H56:I57"/>
    <mergeCell ref="J59:K60"/>
    <mergeCell ref="O53:P53"/>
    <mergeCell ref="E18:F19"/>
    <mergeCell ref="G18:H19"/>
    <mergeCell ref="I18:J18"/>
    <mergeCell ref="L18:M19"/>
    <mergeCell ref="I19:J19"/>
    <mergeCell ref="E21:F22"/>
    <mergeCell ref="H21:I21"/>
    <mergeCell ref="J28:K29"/>
    <mergeCell ref="L28:M28"/>
    <mergeCell ref="E49:F50"/>
    <mergeCell ref="I50:J50"/>
    <mergeCell ref="E40:F41"/>
    <mergeCell ref="G40:H41"/>
    <mergeCell ref="I40:J40"/>
    <mergeCell ref="I41:J41"/>
    <mergeCell ref="O52:P52"/>
    <mergeCell ref="L26:M26"/>
    <mergeCell ref="L25:M25"/>
    <mergeCell ref="E28:F29"/>
    <mergeCell ref="H28:I29"/>
    <mergeCell ref="L29:M29"/>
    <mergeCell ref="E43:F44"/>
    <mergeCell ref="E46:F47"/>
    <mergeCell ref="H25:I26"/>
    <mergeCell ref="E25:F26"/>
    <mergeCell ref="J25:K26"/>
    <mergeCell ref="H43:I43"/>
    <mergeCell ref="H46:I46"/>
    <mergeCell ref="H47:I47"/>
    <mergeCell ref="G49:H50"/>
    <mergeCell ref="K43:L44"/>
    <mergeCell ref="AI1:AJ1"/>
    <mergeCell ref="AI31:AJ31"/>
    <mergeCell ref="G5:H5"/>
    <mergeCell ref="G6:H6"/>
    <mergeCell ref="W5:X6"/>
    <mergeCell ref="Y5:Z6"/>
    <mergeCell ref="AA5:AB5"/>
    <mergeCell ref="AA6:AB6"/>
    <mergeCell ref="L9:M10"/>
    <mergeCell ref="H12:I12"/>
    <mergeCell ref="K21:L22"/>
    <mergeCell ref="H22:I22"/>
    <mergeCell ref="H15:I15"/>
    <mergeCell ref="H16:I16"/>
    <mergeCell ref="K15:L16"/>
    <mergeCell ref="H13:I13"/>
    <mergeCell ref="E5:F6"/>
    <mergeCell ref="P6:Q6"/>
    <mergeCell ref="P5:Q5"/>
    <mergeCell ref="N5:O6"/>
    <mergeCell ref="Y35:Z36"/>
    <mergeCell ref="E35:F36"/>
    <mergeCell ref="G35:H35"/>
    <mergeCell ref="G36:H36"/>
    <mergeCell ref="N35:O36"/>
    <mergeCell ref="K12:L13"/>
    <mergeCell ref="E15:F16"/>
    <mergeCell ref="AA35:AB35"/>
    <mergeCell ref="AA36:AB36"/>
    <mergeCell ref="E9:F10"/>
    <mergeCell ref="G9:H10"/>
    <mergeCell ref="I9:J9"/>
    <mergeCell ref="I10:J10"/>
    <mergeCell ref="E12:F13"/>
    <mergeCell ref="P35:Q35"/>
    <mergeCell ref="P36:Q36"/>
    <mergeCell ref="W35:X36"/>
  </mergeCells>
  <phoneticPr fontId="2"/>
  <pageMargins left="0.98425196850393704" right="0.98425196850393704" top="0.98425196850393704" bottom="0.98425196850393704" header="0.51181102362204722" footer="0.51181102362204722"/>
  <pageSetup paperSize="9" orientation="portrait" horizontalDpi="300" verticalDpi="0" r:id="rId1"/>
  <headerFooter alignWithMargins="0">
    <oddHeader>&amp;L&amp;14算数ドリル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55"/>
  <dimension ref="A1:AU70"/>
  <sheetViews>
    <sheetView workbookViewId="0"/>
  </sheetViews>
  <sheetFormatPr defaultColWidth="8.78515625" defaultRowHeight="25" customHeight="1" x14ac:dyDescent="0.25"/>
  <cols>
    <col min="1" max="37" width="1.7109375" style="95" customWidth="1"/>
    <col min="38" max="16384" width="8.78515625" style="95"/>
  </cols>
  <sheetData>
    <row r="1" spans="1:36" ht="25" customHeight="1" x14ac:dyDescent="0.25">
      <c r="D1" s="96" t="s">
        <v>80</v>
      </c>
      <c r="AG1" s="97" t="s">
        <v>81</v>
      </c>
      <c r="AH1" s="97"/>
      <c r="AI1" s="158"/>
      <c r="AJ1" s="158"/>
    </row>
    <row r="2" spans="1:36" ht="25" customHeight="1" x14ac:dyDescent="0.25">
      <c r="Q2" s="98" t="s">
        <v>0</v>
      </c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</row>
    <row r="3" spans="1:36" ht="25" customHeight="1" x14ac:dyDescent="0.25">
      <c r="Q3" s="99"/>
    </row>
    <row r="4" spans="1:36" ht="25" customHeight="1" x14ac:dyDescent="0.25">
      <c r="A4" s="95" t="s">
        <v>82</v>
      </c>
    </row>
    <row r="6" spans="1:36" ht="25" customHeight="1" x14ac:dyDescent="0.25">
      <c r="A6" s="100" t="s">
        <v>83</v>
      </c>
      <c r="D6" s="157"/>
      <c r="E6" s="158">
        <f ca="1">INT(RAND()*(E7-1)+1)</f>
        <v>7</v>
      </c>
      <c r="F6" s="158"/>
      <c r="G6" s="157" t="s">
        <v>84</v>
      </c>
      <c r="H6" s="155"/>
      <c r="I6" s="158">
        <f ca="1">INT(RAND()*(I7-1)+1)</f>
        <v>5</v>
      </c>
      <c r="J6" s="158"/>
      <c r="K6" s="160"/>
      <c r="L6" s="159"/>
      <c r="M6" s="157"/>
    </row>
    <row r="7" spans="1:36" ht="25" customHeight="1" x14ac:dyDescent="0.25">
      <c r="D7" s="155"/>
      <c r="E7" s="154">
        <f ca="1">INT(RAND()*8+2)</f>
        <v>8</v>
      </c>
      <c r="F7" s="154"/>
      <c r="G7" s="155"/>
      <c r="H7" s="155"/>
      <c r="I7" s="154">
        <f ca="1">E7</f>
        <v>8</v>
      </c>
      <c r="J7" s="154"/>
      <c r="K7" s="160"/>
      <c r="L7" s="160"/>
      <c r="M7" s="155"/>
    </row>
    <row r="8" spans="1:36" ht="15" customHeight="1" x14ac:dyDescent="0.25"/>
    <row r="9" spans="1:36" ht="25" customHeight="1" x14ac:dyDescent="0.25">
      <c r="A9" s="100" t="s">
        <v>85</v>
      </c>
      <c r="D9" s="157"/>
      <c r="E9" s="158">
        <f ca="1">INT(RAND()*(E10-1)+1)</f>
        <v>3</v>
      </c>
      <c r="F9" s="158"/>
      <c r="G9" s="157" t="s">
        <v>27</v>
      </c>
      <c r="H9" s="155"/>
      <c r="I9" s="158">
        <f ca="1">INT(RAND()*(I10-1)+1)</f>
        <v>2</v>
      </c>
      <c r="J9" s="158"/>
      <c r="K9" s="160"/>
      <c r="L9" s="159"/>
      <c r="M9" s="157"/>
    </row>
    <row r="10" spans="1:36" ht="25" customHeight="1" x14ac:dyDescent="0.25">
      <c r="D10" s="155"/>
      <c r="E10" s="154">
        <f ca="1">INT(RAND()*8+2)</f>
        <v>8</v>
      </c>
      <c r="F10" s="154"/>
      <c r="G10" s="155"/>
      <c r="H10" s="155"/>
      <c r="I10" s="154">
        <f ca="1">E10</f>
        <v>8</v>
      </c>
      <c r="J10" s="154"/>
      <c r="K10" s="160"/>
      <c r="L10" s="160"/>
      <c r="M10" s="155"/>
    </row>
    <row r="11" spans="1:36" ht="15" customHeight="1" x14ac:dyDescent="0.25"/>
    <row r="12" spans="1:36" ht="25" customHeight="1" x14ac:dyDescent="0.25">
      <c r="A12" s="100" t="s">
        <v>86</v>
      </c>
      <c r="D12" s="157"/>
      <c r="E12" s="158">
        <f ca="1">INT(RAND()*(E13-1)+1)</f>
        <v>1</v>
      </c>
      <c r="F12" s="158"/>
      <c r="G12" s="157" t="s">
        <v>27</v>
      </c>
      <c r="H12" s="155"/>
      <c r="I12" s="158">
        <f ca="1">INT(RAND()*(I13-1)+1)</f>
        <v>1</v>
      </c>
      <c r="J12" s="158"/>
      <c r="K12" s="160"/>
      <c r="L12" s="159"/>
      <c r="M12" s="157"/>
    </row>
    <row r="13" spans="1:36" ht="25" customHeight="1" x14ac:dyDescent="0.25">
      <c r="D13" s="155"/>
      <c r="E13" s="154">
        <f ca="1">INT(RAND()*8+2)</f>
        <v>3</v>
      </c>
      <c r="F13" s="154"/>
      <c r="G13" s="155"/>
      <c r="H13" s="155"/>
      <c r="I13" s="154">
        <f ca="1">E13</f>
        <v>3</v>
      </c>
      <c r="J13" s="154"/>
      <c r="K13" s="160"/>
      <c r="L13" s="160"/>
      <c r="M13" s="155"/>
    </row>
    <row r="14" spans="1:36" ht="15" customHeight="1" x14ac:dyDescent="0.25"/>
    <row r="15" spans="1:36" ht="25" customHeight="1" x14ac:dyDescent="0.25">
      <c r="A15" s="100" t="s">
        <v>87</v>
      </c>
      <c r="D15" s="157"/>
      <c r="E15" s="158">
        <f ca="1">INT(RAND()*(E16-1)+1)</f>
        <v>2</v>
      </c>
      <c r="F15" s="158"/>
      <c r="G15" s="157" t="s">
        <v>27</v>
      </c>
      <c r="H15" s="155"/>
      <c r="I15" s="158">
        <f ca="1">INT(RAND()*(I16-1)+1)</f>
        <v>1</v>
      </c>
      <c r="J15" s="158"/>
      <c r="K15" s="160"/>
      <c r="L15" s="159"/>
      <c r="M15" s="157"/>
    </row>
    <row r="16" spans="1:36" ht="25" customHeight="1" x14ac:dyDescent="0.25">
      <c r="D16" s="155"/>
      <c r="E16" s="154">
        <f ca="1">INT(RAND()*8+2)</f>
        <v>5</v>
      </c>
      <c r="F16" s="154"/>
      <c r="G16" s="155"/>
      <c r="H16" s="155"/>
      <c r="I16" s="154">
        <f ca="1">E16</f>
        <v>5</v>
      </c>
      <c r="J16" s="154"/>
      <c r="K16" s="160"/>
      <c r="L16" s="160"/>
      <c r="M16" s="155"/>
    </row>
    <row r="17" spans="1:13" ht="15" customHeight="1" x14ac:dyDescent="0.25"/>
    <row r="18" spans="1:13" ht="25" customHeight="1" x14ac:dyDescent="0.25">
      <c r="A18" s="100" t="s">
        <v>88</v>
      </c>
      <c r="D18" s="157"/>
      <c r="E18" s="158">
        <f ca="1">INT(RAND()*(E19-1)+1)</f>
        <v>1</v>
      </c>
      <c r="F18" s="158"/>
      <c r="G18" s="157" t="s">
        <v>27</v>
      </c>
      <c r="H18" s="155"/>
      <c r="I18" s="158">
        <f ca="1">INT(RAND()*(I19-1)+1)</f>
        <v>4</v>
      </c>
      <c r="J18" s="158"/>
      <c r="K18" s="160"/>
      <c r="L18" s="159"/>
      <c r="M18" s="157"/>
    </row>
    <row r="19" spans="1:13" ht="25" customHeight="1" x14ac:dyDescent="0.25">
      <c r="D19" s="155"/>
      <c r="E19" s="154">
        <f ca="1">INT(RAND()*8+2)</f>
        <v>8</v>
      </c>
      <c r="F19" s="154"/>
      <c r="G19" s="155"/>
      <c r="H19" s="155"/>
      <c r="I19" s="154">
        <f ca="1">E19</f>
        <v>8</v>
      </c>
      <c r="J19" s="154"/>
      <c r="K19" s="160"/>
      <c r="L19" s="160"/>
      <c r="M19" s="155"/>
    </row>
    <row r="20" spans="1:13" ht="15" customHeight="1" x14ac:dyDescent="0.25"/>
    <row r="21" spans="1:13" ht="25" customHeight="1" x14ac:dyDescent="0.25">
      <c r="A21" s="100" t="s">
        <v>89</v>
      </c>
      <c r="D21" s="157"/>
      <c r="E21" s="158">
        <f ca="1">INT(RAND()*(E22-1)+1)+E22</f>
        <v>7</v>
      </c>
      <c r="F21" s="158"/>
      <c r="G21" s="157" t="s">
        <v>173</v>
      </c>
      <c r="H21" s="155"/>
      <c r="I21" s="158">
        <f ca="1">INT(RAND()*(I22-1)+1)</f>
        <v>2</v>
      </c>
      <c r="J21" s="158"/>
      <c r="K21" s="160"/>
      <c r="L21" s="159"/>
      <c r="M21" s="157"/>
    </row>
    <row r="22" spans="1:13" ht="25" customHeight="1" x14ac:dyDescent="0.25">
      <c r="D22" s="155"/>
      <c r="E22" s="154">
        <f ca="1">INT(RAND()*8+2)</f>
        <v>4</v>
      </c>
      <c r="F22" s="154"/>
      <c r="G22" s="155"/>
      <c r="H22" s="155"/>
      <c r="I22" s="154">
        <f ca="1">E22</f>
        <v>4</v>
      </c>
      <c r="J22" s="154"/>
      <c r="K22" s="160"/>
      <c r="L22" s="160"/>
      <c r="M22" s="155"/>
    </row>
    <row r="23" spans="1:13" ht="15" customHeight="1" x14ac:dyDescent="0.25"/>
    <row r="24" spans="1:13" ht="25" customHeight="1" x14ac:dyDescent="0.25">
      <c r="A24" s="100" t="s">
        <v>90</v>
      </c>
      <c r="D24" s="157"/>
      <c r="E24" s="158">
        <f ca="1">INT(RAND()*(E25-1)+1)+E25</f>
        <v>6</v>
      </c>
      <c r="F24" s="158"/>
      <c r="G24" s="157" t="s">
        <v>173</v>
      </c>
      <c r="H24" s="155"/>
      <c r="I24" s="158">
        <f ca="1">INT(RAND()*(I25-1)+1)</f>
        <v>1</v>
      </c>
      <c r="J24" s="158"/>
      <c r="K24" s="160"/>
      <c r="L24" s="159"/>
      <c r="M24" s="157"/>
    </row>
    <row r="25" spans="1:13" ht="25" customHeight="1" x14ac:dyDescent="0.25">
      <c r="D25" s="155"/>
      <c r="E25" s="154">
        <f ca="1">INT(RAND()*8+2)</f>
        <v>4</v>
      </c>
      <c r="F25" s="154"/>
      <c r="G25" s="155"/>
      <c r="H25" s="155"/>
      <c r="I25" s="154">
        <f ca="1">E25</f>
        <v>4</v>
      </c>
      <c r="J25" s="154"/>
      <c r="K25" s="160"/>
      <c r="L25" s="160"/>
      <c r="M25" s="155"/>
    </row>
    <row r="26" spans="1:13" ht="15" customHeight="1" x14ac:dyDescent="0.25"/>
    <row r="27" spans="1:13" ht="25" customHeight="1" x14ac:dyDescent="0.25">
      <c r="A27" s="100" t="s">
        <v>91</v>
      </c>
      <c r="D27" s="157"/>
      <c r="E27" s="158">
        <f ca="1">INT(RAND()*(E28-1)+1)+E28</f>
        <v>10</v>
      </c>
      <c r="F27" s="158"/>
      <c r="G27" s="157" t="s">
        <v>173</v>
      </c>
      <c r="H27" s="155"/>
      <c r="I27" s="158">
        <f ca="1">INT(RAND()*(I28-1)+1)</f>
        <v>3</v>
      </c>
      <c r="J27" s="158"/>
      <c r="K27" s="160"/>
      <c r="L27" s="159"/>
      <c r="M27" s="157"/>
    </row>
    <row r="28" spans="1:13" ht="25" customHeight="1" x14ac:dyDescent="0.25">
      <c r="D28" s="155"/>
      <c r="E28" s="154">
        <f ca="1">INT(RAND()*8+2)</f>
        <v>6</v>
      </c>
      <c r="F28" s="154"/>
      <c r="G28" s="155"/>
      <c r="H28" s="155"/>
      <c r="I28" s="154">
        <f ca="1">E28</f>
        <v>6</v>
      </c>
      <c r="J28" s="154"/>
      <c r="K28" s="160"/>
      <c r="L28" s="160"/>
      <c r="M28" s="155"/>
    </row>
    <row r="29" spans="1:13" ht="15" customHeight="1" x14ac:dyDescent="0.25"/>
    <row r="30" spans="1:13" ht="25" customHeight="1" x14ac:dyDescent="0.25">
      <c r="A30" s="100" t="s">
        <v>92</v>
      </c>
      <c r="D30" s="157"/>
      <c r="E30" s="158">
        <f ca="1">INT(RAND()*(E31-1)+1)+E31*INT(RAND()*2+1)</f>
        <v>5</v>
      </c>
      <c r="F30" s="158"/>
      <c r="G30" s="157" t="s">
        <v>173</v>
      </c>
      <c r="H30" s="155"/>
      <c r="I30" s="158">
        <f ca="1">INT(RAND()*(I31-1)+1)</f>
        <v>1</v>
      </c>
      <c r="J30" s="158"/>
      <c r="K30" s="160"/>
      <c r="L30" s="159"/>
      <c r="M30" s="157"/>
    </row>
    <row r="31" spans="1:13" ht="25" customHeight="1" x14ac:dyDescent="0.25">
      <c r="D31" s="155"/>
      <c r="E31" s="154">
        <f ca="1">INT(RAND()*8+2)</f>
        <v>2</v>
      </c>
      <c r="F31" s="154"/>
      <c r="G31" s="155"/>
      <c r="H31" s="155"/>
      <c r="I31" s="154">
        <f ca="1">E31</f>
        <v>2</v>
      </c>
      <c r="J31" s="154"/>
      <c r="K31" s="160"/>
      <c r="L31" s="160"/>
      <c r="M31" s="155"/>
    </row>
    <row r="32" spans="1:13" ht="15" customHeight="1" x14ac:dyDescent="0.25"/>
    <row r="33" spans="1:47" ht="25" customHeight="1" x14ac:dyDescent="0.25">
      <c r="A33" s="100" t="s">
        <v>93</v>
      </c>
      <c r="E33" s="158">
        <f ca="1">INT(RAND()*(E34-1)+1)+E34*INT(RAND()*2+1)</f>
        <v>17</v>
      </c>
      <c r="F33" s="158"/>
      <c r="G33" s="157" t="s">
        <v>173</v>
      </c>
      <c r="H33" s="155"/>
      <c r="I33" s="158">
        <f ca="1">INT(RAND()*(I34-1)+1)</f>
        <v>5</v>
      </c>
      <c r="J33" s="158"/>
      <c r="L33" s="159"/>
    </row>
    <row r="34" spans="1:47" ht="25" customHeight="1" x14ac:dyDescent="0.25">
      <c r="E34" s="154">
        <f ca="1">INT(RAND()*8+2)</f>
        <v>6</v>
      </c>
      <c r="F34" s="154"/>
      <c r="G34" s="155"/>
      <c r="H34" s="155"/>
      <c r="I34" s="154">
        <f ca="1">E34</f>
        <v>6</v>
      </c>
      <c r="J34" s="154"/>
      <c r="L34" s="160"/>
    </row>
    <row r="36" spans="1:47" ht="25" customHeight="1" x14ac:dyDescent="0.25">
      <c r="D36" s="96" t="str">
        <f>IF(D1="","",D1)</f>
        <v>分数のたし算・ひき算</v>
      </c>
      <c r="AG36" s="97" t="str">
        <f>IF(AG1="","",AG1)</f>
        <v>№</v>
      </c>
      <c r="AH36" s="97"/>
      <c r="AI36" s="158" t="str">
        <f>IF(AI1="","",AI1)</f>
        <v/>
      </c>
      <c r="AJ36" s="158"/>
    </row>
    <row r="37" spans="1:47" ht="25" customHeight="1" x14ac:dyDescent="0.25">
      <c r="E37" s="105" t="s">
        <v>1</v>
      </c>
      <c r="Q37" s="98" t="str">
        <f>IF(Q2="","",Q2)</f>
        <v>名前</v>
      </c>
      <c r="R37" s="97"/>
      <c r="S37" s="97"/>
      <c r="T37" s="97"/>
      <c r="U37" s="97" t="str">
        <f>IF(U2="","",U2)</f>
        <v/>
      </c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</row>
    <row r="38" spans="1:47" ht="25" customHeight="1" x14ac:dyDescent="0.25">
      <c r="E38" s="96"/>
      <c r="Q38" s="99"/>
    </row>
    <row r="39" spans="1:47" ht="25" customHeight="1" x14ac:dyDescent="0.25">
      <c r="A39" s="95" t="str">
        <f t="shared" ref="A39:A68" si="0">IF(A4="","",A4)</f>
        <v>◎計算しましょう。</v>
      </c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</row>
    <row r="40" spans="1:47" ht="25" customHeight="1" x14ac:dyDescent="0.25">
      <c r="A40" s="95" t="str">
        <f t="shared" si="0"/>
        <v/>
      </c>
      <c r="B40" s="95" t="str">
        <f t="shared" ref="B40:AK40" si="1">IF(B5="","",B5)</f>
        <v/>
      </c>
      <c r="C40" s="95" t="str">
        <f t="shared" si="1"/>
        <v/>
      </c>
      <c r="D40" s="95" t="str">
        <f t="shared" si="1"/>
        <v/>
      </c>
      <c r="E40" s="95" t="str">
        <f t="shared" si="1"/>
        <v/>
      </c>
      <c r="F40" s="95" t="str">
        <f t="shared" si="1"/>
        <v/>
      </c>
      <c r="G40" s="95" t="str">
        <f t="shared" si="1"/>
        <v/>
      </c>
      <c r="H40" s="95" t="str">
        <f t="shared" si="1"/>
        <v/>
      </c>
      <c r="I40" s="95" t="str">
        <f t="shared" si="1"/>
        <v/>
      </c>
      <c r="J40" s="95" t="str">
        <f t="shared" si="1"/>
        <v/>
      </c>
      <c r="K40" s="95" t="str">
        <f t="shared" si="1"/>
        <v/>
      </c>
      <c r="L40" s="95" t="str">
        <f t="shared" si="1"/>
        <v/>
      </c>
      <c r="M40" s="95" t="str">
        <f t="shared" si="1"/>
        <v/>
      </c>
      <c r="N40" s="95" t="str">
        <f t="shared" si="1"/>
        <v/>
      </c>
      <c r="O40" s="95" t="str">
        <f t="shared" si="1"/>
        <v/>
      </c>
      <c r="P40" s="95" t="str">
        <f t="shared" si="1"/>
        <v/>
      </c>
      <c r="Q40" s="95" t="str">
        <f t="shared" si="1"/>
        <v/>
      </c>
      <c r="R40" s="95" t="str">
        <f t="shared" si="1"/>
        <v/>
      </c>
      <c r="S40" s="95" t="str">
        <f t="shared" si="1"/>
        <v/>
      </c>
      <c r="T40" s="95" t="str">
        <f t="shared" si="1"/>
        <v/>
      </c>
      <c r="U40" s="95" t="str">
        <f t="shared" si="1"/>
        <v/>
      </c>
      <c r="V40" s="95" t="str">
        <f t="shared" si="1"/>
        <v/>
      </c>
      <c r="W40" s="95" t="str">
        <f t="shared" si="1"/>
        <v/>
      </c>
      <c r="X40" s="95" t="str">
        <f t="shared" si="1"/>
        <v/>
      </c>
      <c r="Y40" s="95" t="str">
        <f t="shared" si="1"/>
        <v/>
      </c>
      <c r="Z40" s="95" t="str">
        <f t="shared" si="1"/>
        <v/>
      </c>
      <c r="AA40" s="95" t="str">
        <f t="shared" si="1"/>
        <v/>
      </c>
      <c r="AB40" s="95" t="str">
        <f t="shared" si="1"/>
        <v/>
      </c>
      <c r="AC40" s="95" t="str">
        <f t="shared" si="1"/>
        <v/>
      </c>
      <c r="AD40" s="95" t="str">
        <f t="shared" si="1"/>
        <v/>
      </c>
      <c r="AE40" s="95" t="str">
        <f t="shared" si="1"/>
        <v/>
      </c>
      <c r="AF40" s="95" t="str">
        <f t="shared" si="1"/>
        <v/>
      </c>
      <c r="AG40" s="95" t="str">
        <f t="shared" si="1"/>
        <v/>
      </c>
      <c r="AH40" s="95" t="str">
        <f t="shared" si="1"/>
        <v/>
      </c>
      <c r="AI40" s="95" t="str">
        <f t="shared" si="1"/>
        <v/>
      </c>
      <c r="AJ40" s="95" t="str">
        <f t="shared" si="1"/>
        <v/>
      </c>
      <c r="AK40" s="95" t="str">
        <f t="shared" si="1"/>
        <v/>
      </c>
    </row>
    <row r="41" spans="1:47" ht="25" customHeight="1" x14ac:dyDescent="0.25">
      <c r="A41" s="95" t="str">
        <f t="shared" si="0"/>
        <v>(1)</v>
      </c>
      <c r="C41" s="95" t="str">
        <f>IF(C6="","",C6)</f>
        <v/>
      </c>
      <c r="D41" s="160" t="str">
        <f>IF(D6="","",D6)</f>
        <v/>
      </c>
      <c r="E41" s="156">
        <f ca="1">IF(E6="","",E6)</f>
        <v>7</v>
      </c>
      <c r="F41" s="156"/>
      <c r="G41" s="155" t="str">
        <f>IF(G6="","",G6)</f>
        <v>＋</v>
      </c>
      <c r="H41" s="155"/>
      <c r="I41" s="156">
        <f t="shared" ref="I41:I69" ca="1" si="2">IF(I6="","",I6)</f>
        <v>5</v>
      </c>
      <c r="J41" s="156"/>
      <c r="K41" s="157" t="s">
        <v>94</v>
      </c>
      <c r="L41" s="157"/>
      <c r="M41" s="153">
        <f ca="1">E41+I41</f>
        <v>12</v>
      </c>
      <c r="N41" s="153"/>
      <c r="O41" s="152" t="str">
        <f ca="1">IF(M41&gt;=M42,"＝","")</f>
        <v>＝</v>
      </c>
      <c r="P41" s="152"/>
      <c r="Q41" s="152">
        <f ca="1">IF(INT(M41/M42)=0,"",INT(M41/M42))</f>
        <v>1</v>
      </c>
      <c r="R41" s="153">
        <f ca="1">IF(Q41="","",IF(M41-M42*Q41=0,"",M41-M42*Q41))</f>
        <v>4</v>
      </c>
      <c r="S41" s="153"/>
      <c r="AC41" s="103"/>
      <c r="AD41" s="103"/>
      <c r="AI41" s="102"/>
      <c r="AJ41" s="102"/>
      <c r="AL41" s="102"/>
      <c r="AM41" s="103"/>
      <c r="AN41" s="102"/>
      <c r="AO41" s="103"/>
      <c r="AP41" s="102"/>
      <c r="AQ41" s="103"/>
      <c r="AR41" s="102"/>
      <c r="AS41" s="103"/>
      <c r="AT41" s="102"/>
      <c r="AU41" s="102"/>
    </row>
    <row r="42" spans="1:47" ht="25" customHeight="1" x14ac:dyDescent="0.25">
      <c r="A42" s="95" t="str">
        <f t="shared" si="0"/>
        <v/>
      </c>
      <c r="B42" s="95" t="str">
        <f>IF(B7="","",B7)</f>
        <v/>
      </c>
      <c r="C42" s="95" t="str">
        <f>IF(C7="","",C7)</f>
        <v/>
      </c>
      <c r="D42" s="160"/>
      <c r="E42" s="155">
        <f t="shared" ref="E42:E69" ca="1" si="3">IF(E7="","",E7)</f>
        <v>8</v>
      </c>
      <c r="F42" s="155"/>
      <c r="G42" s="155"/>
      <c r="H42" s="155"/>
      <c r="I42" s="155">
        <f t="shared" ca="1" si="2"/>
        <v>8</v>
      </c>
      <c r="J42" s="155"/>
      <c r="K42" s="157"/>
      <c r="L42" s="157"/>
      <c r="M42" s="152">
        <f ca="1">I42</f>
        <v>8</v>
      </c>
      <c r="N42" s="152"/>
      <c r="O42" s="152"/>
      <c r="P42" s="152"/>
      <c r="Q42" s="152"/>
      <c r="R42" s="152">
        <f ca="1">IF(R41="","",M42)</f>
        <v>8</v>
      </c>
      <c r="S42" s="152"/>
      <c r="AC42" s="102"/>
      <c r="AD42" s="102"/>
      <c r="AI42" s="102"/>
      <c r="AJ42" s="102"/>
      <c r="AL42" s="102"/>
      <c r="AM42" s="103"/>
      <c r="AN42" s="102"/>
      <c r="AO42" s="102"/>
      <c r="AP42" s="102"/>
      <c r="AQ42" s="102"/>
      <c r="AR42" s="102"/>
      <c r="AS42" s="102"/>
      <c r="AT42" s="102"/>
      <c r="AU42" s="102"/>
    </row>
    <row r="43" spans="1:47" ht="15" customHeight="1" x14ac:dyDescent="0.25">
      <c r="A43" s="95" t="str">
        <f t="shared" si="0"/>
        <v/>
      </c>
      <c r="B43" s="95" t="str">
        <f>IF(B8="","",B8)</f>
        <v/>
      </c>
      <c r="C43" s="95" t="str">
        <f>IF(C8="","",C8)</f>
        <v/>
      </c>
      <c r="D43" s="95" t="str">
        <f>IF(D8="","",D8)</f>
        <v/>
      </c>
      <c r="E43" s="95" t="str">
        <f t="shared" si="3"/>
        <v/>
      </c>
      <c r="F43" s="95" t="str">
        <f>IF(F8="","",F8)</f>
        <v/>
      </c>
      <c r="G43" s="95" t="str">
        <f>IF(G8="","",G8)</f>
        <v/>
      </c>
      <c r="H43" s="95" t="str">
        <f>IF(H8="","",H8)</f>
        <v/>
      </c>
      <c r="I43" s="95" t="str">
        <f t="shared" si="2"/>
        <v/>
      </c>
      <c r="J43" s="95" t="str">
        <f>IF(J8="","",J8)</f>
        <v/>
      </c>
      <c r="K43" s="95" t="str">
        <f>IF(K8="","",K8)</f>
        <v/>
      </c>
      <c r="L43" s="95" t="str">
        <f>IF(L8="","",L8)</f>
        <v/>
      </c>
      <c r="U43" s="95" t="str">
        <f t="shared" ref="U43:Z43" si="4">IF(U8="","",U8)</f>
        <v/>
      </c>
      <c r="V43" s="95" t="str">
        <f t="shared" si="4"/>
        <v/>
      </c>
      <c r="W43" s="95" t="str">
        <f t="shared" si="4"/>
        <v/>
      </c>
      <c r="X43" s="95" t="str">
        <f t="shared" si="4"/>
        <v/>
      </c>
      <c r="Y43" s="95" t="str">
        <f t="shared" si="4"/>
        <v/>
      </c>
      <c r="Z43" s="95" t="str">
        <f t="shared" si="4"/>
        <v/>
      </c>
      <c r="AG43" s="104"/>
      <c r="AH43" s="104"/>
    </row>
    <row r="44" spans="1:47" ht="25" customHeight="1" x14ac:dyDescent="0.25">
      <c r="A44" s="95" t="str">
        <f t="shared" si="0"/>
        <v>(2)</v>
      </c>
      <c r="C44" s="95" t="str">
        <f t="shared" ref="C44:C67" si="5">IF(C9="","",C9)</f>
        <v/>
      </c>
      <c r="D44" s="160" t="str">
        <f>IF(D9="","",D9)</f>
        <v/>
      </c>
      <c r="E44" s="156">
        <f t="shared" ca="1" si="3"/>
        <v>3</v>
      </c>
      <c r="F44" s="156"/>
      <c r="G44" s="155" t="str">
        <f>IF(G9="","",G9)</f>
        <v>＋</v>
      </c>
      <c r="H44" s="155"/>
      <c r="I44" s="156">
        <f t="shared" ca="1" si="2"/>
        <v>2</v>
      </c>
      <c r="J44" s="156"/>
      <c r="K44" s="157" t="s">
        <v>25</v>
      </c>
      <c r="L44" s="157"/>
      <c r="M44" s="153">
        <f ca="1">E44+I44</f>
        <v>5</v>
      </c>
      <c r="N44" s="153"/>
      <c r="O44" s="152" t="str">
        <f ca="1">IF(M44&gt;=M45,"＝","")</f>
        <v/>
      </c>
      <c r="P44" s="152"/>
      <c r="Q44" s="152" t="str">
        <f ca="1">IF(INT(M44/M45)=0,"",INT(M44/M45))</f>
        <v/>
      </c>
      <c r="R44" s="153" t="str">
        <f ca="1">IF(Q44="","",IF(M44-M45*Q44=0,"",M44-M45*Q44))</f>
        <v/>
      </c>
      <c r="S44" s="153"/>
      <c r="U44" s="102"/>
      <c r="V44" s="103"/>
      <c r="W44" s="102"/>
      <c r="X44" s="102"/>
      <c r="Y44" s="102"/>
      <c r="Z44" s="103"/>
      <c r="AB44" s="102"/>
      <c r="AC44" s="103"/>
      <c r="AD44" s="103"/>
      <c r="AI44" s="102"/>
      <c r="AJ44" s="102"/>
      <c r="AL44" s="102"/>
      <c r="AM44" s="103"/>
      <c r="AN44" s="102"/>
      <c r="AO44" s="103"/>
      <c r="AP44" s="102"/>
      <c r="AQ44" s="103"/>
      <c r="AR44" s="102"/>
      <c r="AS44" s="103"/>
      <c r="AT44" s="102"/>
      <c r="AU44" s="102"/>
    </row>
    <row r="45" spans="1:47" ht="25" customHeight="1" x14ac:dyDescent="0.25">
      <c r="A45" s="95" t="str">
        <f t="shared" si="0"/>
        <v/>
      </c>
      <c r="B45" s="95" t="str">
        <f>IF(B10="","",B10)</f>
        <v/>
      </c>
      <c r="C45" s="95" t="str">
        <f t="shared" si="5"/>
        <v/>
      </c>
      <c r="D45" s="160"/>
      <c r="E45" s="154">
        <f t="shared" ca="1" si="3"/>
        <v>8</v>
      </c>
      <c r="F45" s="154"/>
      <c r="G45" s="155"/>
      <c r="H45" s="155"/>
      <c r="I45" s="154">
        <f t="shared" ca="1" si="2"/>
        <v>8</v>
      </c>
      <c r="J45" s="154"/>
      <c r="K45" s="157"/>
      <c r="L45" s="157"/>
      <c r="M45" s="152">
        <f ca="1">I45</f>
        <v>8</v>
      </c>
      <c r="N45" s="152"/>
      <c r="O45" s="152"/>
      <c r="P45" s="152"/>
      <c r="Q45" s="152"/>
      <c r="R45" s="152" t="str">
        <f ca="1">IF(R44="","",M45)</f>
        <v/>
      </c>
      <c r="S45" s="152"/>
      <c r="U45" s="102"/>
      <c r="V45" s="102"/>
      <c r="W45" s="102"/>
      <c r="X45" s="102"/>
      <c r="Y45" s="102"/>
      <c r="Z45" s="102"/>
      <c r="AB45" s="102"/>
      <c r="AC45" s="102"/>
      <c r="AD45" s="102"/>
      <c r="AI45" s="102"/>
      <c r="AJ45" s="102"/>
      <c r="AL45" s="102"/>
      <c r="AM45" s="103"/>
      <c r="AN45" s="102"/>
      <c r="AO45" s="102"/>
      <c r="AP45" s="102"/>
      <c r="AQ45" s="102"/>
      <c r="AR45" s="102"/>
      <c r="AS45" s="102"/>
      <c r="AT45" s="102"/>
      <c r="AU45" s="102"/>
    </row>
    <row r="46" spans="1:47" ht="15" customHeight="1" x14ac:dyDescent="0.25">
      <c r="A46" s="95" t="str">
        <f t="shared" si="0"/>
        <v/>
      </c>
      <c r="B46" s="95" t="str">
        <f>IF(B11="","",B11)</f>
        <v/>
      </c>
      <c r="C46" s="95" t="str">
        <f t="shared" si="5"/>
        <v/>
      </c>
      <c r="D46" s="95" t="str">
        <f>IF(D11="","",D11)</f>
        <v/>
      </c>
      <c r="E46" s="95" t="str">
        <f t="shared" si="3"/>
        <v/>
      </c>
      <c r="F46" s="95" t="str">
        <f>IF(F11="","",F11)</f>
        <v/>
      </c>
      <c r="G46" s="95" t="str">
        <f>IF(G11="","",G11)</f>
        <v/>
      </c>
      <c r="H46" s="95" t="str">
        <f>IF(H11="","",H11)</f>
        <v/>
      </c>
      <c r="I46" s="95" t="str">
        <f t="shared" si="2"/>
        <v/>
      </c>
      <c r="J46" s="95" t="str">
        <f>IF(J11="","",J11)</f>
        <v/>
      </c>
      <c r="K46" s="95" t="str">
        <f>IF(K11="","",K11)</f>
        <v/>
      </c>
      <c r="L46" s="95" t="str">
        <f>IF(L11="","",L11)</f>
        <v/>
      </c>
      <c r="U46" s="95" t="str">
        <f t="shared" ref="U46:Z46" si="6">IF(U11="","",U11)</f>
        <v/>
      </c>
      <c r="V46" s="95" t="str">
        <f t="shared" si="6"/>
        <v/>
      </c>
      <c r="W46" s="95" t="str">
        <f t="shared" si="6"/>
        <v/>
      </c>
      <c r="X46" s="95" t="str">
        <f t="shared" si="6"/>
        <v/>
      </c>
      <c r="Y46" s="95" t="str">
        <f t="shared" si="6"/>
        <v/>
      </c>
      <c r="Z46" s="95" t="str">
        <f t="shared" si="6"/>
        <v/>
      </c>
      <c r="AG46" s="104"/>
      <c r="AH46" s="104"/>
    </row>
    <row r="47" spans="1:47" ht="25" customHeight="1" x14ac:dyDescent="0.25">
      <c r="A47" s="95" t="str">
        <f t="shared" si="0"/>
        <v>(3)</v>
      </c>
      <c r="C47" s="95" t="str">
        <f t="shared" si="5"/>
        <v/>
      </c>
      <c r="D47" s="160" t="str">
        <f>IF(D12="","",D12)</f>
        <v/>
      </c>
      <c r="E47" s="156">
        <f t="shared" ca="1" si="3"/>
        <v>1</v>
      </c>
      <c r="F47" s="156"/>
      <c r="G47" s="155" t="str">
        <f>IF(G12="","",G12)</f>
        <v>＋</v>
      </c>
      <c r="H47" s="155"/>
      <c r="I47" s="156">
        <f t="shared" ca="1" si="2"/>
        <v>1</v>
      </c>
      <c r="J47" s="156"/>
      <c r="K47" s="157" t="s">
        <v>25</v>
      </c>
      <c r="L47" s="157"/>
      <c r="M47" s="153">
        <f ca="1">E47+I47</f>
        <v>2</v>
      </c>
      <c r="N47" s="153"/>
      <c r="O47" s="152" t="str">
        <f ca="1">IF(M47&gt;=M48,"＝","")</f>
        <v/>
      </c>
      <c r="P47" s="152"/>
      <c r="Q47" s="152" t="str">
        <f ca="1">IF(INT(M47/M48)=0,"",INT(M47/M48))</f>
        <v/>
      </c>
      <c r="R47" s="153" t="str">
        <f ca="1">IF(Q47="","",IF(M47-M48*Q47=0,"",M47-M48*Q47))</f>
        <v/>
      </c>
      <c r="S47" s="153"/>
      <c r="U47" s="102"/>
      <c r="V47" s="103"/>
      <c r="W47" s="102"/>
      <c r="X47" s="102"/>
      <c r="Y47" s="102"/>
      <c r="Z47" s="103"/>
      <c r="AB47" s="102"/>
      <c r="AC47" s="103"/>
      <c r="AD47" s="103"/>
      <c r="AI47" s="102"/>
      <c r="AJ47" s="102"/>
      <c r="AL47" s="102"/>
      <c r="AM47" s="103"/>
      <c r="AN47" s="102"/>
      <c r="AO47" s="103"/>
      <c r="AP47" s="102"/>
      <c r="AQ47" s="103"/>
      <c r="AR47" s="102"/>
      <c r="AS47" s="103"/>
      <c r="AT47" s="102"/>
      <c r="AU47" s="102"/>
    </row>
    <row r="48" spans="1:47" ht="25" customHeight="1" x14ac:dyDescent="0.25">
      <c r="A48" s="95" t="str">
        <f t="shared" si="0"/>
        <v/>
      </c>
      <c r="B48" s="95" t="str">
        <f>IF(B13="","",B13)</f>
        <v/>
      </c>
      <c r="C48" s="95" t="str">
        <f t="shared" si="5"/>
        <v/>
      </c>
      <c r="D48" s="160"/>
      <c r="E48" s="154">
        <f t="shared" ca="1" si="3"/>
        <v>3</v>
      </c>
      <c r="F48" s="154"/>
      <c r="G48" s="155"/>
      <c r="H48" s="155"/>
      <c r="I48" s="154">
        <f t="shared" ca="1" si="2"/>
        <v>3</v>
      </c>
      <c r="J48" s="154"/>
      <c r="K48" s="157"/>
      <c r="L48" s="157"/>
      <c r="M48" s="152">
        <f ca="1">I48</f>
        <v>3</v>
      </c>
      <c r="N48" s="152"/>
      <c r="O48" s="152"/>
      <c r="P48" s="152"/>
      <c r="Q48" s="152"/>
      <c r="R48" s="152" t="str">
        <f ca="1">IF(R47="","",M48)</f>
        <v/>
      </c>
      <c r="S48" s="152"/>
      <c r="U48" s="102"/>
      <c r="V48" s="102"/>
      <c r="W48" s="102"/>
      <c r="X48" s="102"/>
      <c r="Y48" s="102"/>
      <c r="Z48" s="102"/>
      <c r="AB48" s="102"/>
      <c r="AC48" s="102"/>
      <c r="AD48" s="102"/>
      <c r="AI48" s="102"/>
      <c r="AJ48" s="102"/>
      <c r="AL48" s="102"/>
      <c r="AM48" s="103"/>
      <c r="AN48" s="102"/>
      <c r="AO48" s="102"/>
      <c r="AP48" s="102"/>
      <c r="AQ48" s="102"/>
      <c r="AR48" s="102"/>
      <c r="AS48" s="102"/>
      <c r="AT48" s="102"/>
      <c r="AU48" s="102"/>
    </row>
    <row r="49" spans="1:47" ht="15" customHeight="1" x14ac:dyDescent="0.25">
      <c r="A49" s="95" t="str">
        <f t="shared" si="0"/>
        <v/>
      </c>
      <c r="B49" s="95" t="str">
        <f>IF(B14="","",B14)</f>
        <v/>
      </c>
      <c r="C49" s="95" t="str">
        <f t="shared" si="5"/>
        <v/>
      </c>
      <c r="D49" s="95" t="str">
        <f>IF(D14="","",D14)</f>
        <v/>
      </c>
      <c r="E49" s="95" t="str">
        <f t="shared" si="3"/>
        <v/>
      </c>
      <c r="F49" s="95" t="str">
        <f>IF(F14="","",F14)</f>
        <v/>
      </c>
      <c r="G49" s="95" t="str">
        <f>IF(G14="","",G14)</f>
        <v/>
      </c>
      <c r="H49" s="95" t="str">
        <f>IF(H14="","",H14)</f>
        <v/>
      </c>
      <c r="I49" s="95" t="str">
        <f t="shared" si="2"/>
        <v/>
      </c>
      <c r="J49" s="95" t="str">
        <f>IF(J14="","",J14)</f>
        <v/>
      </c>
      <c r="K49" s="95" t="str">
        <f>IF(K14="","",K14)</f>
        <v/>
      </c>
      <c r="L49" s="95" t="str">
        <f>IF(L14="","",L14)</f>
        <v/>
      </c>
      <c r="U49" s="95" t="str">
        <f>IF(U14="","",U14)</f>
        <v/>
      </c>
      <c r="W49" s="95" t="str">
        <f>IF(W14="","",W14)</f>
        <v/>
      </c>
      <c r="X49" s="95" t="str">
        <f>IF(X14="","",X14)</f>
        <v/>
      </c>
      <c r="Y49" s="95" t="str">
        <f>IF(Y14="","",Y14)</f>
        <v/>
      </c>
      <c r="Z49" s="95" t="str">
        <f>IF(Z14="","",Z14)</f>
        <v/>
      </c>
      <c r="AG49" s="104"/>
      <c r="AH49" s="104"/>
    </row>
    <row r="50" spans="1:47" ht="25" customHeight="1" x14ac:dyDescent="0.25">
      <c r="A50" s="95" t="str">
        <f t="shared" si="0"/>
        <v>(4)</v>
      </c>
      <c r="C50" s="95" t="str">
        <f t="shared" si="5"/>
        <v/>
      </c>
      <c r="D50" s="160" t="str">
        <f>IF(D15="","",D15)</f>
        <v/>
      </c>
      <c r="E50" s="155">
        <f t="shared" ca="1" si="3"/>
        <v>2</v>
      </c>
      <c r="F50" s="155"/>
      <c r="G50" s="155" t="str">
        <f>IF(G15="","",G15)</f>
        <v>＋</v>
      </c>
      <c r="H50" s="155"/>
      <c r="I50" s="155">
        <f t="shared" ca="1" si="2"/>
        <v>1</v>
      </c>
      <c r="J50" s="155"/>
      <c r="K50" s="157" t="s">
        <v>25</v>
      </c>
      <c r="L50" s="157"/>
      <c r="M50" s="153">
        <f ca="1">E50+I50</f>
        <v>3</v>
      </c>
      <c r="N50" s="153"/>
      <c r="O50" s="152" t="str">
        <f ca="1">IF(M50&gt;=M51,"＝","")</f>
        <v/>
      </c>
      <c r="P50" s="152"/>
      <c r="Q50" s="152" t="str">
        <f ca="1">IF(INT(M50/M51)=0,"",INT(M50/M51))</f>
        <v/>
      </c>
      <c r="R50" s="153" t="str">
        <f ca="1">IF(Q50="","",IF(M50-M51*Q50=0,"",M50-M51*Q50))</f>
        <v/>
      </c>
      <c r="S50" s="153"/>
      <c r="U50" s="102"/>
      <c r="V50" s="103"/>
      <c r="W50" s="102"/>
      <c r="X50" s="102"/>
      <c r="Y50" s="102"/>
      <c r="Z50" s="103"/>
      <c r="AB50" s="102"/>
      <c r="AC50" s="103"/>
      <c r="AD50" s="103"/>
      <c r="AI50" s="102"/>
      <c r="AJ50" s="102"/>
      <c r="AL50" s="102"/>
      <c r="AM50" s="103"/>
      <c r="AN50" s="102"/>
      <c r="AO50" s="103"/>
      <c r="AP50" s="102"/>
      <c r="AQ50" s="103"/>
      <c r="AR50" s="102"/>
      <c r="AS50" s="103"/>
      <c r="AT50" s="102"/>
      <c r="AU50" s="102"/>
    </row>
    <row r="51" spans="1:47" ht="25" customHeight="1" x14ac:dyDescent="0.25">
      <c r="A51" s="95" t="str">
        <f t="shared" si="0"/>
        <v/>
      </c>
      <c r="B51" s="95" t="str">
        <f>IF(B16="","",B16)</f>
        <v/>
      </c>
      <c r="C51" s="95" t="str">
        <f t="shared" si="5"/>
        <v/>
      </c>
      <c r="D51" s="160"/>
      <c r="E51" s="154">
        <f t="shared" ca="1" si="3"/>
        <v>5</v>
      </c>
      <c r="F51" s="154"/>
      <c r="G51" s="155"/>
      <c r="H51" s="155"/>
      <c r="I51" s="154">
        <f t="shared" ca="1" si="2"/>
        <v>5</v>
      </c>
      <c r="J51" s="154"/>
      <c r="K51" s="157"/>
      <c r="L51" s="157"/>
      <c r="M51" s="152">
        <f ca="1">I51</f>
        <v>5</v>
      </c>
      <c r="N51" s="152"/>
      <c r="O51" s="152"/>
      <c r="P51" s="152"/>
      <c r="Q51" s="152"/>
      <c r="R51" s="152" t="str">
        <f ca="1">IF(R50="","",M51)</f>
        <v/>
      </c>
      <c r="S51" s="152"/>
      <c r="U51" s="102"/>
      <c r="V51" s="102"/>
      <c r="W51" s="102"/>
      <c r="X51" s="102"/>
      <c r="Y51" s="102"/>
      <c r="Z51" s="102"/>
      <c r="AB51" s="102"/>
      <c r="AC51" s="102"/>
      <c r="AD51" s="102"/>
      <c r="AI51" s="102"/>
      <c r="AJ51" s="102"/>
      <c r="AL51" s="102"/>
      <c r="AM51" s="103"/>
      <c r="AN51" s="102"/>
      <c r="AO51" s="102"/>
      <c r="AP51" s="102"/>
      <c r="AQ51" s="102"/>
      <c r="AR51" s="102"/>
      <c r="AS51" s="102"/>
      <c r="AT51" s="102"/>
      <c r="AU51" s="102"/>
    </row>
    <row r="52" spans="1:47" ht="15" customHeight="1" x14ac:dyDescent="0.25">
      <c r="A52" s="95" t="str">
        <f t="shared" si="0"/>
        <v/>
      </c>
      <c r="B52" s="95" t="str">
        <f>IF(B17="","",B17)</f>
        <v/>
      </c>
      <c r="C52" s="95" t="str">
        <f t="shared" si="5"/>
        <v/>
      </c>
      <c r="D52" s="95" t="str">
        <f>IF(D17="","",D17)</f>
        <v/>
      </c>
      <c r="E52" s="95" t="str">
        <f t="shared" si="3"/>
        <v/>
      </c>
      <c r="F52" s="95" t="str">
        <f>IF(F17="","",F17)</f>
        <v/>
      </c>
      <c r="G52" s="95" t="str">
        <f>IF(G17="","",G17)</f>
        <v/>
      </c>
      <c r="H52" s="95" t="str">
        <f>IF(H17="","",H17)</f>
        <v/>
      </c>
      <c r="I52" s="95" t="str">
        <f t="shared" si="2"/>
        <v/>
      </c>
      <c r="J52" s="95" t="str">
        <f>IF(J17="","",J17)</f>
        <v/>
      </c>
      <c r="K52" s="95" t="str">
        <f>IF(K17="","",K17)</f>
        <v/>
      </c>
      <c r="L52" s="95" t="str">
        <f>IF(L17="","",L17)</f>
        <v/>
      </c>
      <c r="U52" s="95" t="str">
        <f t="shared" ref="U52:Z52" si="7">IF(U17="","",U17)</f>
        <v/>
      </c>
      <c r="V52" s="95" t="str">
        <f t="shared" si="7"/>
        <v/>
      </c>
      <c r="W52" s="95" t="str">
        <f t="shared" si="7"/>
        <v/>
      </c>
      <c r="X52" s="95" t="str">
        <f t="shared" si="7"/>
        <v/>
      </c>
      <c r="Y52" s="95" t="str">
        <f t="shared" si="7"/>
        <v/>
      </c>
      <c r="Z52" s="95" t="str">
        <f t="shared" si="7"/>
        <v/>
      </c>
      <c r="AG52" s="104"/>
      <c r="AH52" s="104"/>
    </row>
    <row r="53" spans="1:47" ht="25" customHeight="1" x14ac:dyDescent="0.25">
      <c r="A53" s="95" t="str">
        <f t="shared" si="0"/>
        <v>(5)</v>
      </c>
      <c r="C53" s="95" t="str">
        <f t="shared" si="5"/>
        <v/>
      </c>
      <c r="D53" s="160" t="str">
        <f>IF(D18="","",D18)</f>
        <v/>
      </c>
      <c r="E53" s="156">
        <f t="shared" ca="1" si="3"/>
        <v>1</v>
      </c>
      <c r="F53" s="156"/>
      <c r="G53" s="155" t="str">
        <f>IF(G18="","",G18)</f>
        <v>＋</v>
      </c>
      <c r="H53" s="155"/>
      <c r="I53" s="156">
        <f t="shared" ca="1" si="2"/>
        <v>4</v>
      </c>
      <c r="J53" s="156"/>
      <c r="K53" s="157" t="s">
        <v>25</v>
      </c>
      <c r="L53" s="157"/>
      <c r="M53" s="153">
        <f ca="1">E53+I53</f>
        <v>5</v>
      </c>
      <c r="N53" s="153"/>
      <c r="O53" s="152" t="str">
        <f ca="1">IF(M53&gt;=M54,"＝","")</f>
        <v/>
      </c>
      <c r="P53" s="152"/>
      <c r="Q53" s="152" t="str">
        <f ca="1">IF(INT(M53/M54)=0,"",INT(M53/M54))</f>
        <v/>
      </c>
      <c r="R53" s="153" t="str">
        <f ca="1">IF(Q53="","",IF(M53-M54*Q53=0,"",M53-M54*Q53))</f>
        <v/>
      </c>
      <c r="S53" s="153"/>
      <c r="U53" s="102"/>
      <c r="V53" s="103"/>
      <c r="W53" s="102"/>
      <c r="X53" s="102"/>
      <c r="Y53" s="102"/>
      <c r="Z53" s="103"/>
      <c r="AB53" s="102"/>
      <c r="AC53" s="103"/>
      <c r="AD53" s="103"/>
      <c r="AI53" s="102"/>
      <c r="AJ53" s="102"/>
      <c r="AL53" s="102"/>
      <c r="AM53" s="103"/>
      <c r="AN53" s="102"/>
      <c r="AO53" s="103"/>
      <c r="AP53" s="102"/>
      <c r="AQ53" s="103"/>
      <c r="AR53" s="102"/>
      <c r="AS53" s="103"/>
      <c r="AT53" s="102"/>
      <c r="AU53" s="102"/>
    </row>
    <row r="54" spans="1:47" ht="25" customHeight="1" x14ac:dyDescent="0.25">
      <c r="A54" s="95" t="str">
        <f t="shared" si="0"/>
        <v/>
      </c>
      <c r="B54" s="95" t="str">
        <f>IF(B19="","",B19)</f>
        <v/>
      </c>
      <c r="C54" s="95" t="str">
        <f t="shared" si="5"/>
        <v/>
      </c>
      <c r="D54" s="160"/>
      <c r="E54" s="154">
        <f t="shared" ca="1" si="3"/>
        <v>8</v>
      </c>
      <c r="F54" s="154"/>
      <c r="G54" s="155"/>
      <c r="H54" s="155"/>
      <c r="I54" s="154">
        <f t="shared" ca="1" si="2"/>
        <v>8</v>
      </c>
      <c r="J54" s="154"/>
      <c r="K54" s="157"/>
      <c r="L54" s="157"/>
      <c r="M54" s="152">
        <f ca="1">I54</f>
        <v>8</v>
      </c>
      <c r="N54" s="152"/>
      <c r="O54" s="152"/>
      <c r="P54" s="152"/>
      <c r="Q54" s="152"/>
      <c r="R54" s="152" t="str">
        <f ca="1">IF(R53="","",M54)</f>
        <v/>
      </c>
      <c r="S54" s="152"/>
      <c r="U54" s="102"/>
      <c r="V54" s="102"/>
      <c r="W54" s="102"/>
      <c r="X54" s="102"/>
      <c r="Y54" s="102"/>
      <c r="Z54" s="102"/>
      <c r="AB54" s="102"/>
      <c r="AC54" s="102"/>
      <c r="AD54" s="102"/>
      <c r="AI54" s="102"/>
      <c r="AJ54" s="102"/>
      <c r="AL54" s="102"/>
      <c r="AM54" s="103"/>
      <c r="AN54" s="102"/>
      <c r="AO54" s="102"/>
      <c r="AP54" s="102"/>
      <c r="AQ54" s="102"/>
      <c r="AR54" s="102"/>
      <c r="AS54" s="102"/>
      <c r="AT54" s="102"/>
      <c r="AU54" s="102"/>
    </row>
    <row r="55" spans="1:47" ht="15" customHeight="1" x14ac:dyDescent="0.25">
      <c r="A55" s="95" t="str">
        <f t="shared" si="0"/>
        <v/>
      </c>
      <c r="B55" s="95" t="str">
        <f>IF(B20="","",B20)</f>
        <v/>
      </c>
      <c r="C55" s="95" t="str">
        <f t="shared" si="5"/>
        <v/>
      </c>
      <c r="D55" s="95" t="str">
        <f>IF(D20="","",D20)</f>
        <v/>
      </c>
      <c r="E55" s="95" t="str">
        <f t="shared" si="3"/>
        <v/>
      </c>
      <c r="F55" s="95" t="str">
        <f>IF(F20="","",F20)</f>
        <v/>
      </c>
      <c r="G55" s="95" t="str">
        <f>IF(G20="","",G20)</f>
        <v/>
      </c>
      <c r="H55" s="95" t="str">
        <f>IF(H20="","",H20)</f>
        <v/>
      </c>
      <c r="I55" s="95" t="str">
        <f t="shared" si="2"/>
        <v/>
      </c>
      <c r="J55" s="95" t="str">
        <f>IF(J20="","",J20)</f>
        <v/>
      </c>
      <c r="K55" s="95" t="str">
        <f>IF(K20="","",K20)</f>
        <v/>
      </c>
      <c r="L55" s="95" t="str">
        <f>IF(L20="","",L20)</f>
        <v/>
      </c>
      <c r="U55" s="95" t="str">
        <f t="shared" ref="U55:Z55" si="8">IF(U20="","",U20)</f>
        <v/>
      </c>
      <c r="V55" s="95" t="str">
        <f t="shared" si="8"/>
        <v/>
      </c>
      <c r="W55" s="95" t="str">
        <f t="shared" si="8"/>
        <v/>
      </c>
      <c r="X55" s="95" t="str">
        <f t="shared" si="8"/>
        <v/>
      </c>
      <c r="Y55" s="95" t="str">
        <f t="shared" si="8"/>
        <v/>
      </c>
      <c r="Z55" s="95" t="str">
        <f t="shared" si="8"/>
        <v/>
      </c>
      <c r="AG55" s="104"/>
      <c r="AH55" s="104"/>
    </row>
    <row r="56" spans="1:47" ht="25" customHeight="1" x14ac:dyDescent="0.25">
      <c r="A56" s="95" t="str">
        <f t="shared" si="0"/>
        <v>(6)</v>
      </c>
      <c r="C56" s="95" t="str">
        <f t="shared" si="5"/>
        <v/>
      </c>
      <c r="D56" s="160" t="str">
        <f>IF(D21="","",D21)</f>
        <v/>
      </c>
      <c r="E56" s="155">
        <f t="shared" ca="1" si="3"/>
        <v>7</v>
      </c>
      <c r="F56" s="155"/>
      <c r="G56" s="155" t="str">
        <f>IF(G21="","",G21)</f>
        <v>－</v>
      </c>
      <c r="H56" s="155"/>
      <c r="I56" s="155">
        <f t="shared" ca="1" si="2"/>
        <v>2</v>
      </c>
      <c r="J56" s="155"/>
      <c r="K56" s="157" t="s">
        <v>25</v>
      </c>
      <c r="L56" s="157"/>
      <c r="M56" s="153">
        <f ca="1">E56-I56</f>
        <v>5</v>
      </c>
      <c r="N56" s="153"/>
      <c r="O56" s="152" t="str">
        <f ca="1">IF(M56&gt;=M57,"＝","")</f>
        <v>＝</v>
      </c>
      <c r="P56" s="152"/>
      <c r="Q56" s="152">
        <f ca="1">IF(INT(M56/M57)=0,"",INT(M56/M57))</f>
        <v>1</v>
      </c>
      <c r="R56" s="153">
        <f ca="1">IF(Q56="","",IF(M56-M57*Q56=0,"",M56-M57*Q56))</f>
        <v>1</v>
      </c>
      <c r="S56" s="153"/>
      <c r="U56" s="102"/>
      <c r="V56" s="103"/>
      <c r="W56" s="102"/>
      <c r="X56" s="102"/>
      <c r="Y56" s="102"/>
      <c r="Z56" s="103"/>
      <c r="AB56" s="102"/>
      <c r="AC56" s="103"/>
      <c r="AD56" s="103"/>
      <c r="AI56" s="102"/>
      <c r="AJ56" s="102"/>
      <c r="AL56" s="102"/>
      <c r="AM56" s="103"/>
      <c r="AN56" s="102"/>
      <c r="AO56" s="103"/>
      <c r="AP56" s="102"/>
      <c r="AQ56" s="103"/>
      <c r="AR56" s="102"/>
      <c r="AS56" s="103"/>
      <c r="AT56" s="102"/>
      <c r="AU56" s="102"/>
    </row>
    <row r="57" spans="1:47" ht="25" customHeight="1" x14ac:dyDescent="0.25">
      <c r="A57" s="95" t="str">
        <f t="shared" si="0"/>
        <v/>
      </c>
      <c r="B57" s="95" t="str">
        <f>IF(B22="","",B22)</f>
        <v/>
      </c>
      <c r="C57" s="95" t="str">
        <f t="shared" si="5"/>
        <v/>
      </c>
      <c r="D57" s="160"/>
      <c r="E57" s="154">
        <f t="shared" ca="1" si="3"/>
        <v>4</v>
      </c>
      <c r="F57" s="154"/>
      <c r="G57" s="155"/>
      <c r="H57" s="155"/>
      <c r="I57" s="154">
        <f t="shared" ca="1" si="2"/>
        <v>4</v>
      </c>
      <c r="J57" s="154"/>
      <c r="K57" s="157"/>
      <c r="L57" s="157"/>
      <c r="M57" s="152">
        <f ca="1">I57</f>
        <v>4</v>
      </c>
      <c r="N57" s="152"/>
      <c r="O57" s="152"/>
      <c r="P57" s="152"/>
      <c r="Q57" s="152"/>
      <c r="R57" s="152">
        <f ca="1">IF(R56="","",M57)</f>
        <v>4</v>
      </c>
      <c r="S57" s="152"/>
      <c r="U57" s="102"/>
      <c r="V57" s="102"/>
      <c r="W57" s="102"/>
      <c r="X57" s="102"/>
      <c r="Y57" s="102"/>
      <c r="Z57" s="102"/>
      <c r="AB57" s="102"/>
      <c r="AC57" s="102"/>
      <c r="AD57" s="102"/>
      <c r="AI57" s="102"/>
      <c r="AJ57" s="102"/>
      <c r="AL57" s="102"/>
      <c r="AM57" s="103"/>
      <c r="AN57" s="102"/>
      <c r="AO57" s="102"/>
      <c r="AP57" s="102"/>
      <c r="AQ57" s="102"/>
      <c r="AR57" s="102"/>
      <c r="AS57" s="102"/>
      <c r="AT57" s="102"/>
      <c r="AU57" s="102"/>
    </row>
    <row r="58" spans="1:47" ht="15" customHeight="1" x14ac:dyDescent="0.25">
      <c r="A58" s="95" t="str">
        <f t="shared" si="0"/>
        <v/>
      </c>
      <c r="B58" s="95" t="str">
        <f>IF(B23="","",B23)</f>
        <v/>
      </c>
      <c r="C58" s="95" t="str">
        <f t="shared" si="5"/>
        <v/>
      </c>
      <c r="D58" s="95" t="str">
        <f>IF(D23="","",D23)</f>
        <v/>
      </c>
      <c r="E58" s="95" t="str">
        <f t="shared" si="3"/>
        <v/>
      </c>
      <c r="F58" s="95" t="str">
        <f>IF(F23="","",F23)</f>
        <v/>
      </c>
      <c r="G58" s="95" t="str">
        <f>IF(G23="","",G23)</f>
        <v/>
      </c>
      <c r="H58" s="95" t="str">
        <f>IF(H23="","",H23)</f>
        <v/>
      </c>
      <c r="I58" s="95" t="str">
        <f t="shared" si="2"/>
        <v/>
      </c>
      <c r="J58" s="95" t="str">
        <f>IF(J23="","",J23)</f>
        <v/>
      </c>
      <c r="K58" s="95" t="str">
        <f>IF(K23="","",K23)</f>
        <v/>
      </c>
      <c r="L58" s="95" t="str">
        <f>IF(L23="","",L23)</f>
        <v/>
      </c>
      <c r="U58" s="95" t="str">
        <f t="shared" ref="U58:Z58" si="9">IF(U23="","",U23)</f>
        <v/>
      </c>
      <c r="V58" s="95" t="str">
        <f t="shared" si="9"/>
        <v/>
      </c>
      <c r="W58" s="95" t="str">
        <f t="shared" si="9"/>
        <v/>
      </c>
      <c r="X58" s="95" t="str">
        <f t="shared" si="9"/>
        <v/>
      </c>
      <c r="Y58" s="95" t="str">
        <f t="shared" si="9"/>
        <v/>
      </c>
      <c r="Z58" s="95" t="str">
        <f t="shared" si="9"/>
        <v/>
      </c>
      <c r="AG58" s="104"/>
      <c r="AH58" s="104"/>
    </row>
    <row r="59" spans="1:47" ht="25" customHeight="1" x14ac:dyDescent="0.25">
      <c r="A59" s="95" t="str">
        <f t="shared" si="0"/>
        <v>(7)</v>
      </c>
      <c r="C59" s="95" t="str">
        <f t="shared" si="5"/>
        <v/>
      </c>
      <c r="D59" s="160" t="str">
        <f>IF(D24="","",D24)</f>
        <v/>
      </c>
      <c r="E59" s="156">
        <f t="shared" ca="1" si="3"/>
        <v>6</v>
      </c>
      <c r="F59" s="156"/>
      <c r="G59" s="155" t="str">
        <f>IF(G24="","",G24)</f>
        <v>－</v>
      </c>
      <c r="H59" s="155"/>
      <c r="I59" s="156">
        <f t="shared" ca="1" si="2"/>
        <v>1</v>
      </c>
      <c r="J59" s="156"/>
      <c r="K59" s="157" t="s">
        <v>25</v>
      </c>
      <c r="L59" s="157"/>
      <c r="M59" s="153">
        <f ca="1">E59-I59</f>
        <v>5</v>
      </c>
      <c r="N59" s="153"/>
      <c r="O59" s="152" t="str">
        <f ca="1">IF(M59&gt;=M60,"＝","")</f>
        <v>＝</v>
      </c>
      <c r="P59" s="152"/>
      <c r="Q59" s="152">
        <f ca="1">IF(INT(M59/M60)=0,"",INT(M59/M60))</f>
        <v>1</v>
      </c>
      <c r="R59" s="153">
        <f ca="1">IF(Q59="","",IF(M59-M60*Q59=0,"",M59-M60*Q59))</f>
        <v>1</v>
      </c>
      <c r="S59" s="153"/>
      <c r="U59" s="102"/>
      <c r="V59" s="103"/>
      <c r="W59" s="102"/>
      <c r="X59" s="102"/>
      <c r="Y59" s="102"/>
      <c r="Z59" s="103"/>
      <c r="AB59" s="102"/>
      <c r="AC59" s="103"/>
      <c r="AD59" s="103"/>
      <c r="AI59" s="102"/>
      <c r="AJ59" s="102"/>
      <c r="AL59" s="102"/>
      <c r="AM59" s="103"/>
      <c r="AN59" s="102"/>
      <c r="AO59" s="103"/>
      <c r="AP59" s="102"/>
      <c r="AQ59" s="103"/>
      <c r="AR59" s="102"/>
      <c r="AS59" s="103"/>
      <c r="AT59" s="102"/>
      <c r="AU59" s="102"/>
    </row>
    <row r="60" spans="1:47" ht="25" customHeight="1" x14ac:dyDescent="0.25">
      <c r="A60" s="95" t="str">
        <f t="shared" si="0"/>
        <v/>
      </c>
      <c r="B60" s="95" t="str">
        <f>IF(B25="","",B25)</f>
        <v/>
      </c>
      <c r="C60" s="95" t="str">
        <f t="shared" si="5"/>
        <v/>
      </c>
      <c r="D60" s="160"/>
      <c r="E60" s="154">
        <f t="shared" ca="1" si="3"/>
        <v>4</v>
      </c>
      <c r="F60" s="154"/>
      <c r="G60" s="155"/>
      <c r="H60" s="155"/>
      <c r="I60" s="154">
        <f t="shared" ca="1" si="2"/>
        <v>4</v>
      </c>
      <c r="J60" s="154"/>
      <c r="K60" s="157"/>
      <c r="L60" s="157"/>
      <c r="M60" s="152">
        <f ca="1">I60</f>
        <v>4</v>
      </c>
      <c r="N60" s="152"/>
      <c r="O60" s="152"/>
      <c r="P60" s="152"/>
      <c r="Q60" s="152"/>
      <c r="R60" s="152">
        <f ca="1">IF(R59="","",M60)</f>
        <v>4</v>
      </c>
      <c r="S60" s="152"/>
      <c r="U60" s="102"/>
      <c r="V60" s="102"/>
      <c r="W60" s="102"/>
      <c r="X60" s="102"/>
      <c r="Y60" s="102"/>
      <c r="Z60" s="102"/>
      <c r="AB60" s="102"/>
      <c r="AC60" s="102"/>
      <c r="AD60" s="102"/>
      <c r="AI60" s="102"/>
      <c r="AJ60" s="102"/>
      <c r="AL60" s="102"/>
      <c r="AM60" s="103"/>
      <c r="AN60" s="102"/>
      <c r="AO60" s="102"/>
      <c r="AP60" s="102"/>
      <c r="AQ60" s="102"/>
      <c r="AR60" s="102"/>
      <c r="AS60" s="102"/>
      <c r="AT60" s="102"/>
      <c r="AU60" s="102"/>
    </row>
    <row r="61" spans="1:47" ht="15" customHeight="1" x14ac:dyDescent="0.25">
      <c r="A61" s="95" t="str">
        <f t="shared" si="0"/>
        <v/>
      </c>
      <c r="C61" s="95" t="str">
        <f t="shared" si="5"/>
        <v/>
      </c>
      <c r="D61" s="95" t="str">
        <f>IF(D26="","",D26)</f>
        <v/>
      </c>
      <c r="E61" s="95" t="str">
        <f t="shared" si="3"/>
        <v/>
      </c>
      <c r="F61" s="95" t="str">
        <f>IF(F26="","",F26)</f>
        <v/>
      </c>
      <c r="G61" s="95" t="str">
        <f>IF(G26="","",G26)</f>
        <v/>
      </c>
      <c r="H61" s="95" t="str">
        <f>IF(H26="","",H26)</f>
        <v/>
      </c>
      <c r="I61" s="95" t="str">
        <f t="shared" si="2"/>
        <v/>
      </c>
      <c r="J61" s="95" t="str">
        <f>IF(J26="","",J26)</f>
        <v/>
      </c>
      <c r="K61" s="95" t="str">
        <f>IF(K26="","",K26)</f>
        <v/>
      </c>
      <c r="L61" s="95" t="str">
        <f>IF(L26="","",L26)</f>
        <v/>
      </c>
    </row>
    <row r="62" spans="1:47" ht="25" customHeight="1" x14ac:dyDescent="0.25">
      <c r="A62" s="95" t="str">
        <f t="shared" si="0"/>
        <v>(8)</v>
      </c>
      <c r="C62" s="95" t="str">
        <f t="shared" si="5"/>
        <v/>
      </c>
      <c r="D62" s="160" t="str">
        <f>IF(D27="","",D27)</f>
        <v/>
      </c>
      <c r="E62" s="156">
        <f t="shared" ca="1" si="3"/>
        <v>10</v>
      </c>
      <c r="F62" s="156"/>
      <c r="G62" s="155" t="str">
        <f>IF(G27="","",G27)</f>
        <v>－</v>
      </c>
      <c r="H62" s="155"/>
      <c r="I62" s="156">
        <f t="shared" ca="1" si="2"/>
        <v>3</v>
      </c>
      <c r="J62" s="156"/>
      <c r="K62" s="157" t="s">
        <v>25</v>
      </c>
      <c r="L62" s="157"/>
      <c r="M62" s="153">
        <f ca="1">E62-I62</f>
        <v>7</v>
      </c>
      <c r="N62" s="153"/>
      <c r="O62" s="152" t="str">
        <f ca="1">IF(M62&gt;=M63,"＝","")</f>
        <v>＝</v>
      </c>
      <c r="P62" s="152"/>
      <c r="Q62" s="152">
        <f ca="1">IF(INT(M62/M63)=0,"",INT(M62/M63))</f>
        <v>1</v>
      </c>
      <c r="R62" s="153">
        <f ca="1">IF(Q62="","",IF(M62-M63*Q62=0,"",M62-M63*Q62))</f>
        <v>1</v>
      </c>
      <c r="S62" s="153"/>
      <c r="U62" s="102"/>
      <c r="V62" s="103"/>
      <c r="W62" s="102"/>
      <c r="X62" s="102"/>
      <c r="Y62" s="102"/>
      <c r="Z62" s="103"/>
      <c r="AB62" s="102"/>
      <c r="AC62" s="103"/>
      <c r="AD62" s="103"/>
      <c r="AI62" s="102"/>
      <c r="AJ62" s="102"/>
      <c r="AL62" s="102"/>
      <c r="AM62" s="103"/>
      <c r="AN62" s="102"/>
      <c r="AO62" s="103"/>
      <c r="AP62" s="102"/>
      <c r="AQ62" s="103"/>
      <c r="AR62" s="102"/>
      <c r="AS62" s="103"/>
      <c r="AT62" s="102"/>
      <c r="AU62" s="102"/>
    </row>
    <row r="63" spans="1:47" ht="25" customHeight="1" x14ac:dyDescent="0.25">
      <c r="A63" s="95" t="str">
        <f t="shared" si="0"/>
        <v/>
      </c>
      <c r="B63" s="95" t="str">
        <f>IF(B28="","",B28)</f>
        <v/>
      </c>
      <c r="C63" s="95" t="str">
        <f t="shared" si="5"/>
        <v/>
      </c>
      <c r="D63" s="160"/>
      <c r="E63" s="154">
        <f t="shared" ca="1" si="3"/>
        <v>6</v>
      </c>
      <c r="F63" s="154"/>
      <c r="G63" s="155"/>
      <c r="H63" s="155"/>
      <c r="I63" s="154">
        <f t="shared" ca="1" si="2"/>
        <v>6</v>
      </c>
      <c r="J63" s="154"/>
      <c r="K63" s="157"/>
      <c r="L63" s="157"/>
      <c r="M63" s="152">
        <f ca="1">I63</f>
        <v>6</v>
      </c>
      <c r="N63" s="152"/>
      <c r="O63" s="152"/>
      <c r="P63" s="152"/>
      <c r="Q63" s="152"/>
      <c r="R63" s="152">
        <f ca="1">IF(R62="","",M63)</f>
        <v>6</v>
      </c>
      <c r="S63" s="152"/>
      <c r="U63" s="102"/>
      <c r="V63" s="102"/>
      <c r="W63" s="102"/>
      <c r="X63" s="102"/>
      <c r="Y63" s="102"/>
      <c r="Z63" s="102"/>
      <c r="AB63" s="102"/>
      <c r="AC63" s="102"/>
      <c r="AD63" s="102"/>
      <c r="AI63" s="102"/>
      <c r="AJ63" s="102"/>
      <c r="AL63" s="102"/>
      <c r="AM63" s="103"/>
      <c r="AN63" s="102"/>
      <c r="AO63" s="102"/>
      <c r="AP63" s="102"/>
      <c r="AQ63" s="102"/>
      <c r="AR63" s="102"/>
      <c r="AS63" s="102"/>
      <c r="AT63" s="102"/>
      <c r="AU63" s="102"/>
    </row>
    <row r="64" spans="1:47" ht="15" customHeight="1" x14ac:dyDescent="0.25">
      <c r="A64" s="95" t="str">
        <f t="shared" si="0"/>
        <v/>
      </c>
      <c r="B64" s="95" t="str">
        <f>IF(B29="","",B29)</f>
        <v/>
      </c>
      <c r="C64" s="95" t="str">
        <f t="shared" si="5"/>
        <v/>
      </c>
      <c r="D64" s="95" t="str">
        <f>IF(D29="","",D29)</f>
        <v/>
      </c>
      <c r="E64" s="95" t="str">
        <f t="shared" si="3"/>
        <v/>
      </c>
      <c r="F64" s="95" t="str">
        <f>IF(F29="","",F29)</f>
        <v/>
      </c>
      <c r="G64" s="95" t="str">
        <f>IF(G29="","",G29)</f>
        <v/>
      </c>
      <c r="H64" s="95" t="str">
        <f>IF(H29="","",H29)</f>
        <v/>
      </c>
      <c r="I64" s="95" t="str">
        <f t="shared" si="2"/>
        <v/>
      </c>
      <c r="J64" s="95" t="str">
        <f>IF(J29="","",J29)</f>
        <v/>
      </c>
      <c r="K64" s="95" t="str">
        <f>IF(K29="","",K29)</f>
        <v/>
      </c>
      <c r="L64" s="95" t="str">
        <f>IF(L29="","",L29)</f>
        <v/>
      </c>
    </row>
    <row r="65" spans="1:47" ht="25" customHeight="1" x14ac:dyDescent="0.25">
      <c r="A65" s="95" t="str">
        <f t="shared" si="0"/>
        <v>(9)</v>
      </c>
      <c r="C65" s="95" t="str">
        <f t="shared" si="5"/>
        <v/>
      </c>
      <c r="D65" s="160" t="str">
        <f>IF(D30="","",D30)</f>
        <v/>
      </c>
      <c r="E65" s="155">
        <f t="shared" ca="1" si="3"/>
        <v>5</v>
      </c>
      <c r="F65" s="155"/>
      <c r="G65" s="155" t="str">
        <f>IF(G30="","",G30)</f>
        <v>－</v>
      </c>
      <c r="H65" s="155"/>
      <c r="I65" s="155">
        <f t="shared" ca="1" si="2"/>
        <v>1</v>
      </c>
      <c r="J65" s="155"/>
      <c r="K65" s="157" t="s">
        <v>25</v>
      </c>
      <c r="L65" s="157"/>
      <c r="M65" s="153">
        <f ca="1">E65-I65</f>
        <v>4</v>
      </c>
      <c r="N65" s="153"/>
      <c r="O65" s="152" t="str">
        <f ca="1">IF(M65&gt;=M66,"＝","")</f>
        <v>＝</v>
      </c>
      <c r="P65" s="152"/>
      <c r="Q65" s="152">
        <f ca="1">IF(INT(M65/M66)=0,"",INT(M65/M66))</f>
        <v>2</v>
      </c>
      <c r="R65" s="153" t="str">
        <f ca="1">IF(Q65="","",IF(M65-M66*Q65=0,"",M65-M66*Q65))</f>
        <v/>
      </c>
      <c r="S65" s="153"/>
      <c r="U65" s="102"/>
      <c r="V65" s="103"/>
      <c r="W65" s="102"/>
      <c r="X65" s="102"/>
      <c r="Y65" s="102"/>
      <c r="Z65" s="103"/>
      <c r="AB65" s="102"/>
      <c r="AC65" s="103"/>
      <c r="AD65" s="103"/>
      <c r="AI65" s="102"/>
      <c r="AJ65" s="102"/>
      <c r="AL65" s="102"/>
      <c r="AM65" s="103"/>
      <c r="AN65" s="102"/>
      <c r="AO65" s="103"/>
      <c r="AP65" s="102"/>
      <c r="AQ65" s="103"/>
      <c r="AR65" s="102"/>
      <c r="AS65" s="103"/>
      <c r="AT65" s="102"/>
      <c r="AU65" s="102"/>
    </row>
    <row r="66" spans="1:47" ht="25" customHeight="1" x14ac:dyDescent="0.25">
      <c r="A66" s="95" t="str">
        <f t="shared" si="0"/>
        <v/>
      </c>
      <c r="B66" s="95" t="str">
        <f>IF(B31="","",B31)</f>
        <v/>
      </c>
      <c r="C66" s="95" t="str">
        <f t="shared" si="5"/>
        <v/>
      </c>
      <c r="D66" s="160"/>
      <c r="E66" s="154">
        <f t="shared" ca="1" si="3"/>
        <v>2</v>
      </c>
      <c r="F66" s="154"/>
      <c r="G66" s="155"/>
      <c r="H66" s="155"/>
      <c r="I66" s="154">
        <f t="shared" ca="1" si="2"/>
        <v>2</v>
      </c>
      <c r="J66" s="154"/>
      <c r="K66" s="157"/>
      <c r="L66" s="157"/>
      <c r="M66" s="152">
        <f ca="1">I66</f>
        <v>2</v>
      </c>
      <c r="N66" s="152"/>
      <c r="O66" s="152"/>
      <c r="P66" s="152"/>
      <c r="Q66" s="152"/>
      <c r="R66" s="152" t="str">
        <f ca="1">IF(R65="","",M66)</f>
        <v/>
      </c>
      <c r="S66" s="152"/>
      <c r="U66" s="102"/>
      <c r="V66" s="102"/>
      <c r="W66" s="102"/>
      <c r="X66" s="102"/>
      <c r="Y66" s="102"/>
      <c r="Z66" s="102"/>
      <c r="AB66" s="102"/>
      <c r="AC66" s="102"/>
      <c r="AD66" s="102"/>
      <c r="AI66" s="102"/>
      <c r="AJ66" s="102"/>
      <c r="AL66" s="102"/>
      <c r="AM66" s="103"/>
      <c r="AN66" s="102"/>
      <c r="AO66" s="102"/>
      <c r="AP66" s="102"/>
      <c r="AQ66" s="102"/>
      <c r="AR66" s="102"/>
      <c r="AS66" s="102"/>
      <c r="AT66" s="102"/>
      <c r="AU66" s="102"/>
    </row>
    <row r="67" spans="1:47" ht="15" customHeight="1" x14ac:dyDescent="0.25">
      <c r="A67" s="95" t="str">
        <f t="shared" si="0"/>
        <v/>
      </c>
      <c r="B67" s="95" t="str">
        <f>IF(B32="","",B32)</f>
        <v/>
      </c>
      <c r="C67" s="95" t="str">
        <f t="shared" si="5"/>
        <v/>
      </c>
      <c r="D67" s="95" t="str">
        <f>IF(D32="","",D32)</f>
        <v/>
      </c>
      <c r="E67" s="95" t="str">
        <f t="shared" si="3"/>
        <v/>
      </c>
      <c r="F67" s="95" t="str">
        <f>IF(F32="","",F32)</f>
        <v/>
      </c>
      <c r="G67" s="95" t="str">
        <f>IF(G32="","",G32)</f>
        <v/>
      </c>
      <c r="H67" s="95" t="str">
        <f>IF(H32="","",H32)</f>
        <v/>
      </c>
      <c r="I67" s="95" t="str">
        <f t="shared" si="2"/>
        <v/>
      </c>
      <c r="J67" s="95" t="str">
        <f>IF(J32="","",J32)</f>
        <v/>
      </c>
      <c r="K67" s="95" t="str">
        <f>IF(K32="","",K32)</f>
        <v/>
      </c>
      <c r="L67" s="95" t="str">
        <f>IF(L32="","",L32)</f>
        <v/>
      </c>
    </row>
    <row r="68" spans="1:47" ht="25" customHeight="1" x14ac:dyDescent="0.25">
      <c r="A68" s="95" t="str">
        <f t="shared" si="0"/>
        <v>(10)</v>
      </c>
      <c r="E68" s="155">
        <f t="shared" ca="1" si="3"/>
        <v>17</v>
      </c>
      <c r="F68" s="155"/>
      <c r="G68" s="155" t="str">
        <f>IF(G33="","",G33)</f>
        <v>－</v>
      </c>
      <c r="H68" s="155"/>
      <c r="I68" s="155">
        <f t="shared" ca="1" si="2"/>
        <v>5</v>
      </c>
      <c r="J68" s="155"/>
      <c r="K68" s="157" t="s">
        <v>25</v>
      </c>
      <c r="L68" s="157"/>
      <c r="M68" s="153">
        <f ca="1">E68-I68</f>
        <v>12</v>
      </c>
      <c r="N68" s="153"/>
      <c r="O68" s="152" t="str">
        <f ca="1">IF(M68&gt;=M69,"＝","")</f>
        <v>＝</v>
      </c>
      <c r="P68" s="152"/>
      <c r="Q68" s="152">
        <f ca="1">IF(INT(M68/M69)=0,"",INT(M68/M69))</f>
        <v>2</v>
      </c>
      <c r="R68" s="153" t="str">
        <f ca="1">IF(Q68="","",IF(M68-M69*Q68=0,"",M68-M69*Q68))</f>
        <v/>
      </c>
      <c r="S68" s="153"/>
      <c r="U68" s="102"/>
      <c r="V68" s="103"/>
      <c r="W68" s="102"/>
      <c r="X68" s="102"/>
      <c r="Y68" s="102"/>
      <c r="Z68" s="103"/>
      <c r="AB68" s="102"/>
      <c r="AC68" s="103"/>
      <c r="AD68" s="103"/>
      <c r="AI68" s="102"/>
      <c r="AJ68" s="102"/>
      <c r="AL68" s="102"/>
      <c r="AM68" s="103"/>
      <c r="AN68" s="102"/>
      <c r="AO68" s="103"/>
      <c r="AP68" s="102"/>
      <c r="AQ68" s="103"/>
      <c r="AR68" s="102"/>
      <c r="AS68" s="103"/>
      <c r="AT68" s="102"/>
      <c r="AU68" s="102"/>
    </row>
    <row r="69" spans="1:47" ht="25" customHeight="1" x14ac:dyDescent="0.25">
      <c r="E69" s="154">
        <f t="shared" ca="1" si="3"/>
        <v>6</v>
      </c>
      <c r="F69" s="154"/>
      <c r="G69" s="155"/>
      <c r="H69" s="155"/>
      <c r="I69" s="154">
        <f t="shared" ca="1" si="2"/>
        <v>6</v>
      </c>
      <c r="J69" s="154"/>
      <c r="K69" s="157"/>
      <c r="L69" s="157"/>
      <c r="M69" s="152">
        <f ca="1">I69</f>
        <v>6</v>
      </c>
      <c r="N69" s="152"/>
      <c r="O69" s="152"/>
      <c r="P69" s="152"/>
      <c r="Q69" s="152"/>
      <c r="R69" s="152" t="str">
        <f ca="1">IF(R68="","",M69)</f>
        <v/>
      </c>
      <c r="S69" s="152"/>
      <c r="U69" s="102"/>
      <c r="V69" s="102"/>
      <c r="W69" s="102"/>
      <c r="X69" s="102"/>
      <c r="Y69" s="102"/>
      <c r="Z69" s="102"/>
      <c r="AB69" s="102"/>
      <c r="AC69" s="102"/>
      <c r="AD69" s="102"/>
      <c r="AI69" s="102"/>
      <c r="AJ69" s="102"/>
      <c r="AL69" s="102"/>
      <c r="AM69" s="103"/>
      <c r="AN69" s="102"/>
      <c r="AO69" s="102"/>
      <c r="AP69" s="102"/>
      <c r="AQ69" s="102"/>
      <c r="AR69" s="102"/>
      <c r="AS69" s="102"/>
      <c r="AT69" s="102"/>
      <c r="AU69" s="102"/>
    </row>
    <row r="70" spans="1:47" ht="25" customHeight="1" x14ac:dyDescent="0.25">
      <c r="K70" s="95" t="str">
        <f t="shared" ref="K70:R70" si="10">IF(K35="","",K35)</f>
        <v/>
      </c>
      <c r="L70" s="95" t="str">
        <f t="shared" si="10"/>
        <v/>
      </c>
      <c r="M70" s="95" t="str">
        <f t="shared" si="10"/>
        <v/>
      </c>
      <c r="N70" s="95" t="str">
        <f t="shared" si="10"/>
        <v/>
      </c>
      <c r="O70" s="95" t="str">
        <f t="shared" si="10"/>
        <v/>
      </c>
      <c r="P70" s="95" t="str">
        <f t="shared" si="10"/>
        <v/>
      </c>
      <c r="Q70" s="95" t="str">
        <f t="shared" si="10"/>
        <v/>
      </c>
      <c r="R70" s="95" t="str">
        <f t="shared" si="10"/>
        <v/>
      </c>
    </row>
  </sheetData>
  <mergeCells count="218">
    <mergeCell ref="M65:N65"/>
    <mergeCell ref="M53:N53"/>
    <mergeCell ref="M54:N54"/>
    <mergeCell ref="M56:N56"/>
    <mergeCell ref="M57:N57"/>
    <mergeCell ref="AI1:AJ1"/>
    <mergeCell ref="AI36:AJ36"/>
    <mergeCell ref="O41:P42"/>
    <mergeCell ref="Q41:Q42"/>
    <mergeCell ref="R41:S41"/>
    <mergeCell ref="M62:N62"/>
    <mergeCell ref="M47:N47"/>
    <mergeCell ref="M48:N48"/>
    <mergeCell ref="M50:N50"/>
    <mergeCell ref="M51:N51"/>
    <mergeCell ref="M63:N63"/>
    <mergeCell ref="M60:N60"/>
    <mergeCell ref="L9:L10"/>
    <mergeCell ref="M9:M10"/>
    <mergeCell ref="E10:F10"/>
    <mergeCell ref="I10:J10"/>
    <mergeCell ref="I9:J9"/>
    <mergeCell ref="D9:D10"/>
    <mergeCell ref="E9:F9"/>
    <mergeCell ref="G9:H10"/>
    <mergeCell ref="K6:K7"/>
    <mergeCell ref="D6:D7"/>
    <mergeCell ref="K9:K10"/>
    <mergeCell ref="L6:L7"/>
    <mergeCell ref="M6:M7"/>
    <mergeCell ref="E7:F7"/>
    <mergeCell ref="I7:J7"/>
    <mergeCell ref="E6:F6"/>
    <mergeCell ref="G6:H7"/>
    <mergeCell ref="I6:J6"/>
    <mergeCell ref="L15:L16"/>
    <mergeCell ref="M15:M16"/>
    <mergeCell ref="E16:F16"/>
    <mergeCell ref="I16:J16"/>
    <mergeCell ref="I15:J15"/>
    <mergeCell ref="D15:D16"/>
    <mergeCell ref="E15:F15"/>
    <mergeCell ref="G15:H16"/>
    <mergeCell ref="K12:K13"/>
    <mergeCell ref="D12:D13"/>
    <mergeCell ref="K15:K16"/>
    <mergeCell ref="L12:L13"/>
    <mergeCell ref="M12:M13"/>
    <mergeCell ref="E13:F13"/>
    <mergeCell ref="I13:J13"/>
    <mergeCell ref="E12:F12"/>
    <mergeCell ref="G12:H13"/>
    <mergeCell ref="I12:J12"/>
    <mergeCell ref="K18:K19"/>
    <mergeCell ref="L18:L19"/>
    <mergeCell ref="M18:M19"/>
    <mergeCell ref="E19:F19"/>
    <mergeCell ref="I19:J19"/>
    <mergeCell ref="D18:D19"/>
    <mergeCell ref="E18:F18"/>
    <mergeCell ref="G18:H19"/>
    <mergeCell ref="I18:J18"/>
    <mergeCell ref="K21:K22"/>
    <mergeCell ref="L21:L22"/>
    <mergeCell ref="M21:M22"/>
    <mergeCell ref="E22:F22"/>
    <mergeCell ref="I22:J22"/>
    <mergeCell ref="D21:D22"/>
    <mergeCell ref="E21:F21"/>
    <mergeCell ref="G21:H22"/>
    <mergeCell ref="I21:J21"/>
    <mergeCell ref="K24:K25"/>
    <mergeCell ref="L24:L25"/>
    <mergeCell ref="M24:M25"/>
    <mergeCell ref="E25:F25"/>
    <mergeCell ref="I25:J25"/>
    <mergeCell ref="D24:D25"/>
    <mergeCell ref="E24:F24"/>
    <mergeCell ref="G24:H25"/>
    <mergeCell ref="I24:J24"/>
    <mergeCell ref="K27:K28"/>
    <mergeCell ref="L27:L28"/>
    <mergeCell ref="M27:M28"/>
    <mergeCell ref="E28:F28"/>
    <mergeCell ref="I28:J28"/>
    <mergeCell ref="D27:D28"/>
    <mergeCell ref="E27:F27"/>
    <mergeCell ref="G27:H28"/>
    <mergeCell ref="I27:J27"/>
    <mergeCell ref="K30:K31"/>
    <mergeCell ref="L30:L31"/>
    <mergeCell ref="M30:M31"/>
    <mergeCell ref="E31:F31"/>
    <mergeCell ref="I31:J31"/>
    <mergeCell ref="E33:F33"/>
    <mergeCell ref="D30:D31"/>
    <mergeCell ref="E30:F30"/>
    <mergeCell ref="G30:H31"/>
    <mergeCell ref="I30:J30"/>
    <mergeCell ref="D47:D48"/>
    <mergeCell ref="E47:F47"/>
    <mergeCell ref="G47:H48"/>
    <mergeCell ref="D50:D51"/>
    <mergeCell ref="K47:L48"/>
    <mergeCell ref="R42:S42"/>
    <mergeCell ref="D44:D45"/>
    <mergeCell ref="E44:F44"/>
    <mergeCell ref="G44:H45"/>
    <mergeCell ref="I44:J44"/>
    <mergeCell ref="E45:F45"/>
    <mergeCell ref="I45:J45"/>
    <mergeCell ref="D41:D42"/>
    <mergeCell ref="E41:F41"/>
    <mergeCell ref="G41:H42"/>
    <mergeCell ref="E42:F42"/>
    <mergeCell ref="I42:J42"/>
    <mergeCell ref="M41:N41"/>
    <mergeCell ref="M42:N42"/>
    <mergeCell ref="M44:N44"/>
    <mergeCell ref="M45:N45"/>
    <mergeCell ref="D59:D60"/>
    <mergeCell ref="E59:F59"/>
    <mergeCell ref="G59:H60"/>
    <mergeCell ref="I59:J59"/>
    <mergeCell ref="E60:F60"/>
    <mergeCell ref="I60:J60"/>
    <mergeCell ref="D53:D54"/>
    <mergeCell ref="E53:F53"/>
    <mergeCell ref="G53:H54"/>
    <mergeCell ref="I53:J53"/>
    <mergeCell ref="E54:F54"/>
    <mergeCell ref="D56:D57"/>
    <mergeCell ref="E56:F56"/>
    <mergeCell ref="D65:D66"/>
    <mergeCell ref="E65:F65"/>
    <mergeCell ref="G65:H66"/>
    <mergeCell ref="I65:J65"/>
    <mergeCell ref="E66:F66"/>
    <mergeCell ref="I66:J66"/>
    <mergeCell ref="K62:L63"/>
    <mergeCell ref="D62:D63"/>
    <mergeCell ref="E62:F62"/>
    <mergeCell ref="G62:H63"/>
    <mergeCell ref="I62:J62"/>
    <mergeCell ref="E63:F63"/>
    <mergeCell ref="I63:J63"/>
    <mergeCell ref="K65:L66"/>
    <mergeCell ref="E34:F34"/>
    <mergeCell ref="I54:J54"/>
    <mergeCell ref="I47:J47"/>
    <mergeCell ref="E48:F48"/>
    <mergeCell ref="K53:L54"/>
    <mergeCell ref="I33:J33"/>
    <mergeCell ref="L33:L34"/>
    <mergeCell ref="G33:H34"/>
    <mergeCell ref="I34:J34"/>
    <mergeCell ref="I51:J51"/>
    <mergeCell ref="I48:J48"/>
    <mergeCell ref="K44:L45"/>
    <mergeCell ref="K41:L42"/>
    <mergeCell ref="I41:J41"/>
    <mergeCell ref="E50:F50"/>
    <mergeCell ref="G50:H51"/>
    <mergeCell ref="I50:J50"/>
    <mergeCell ref="K50:L51"/>
    <mergeCell ref="E51:F51"/>
    <mergeCell ref="O44:P45"/>
    <mergeCell ref="Q44:Q45"/>
    <mergeCell ref="R44:S44"/>
    <mergeCell ref="R45:S45"/>
    <mergeCell ref="O47:P48"/>
    <mergeCell ref="Q47:Q48"/>
    <mergeCell ref="R47:S47"/>
    <mergeCell ref="R48:S48"/>
    <mergeCell ref="E69:F69"/>
    <mergeCell ref="E68:F68"/>
    <mergeCell ref="G68:H69"/>
    <mergeCell ref="I69:J69"/>
    <mergeCell ref="I68:J68"/>
    <mergeCell ref="K56:L57"/>
    <mergeCell ref="M66:N66"/>
    <mergeCell ref="G56:H57"/>
    <mergeCell ref="I56:J56"/>
    <mergeCell ref="E57:F57"/>
    <mergeCell ref="I57:J57"/>
    <mergeCell ref="K68:L69"/>
    <mergeCell ref="M68:N68"/>
    <mergeCell ref="M69:N69"/>
    <mergeCell ref="K59:L60"/>
    <mergeCell ref="M59:N59"/>
    <mergeCell ref="O59:P60"/>
    <mergeCell ref="Q59:Q60"/>
    <mergeCell ref="R59:S59"/>
    <mergeCell ref="R60:S60"/>
    <mergeCell ref="O56:P57"/>
    <mergeCell ref="Q56:Q57"/>
    <mergeCell ref="R56:S56"/>
    <mergeCell ref="R57:S57"/>
    <mergeCell ref="O50:P51"/>
    <mergeCell ref="Q50:Q51"/>
    <mergeCell ref="R50:S50"/>
    <mergeCell ref="R51:S51"/>
    <mergeCell ref="O53:P54"/>
    <mergeCell ref="Q53:Q54"/>
    <mergeCell ref="R53:S53"/>
    <mergeCell ref="R54:S54"/>
    <mergeCell ref="O68:P69"/>
    <mergeCell ref="Q68:Q69"/>
    <mergeCell ref="R68:S68"/>
    <mergeCell ref="R69:S69"/>
    <mergeCell ref="O62:P63"/>
    <mergeCell ref="Q62:Q63"/>
    <mergeCell ref="R62:S62"/>
    <mergeCell ref="R63:S63"/>
    <mergeCell ref="O65:P66"/>
    <mergeCell ref="Q65:Q66"/>
    <mergeCell ref="R65:S65"/>
    <mergeCell ref="R66:S66"/>
  </mergeCells>
  <phoneticPr fontId="2"/>
  <conditionalFormatting sqref="R41:S41">
    <cfRule type="expression" dxfId="19" priority="11" stopIfTrue="1">
      <formula>R41=""</formula>
    </cfRule>
  </conditionalFormatting>
  <conditionalFormatting sqref="R44:S44">
    <cfRule type="expression" dxfId="18" priority="9" stopIfTrue="1">
      <formula>R44=""</formula>
    </cfRule>
  </conditionalFormatting>
  <conditionalFormatting sqref="R47:S47">
    <cfRule type="expression" dxfId="17" priority="8" stopIfTrue="1">
      <formula>R47=""</formula>
    </cfRule>
  </conditionalFormatting>
  <conditionalFormatting sqref="R50:S50">
    <cfRule type="expression" dxfId="16" priority="7" stopIfTrue="1">
      <formula>R50=""</formula>
    </cfRule>
  </conditionalFormatting>
  <conditionalFormatting sqref="R53:S53">
    <cfRule type="expression" dxfId="15" priority="6" stopIfTrue="1">
      <formula>R53=""</formula>
    </cfRule>
  </conditionalFormatting>
  <conditionalFormatting sqref="R56:S56">
    <cfRule type="expression" dxfId="14" priority="4" stopIfTrue="1">
      <formula>R56=""</formula>
    </cfRule>
  </conditionalFormatting>
  <conditionalFormatting sqref="R59:S59">
    <cfRule type="expression" dxfId="13" priority="5" stopIfTrue="1">
      <formula>R59=""</formula>
    </cfRule>
  </conditionalFormatting>
  <conditionalFormatting sqref="R62:S62">
    <cfRule type="expression" dxfId="12" priority="3" stopIfTrue="1">
      <formula>R62=""</formula>
    </cfRule>
  </conditionalFormatting>
  <conditionalFormatting sqref="R65:S65">
    <cfRule type="expression" dxfId="11" priority="2" stopIfTrue="1">
      <formula>R65=""</formula>
    </cfRule>
  </conditionalFormatting>
  <conditionalFormatting sqref="R68:S68">
    <cfRule type="expression" dxfId="10" priority="1" stopIfTrue="1">
      <formula>R68=""</formula>
    </cfRule>
  </conditionalFormatting>
  <pageMargins left="0.78740157480314965" right="0.78740157480314965" top="0.98425196850393704" bottom="0.98425196850393704" header="0.51181102362204722" footer="0.51181102362204722"/>
  <pageSetup paperSize="9" orientation="portrait" horizontalDpi="300" verticalDpi="0" r:id="rId1"/>
  <headerFooter alignWithMargins="0">
    <oddHeader>&amp;L算数ドリル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U70"/>
  <sheetViews>
    <sheetView workbookViewId="0"/>
  </sheetViews>
  <sheetFormatPr defaultColWidth="8.78515625" defaultRowHeight="25" customHeight="1" x14ac:dyDescent="0.25"/>
  <cols>
    <col min="1" max="37" width="1.7109375" style="95" customWidth="1"/>
    <col min="38" max="16384" width="8.78515625" style="95"/>
  </cols>
  <sheetData>
    <row r="1" spans="1:36" ht="25" customHeight="1" x14ac:dyDescent="0.25">
      <c r="D1" s="96" t="s">
        <v>80</v>
      </c>
      <c r="AG1" s="97" t="s">
        <v>2</v>
      </c>
      <c r="AH1" s="97"/>
      <c r="AI1" s="158"/>
      <c r="AJ1" s="158"/>
    </row>
    <row r="2" spans="1:36" ht="25" customHeight="1" x14ac:dyDescent="0.25">
      <c r="Q2" s="98" t="s">
        <v>0</v>
      </c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</row>
    <row r="3" spans="1:36" ht="25" customHeight="1" x14ac:dyDescent="0.25">
      <c r="Q3" s="99"/>
    </row>
    <row r="4" spans="1:36" ht="25" customHeight="1" x14ac:dyDescent="0.25">
      <c r="A4" s="95" t="s">
        <v>82</v>
      </c>
    </row>
    <row r="6" spans="1:36" ht="25" customHeight="1" x14ac:dyDescent="0.25">
      <c r="A6" s="100" t="s">
        <v>4</v>
      </c>
      <c r="D6" s="157">
        <v>1</v>
      </c>
      <c r="E6" s="158">
        <f ca="1">INT(RAND()*(E7-1)+1)</f>
        <v>4</v>
      </c>
      <c r="F6" s="158"/>
      <c r="G6" s="157" t="s">
        <v>27</v>
      </c>
      <c r="H6" s="155"/>
      <c r="I6" s="158">
        <f ca="1">INT(RAND()*(I7-1)+1)</f>
        <v>4</v>
      </c>
      <c r="J6" s="158"/>
      <c r="K6" s="160"/>
      <c r="L6" s="159"/>
      <c r="M6" s="157"/>
    </row>
    <row r="7" spans="1:36" ht="25" customHeight="1" x14ac:dyDescent="0.25">
      <c r="D7" s="155"/>
      <c r="E7" s="154">
        <f ca="1">INT(RAND()*8+2)</f>
        <v>5</v>
      </c>
      <c r="F7" s="154"/>
      <c r="G7" s="155"/>
      <c r="H7" s="155"/>
      <c r="I7" s="154">
        <f ca="1">E7</f>
        <v>5</v>
      </c>
      <c r="J7" s="154"/>
      <c r="K7" s="160"/>
      <c r="L7" s="160"/>
      <c r="M7" s="155"/>
    </row>
    <row r="8" spans="1:36" ht="15" customHeight="1" x14ac:dyDescent="0.25"/>
    <row r="9" spans="1:36" ht="25" customHeight="1" x14ac:dyDescent="0.25">
      <c r="A9" s="100" t="s">
        <v>6</v>
      </c>
      <c r="D9" s="157">
        <v>1</v>
      </c>
      <c r="E9" s="158">
        <f ca="1">INT(RAND()*(E10-1)+1)</f>
        <v>1</v>
      </c>
      <c r="F9" s="158"/>
      <c r="G9" s="157" t="s">
        <v>27</v>
      </c>
      <c r="H9" s="155"/>
      <c r="I9" s="158">
        <f ca="1">INT(RAND()*(I10-1)+1)</f>
        <v>1</v>
      </c>
      <c r="J9" s="158"/>
      <c r="K9" s="160"/>
      <c r="L9" s="159"/>
      <c r="M9" s="157"/>
    </row>
    <row r="10" spans="1:36" ht="25" customHeight="1" x14ac:dyDescent="0.25">
      <c r="D10" s="155"/>
      <c r="E10" s="154">
        <f ca="1">INT(RAND()*8+2)</f>
        <v>2</v>
      </c>
      <c r="F10" s="154"/>
      <c r="G10" s="155"/>
      <c r="H10" s="155"/>
      <c r="I10" s="154">
        <f ca="1">E10</f>
        <v>2</v>
      </c>
      <c r="J10" s="154"/>
      <c r="K10" s="160"/>
      <c r="L10" s="160"/>
      <c r="M10" s="155"/>
    </row>
    <row r="11" spans="1:36" ht="15" customHeight="1" x14ac:dyDescent="0.25"/>
    <row r="12" spans="1:36" ht="25" customHeight="1" x14ac:dyDescent="0.25">
      <c r="A12" s="100" t="s">
        <v>14</v>
      </c>
      <c r="D12" s="157">
        <v>1</v>
      </c>
      <c r="E12" s="158">
        <f ca="1">INT(RAND()*(E13-1)+1)</f>
        <v>2</v>
      </c>
      <c r="F12" s="158"/>
      <c r="G12" s="157" t="s">
        <v>27</v>
      </c>
      <c r="H12" s="155"/>
      <c r="I12" s="158">
        <f ca="1">INT(RAND()*(I13-1)+1)</f>
        <v>2</v>
      </c>
      <c r="J12" s="158"/>
      <c r="K12" s="160"/>
      <c r="L12" s="159"/>
      <c r="M12" s="157"/>
    </row>
    <row r="13" spans="1:36" ht="25" customHeight="1" x14ac:dyDescent="0.25">
      <c r="D13" s="155"/>
      <c r="E13" s="154">
        <f ca="1">INT(RAND()*8+2)</f>
        <v>8</v>
      </c>
      <c r="F13" s="154"/>
      <c r="G13" s="155"/>
      <c r="H13" s="155"/>
      <c r="I13" s="154">
        <f ca="1">E13</f>
        <v>8</v>
      </c>
      <c r="J13" s="154"/>
      <c r="K13" s="160"/>
      <c r="L13" s="160"/>
      <c r="M13" s="155"/>
    </row>
    <row r="14" spans="1:36" ht="15" customHeight="1" x14ac:dyDescent="0.25"/>
    <row r="15" spans="1:36" ht="25" customHeight="1" x14ac:dyDescent="0.25">
      <c r="A15" s="100" t="s">
        <v>15</v>
      </c>
      <c r="D15" s="158">
        <f ca="1">INT(RAND()*(D16-1)+1)</f>
        <v>1</v>
      </c>
      <c r="E15" s="158"/>
      <c r="F15" s="157" t="s">
        <v>27</v>
      </c>
      <c r="G15" s="157"/>
      <c r="H15" s="155">
        <v>1</v>
      </c>
      <c r="I15" s="158">
        <f ca="1">INT(RAND()*(I16-1)+1)</f>
        <v>1</v>
      </c>
      <c r="J15" s="158"/>
      <c r="K15" s="160"/>
      <c r="L15" s="159"/>
      <c r="M15" s="157"/>
    </row>
    <row r="16" spans="1:36" ht="25" customHeight="1" x14ac:dyDescent="0.25">
      <c r="D16" s="154">
        <f ca="1">INT(RAND()*8+2)</f>
        <v>2</v>
      </c>
      <c r="E16" s="154"/>
      <c r="F16" s="157"/>
      <c r="G16" s="157"/>
      <c r="H16" s="155"/>
      <c r="I16" s="154">
        <f ca="1">D16</f>
        <v>2</v>
      </c>
      <c r="J16" s="154"/>
      <c r="K16" s="160"/>
      <c r="L16" s="160"/>
      <c r="M16" s="155"/>
    </row>
    <row r="17" spans="1:13" ht="15" customHeight="1" x14ac:dyDescent="0.25"/>
    <row r="18" spans="1:13" ht="25" customHeight="1" x14ac:dyDescent="0.25">
      <c r="A18" s="100" t="s">
        <v>16</v>
      </c>
      <c r="D18" s="158">
        <f ca="1">INT(RAND()*(D19-1)+1)</f>
        <v>3</v>
      </c>
      <c r="E18" s="158"/>
      <c r="F18" s="157" t="s">
        <v>27</v>
      </c>
      <c r="G18" s="157"/>
      <c r="H18" s="155">
        <v>1</v>
      </c>
      <c r="I18" s="158">
        <f ca="1">INT(RAND()*(I19-1)+1)</f>
        <v>6</v>
      </c>
      <c r="J18" s="158"/>
      <c r="K18" s="160"/>
      <c r="L18" s="159"/>
      <c r="M18" s="157"/>
    </row>
    <row r="19" spans="1:13" ht="25" customHeight="1" x14ac:dyDescent="0.25">
      <c r="D19" s="154">
        <f ca="1">INT(RAND()*8+2)</f>
        <v>8</v>
      </c>
      <c r="E19" s="154"/>
      <c r="F19" s="157"/>
      <c r="G19" s="157"/>
      <c r="H19" s="155"/>
      <c r="I19" s="154">
        <f ca="1">D19</f>
        <v>8</v>
      </c>
      <c r="J19" s="154"/>
      <c r="K19" s="160"/>
      <c r="L19" s="160"/>
      <c r="M19" s="155"/>
    </row>
    <row r="20" spans="1:13" ht="15" customHeight="1" x14ac:dyDescent="0.25"/>
    <row r="21" spans="1:13" ht="25" customHeight="1" x14ac:dyDescent="0.25">
      <c r="A21" s="100" t="s">
        <v>17</v>
      </c>
      <c r="D21" s="157">
        <v>1</v>
      </c>
      <c r="E21" s="158">
        <f ca="1">INT(RAND()*(E22-1)+1)</f>
        <v>3</v>
      </c>
      <c r="F21" s="158"/>
      <c r="G21" s="157" t="s">
        <v>173</v>
      </c>
      <c r="H21" s="155"/>
      <c r="I21" s="158">
        <f ca="1">INT(RAND()*(I22-1)+1)</f>
        <v>8</v>
      </c>
      <c r="J21" s="158"/>
      <c r="K21" s="160"/>
      <c r="L21" s="159"/>
      <c r="M21" s="157"/>
    </row>
    <row r="22" spans="1:13" ht="25" customHeight="1" x14ac:dyDescent="0.25">
      <c r="D22" s="155"/>
      <c r="E22" s="154">
        <f ca="1">INT(RAND()*8+2)</f>
        <v>9</v>
      </c>
      <c r="F22" s="154"/>
      <c r="G22" s="155"/>
      <c r="H22" s="155"/>
      <c r="I22" s="154">
        <f ca="1">E22</f>
        <v>9</v>
      </c>
      <c r="J22" s="154"/>
      <c r="K22" s="160"/>
      <c r="L22" s="160"/>
      <c r="M22" s="155"/>
    </row>
    <row r="23" spans="1:13" ht="15" customHeight="1" x14ac:dyDescent="0.25"/>
    <row r="24" spans="1:13" ht="25" customHeight="1" x14ac:dyDescent="0.25">
      <c r="A24" s="100" t="s">
        <v>18</v>
      </c>
      <c r="D24" s="157">
        <v>1</v>
      </c>
      <c r="E24" s="158">
        <f ca="1">INT(RAND()*(E25-1)+1)</f>
        <v>2</v>
      </c>
      <c r="F24" s="158"/>
      <c r="G24" s="157" t="s">
        <v>173</v>
      </c>
      <c r="H24" s="155"/>
      <c r="I24" s="158">
        <f ca="1">INT(RAND()*(I25-1)+1)</f>
        <v>3</v>
      </c>
      <c r="J24" s="158"/>
      <c r="K24" s="160"/>
      <c r="L24" s="159"/>
      <c r="M24" s="157"/>
    </row>
    <row r="25" spans="1:13" ht="25" customHeight="1" x14ac:dyDescent="0.25">
      <c r="D25" s="155"/>
      <c r="E25" s="154">
        <f ca="1">INT(RAND()*8+2)</f>
        <v>5</v>
      </c>
      <c r="F25" s="154"/>
      <c r="G25" s="155"/>
      <c r="H25" s="155"/>
      <c r="I25" s="154">
        <f ca="1">E25</f>
        <v>5</v>
      </c>
      <c r="J25" s="154"/>
      <c r="K25" s="160"/>
      <c r="L25" s="160"/>
      <c r="M25" s="155"/>
    </row>
    <row r="26" spans="1:13" ht="15" customHeight="1" x14ac:dyDescent="0.25"/>
    <row r="27" spans="1:13" ht="25" customHeight="1" x14ac:dyDescent="0.25">
      <c r="A27" s="100" t="s">
        <v>19</v>
      </c>
      <c r="D27" s="157">
        <v>1</v>
      </c>
      <c r="E27" s="158">
        <f ca="1">INT(RAND()*(E28-1)+1)</f>
        <v>3</v>
      </c>
      <c r="F27" s="158"/>
      <c r="G27" s="157" t="s">
        <v>173</v>
      </c>
      <c r="H27" s="155"/>
      <c r="I27" s="158">
        <f ca="1">INT(RAND()*(I28-1)+1)</f>
        <v>1</v>
      </c>
      <c r="J27" s="158"/>
      <c r="K27" s="160"/>
      <c r="L27" s="159"/>
      <c r="M27" s="157"/>
    </row>
    <row r="28" spans="1:13" ht="25" customHeight="1" x14ac:dyDescent="0.25">
      <c r="D28" s="155"/>
      <c r="E28" s="154">
        <f ca="1">INT(RAND()*8+2)</f>
        <v>4</v>
      </c>
      <c r="F28" s="154"/>
      <c r="G28" s="155"/>
      <c r="H28" s="155"/>
      <c r="I28" s="154">
        <f ca="1">E28</f>
        <v>4</v>
      </c>
      <c r="J28" s="154"/>
      <c r="K28" s="160"/>
      <c r="L28" s="160"/>
      <c r="M28" s="155"/>
    </row>
    <row r="29" spans="1:13" ht="15" customHeight="1" x14ac:dyDescent="0.25"/>
    <row r="30" spans="1:13" ht="25" customHeight="1" x14ac:dyDescent="0.25">
      <c r="A30" s="100" t="s">
        <v>20</v>
      </c>
      <c r="D30" s="162">
        <f ca="1">INT(RAND()*2+1)</f>
        <v>2</v>
      </c>
      <c r="E30" s="162"/>
      <c r="F30" s="157" t="s">
        <v>173</v>
      </c>
      <c r="G30" s="155"/>
      <c r="H30" s="158">
        <f ca="1">INT(RAND()*(H31-1)+1)</f>
        <v>2</v>
      </c>
      <c r="I30" s="158"/>
      <c r="J30" s="160"/>
      <c r="K30" s="159"/>
      <c r="L30" s="157"/>
    </row>
    <row r="31" spans="1:13" ht="25" customHeight="1" x14ac:dyDescent="0.25">
      <c r="D31" s="162"/>
      <c r="E31" s="162"/>
      <c r="F31" s="155"/>
      <c r="G31" s="155"/>
      <c r="H31" s="154">
        <f ca="1">INT(RAND()*8+2)</f>
        <v>9</v>
      </c>
      <c r="I31" s="154"/>
      <c r="J31" s="160"/>
      <c r="K31" s="160"/>
      <c r="L31" s="155"/>
    </row>
    <row r="32" spans="1:13" ht="15" customHeight="1" x14ac:dyDescent="0.25"/>
    <row r="33" spans="1:47" ht="25" customHeight="1" x14ac:dyDescent="0.25">
      <c r="A33" s="100" t="s">
        <v>21</v>
      </c>
      <c r="D33" s="162">
        <f ca="1">INT(RAND()*2+1)</f>
        <v>1</v>
      </c>
      <c r="E33" s="162"/>
      <c r="F33" s="157" t="s">
        <v>173</v>
      </c>
      <c r="G33" s="155"/>
      <c r="H33" s="158">
        <f ca="1">INT(RAND()*(H34-1)+1)</f>
        <v>1</v>
      </c>
      <c r="I33" s="158"/>
      <c r="J33" s="160"/>
      <c r="K33" s="159"/>
      <c r="L33" s="159"/>
    </row>
    <row r="34" spans="1:47" ht="25" customHeight="1" x14ac:dyDescent="0.25">
      <c r="D34" s="162"/>
      <c r="E34" s="162"/>
      <c r="F34" s="155"/>
      <c r="G34" s="155"/>
      <c r="H34" s="154">
        <f ca="1">INT(RAND()*8+2)</f>
        <v>3</v>
      </c>
      <c r="I34" s="154"/>
      <c r="J34" s="160"/>
      <c r="K34" s="160"/>
      <c r="L34" s="160"/>
    </row>
    <row r="36" spans="1:47" ht="25" customHeight="1" x14ac:dyDescent="0.25">
      <c r="D36" s="96" t="str">
        <f>IF(D1="","",D1)</f>
        <v>分数のたし算・ひき算</v>
      </c>
      <c r="AG36" s="97" t="str">
        <f>IF(AG1="","",AG1)</f>
        <v>№</v>
      </c>
      <c r="AH36" s="97"/>
      <c r="AI36" s="158" t="str">
        <f>IF(AI1="","",AI1)</f>
        <v/>
      </c>
      <c r="AJ36" s="158"/>
    </row>
    <row r="37" spans="1:47" ht="25" customHeight="1" x14ac:dyDescent="0.25">
      <c r="E37" s="105" t="s">
        <v>1</v>
      </c>
      <c r="Q37" s="98" t="str">
        <f>IF(Q2="","",Q2)</f>
        <v>名前</v>
      </c>
      <c r="R37" s="97"/>
      <c r="S37" s="97"/>
      <c r="T37" s="97"/>
      <c r="U37" s="97" t="str">
        <f>IF(U2="","",U2)</f>
        <v/>
      </c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</row>
    <row r="38" spans="1:47" ht="25" customHeight="1" x14ac:dyDescent="0.25">
      <c r="E38" s="96"/>
      <c r="Q38" s="99"/>
    </row>
    <row r="39" spans="1:47" ht="25" customHeight="1" x14ac:dyDescent="0.25">
      <c r="A39" s="95" t="str">
        <f t="shared" ref="A39:A54" si="0">IF(A4="","",A4)</f>
        <v>◎計算しましょう。</v>
      </c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</row>
    <row r="40" spans="1:47" ht="25" customHeight="1" x14ac:dyDescent="0.25">
      <c r="A40" s="95" t="str">
        <f t="shared" si="0"/>
        <v/>
      </c>
      <c r="B40" s="95" t="str">
        <f t="shared" ref="B40:P40" si="1">IF(B5="","",B5)</f>
        <v/>
      </c>
      <c r="C40" s="95" t="str">
        <f t="shared" si="1"/>
        <v/>
      </c>
      <c r="D40" s="95" t="str">
        <f t="shared" si="1"/>
        <v/>
      </c>
      <c r="E40" s="95" t="str">
        <f t="shared" si="1"/>
        <v/>
      </c>
      <c r="F40" s="95" t="str">
        <f t="shared" si="1"/>
        <v/>
      </c>
      <c r="G40" s="95" t="str">
        <f t="shared" si="1"/>
        <v/>
      </c>
      <c r="H40" s="95" t="str">
        <f t="shared" si="1"/>
        <v/>
      </c>
      <c r="I40" s="95" t="str">
        <f t="shared" si="1"/>
        <v/>
      </c>
      <c r="J40" s="95" t="str">
        <f t="shared" si="1"/>
        <v/>
      </c>
      <c r="K40" s="95" t="str">
        <f t="shared" si="1"/>
        <v/>
      </c>
      <c r="L40" s="95" t="str">
        <f t="shared" si="1"/>
        <v/>
      </c>
      <c r="M40" s="95" t="str">
        <f t="shared" si="1"/>
        <v/>
      </c>
      <c r="N40" s="95" t="str">
        <f t="shared" si="1"/>
        <v/>
      </c>
      <c r="O40" s="95" t="str">
        <f t="shared" si="1"/>
        <v/>
      </c>
      <c r="P40" s="95" t="str">
        <f t="shared" si="1"/>
        <v/>
      </c>
      <c r="Q40" s="95" t="str">
        <f t="shared" ref="Q40:AK40" si="2">IF(Q5="","",Q5)</f>
        <v/>
      </c>
      <c r="R40" s="95" t="str">
        <f t="shared" si="2"/>
        <v/>
      </c>
      <c r="S40" s="95" t="str">
        <f t="shared" si="2"/>
        <v/>
      </c>
      <c r="T40" s="95" t="str">
        <f t="shared" si="2"/>
        <v/>
      </c>
      <c r="U40" s="95" t="str">
        <f t="shared" si="2"/>
        <v/>
      </c>
      <c r="V40" s="95" t="str">
        <f t="shared" si="2"/>
        <v/>
      </c>
      <c r="W40" s="95" t="str">
        <f t="shared" si="2"/>
        <v/>
      </c>
      <c r="X40" s="95" t="str">
        <f t="shared" si="2"/>
        <v/>
      </c>
      <c r="Y40" s="95" t="str">
        <f t="shared" si="2"/>
        <v/>
      </c>
      <c r="Z40" s="95" t="str">
        <f t="shared" si="2"/>
        <v/>
      </c>
      <c r="AA40" s="95" t="str">
        <f t="shared" si="2"/>
        <v/>
      </c>
      <c r="AB40" s="95" t="str">
        <f t="shared" si="2"/>
        <v/>
      </c>
      <c r="AC40" s="95" t="str">
        <f t="shared" si="2"/>
        <v/>
      </c>
      <c r="AD40" s="95" t="str">
        <f t="shared" si="2"/>
        <v/>
      </c>
      <c r="AE40" s="95" t="str">
        <f t="shared" si="2"/>
        <v/>
      </c>
      <c r="AF40" s="95" t="str">
        <f t="shared" si="2"/>
        <v/>
      </c>
      <c r="AG40" s="95" t="str">
        <f t="shared" si="2"/>
        <v/>
      </c>
      <c r="AH40" s="95" t="str">
        <f t="shared" si="2"/>
        <v/>
      </c>
      <c r="AI40" s="95" t="str">
        <f t="shared" si="2"/>
        <v/>
      </c>
      <c r="AJ40" s="95" t="str">
        <f t="shared" si="2"/>
        <v/>
      </c>
      <c r="AK40" s="95" t="str">
        <f t="shared" si="2"/>
        <v/>
      </c>
    </row>
    <row r="41" spans="1:47" ht="25" customHeight="1" x14ac:dyDescent="0.25">
      <c r="A41" s="95" t="str">
        <f t="shared" si="0"/>
        <v>(1)</v>
      </c>
      <c r="C41" s="95" t="str">
        <f>IF(C6="","",C6)</f>
        <v/>
      </c>
      <c r="D41" s="160">
        <f>IF(D6="","",D6)</f>
        <v>1</v>
      </c>
      <c r="E41" s="156">
        <f ca="1">IF(E6="","",E6)</f>
        <v>4</v>
      </c>
      <c r="F41" s="156"/>
      <c r="G41" s="155" t="str">
        <f>IF(G6="","",G6)</f>
        <v>＋</v>
      </c>
      <c r="H41" s="155"/>
      <c r="I41" s="156">
        <f t="shared" ref="I41:I54" ca="1" si="3">IF(I6="","",I6)</f>
        <v>4</v>
      </c>
      <c r="J41" s="156"/>
      <c r="K41" s="157" t="s">
        <v>25</v>
      </c>
      <c r="L41" s="157"/>
      <c r="M41" s="153">
        <f ca="1">D41*E42+E41+I41</f>
        <v>13</v>
      </c>
      <c r="N41" s="153"/>
      <c r="O41" s="152" t="str">
        <f ca="1">IF(M41&gt;=M42,"＝","")</f>
        <v>＝</v>
      </c>
      <c r="P41" s="152"/>
      <c r="Q41" s="152">
        <f ca="1">IF(INT(M41/M42)=0,"",INT(M41/M42))</f>
        <v>2</v>
      </c>
      <c r="R41" s="153">
        <f ca="1">IF(Q41="","",IF(M41-M42*Q41=0,"",M41-M42*Q41))</f>
        <v>3</v>
      </c>
      <c r="S41" s="153"/>
      <c r="AC41" s="103"/>
      <c r="AD41" s="103"/>
      <c r="AI41" s="102"/>
      <c r="AJ41" s="102"/>
      <c r="AL41" s="102"/>
      <c r="AM41" s="103"/>
      <c r="AN41" s="102"/>
      <c r="AO41" s="103"/>
      <c r="AP41" s="102"/>
      <c r="AQ41" s="103"/>
      <c r="AR41" s="102"/>
      <c r="AS41" s="103"/>
      <c r="AT41" s="102"/>
      <c r="AU41" s="102"/>
    </row>
    <row r="42" spans="1:47" ht="25" customHeight="1" x14ac:dyDescent="0.25">
      <c r="A42" s="95" t="str">
        <f t="shared" si="0"/>
        <v/>
      </c>
      <c r="B42" s="95" t="str">
        <f>IF(B7="","",B7)</f>
        <v/>
      </c>
      <c r="C42" s="95" t="str">
        <f>IF(C7="","",C7)</f>
        <v/>
      </c>
      <c r="D42" s="160"/>
      <c r="E42" s="155">
        <f t="shared" ref="E42:E67" ca="1" si="4">IF(E7="","",E7)</f>
        <v>5</v>
      </c>
      <c r="F42" s="155"/>
      <c r="G42" s="155"/>
      <c r="H42" s="155"/>
      <c r="I42" s="155">
        <f t="shared" ca="1" si="3"/>
        <v>5</v>
      </c>
      <c r="J42" s="155"/>
      <c r="K42" s="157"/>
      <c r="L42" s="157"/>
      <c r="M42" s="152">
        <f ca="1">I42</f>
        <v>5</v>
      </c>
      <c r="N42" s="152"/>
      <c r="O42" s="152"/>
      <c r="P42" s="152"/>
      <c r="Q42" s="152"/>
      <c r="R42" s="152">
        <f ca="1">IF(R41="","",M42)</f>
        <v>5</v>
      </c>
      <c r="S42" s="152"/>
      <c r="AC42" s="102"/>
      <c r="AD42" s="102"/>
      <c r="AI42" s="102"/>
      <c r="AJ42" s="102"/>
      <c r="AL42" s="102"/>
      <c r="AM42" s="103"/>
      <c r="AN42" s="102"/>
      <c r="AO42" s="102"/>
      <c r="AP42" s="102"/>
      <c r="AQ42" s="102"/>
      <c r="AR42" s="102"/>
      <c r="AS42" s="102"/>
      <c r="AT42" s="102"/>
      <c r="AU42" s="102"/>
    </row>
    <row r="43" spans="1:47" ht="15" customHeight="1" x14ac:dyDescent="0.25">
      <c r="A43" s="95" t="str">
        <f t="shared" si="0"/>
        <v/>
      </c>
      <c r="B43" s="95" t="str">
        <f>IF(B8="","",B8)</f>
        <v/>
      </c>
      <c r="C43" s="95" t="str">
        <f>IF(C8="","",C8)</f>
        <v/>
      </c>
      <c r="D43" s="95" t="str">
        <f>IF(D8="","",D8)</f>
        <v/>
      </c>
      <c r="E43" s="95" t="str">
        <f t="shared" si="4"/>
        <v/>
      </c>
      <c r="F43" s="95" t="str">
        <f>IF(F8="","",F8)</f>
        <v/>
      </c>
      <c r="G43" s="95" t="str">
        <f>IF(G8="","",G8)</f>
        <v/>
      </c>
      <c r="H43" s="95" t="str">
        <f>IF(H8="","",H8)</f>
        <v/>
      </c>
      <c r="I43" s="95" t="str">
        <f t="shared" si="3"/>
        <v/>
      </c>
      <c r="J43" s="95" t="str">
        <f>IF(J8="","",J8)</f>
        <v/>
      </c>
      <c r="K43" s="95" t="str">
        <f>IF(K8="","",K8)</f>
        <v/>
      </c>
      <c r="L43" s="95" t="str">
        <f>IF(L8="","",L8)</f>
        <v/>
      </c>
      <c r="U43" s="95" t="str">
        <f t="shared" ref="U43:Z43" si="5">IF(U8="","",U8)</f>
        <v/>
      </c>
      <c r="V43" s="95" t="str">
        <f t="shared" si="5"/>
        <v/>
      </c>
      <c r="W43" s="95" t="str">
        <f t="shared" si="5"/>
        <v/>
      </c>
      <c r="X43" s="95" t="str">
        <f t="shared" si="5"/>
        <v/>
      </c>
      <c r="Y43" s="95" t="str">
        <f t="shared" si="5"/>
        <v/>
      </c>
      <c r="Z43" s="95" t="str">
        <f t="shared" si="5"/>
        <v/>
      </c>
      <c r="AG43" s="104"/>
      <c r="AH43" s="104"/>
    </row>
    <row r="44" spans="1:47" ht="25" customHeight="1" x14ac:dyDescent="0.25">
      <c r="A44" s="95" t="str">
        <f t="shared" si="0"/>
        <v>(2)</v>
      </c>
      <c r="C44" s="95" t="str">
        <f t="shared" ref="C44:C67" si="6">IF(C9="","",C9)</f>
        <v/>
      </c>
      <c r="D44" s="160">
        <f>IF(D9="","",D9)</f>
        <v>1</v>
      </c>
      <c r="E44" s="156">
        <f t="shared" ca="1" si="4"/>
        <v>1</v>
      </c>
      <c r="F44" s="156"/>
      <c r="G44" s="155" t="str">
        <f>IF(G9="","",G9)</f>
        <v>＋</v>
      </c>
      <c r="H44" s="155"/>
      <c r="I44" s="156">
        <f t="shared" ca="1" si="3"/>
        <v>1</v>
      </c>
      <c r="J44" s="156"/>
      <c r="K44" s="157" t="s">
        <v>25</v>
      </c>
      <c r="L44" s="157"/>
      <c r="M44" s="153">
        <f ca="1">D44*E45+E44+I44</f>
        <v>4</v>
      </c>
      <c r="N44" s="153"/>
      <c r="O44" s="152" t="str">
        <f ca="1">IF(M44&gt;=M45,"＝","")</f>
        <v>＝</v>
      </c>
      <c r="P44" s="152"/>
      <c r="Q44" s="152">
        <f ca="1">IF(INT(M44/M45)=0,"",INT(M44/M45))</f>
        <v>2</v>
      </c>
      <c r="R44" s="153" t="str">
        <f ca="1">IF(Q44="","",IF(M44-M45*Q44=0,"",M44-M45*Q44))</f>
        <v/>
      </c>
      <c r="S44" s="153"/>
      <c r="U44" s="102"/>
      <c r="V44" s="103"/>
      <c r="W44" s="102"/>
      <c r="X44" s="102"/>
      <c r="Y44" s="102"/>
      <c r="Z44" s="103"/>
      <c r="AB44" s="102"/>
      <c r="AC44" s="103"/>
      <c r="AD44" s="103"/>
      <c r="AI44" s="102"/>
      <c r="AJ44" s="102"/>
      <c r="AL44" s="102"/>
      <c r="AM44" s="103"/>
      <c r="AN44" s="102"/>
      <c r="AO44" s="103"/>
      <c r="AP44" s="102"/>
      <c r="AQ44" s="103"/>
      <c r="AR44" s="102"/>
      <c r="AS44" s="103"/>
      <c r="AT44" s="102"/>
      <c r="AU44" s="102"/>
    </row>
    <row r="45" spans="1:47" ht="25" customHeight="1" x14ac:dyDescent="0.25">
      <c r="A45" s="95" t="str">
        <f t="shared" si="0"/>
        <v/>
      </c>
      <c r="B45" s="95" t="str">
        <f>IF(B10="","",B10)</f>
        <v/>
      </c>
      <c r="C45" s="95" t="str">
        <f t="shared" si="6"/>
        <v/>
      </c>
      <c r="D45" s="160"/>
      <c r="E45" s="154">
        <f t="shared" ca="1" si="4"/>
        <v>2</v>
      </c>
      <c r="F45" s="154"/>
      <c r="G45" s="155"/>
      <c r="H45" s="155"/>
      <c r="I45" s="154">
        <f t="shared" ca="1" si="3"/>
        <v>2</v>
      </c>
      <c r="J45" s="154"/>
      <c r="K45" s="157"/>
      <c r="L45" s="157"/>
      <c r="M45" s="152">
        <f ca="1">I45</f>
        <v>2</v>
      </c>
      <c r="N45" s="152"/>
      <c r="O45" s="152"/>
      <c r="P45" s="152"/>
      <c r="Q45" s="152"/>
      <c r="R45" s="152" t="str">
        <f ca="1">IF(R44="","",M45)</f>
        <v/>
      </c>
      <c r="S45" s="152"/>
      <c r="U45" s="102"/>
      <c r="V45" s="102"/>
      <c r="W45" s="102"/>
      <c r="X45" s="102"/>
      <c r="Y45" s="102"/>
      <c r="Z45" s="102"/>
      <c r="AB45" s="102"/>
      <c r="AC45" s="102"/>
      <c r="AD45" s="102"/>
      <c r="AI45" s="102"/>
      <c r="AJ45" s="102"/>
      <c r="AL45" s="102"/>
      <c r="AM45" s="103"/>
      <c r="AN45" s="102"/>
      <c r="AO45" s="102"/>
      <c r="AP45" s="102"/>
      <c r="AQ45" s="102"/>
      <c r="AR45" s="102"/>
      <c r="AS45" s="102"/>
      <c r="AT45" s="102"/>
      <c r="AU45" s="102"/>
    </row>
    <row r="46" spans="1:47" ht="15" customHeight="1" x14ac:dyDescent="0.25">
      <c r="A46" s="95" t="str">
        <f t="shared" si="0"/>
        <v/>
      </c>
      <c r="B46" s="95" t="str">
        <f>IF(B11="","",B11)</f>
        <v/>
      </c>
      <c r="C46" s="95" t="str">
        <f t="shared" si="6"/>
        <v/>
      </c>
      <c r="D46" s="95" t="str">
        <f>IF(D11="","",D11)</f>
        <v/>
      </c>
      <c r="E46" s="95" t="str">
        <f t="shared" si="4"/>
        <v/>
      </c>
      <c r="F46" s="95" t="str">
        <f>IF(F11="","",F11)</f>
        <v/>
      </c>
      <c r="G46" s="95" t="str">
        <f>IF(G11="","",G11)</f>
        <v/>
      </c>
      <c r="H46" s="95" t="str">
        <f>IF(H11="","",H11)</f>
        <v/>
      </c>
      <c r="I46" s="95" t="str">
        <f t="shared" si="3"/>
        <v/>
      </c>
      <c r="J46" s="95" t="str">
        <f>IF(J11="","",J11)</f>
        <v/>
      </c>
      <c r="K46" s="95" t="str">
        <f>IF(K11="","",K11)</f>
        <v/>
      </c>
      <c r="L46" s="95" t="str">
        <f>IF(L11="","",L11)</f>
        <v/>
      </c>
      <c r="U46" s="95" t="str">
        <f t="shared" ref="U46:Z46" si="7">IF(U11="","",U11)</f>
        <v/>
      </c>
      <c r="V46" s="95" t="str">
        <f t="shared" si="7"/>
        <v/>
      </c>
      <c r="W46" s="95" t="str">
        <f t="shared" si="7"/>
        <v/>
      </c>
      <c r="X46" s="95" t="str">
        <f t="shared" si="7"/>
        <v/>
      </c>
      <c r="Y46" s="95" t="str">
        <f t="shared" si="7"/>
        <v/>
      </c>
      <c r="Z46" s="95" t="str">
        <f t="shared" si="7"/>
        <v/>
      </c>
      <c r="AG46" s="104"/>
      <c r="AH46" s="104"/>
    </row>
    <row r="47" spans="1:47" ht="25" customHeight="1" x14ac:dyDescent="0.25">
      <c r="A47" s="95" t="str">
        <f t="shared" si="0"/>
        <v>(3)</v>
      </c>
      <c r="C47" s="95" t="str">
        <f t="shared" si="6"/>
        <v/>
      </c>
      <c r="D47" s="160">
        <f>IF(D12="","",D12)</f>
        <v>1</v>
      </c>
      <c r="E47" s="156">
        <f t="shared" ca="1" si="4"/>
        <v>2</v>
      </c>
      <c r="F47" s="156"/>
      <c r="G47" s="155" t="str">
        <f>IF(G12="","",G12)</f>
        <v>＋</v>
      </c>
      <c r="H47" s="155"/>
      <c r="I47" s="156">
        <f t="shared" ca="1" si="3"/>
        <v>2</v>
      </c>
      <c r="J47" s="156"/>
      <c r="K47" s="157" t="s">
        <v>25</v>
      </c>
      <c r="L47" s="157"/>
      <c r="M47" s="153">
        <f ca="1">D47*E48+E47+I47</f>
        <v>12</v>
      </c>
      <c r="N47" s="153"/>
      <c r="O47" s="152" t="str">
        <f ca="1">IF(M47&gt;=M48,"＝","")</f>
        <v>＝</v>
      </c>
      <c r="P47" s="152"/>
      <c r="Q47" s="152">
        <f ca="1">IF(INT(M47/M48)=0,"",INT(M47/M48))</f>
        <v>1</v>
      </c>
      <c r="R47" s="153">
        <f ca="1">IF(Q47="","",IF(M47-M48*Q47=0,"",M47-M48*Q47))</f>
        <v>4</v>
      </c>
      <c r="S47" s="153"/>
      <c r="U47" s="102"/>
      <c r="V47" s="103"/>
      <c r="W47" s="102"/>
      <c r="X47" s="102"/>
      <c r="Y47" s="102"/>
      <c r="Z47" s="103"/>
      <c r="AB47" s="102"/>
      <c r="AC47" s="103"/>
      <c r="AD47" s="103"/>
      <c r="AI47" s="102"/>
      <c r="AJ47" s="102"/>
      <c r="AL47" s="102"/>
      <c r="AM47" s="103"/>
      <c r="AN47" s="102"/>
      <c r="AO47" s="103"/>
      <c r="AP47" s="102"/>
      <c r="AQ47" s="103"/>
      <c r="AR47" s="102"/>
      <c r="AS47" s="103"/>
      <c r="AT47" s="102"/>
      <c r="AU47" s="102"/>
    </row>
    <row r="48" spans="1:47" ht="25" customHeight="1" x14ac:dyDescent="0.25">
      <c r="A48" s="95" t="str">
        <f t="shared" si="0"/>
        <v/>
      </c>
      <c r="B48" s="95" t="str">
        <f>IF(B13="","",B13)</f>
        <v/>
      </c>
      <c r="C48" s="95" t="str">
        <f t="shared" si="6"/>
        <v/>
      </c>
      <c r="D48" s="160"/>
      <c r="E48" s="154">
        <f t="shared" ca="1" si="4"/>
        <v>8</v>
      </c>
      <c r="F48" s="154"/>
      <c r="G48" s="155"/>
      <c r="H48" s="155"/>
      <c r="I48" s="154">
        <f t="shared" ca="1" si="3"/>
        <v>8</v>
      </c>
      <c r="J48" s="154"/>
      <c r="K48" s="157"/>
      <c r="L48" s="157"/>
      <c r="M48" s="152">
        <f ca="1">I48</f>
        <v>8</v>
      </c>
      <c r="N48" s="152"/>
      <c r="O48" s="152"/>
      <c r="P48" s="152"/>
      <c r="Q48" s="152"/>
      <c r="R48" s="152">
        <f ca="1">IF(R47="","",M48)</f>
        <v>8</v>
      </c>
      <c r="S48" s="152"/>
      <c r="U48" s="102"/>
      <c r="V48" s="102"/>
      <c r="W48" s="102"/>
      <c r="X48" s="102"/>
      <c r="Y48" s="102"/>
      <c r="Z48" s="102"/>
      <c r="AB48" s="102"/>
      <c r="AC48" s="102"/>
      <c r="AD48" s="102"/>
      <c r="AI48" s="102"/>
      <c r="AJ48" s="102"/>
      <c r="AL48" s="102"/>
      <c r="AM48" s="103"/>
      <c r="AN48" s="102"/>
      <c r="AO48" s="102"/>
      <c r="AP48" s="102"/>
      <c r="AQ48" s="102"/>
      <c r="AR48" s="102"/>
      <c r="AS48" s="102"/>
      <c r="AT48" s="102"/>
      <c r="AU48" s="102"/>
    </row>
    <row r="49" spans="1:47" ht="15" customHeight="1" x14ac:dyDescent="0.25">
      <c r="A49" s="95" t="str">
        <f t="shared" si="0"/>
        <v/>
      </c>
      <c r="B49" s="95" t="str">
        <f>IF(B14="","",B14)</f>
        <v/>
      </c>
      <c r="C49" s="95" t="str">
        <f t="shared" si="6"/>
        <v/>
      </c>
      <c r="D49" s="95" t="str">
        <f t="shared" ref="D49:D56" si="8">IF(D14="","",D14)</f>
        <v/>
      </c>
      <c r="E49" s="95" t="str">
        <f t="shared" si="4"/>
        <v/>
      </c>
      <c r="F49" s="95" t="str">
        <f>IF(F14="","",F14)</f>
        <v/>
      </c>
      <c r="G49" s="95" t="str">
        <f>IF(G14="","",G14)</f>
        <v/>
      </c>
      <c r="H49" s="95" t="str">
        <f>IF(H14="","",H14)</f>
        <v/>
      </c>
      <c r="I49" s="95" t="str">
        <f t="shared" si="3"/>
        <v/>
      </c>
      <c r="J49" s="95" t="str">
        <f>IF(J14="","",J14)</f>
        <v/>
      </c>
      <c r="K49" s="95" t="str">
        <f>IF(K14="","",K14)</f>
        <v/>
      </c>
      <c r="L49" s="95" t="str">
        <f>IF(L14="","",L14)</f>
        <v/>
      </c>
      <c r="U49" s="95" t="str">
        <f>IF(U14="","",U14)</f>
        <v/>
      </c>
      <c r="W49" s="95" t="str">
        <f>IF(W14="","",W14)</f>
        <v/>
      </c>
      <c r="X49" s="95" t="str">
        <f>IF(X14="","",X14)</f>
        <v/>
      </c>
      <c r="Y49" s="95" t="str">
        <f>IF(Y14="","",Y14)</f>
        <v/>
      </c>
      <c r="Z49" s="95" t="str">
        <f>IF(Z14="","",Z14)</f>
        <v/>
      </c>
      <c r="AG49" s="104"/>
      <c r="AH49" s="104"/>
    </row>
    <row r="50" spans="1:47" ht="25" customHeight="1" x14ac:dyDescent="0.25">
      <c r="A50" s="95" t="str">
        <f t="shared" si="0"/>
        <v>(4)</v>
      </c>
      <c r="C50" s="95" t="str">
        <f t="shared" si="6"/>
        <v/>
      </c>
      <c r="D50" s="155">
        <f t="shared" ca="1" si="8"/>
        <v>1</v>
      </c>
      <c r="E50" s="155"/>
      <c r="F50" s="161" t="str">
        <f>IF(F15="","",F15)</f>
        <v>＋</v>
      </c>
      <c r="G50" s="161"/>
      <c r="H50" s="160">
        <f>IF(H15="","",H15)</f>
        <v>1</v>
      </c>
      <c r="I50" s="155">
        <f t="shared" ca="1" si="3"/>
        <v>1</v>
      </c>
      <c r="J50" s="155"/>
      <c r="K50" s="157" t="s">
        <v>25</v>
      </c>
      <c r="L50" s="157"/>
      <c r="M50" s="153">
        <f ca="1">D50+H50*I51+I50</f>
        <v>4</v>
      </c>
      <c r="N50" s="153"/>
      <c r="O50" s="152" t="str">
        <f ca="1">IF(M50&gt;=M51,"＝","")</f>
        <v>＝</v>
      </c>
      <c r="P50" s="152"/>
      <c r="Q50" s="152">
        <f ca="1">IF(INT(M50/M51)=0,"",INT(M50/M51))</f>
        <v>2</v>
      </c>
      <c r="R50" s="153" t="str">
        <f ca="1">IF(Q50="","",IF(M50-M51*Q50=0,"",M50-M51*Q50))</f>
        <v/>
      </c>
      <c r="S50" s="153"/>
      <c r="U50" s="102"/>
      <c r="V50" s="103"/>
      <c r="W50" s="102"/>
      <c r="X50" s="102"/>
      <c r="Y50" s="102"/>
      <c r="Z50" s="103"/>
      <c r="AB50" s="102"/>
      <c r="AC50" s="103"/>
      <c r="AD50" s="103"/>
      <c r="AI50" s="102"/>
      <c r="AJ50" s="102"/>
      <c r="AL50" s="102"/>
      <c r="AM50" s="103"/>
      <c r="AN50" s="102"/>
      <c r="AO50" s="103"/>
      <c r="AP50" s="102"/>
      <c r="AQ50" s="103"/>
      <c r="AR50" s="102"/>
      <c r="AS50" s="103"/>
      <c r="AT50" s="102"/>
      <c r="AU50" s="102"/>
    </row>
    <row r="51" spans="1:47" ht="25" customHeight="1" x14ac:dyDescent="0.25">
      <c r="A51" s="95" t="str">
        <f t="shared" si="0"/>
        <v/>
      </c>
      <c r="B51" s="95" t="str">
        <f>IF(B16="","",B16)</f>
        <v/>
      </c>
      <c r="C51" s="95" t="str">
        <f t="shared" si="6"/>
        <v/>
      </c>
      <c r="D51" s="154">
        <f t="shared" ca="1" si="8"/>
        <v>2</v>
      </c>
      <c r="E51" s="154"/>
      <c r="F51" s="161"/>
      <c r="G51" s="161"/>
      <c r="H51" s="160"/>
      <c r="I51" s="154">
        <f t="shared" ca="1" si="3"/>
        <v>2</v>
      </c>
      <c r="J51" s="154"/>
      <c r="K51" s="157"/>
      <c r="L51" s="157"/>
      <c r="M51" s="152">
        <f ca="1">I51</f>
        <v>2</v>
      </c>
      <c r="N51" s="152"/>
      <c r="O51" s="152"/>
      <c r="P51" s="152"/>
      <c r="Q51" s="152"/>
      <c r="R51" s="152" t="str">
        <f ca="1">IF(R50="","",M51)</f>
        <v/>
      </c>
      <c r="S51" s="152"/>
      <c r="U51" s="102"/>
      <c r="V51" s="102"/>
      <c r="W51" s="102"/>
      <c r="X51" s="102"/>
      <c r="Y51" s="102"/>
      <c r="Z51" s="102"/>
      <c r="AB51" s="102"/>
      <c r="AC51" s="102"/>
      <c r="AD51" s="102"/>
      <c r="AI51" s="102"/>
      <c r="AJ51" s="102"/>
      <c r="AL51" s="102"/>
      <c r="AM51" s="103"/>
      <c r="AN51" s="102"/>
      <c r="AO51" s="102"/>
      <c r="AP51" s="102"/>
      <c r="AQ51" s="102"/>
      <c r="AR51" s="102"/>
      <c r="AS51" s="102"/>
      <c r="AT51" s="102"/>
      <c r="AU51" s="102"/>
    </row>
    <row r="52" spans="1:47" ht="15" customHeight="1" x14ac:dyDescent="0.25">
      <c r="A52" s="95" t="str">
        <f t="shared" si="0"/>
        <v/>
      </c>
      <c r="B52" s="95" t="str">
        <f>IF(B17="","",B17)</f>
        <v/>
      </c>
      <c r="C52" s="95" t="str">
        <f t="shared" si="6"/>
        <v/>
      </c>
      <c r="D52" s="95" t="str">
        <f t="shared" si="8"/>
        <v/>
      </c>
      <c r="E52" s="95" t="str">
        <f t="shared" si="4"/>
        <v/>
      </c>
      <c r="F52" s="95" t="str">
        <f>IF(F17="","",F17)</f>
        <v/>
      </c>
      <c r="G52" s="95" t="str">
        <f>IF(G17="","",G17)</f>
        <v/>
      </c>
      <c r="H52" s="95" t="str">
        <f>IF(H17="","",H17)</f>
        <v/>
      </c>
      <c r="I52" s="95" t="str">
        <f t="shared" si="3"/>
        <v/>
      </c>
      <c r="J52" s="95" t="str">
        <f>IF(J17="","",J17)</f>
        <v/>
      </c>
      <c r="K52" s="95" t="str">
        <f>IF(K17="","",K17)</f>
        <v/>
      </c>
      <c r="L52" s="95" t="str">
        <f>IF(L17="","",L17)</f>
        <v/>
      </c>
      <c r="U52" s="95" t="str">
        <f t="shared" ref="U52:Z52" si="9">IF(U17="","",U17)</f>
        <v/>
      </c>
      <c r="V52" s="95" t="str">
        <f t="shared" si="9"/>
        <v/>
      </c>
      <c r="W52" s="95" t="str">
        <f t="shared" si="9"/>
        <v/>
      </c>
      <c r="X52" s="95" t="str">
        <f t="shared" si="9"/>
        <v/>
      </c>
      <c r="Y52" s="95" t="str">
        <f t="shared" si="9"/>
        <v/>
      </c>
      <c r="Z52" s="95" t="str">
        <f t="shared" si="9"/>
        <v/>
      </c>
      <c r="AG52" s="104"/>
      <c r="AH52" s="104"/>
    </row>
    <row r="53" spans="1:47" ht="25" customHeight="1" x14ac:dyDescent="0.25">
      <c r="A53" s="95" t="str">
        <f t="shared" si="0"/>
        <v>(5)</v>
      </c>
      <c r="C53" s="95" t="str">
        <f t="shared" si="6"/>
        <v/>
      </c>
      <c r="D53" s="155">
        <f t="shared" ca="1" si="8"/>
        <v>3</v>
      </c>
      <c r="E53" s="155"/>
      <c r="F53" s="161" t="str">
        <f>IF(F18="","",F18)</f>
        <v>＋</v>
      </c>
      <c r="G53" s="161"/>
      <c r="H53" s="160">
        <f>IF(H18="","",H18)</f>
        <v>1</v>
      </c>
      <c r="I53" s="155">
        <f t="shared" ca="1" si="3"/>
        <v>6</v>
      </c>
      <c r="J53" s="155"/>
      <c r="K53" s="157" t="s">
        <v>25</v>
      </c>
      <c r="L53" s="157"/>
      <c r="M53" s="153">
        <f ca="1">D53+H53*I54+I53</f>
        <v>17</v>
      </c>
      <c r="N53" s="153"/>
      <c r="O53" s="152" t="str">
        <f ca="1">IF(M53&gt;=M54,"＝","")</f>
        <v>＝</v>
      </c>
      <c r="P53" s="152"/>
      <c r="Q53" s="152">
        <f ca="1">IF(INT(M53/M54)=0,"",INT(M53/M54))</f>
        <v>2</v>
      </c>
      <c r="R53" s="153">
        <f ca="1">IF(Q53="","",IF(M53-M54*Q53=0,"",M53-M54*Q53))</f>
        <v>1</v>
      </c>
      <c r="S53" s="153"/>
      <c r="U53" s="102"/>
      <c r="V53" s="103"/>
      <c r="W53" s="102"/>
      <c r="X53" s="102"/>
      <c r="Y53" s="102"/>
      <c r="Z53" s="103"/>
      <c r="AB53" s="102"/>
      <c r="AC53" s="103"/>
      <c r="AD53" s="103"/>
      <c r="AI53" s="102"/>
      <c r="AJ53" s="102"/>
      <c r="AL53" s="102"/>
      <c r="AM53" s="103"/>
      <c r="AN53" s="102"/>
      <c r="AO53" s="103"/>
      <c r="AP53" s="102"/>
      <c r="AQ53" s="103"/>
      <c r="AR53" s="102"/>
      <c r="AS53" s="103"/>
      <c r="AT53" s="102"/>
      <c r="AU53" s="102"/>
    </row>
    <row r="54" spans="1:47" ht="25" customHeight="1" x14ac:dyDescent="0.25">
      <c r="A54" s="95" t="str">
        <f t="shared" si="0"/>
        <v/>
      </c>
      <c r="B54" s="95" t="str">
        <f>IF(B19="","",B19)</f>
        <v/>
      </c>
      <c r="C54" s="95" t="str">
        <f t="shared" si="6"/>
        <v/>
      </c>
      <c r="D54" s="154">
        <f t="shared" ca="1" si="8"/>
        <v>8</v>
      </c>
      <c r="E54" s="154"/>
      <c r="F54" s="161"/>
      <c r="G54" s="161"/>
      <c r="H54" s="160"/>
      <c r="I54" s="154">
        <f t="shared" ca="1" si="3"/>
        <v>8</v>
      </c>
      <c r="J54" s="154"/>
      <c r="K54" s="157"/>
      <c r="L54" s="157"/>
      <c r="M54" s="152">
        <f ca="1">I54</f>
        <v>8</v>
      </c>
      <c r="N54" s="152"/>
      <c r="O54" s="152"/>
      <c r="P54" s="152"/>
      <c r="Q54" s="152"/>
      <c r="R54" s="152">
        <f ca="1">IF(R53="","",M54)</f>
        <v>8</v>
      </c>
      <c r="S54" s="152"/>
      <c r="U54" s="102"/>
      <c r="V54" s="102"/>
      <c r="W54" s="102"/>
      <c r="X54" s="102"/>
      <c r="Y54" s="102"/>
      <c r="Z54" s="102"/>
      <c r="AB54" s="102"/>
      <c r="AC54" s="102"/>
      <c r="AD54" s="102"/>
      <c r="AI54" s="102"/>
      <c r="AJ54" s="102"/>
      <c r="AL54" s="102"/>
      <c r="AM54" s="103"/>
      <c r="AN54" s="102"/>
      <c r="AO54" s="102"/>
      <c r="AP54" s="102"/>
      <c r="AQ54" s="102"/>
      <c r="AR54" s="102"/>
      <c r="AS54" s="102"/>
      <c r="AT54" s="102"/>
      <c r="AU54" s="102"/>
    </row>
    <row r="55" spans="1:47" ht="15" customHeight="1" x14ac:dyDescent="0.25">
      <c r="A55" s="95" t="str">
        <f t="shared" ref="A55:A68" si="10">IF(A20="","",A20)</f>
        <v/>
      </c>
      <c r="B55" s="95" t="str">
        <f>IF(B20="","",B20)</f>
        <v/>
      </c>
      <c r="C55" s="95" t="str">
        <f t="shared" si="6"/>
        <v/>
      </c>
      <c r="D55" s="95" t="str">
        <f t="shared" si="8"/>
        <v/>
      </c>
      <c r="E55" s="95" t="str">
        <f t="shared" si="4"/>
        <v/>
      </c>
      <c r="F55" s="95" t="str">
        <f t="shared" ref="F55:L55" si="11">IF(F20="","",F20)</f>
        <v/>
      </c>
      <c r="G55" s="95" t="str">
        <f t="shared" si="11"/>
        <v/>
      </c>
      <c r="H55" s="95" t="str">
        <f t="shared" si="11"/>
        <v/>
      </c>
      <c r="I55" s="95" t="str">
        <f t="shared" si="11"/>
        <v/>
      </c>
      <c r="J55" s="95" t="str">
        <f t="shared" si="11"/>
        <v/>
      </c>
      <c r="K55" s="95" t="str">
        <f t="shared" si="11"/>
        <v/>
      </c>
      <c r="L55" s="95" t="str">
        <f t="shared" si="11"/>
        <v/>
      </c>
      <c r="U55" s="95" t="str">
        <f t="shared" ref="U55:Z55" si="12">IF(U20="","",U20)</f>
        <v/>
      </c>
      <c r="V55" s="95" t="str">
        <f t="shared" si="12"/>
        <v/>
      </c>
      <c r="W55" s="95" t="str">
        <f t="shared" si="12"/>
        <v/>
      </c>
      <c r="X55" s="95" t="str">
        <f t="shared" si="12"/>
        <v/>
      </c>
      <c r="Y55" s="95" t="str">
        <f t="shared" si="12"/>
        <v/>
      </c>
      <c r="Z55" s="95" t="str">
        <f t="shared" si="12"/>
        <v/>
      </c>
      <c r="AG55" s="104"/>
      <c r="AH55" s="104"/>
    </row>
    <row r="56" spans="1:47" ht="25" customHeight="1" x14ac:dyDescent="0.25">
      <c r="A56" s="95" t="str">
        <f t="shared" si="10"/>
        <v>(6)</v>
      </c>
      <c r="C56" s="95" t="str">
        <f t="shared" si="6"/>
        <v/>
      </c>
      <c r="D56" s="160">
        <f t="shared" si="8"/>
        <v>1</v>
      </c>
      <c r="E56" s="156">
        <f t="shared" ca="1" si="4"/>
        <v>3</v>
      </c>
      <c r="F56" s="156"/>
      <c r="G56" s="155" t="str">
        <f>IF(G21="","",G21)</f>
        <v>－</v>
      </c>
      <c r="H56" s="155"/>
      <c r="I56" s="156">
        <f t="shared" ref="I56:I64" ca="1" si="13">IF(I21="","",I21)</f>
        <v>8</v>
      </c>
      <c r="J56" s="156"/>
      <c r="K56" s="157" t="s">
        <v>25</v>
      </c>
      <c r="L56" s="157"/>
      <c r="M56" s="153">
        <f ca="1">D56*E57+E56-I56</f>
        <v>4</v>
      </c>
      <c r="N56" s="153"/>
      <c r="O56" s="152" t="str">
        <f ca="1">IF(M56&gt;=M57,"＝","")</f>
        <v/>
      </c>
      <c r="P56" s="152"/>
      <c r="Q56" s="152" t="str">
        <f ca="1">IF(INT(M56/M57)=0,"",INT(M56/M57))</f>
        <v/>
      </c>
      <c r="R56" s="153" t="str">
        <f ca="1">IF(Q56="","",IF(M56-M57*Q56=0,"",M56-M57*Q56))</f>
        <v/>
      </c>
      <c r="S56" s="153"/>
      <c r="U56" s="102"/>
      <c r="V56" s="103"/>
      <c r="W56" s="102"/>
      <c r="X56" s="102"/>
      <c r="Y56" s="102"/>
      <c r="Z56" s="103"/>
      <c r="AB56" s="102"/>
      <c r="AC56" s="103"/>
      <c r="AD56" s="103"/>
      <c r="AI56" s="102"/>
      <c r="AJ56" s="102"/>
      <c r="AL56" s="102"/>
      <c r="AM56" s="103"/>
      <c r="AN56" s="102"/>
      <c r="AO56" s="103"/>
      <c r="AP56" s="102"/>
      <c r="AQ56" s="103"/>
      <c r="AR56" s="102"/>
      <c r="AS56" s="103"/>
      <c r="AT56" s="102"/>
      <c r="AU56" s="102"/>
    </row>
    <row r="57" spans="1:47" ht="25" customHeight="1" x14ac:dyDescent="0.25">
      <c r="A57" s="95" t="str">
        <f t="shared" si="10"/>
        <v/>
      </c>
      <c r="B57" s="95" t="str">
        <f>IF(B22="","",B22)</f>
        <v/>
      </c>
      <c r="C57" s="95" t="str">
        <f t="shared" si="6"/>
        <v/>
      </c>
      <c r="D57" s="160"/>
      <c r="E57" s="154">
        <f t="shared" ca="1" si="4"/>
        <v>9</v>
      </c>
      <c r="F57" s="154"/>
      <c r="G57" s="155"/>
      <c r="H57" s="155"/>
      <c r="I57" s="154">
        <f t="shared" ca="1" si="13"/>
        <v>9</v>
      </c>
      <c r="J57" s="154"/>
      <c r="K57" s="157"/>
      <c r="L57" s="157"/>
      <c r="M57" s="152">
        <f ca="1">I57</f>
        <v>9</v>
      </c>
      <c r="N57" s="152"/>
      <c r="O57" s="152"/>
      <c r="P57" s="152"/>
      <c r="Q57" s="152"/>
      <c r="R57" s="152" t="str">
        <f ca="1">IF(R56="","",M57)</f>
        <v/>
      </c>
      <c r="S57" s="152"/>
      <c r="U57" s="102"/>
      <c r="V57" s="102"/>
      <c r="W57" s="102"/>
      <c r="X57" s="102"/>
      <c r="Y57" s="102"/>
      <c r="Z57" s="102"/>
      <c r="AB57" s="102"/>
      <c r="AC57" s="102"/>
      <c r="AD57" s="102"/>
      <c r="AI57" s="102"/>
      <c r="AJ57" s="102"/>
      <c r="AL57" s="102"/>
      <c r="AM57" s="103"/>
      <c r="AN57" s="102"/>
      <c r="AO57" s="102"/>
      <c r="AP57" s="102"/>
      <c r="AQ57" s="102"/>
      <c r="AR57" s="102"/>
      <c r="AS57" s="102"/>
      <c r="AT57" s="102"/>
      <c r="AU57" s="102"/>
    </row>
    <row r="58" spans="1:47" ht="15" customHeight="1" x14ac:dyDescent="0.25">
      <c r="A58" s="95" t="str">
        <f t="shared" si="10"/>
        <v/>
      </c>
      <c r="B58" s="95" t="str">
        <f>IF(B23="","",B23)</f>
        <v/>
      </c>
      <c r="C58" s="95" t="str">
        <f t="shared" si="6"/>
        <v/>
      </c>
      <c r="D58" s="95" t="str">
        <f>IF(D23="","",D23)</f>
        <v/>
      </c>
      <c r="E58" s="95" t="str">
        <f t="shared" si="4"/>
        <v/>
      </c>
      <c r="F58" s="95" t="str">
        <f>IF(F23="","",F23)</f>
        <v/>
      </c>
      <c r="G58" s="95" t="str">
        <f>IF(G23="","",G23)</f>
        <v/>
      </c>
      <c r="H58" s="95" t="str">
        <f>IF(H23="","",H23)</f>
        <v/>
      </c>
      <c r="I58" s="95" t="str">
        <f t="shared" si="13"/>
        <v/>
      </c>
      <c r="J58" s="95" t="str">
        <f>IF(J23="","",J23)</f>
        <v/>
      </c>
      <c r="K58" s="95" t="str">
        <f>IF(K23="","",K23)</f>
        <v/>
      </c>
      <c r="L58" s="95" t="str">
        <f>IF(L23="","",L23)</f>
        <v/>
      </c>
      <c r="U58" s="95" t="str">
        <f t="shared" ref="U58:Z58" si="14">IF(U23="","",U23)</f>
        <v/>
      </c>
      <c r="V58" s="95" t="str">
        <f t="shared" si="14"/>
        <v/>
      </c>
      <c r="W58" s="95" t="str">
        <f t="shared" si="14"/>
        <v/>
      </c>
      <c r="X58" s="95" t="str">
        <f t="shared" si="14"/>
        <v/>
      </c>
      <c r="Y58" s="95" t="str">
        <f t="shared" si="14"/>
        <v/>
      </c>
      <c r="Z58" s="95" t="str">
        <f t="shared" si="14"/>
        <v/>
      </c>
      <c r="AG58" s="104"/>
      <c r="AH58" s="104"/>
    </row>
    <row r="59" spans="1:47" ht="25" customHeight="1" x14ac:dyDescent="0.25">
      <c r="A59" s="95" t="str">
        <f t="shared" si="10"/>
        <v>(7)</v>
      </c>
      <c r="C59" s="95" t="str">
        <f t="shared" si="6"/>
        <v/>
      </c>
      <c r="D59" s="160">
        <f>IF(D24="","",D24)</f>
        <v>1</v>
      </c>
      <c r="E59" s="156">
        <f t="shared" ca="1" si="4"/>
        <v>2</v>
      </c>
      <c r="F59" s="156"/>
      <c r="G59" s="155" t="str">
        <f>IF(G24="","",G24)</f>
        <v>－</v>
      </c>
      <c r="H59" s="155"/>
      <c r="I59" s="156">
        <f t="shared" ca="1" si="13"/>
        <v>3</v>
      </c>
      <c r="J59" s="156"/>
      <c r="K59" s="157" t="s">
        <v>25</v>
      </c>
      <c r="L59" s="157"/>
      <c r="M59" s="153">
        <f ca="1">D59*E60+E59-I59</f>
        <v>4</v>
      </c>
      <c r="N59" s="153"/>
      <c r="O59" s="152" t="str">
        <f ca="1">IF(M59&gt;=M60,"＝","")</f>
        <v/>
      </c>
      <c r="P59" s="152"/>
      <c r="Q59" s="152" t="str">
        <f ca="1">IF(INT(M59/M60)=0,"",INT(M59/M60))</f>
        <v/>
      </c>
      <c r="R59" s="153" t="str">
        <f ca="1">IF(Q59="","",IF(M59-M60*Q59=0,"",M59-M60*Q59))</f>
        <v/>
      </c>
      <c r="S59" s="153"/>
      <c r="U59" s="102"/>
      <c r="V59" s="103"/>
      <c r="W59" s="102"/>
      <c r="X59" s="102"/>
      <c r="Y59" s="102"/>
      <c r="Z59" s="103"/>
      <c r="AB59" s="102"/>
      <c r="AC59" s="103"/>
      <c r="AD59" s="103"/>
      <c r="AI59" s="102"/>
      <c r="AJ59" s="102"/>
      <c r="AL59" s="102"/>
      <c r="AM59" s="103"/>
      <c r="AN59" s="102"/>
      <c r="AO59" s="103"/>
      <c r="AP59" s="102"/>
      <c r="AQ59" s="103"/>
      <c r="AR59" s="102"/>
      <c r="AS59" s="103"/>
      <c r="AT59" s="102"/>
      <c r="AU59" s="102"/>
    </row>
    <row r="60" spans="1:47" ht="25" customHeight="1" x14ac:dyDescent="0.25">
      <c r="A60" s="95" t="str">
        <f t="shared" si="10"/>
        <v/>
      </c>
      <c r="B60" s="95" t="str">
        <f>IF(B25="","",B25)</f>
        <v/>
      </c>
      <c r="C60" s="95" t="str">
        <f t="shared" si="6"/>
        <v/>
      </c>
      <c r="D60" s="160"/>
      <c r="E60" s="154">
        <f t="shared" ca="1" si="4"/>
        <v>5</v>
      </c>
      <c r="F60" s="154"/>
      <c r="G60" s="155"/>
      <c r="H60" s="155"/>
      <c r="I60" s="154">
        <f t="shared" ca="1" si="13"/>
        <v>5</v>
      </c>
      <c r="J60" s="154"/>
      <c r="K60" s="157"/>
      <c r="L60" s="157"/>
      <c r="M60" s="152">
        <f ca="1">I60</f>
        <v>5</v>
      </c>
      <c r="N60" s="152"/>
      <c r="O60" s="152"/>
      <c r="P60" s="152"/>
      <c r="Q60" s="152"/>
      <c r="R60" s="152" t="str">
        <f ca="1">IF(R59="","",M60)</f>
        <v/>
      </c>
      <c r="S60" s="152"/>
      <c r="U60" s="102"/>
      <c r="V60" s="102"/>
      <c r="W60" s="102"/>
      <c r="X60" s="102"/>
      <c r="Y60" s="102"/>
      <c r="Z60" s="102"/>
      <c r="AB60" s="102"/>
      <c r="AC60" s="102"/>
      <c r="AD60" s="102"/>
      <c r="AI60" s="102"/>
      <c r="AJ60" s="102"/>
      <c r="AL60" s="102"/>
      <c r="AM60" s="103"/>
      <c r="AN60" s="102"/>
      <c r="AO60" s="102"/>
      <c r="AP60" s="102"/>
      <c r="AQ60" s="102"/>
      <c r="AR60" s="102"/>
      <c r="AS60" s="102"/>
      <c r="AT60" s="102"/>
      <c r="AU60" s="102"/>
    </row>
    <row r="61" spans="1:47" ht="15" customHeight="1" x14ac:dyDescent="0.25">
      <c r="A61" s="95" t="str">
        <f t="shared" si="10"/>
        <v/>
      </c>
      <c r="C61" s="95" t="str">
        <f t="shared" si="6"/>
        <v/>
      </c>
      <c r="D61" s="95" t="str">
        <f>IF(D26="","",D26)</f>
        <v/>
      </c>
      <c r="E61" s="95" t="str">
        <f t="shared" si="4"/>
        <v/>
      </c>
      <c r="F61" s="95" t="str">
        <f>IF(F26="","",F26)</f>
        <v/>
      </c>
      <c r="G61" s="95" t="str">
        <f>IF(G26="","",G26)</f>
        <v/>
      </c>
      <c r="H61" s="95" t="str">
        <f>IF(H26="","",H26)</f>
        <v/>
      </c>
      <c r="I61" s="95" t="str">
        <f t="shared" si="13"/>
        <v/>
      </c>
      <c r="J61" s="95" t="str">
        <f>IF(J26="","",J26)</f>
        <v/>
      </c>
      <c r="K61" s="95" t="str">
        <f>IF(K26="","",K26)</f>
        <v/>
      </c>
      <c r="L61" s="95" t="str">
        <f>IF(L26="","",L26)</f>
        <v/>
      </c>
    </row>
    <row r="62" spans="1:47" ht="25" customHeight="1" x14ac:dyDescent="0.25">
      <c r="A62" s="95" t="str">
        <f t="shared" si="10"/>
        <v>(8)</v>
      </c>
      <c r="C62" s="95" t="str">
        <f t="shared" si="6"/>
        <v/>
      </c>
      <c r="D62" s="160">
        <f>IF(D27="","",D27)</f>
        <v>1</v>
      </c>
      <c r="E62" s="156">
        <f t="shared" ca="1" si="4"/>
        <v>3</v>
      </c>
      <c r="F62" s="156"/>
      <c r="G62" s="155" t="str">
        <f>IF(G27="","",G27)</f>
        <v>－</v>
      </c>
      <c r="H62" s="155"/>
      <c r="I62" s="156">
        <f t="shared" ca="1" si="13"/>
        <v>1</v>
      </c>
      <c r="J62" s="156"/>
      <c r="K62" s="157" t="s">
        <v>25</v>
      </c>
      <c r="L62" s="157"/>
      <c r="M62" s="153">
        <f ca="1">D62*E63+E62-I62</f>
        <v>6</v>
      </c>
      <c r="N62" s="153"/>
      <c r="O62" s="152" t="str">
        <f ca="1">IF(M62&gt;=M63,"＝","")</f>
        <v>＝</v>
      </c>
      <c r="P62" s="152"/>
      <c r="Q62" s="152">
        <f ca="1">IF(INT(M62/M63)=0,"",INT(M62/M63))</f>
        <v>1</v>
      </c>
      <c r="R62" s="153">
        <f ca="1">IF(Q62="","",IF(M62-M63*Q62=0,"",M62-M63*Q62))</f>
        <v>2</v>
      </c>
      <c r="S62" s="153"/>
      <c r="U62" s="102"/>
      <c r="V62" s="103"/>
      <c r="W62" s="102"/>
      <c r="X62" s="102"/>
      <c r="Y62" s="102"/>
      <c r="Z62" s="103"/>
      <c r="AB62" s="102"/>
      <c r="AC62" s="103"/>
      <c r="AD62" s="103"/>
      <c r="AI62" s="102"/>
      <c r="AJ62" s="102"/>
      <c r="AL62" s="102"/>
      <c r="AM62" s="103"/>
      <c r="AN62" s="102"/>
      <c r="AO62" s="103"/>
      <c r="AP62" s="102"/>
      <c r="AQ62" s="103"/>
      <c r="AR62" s="102"/>
      <c r="AS62" s="103"/>
      <c r="AT62" s="102"/>
      <c r="AU62" s="102"/>
    </row>
    <row r="63" spans="1:47" ht="25" customHeight="1" x14ac:dyDescent="0.25">
      <c r="A63" s="95" t="str">
        <f t="shared" si="10"/>
        <v/>
      </c>
      <c r="B63" s="95" t="str">
        <f>IF(B28="","",B28)</f>
        <v/>
      </c>
      <c r="C63" s="95" t="str">
        <f t="shared" si="6"/>
        <v/>
      </c>
      <c r="D63" s="160"/>
      <c r="E63" s="154">
        <f t="shared" ca="1" si="4"/>
        <v>4</v>
      </c>
      <c r="F63" s="154"/>
      <c r="G63" s="155"/>
      <c r="H63" s="155"/>
      <c r="I63" s="154">
        <f t="shared" ca="1" si="13"/>
        <v>4</v>
      </c>
      <c r="J63" s="154"/>
      <c r="K63" s="157"/>
      <c r="L63" s="157"/>
      <c r="M63" s="152">
        <f ca="1">I63</f>
        <v>4</v>
      </c>
      <c r="N63" s="152"/>
      <c r="O63" s="152"/>
      <c r="P63" s="152"/>
      <c r="Q63" s="152"/>
      <c r="R63" s="152">
        <f ca="1">IF(R62="","",M63)</f>
        <v>4</v>
      </c>
      <c r="S63" s="152"/>
      <c r="U63" s="102"/>
      <c r="V63" s="102"/>
      <c r="W63" s="102"/>
      <c r="X63" s="102"/>
      <c r="Y63" s="102"/>
      <c r="Z63" s="102"/>
      <c r="AB63" s="102"/>
      <c r="AC63" s="102"/>
      <c r="AD63" s="102"/>
      <c r="AI63" s="102"/>
      <c r="AJ63" s="102"/>
      <c r="AL63" s="102"/>
      <c r="AM63" s="103"/>
      <c r="AN63" s="102"/>
      <c r="AO63" s="102"/>
      <c r="AP63" s="102"/>
      <c r="AQ63" s="102"/>
      <c r="AR63" s="102"/>
      <c r="AS63" s="102"/>
      <c r="AT63" s="102"/>
      <c r="AU63" s="102"/>
    </row>
    <row r="64" spans="1:47" ht="15" customHeight="1" x14ac:dyDescent="0.25">
      <c r="A64" s="95" t="str">
        <f t="shared" si="10"/>
        <v/>
      </c>
      <c r="B64" s="95" t="str">
        <f>IF(B29="","",B29)</f>
        <v/>
      </c>
      <c r="C64" s="95" t="str">
        <f t="shared" si="6"/>
        <v/>
      </c>
      <c r="D64" s="95" t="str">
        <f>IF(D29="","",D29)</f>
        <v/>
      </c>
      <c r="E64" s="95" t="str">
        <f t="shared" si="4"/>
        <v/>
      </c>
      <c r="F64" s="95" t="str">
        <f>IF(F29="","",F29)</f>
        <v/>
      </c>
      <c r="G64" s="95" t="str">
        <f>IF(G29="","",G29)</f>
        <v/>
      </c>
      <c r="H64" s="95" t="str">
        <f>IF(H29="","",H29)</f>
        <v/>
      </c>
      <c r="I64" s="95" t="str">
        <f t="shared" si="13"/>
        <v/>
      </c>
      <c r="J64" s="95" t="str">
        <f>IF(J29="","",J29)</f>
        <v/>
      </c>
      <c r="K64" s="95" t="str">
        <f>IF(K29="","",K29)</f>
        <v/>
      </c>
      <c r="L64" s="95" t="str">
        <f>IF(L29="","",L29)</f>
        <v/>
      </c>
    </row>
    <row r="65" spans="1:47" ht="25" customHeight="1" x14ac:dyDescent="0.25">
      <c r="A65" s="95" t="str">
        <f t="shared" si="10"/>
        <v>(9)</v>
      </c>
      <c r="C65" s="95" t="str">
        <f t="shared" si="6"/>
        <v/>
      </c>
      <c r="D65" s="161">
        <f ca="1">IF(D30="","",D30)</f>
        <v>2</v>
      </c>
      <c r="E65" s="161"/>
      <c r="F65" s="155" t="str">
        <f>IF(F30="","",F30)</f>
        <v>－</v>
      </c>
      <c r="G65" s="155"/>
      <c r="H65" s="155">
        <f ca="1">IF(H30="","",H30)</f>
        <v>2</v>
      </c>
      <c r="I65" s="155"/>
      <c r="J65" s="157" t="s">
        <v>25</v>
      </c>
      <c r="K65" s="157"/>
      <c r="L65" s="153">
        <f ca="1">D65*H66-H65</f>
        <v>16</v>
      </c>
      <c r="M65" s="153"/>
      <c r="N65" s="152" t="str">
        <f ca="1">IF(L65&gt;=L66,"＝","")</f>
        <v>＝</v>
      </c>
      <c r="O65" s="152"/>
      <c r="P65" s="152">
        <f ca="1">IF(INT(L65/L66)=0,"",INT(L65/L66))</f>
        <v>1</v>
      </c>
      <c r="Q65" s="153">
        <f ca="1">IF(P65="","",IF(L65-L66*P65=0,"",L65-L66*P65))</f>
        <v>7</v>
      </c>
      <c r="R65" s="153"/>
      <c r="T65" s="102"/>
      <c r="U65" s="103"/>
      <c r="V65" s="102"/>
      <c r="W65" s="102"/>
      <c r="X65" s="102"/>
      <c r="Y65" s="103"/>
      <c r="AA65" s="102"/>
      <c r="AB65" s="103"/>
      <c r="AC65" s="103"/>
      <c r="AH65" s="102"/>
      <c r="AI65" s="102"/>
      <c r="AK65" s="102"/>
      <c r="AL65" s="103"/>
      <c r="AM65" s="102"/>
      <c r="AN65" s="103"/>
      <c r="AO65" s="102"/>
      <c r="AP65" s="103"/>
      <c r="AQ65" s="102"/>
      <c r="AR65" s="103"/>
      <c r="AS65" s="102"/>
      <c r="AT65" s="102"/>
    </row>
    <row r="66" spans="1:47" ht="25" customHeight="1" x14ac:dyDescent="0.25">
      <c r="A66" s="95" t="str">
        <f t="shared" si="10"/>
        <v/>
      </c>
      <c r="B66" s="95" t="str">
        <f>IF(B31="","",B31)</f>
        <v/>
      </c>
      <c r="C66" s="95" t="str">
        <f t="shared" si="6"/>
        <v/>
      </c>
      <c r="D66" s="161"/>
      <c r="E66" s="161"/>
      <c r="F66" s="155"/>
      <c r="G66" s="155"/>
      <c r="H66" s="154">
        <f ca="1">IF(H31="","",H31)</f>
        <v>9</v>
      </c>
      <c r="I66" s="154"/>
      <c r="J66" s="157"/>
      <c r="K66" s="157"/>
      <c r="L66" s="152">
        <f ca="1">H66</f>
        <v>9</v>
      </c>
      <c r="M66" s="152"/>
      <c r="N66" s="152"/>
      <c r="O66" s="152"/>
      <c r="P66" s="152"/>
      <c r="Q66" s="152">
        <f ca="1">IF(Q65="","",L66)</f>
        <v>9</v>
      </c>
      <c r="R66" s="152"/>
      <c r="T66" s="102"/>
      <c r="U66" s="102"/>
      <c r="V66" s="102"/>
      <c r="W66" s="102"/>
      <c r="X66" s="102"/>
      <c r="Y66" s="102"/>
      <c r="AA66" s="102"/>
      <c r="AB66" s="102"/>
      <c r="AC66" s="102"/>
      <c r="AH66" s="102"/>
      <c r="AI66" s="102"/>
      <c r="AK66" s="102"/>
      <c r="AL66" s="103"/>
      <c r="AM66" s="102"/>
      <c r="AN66" s="102"/>
      <c r="AO66" s="102"/>
      <c r="AP66" s="102"/>
      <c r="AQ66" s="102"/>
      <c r="AR66" s="102"/>
      <c r="AS66" s="102"/>
      <c r="AT66" s="102"/>
    </row>
    <row r="67" spans="1:47" ht="15" customHeight="1" x14ac:dyDescent="0.25">
      <c r="A67" s="95" t="str">
        <f t="shared" si="10"/>
        <v/>
      </c>
      <c r="B67" s="95" t="str">
        <f>IF(B32="","",B32)</f>
        <v/>
      </c>
      <c r="C67" s="95" t="str">
        <f t="shared" si="6"/>
        <v/>
      </c>
      <c r="D67" s="95" t="str">
        <f>IF(D32="","",D32)</f>
        <v/>
      </c>
      <c r="E67" s="95" t="str">
        <f t="shared" si="4"/>
        <v/>
      </c>
      <c r="F67" s="95" t="str">
        <f>IF(F32="","",F32)</f>
        <v/>
      </c>
      <c r="G67" s="95" t="str">
        <f>IF(G32="","",G32)</f>
        <v/>
      </c>
      <c r="H67" s="95" t="str">
        <f>IF(H32="","",H32)</f>
        <v/>
      </c>
      <c r="I67" s="95" t="str">
        <f>IF(I32="","",I32)</f>
        <v/>
      </c>
      <c r="J67" s="95" t="str">
        <f>IF(J32="","",J32)</f>
        <v/>
      </c>
      <c r="K67" s="95" t="str">
        <f>IF(K32="","",K32)</f>
        <v/>
      </c>
      <c r="L67" s="95" t="str">
        <f>IF(L32="","",L32)</f>
        <v/>
      </c>
    </row>
    <row r="68" spans="1:47" ht="25" customHeight="1" x14ac:dyDescent="0.25">
      <c r="A68" s="95" t="str">
        <f t="shared" si="10"/>
        <v>(10)</v>
      </c>
      <c r="D68" s="161">
        <f ca="1">IF(D33="","",D33)</f>
        <v>1</v>
      </c>
      <c r="E68" s="161"/>
      <c r="F68" s="155" t="str">
        <f>IF(F33="","",F33)</f>
        <v>－</v>
      </c>
      <c r="G68" s="155"/>
      <c r="H68" s="155">
        <f ca="1">IF(H33="","",H33)</f>
        <v>1</v>
      </c>
      <c r="I68" s="155"/>
      <c r="J68" s="157" t="s">
        <v>25</v>
      </c>
      <c r="K68" s="157"/>
      <c r="L68" s="153">
        <f ca="1">D68*H69-H68</f>
        <v>2</v>
      </c>
      <c r="M68" s="153"/>
      <c r="N68" s="152" t="str">
        <f ca="1">IF(L68&gt;=L69,"＝","")</f>
        <v/>
      </c>
      <c r="O68" s="152"/>
      <c r="P68" s="152" t="str">
        <f ca="1">IF(INT(L68/L69)=0,"",INT(L68/L69))</f>
        <v/>
      </c>
      <c r="Q68" s="153" t="str">
        <f ca="1">IF(P68="","",IF(L68-L69*P68=0,"",L68-L69*P68))</f>
        <v/>
      </c>
      <c r="R68" s="153"/>
      <c r="U68" s="102"/>
      <c r="V68" s="103"/>
      <c r="W68" s="102"/>
      <c r="X68" s="102"/>
      <c r="Y68" s="102"/>
      <c r="Z68" s="103"/>
      <c r="AB68" s="102"/>
      <c r="AC68" s="103"/>
      <c r="AD68" s="103"/>
      <c r="AI68" s="102"/>
      <c r="AJ68" s="102"/>
      <c r="AL68" s="102"/>
      <c r="AM68" s="103"/>
      <c r="AN68" s="102"/>
      <c r="AO68" s="103"/>
      <c r="AP68" s="102"/>
      <c r="AQ68" s="103"/>
      <c r="AR68" s="102"/>
      <c r="AS68" s="103"/>
      <c r="AT68" s="102"/>
      <c r="AU68" s="102"/>
    </row>
    <row r="69" spans="1:47" ht="25" customHeight="1" x14ac:dyDescent="0.25">
      <c r="D69" s="161"/>
      <c r="E69" s="161"/>
      <c r="F69" s="155"/>
      <c r="G69" s="155"/>
      <c r="H69" s="154">
        <f ca="1">IF(H34="","",H34)</f>
        <v>3</v>
      </c>
      <c r="I69" s="154"/>
      <c r="J69" s="157"/>
      <c r="K69" s="157"/>
      <c r="L69" s="152">
        <f ca="1">H69</f>
        <v>3</v>
      </c>
      <c r="M69" s="152"/>
      <c r="N69" s="152"/>
      <c r="O69" s="152"/>
      <c r="P69" s="152"/>
      <c r="Q69" s="152" t="str">
        <f ca="1">IF(Q68="","",L69)</f>
        <v/>
      </c>
      <c r="R69" s="152"/>
      <c r="U69" s="102"/>
      <c r="V69" s="102"/>
      <c r="W69" s="102"/>
      <c r="X69" s="102"/>
      <c r="Y69" s="102"/>
      <c r="Z69" s="102"/>
      <c r="AB69" s="102"/>
      <c r="AC69" s="102"/>
      <c r="AD69" s="102"/>
      <c r="AI69" s="102"/>
      <c r="AJ69" s="102"/>
      <c r="AL69" s="102"/>
      <c r="AM69" s="103"/>
      <c r="AN69" s="102"/>
      <c r="AO69" s="102"/>
      <c r="AP69" s="102"/>
      <c r="AQ69" s="102"/>
      <c r="AR69" s="102"/>
      <c r="AS69" s="102"/>
      <c r="AT69" s="102"/>
      <c r="AU69" s="102"/>
    </row>
    <row r="70" spans="1:47" ht="25" customHeight="1" x14ac:dyDescent="0.25">
      <c r="K70" s="95" t="str">
        <f t="shared" ref="K70:R70" si="15">IF(K35="","",K35)</f>
        <v/>
      </c>
      <c r="L70" s="95" t="str">
        <f t="shared" si="15"/>
        <v/>
      </c>
      <c r="M70" s="95" t="str">
        <f t="shared" si="15"/>
        <v/>
      </c>
      <c r="N70" s="95" t="str">
        <f t="shared" si="15"/>
        <v/>
      </c>
      <c r="O70" s="95" t="str">
        <f t="shared" si="15"/>
        <v/>
      </c>
      <c r="P70" s="95" t="str">
        <f t="shared" si="15"/>
        <v/>
      </c>
      <c r="Q70" s="95" t="str">
        <f t="shared" si="15"/>
        <v/>
      </c>
      <c r="R70" s="95" t="str">
        <f t="shared" si="15"/>
        <v/>
      </c>
    </row>
  </sheetData>
  <mergeCells count="214">
    <mergeCell ref="AI1:AJ1"/>
    <mergeCell ref="D6:D7"/>
    <mergeCell ref="E6:F6"/>
    <mergeCell ref="G6:H7"/>
    <mergeCell ref="I6:J6"/>
    <mergeCell ref="K6:K7"/>
    <mergeCell ref="L6:L7"/>
    <mergeCell ref="M6:M7"/>
    <mergeCell ref="E7:F7"/>
    <mergeCell ref="I7:J7"/>
    <mergeCell ref="E13:F13"/>
    <mergeCell ref="I13:J13"/>
    <mergeCell ref="D15:E15"/>
    <mergeCell ref="F15:G16"/>
    <mergeCell ref="I15:J15"/>
    <mergeCell ref="H15:H16"/>
    <mergeCell ref="M9:M10"/>
    <mergeCell ref="E10:F10"/>
    <mergeCell ref="I10:J10"/>
    <mergeCell ref="D12:D13"/>
    <mergeCell ref="E12:F12"/>
    <mergeCell ref="G12:H13"/>
    <mergeCell ref="I12:J12"/>
    <mergeCell ref="K12:K13"/>
    <mergeCell ref="L12:L13"/>
    <mergeCell ref="M12:M13"/>
    <mergeCell ref="D9:D10"/>
    <mergeCell ref="E9:F9"/>
    <mergeCell ref="G9:H10"/>
    <mergeCell ref="I9:J9"/>
    <mergeCell ref="K9:K10"/>
    <mergeCell ref="L9:L10"/>
    <mergeCell ref="K15:K16"/>
    <mergeCell ref="L15:L16"/>
    <mergeCell ref="M15:M16"/>
    <mergeCell ref="D16:E16"/>
    <mergeCell ref="I16:J16"/>
    <mergeCell ref="I18:J18"/>
    <mergeCell ref="K18:K19"/>
    <mergeCell ref="L18:L19"/>
    <mergeCell ref="M18:M19"/>
    <mergeCell ref="I19:J19"/>
    <mergeCell ref="M21:M22"/>
    <mergeCell ref="E22:F22"/>
    <mergeCell ref="I22:J22"/>
    <mergeCell ref="D24:D25"/>
    <mergeCell ref="E24:F24"/>
    <mergeCell ref="G24:H25"/>
    <mergeCell ref="I24:J24"/>
    <mergeCell ref="K24:K25"/>
    <mergeCell ref="L24:L25"/>
    <mergeCell ref="M24:M25"/>
    <mergeCell ref="D21:D22"/>
    <mergeCell ref="E21:F21"/>
    <mergeCell ref="G21:H22"/>
    <mergeCell ref="I21:J21"/>
    <mergeCell ref="K21:K22"/>
    <mergeCell ref="L21:L22"/>
    <mergeCell ref="AI36:AJ36"/>
    <mergeCell ref="D41:D42"/>
    <mergeCell ref="E41:F41"/>
    <mergeCell ref="G41:H42"/>
    <mergeCell ref="I41:J41"/>
    <mergeCell ref="K41:L42"/>
    <mergeCell ref="M41:N41"/>
    <mergeCell ref="M27:M28"/>
    <mergeCell ref="E28:F28"/>
    <mergeCell ref="I28:J28"/>
    <mergeCell ref="F30:G31"/>
    <mergeCell ref="H30:I30"/>
    <mergeCell ref="J30:J31"/>
    <mergeCell ref="K30:K31"/>
    <mergeCell ref="L30:L31"/>
    <mergeCell ref="H31:I31"/>
    <mergeCell ref="D27:D28"/>
    <mergeCell ref="E27:F27"/>
    <mergeCell ref="G27:H28"/>
    <mergeCell ref="I27:J27"/>
    <mergeCell ref="O41:P42"/>
    <mergeCell ref="Q41:Q42"/>
    <mergeCell ref="R41:S41"/>
    <mergeCell ref="E42:F42"/>
    <mergeCell ref="I42:J42"/>
    <mergeCell ref="M42:N42"/>
    <mergeCell ref="R42:S42"/>
    <mergeCell ref="L33:L34"/>
    <mergeCell ref="K27:K28"/>
    <mergeCell ref="L27:L28"/>
    <mergeCell ref="O44:P45"/>
    <mergeCell ref="Q44:Q45"/>
    <mergeCell ref="R44:S44"/>
    <mergeCell ref="E45:F45"/>
    <mergeCell ref="I45:J45"/>
    <mergeCell ref="M45:N45"/>
    <mergeCell ref="R45:S45"/>
    <mergeCell ref="D44:D45"/>
    <mergeCell ref="E44:F44"/>
    <mergeCell ref="G44:H45"/>
    <mergeCell ref="I44:J44"/>
    <mergeCell ref="K44:L45"/>
    <mergeCell ref="M44:N44"/>
    <mergeCell ref="O47:P48"/>
    <mergeCell ref="Q47:Q48"/>
    <mergeCell ref="R47:S47"/>
    <mergeCell ref="E48:F48"/>
    <mergeCell ref="I48:J48"/>
    <mergeCell ref="M48:N48"/>
    <mergeCell ref="R48:S48"/>
    <mergeCell ref="O50:P51"/>
    <mergeCell ref="Q50:Q51"/>
    <mergeCell ref="E47:F47"/>
    <mergeCell ref="G47:H48"/>
    <mergeCell ref="I47:J47"/>
    <mergeCell ref="K47:L48"/>
    <mergeCell ref="M47:N47"/>
    <mergeCell ref="R50:S50"/>
    <mergeCell ref="D51:E51"/>
    <mergeCell ref="I51:J51"/>
    <mergeCell ref="M51:N51"/>
    <mergeCell ref="R51:S51"/>
    <mergeCell ref="D50:E50"/>
    <mergeCell ref="F50:G51"/>
    <mergeCell ref="I50:J50"/>
    <mergeCell ref="K50:L51"/>
    <mergeCell ref="M50:N50"/>
    <mergeCell ref="E57:F57"/>
    <mergeCell ref="I57:J57"/>
    <mergeCell ref="M57:N57"/>
    <mergeCell ref="R57:S57"/>
    <mergeCell ref="D56:D57"/>
    <mergeCell ref="E56:F56"/>
    <mergeCell ref="G56:H57"/>
    <mergeCell ref="I56:J56"/>
    <mergeCell ref="K56:L57"/>
    <mergeCell ref="M56:N56"/>
    <mergeCell ref="E60:F60"/>
    <mergeCell ref="I60:J60"/>
    <mergeCell ref="M60:N60"/>
    <mergeCell ref="R60:S60"/>
    <mergeCell ref="R62:S62"/>
    <mergeCell ref="Q62:Q63"/>
    <mergeCell ref="D59:D60"/>
    <mergeCell ref="E59:F59"/>
    <mergeCell ref="G59:H60"/>
    <mergeCell ref="I59:J59"/>
    <mergeCell ref="K59:L60"/>
    <mergeCell ref="M59:N59"/>
    <mergeCell ref="O59:P60"/>
    <mergeCell ref="Q59:Q60"/>
    <mergeCell ref="E63:F63"/>
    <mergeCell ref="D68:E69"/>
    <mergeCell ref="F68:G69"/>
    <mergeCell ref="H68:I68"/>
    <mergeCell ref="J68:K69"/>
    <mergeCell ref="F65:G66"/>
    <mergeCell ref="D65:E66"/>
    <mergeCell ref="D62:D63"/>
    <mergeCell ref="K62:L63"/>
    <mergeCell ref="P68:P69"/>
    <mergeCell ref="N65:O66"/>
    <mergeCell ref="P65:P66"/>
    <mergeCell ref="H66:I66"/>
    <mergeCell ref="L66:M66"/>
    <mergeCell ref="H65:I65"/>
    <mergeCell ref="J65:K66"/>
    <mergeCell ref="L65:M65"/>
    <mergeCell ref="I63:J63"/>
    <mergeCell ref="M63:N63"/>
    <mergeCell ref="E62:F62"/>
    <mergeCell ref="G62:H63"/>
    <mergeCell ref="I62:J62"/>
    <mergeCell ref="M62:N62"/>
    <mergeCell ref="O62:P63"/>
    <mergeCell ref="D53:E53"/>
    <mergeCell ref="F53:G54"/>
    <mergeCell ref="H53:H54"/>
    <mergeCell ref="D54:E54"/>
    <mergeCell ref="D18:E18"/>
    <mergeCell ref="F18:G19"/>
    <mergeCell ref="H18:H19"/>
    <mergeCell ref="D19:E19"/>
    <mergeCell ref="D30:E31"/>
    <mergeCell ref="D33:E34"/>
    <mergeCell ref="F33:G34"/>
    <mergeCell ref="H33:I33"/>
    <mergeCell ref="I54:J54"/>
    <mergeCell ref="I53:J53"/>
    <mergeCell ref="D47:D48"/>
    <mergeCell ref="E25:F25"/>
    <mergeCell ref="I25:J25"/>
    <mergeCell ref="Q68:R68"/>
    <mergeCell ref="H69:I69"/>
    <mergeCell ref="L69:M69"/>
    <mergeCell ref="Q69:R69"/>
    <mergeCell ref="J33:J34"/>
    <mergeCell ref="K33:K34"/>
    <mergeCell ref="H34:I34"/>
    <mergeCell ref="H50:H51"/>
    <mergeCell ref="L68:M68"/>
    <mergeCell ref="N68:O69"/>
    <mergeCell ref="Q65:R65"/>
    <mergeCell ref="Q66:R66"/>
    <mergeCell ref="R63:S63"/>
    <mergeCell ref="R59:S59"/>
    <mergeCell ref="O56:P57"/>
    <mergeCell ref="Q56:Q57"/>
    <mergeCell ref="R56:S56"/>
    <mergeCell ref="O53:P54"/>
    <mergeCell ref="Q53:Q54"/>
    <mergeCell ref="R53:S53"/>
    <mergeCell ref="M54:N54"/>
    <mergeCell ref="R54:S54"/>
    <mergeCell ref="K53:L54"/>
    <mergeCell ref="M53:N53"/>
  </mergeCells>
  <phoneticPr fontId="2"/>
  <conditionalFormatting sqref="Q65:R65">
    <cfRule type="expression" dxfId="9" priority="10" stopIfTrue="1">
      <formula>Q65=""</formula>
    </cfRule>
  </conditionalFormatting>
  <conditionalFormatting sqref="Q68:R68">
    <cfRule type="expression" dxfId="8" priority="1" stopIfTrue="1">
      <formula>Q68=""</formula>
    </cfRule>
  </conditionalFormatting>
  <conditionalFormatting sqref="R41:S41">
    <cfRule type="expression" dxfId="7" priority="18" stopIfTrue="1">
      <formula>R41=""</formula>
    </cfRule>
  </conditionalFormatting>
  <conditionalFormatting sqref="R44:S44">
    <cfRule type="expression" dxfId="6" priority="8" stopIfTrue="1">
      <formula>R44=""</formula>
    </cfRule>
  </conditionalFormatting>
  <conditionalFormatting sqref="R47:S47">
    <cfRule type="expression" dxfId="5" priority="7" stopIfTrue="1">
      <formula>R47=""</formula>
    </cfRule>
  </conditionalFormatting>
  <conditionalFormatting sqref="R50:S50">
    <cfRule type="expression" dxfId="4" priority="15" stopIfTrue="1">
      <formula>R50=""</formula>
    </cfRule>
  </conditionalFormatting>
  <conditionalFormatting sqref="R53:S53">
    <cfRule type="expression" dxfId="3" priority="5" stopIfTrue="1">
      <formula>R53=""</formula>
    </cfRule>
  </conditionalFormatting>
  <conditionalFormatting sqref="R56:S56">
    <cfRule type="expression" dxfId="2" priority="4" stopIfTrue="1">
      <formula>R56=""</formula>
    </cfRule>
  </conditionalFormatting>
  <conditionalFormatting sqref="R59:S59">
    <cfRule type="expression" dxfId="1" priority="3" stopIfTrue="1">
      <formula>R59=""</formula>
    </cfRule>
  </conditionalFormatting>
  <conditionalFormatting sqref="R62:S62">
    <cfRule type="expression" dxfId="0" priority="2" stopIfTrue="1">
      <formula>R62=""</formula>
    </cfRule>
  </conditionalFormatting>
  <pageMargins left="0.78740157480314965" right="0.78740157480314965" top="0.98425196850393704" bottom="0.98425196850393704" header="0.51181102362204722" footer="0.51181102362204722"/>
  <pageSetup paperSize="9" orientation="portrait" horizontalDpi="300" verticalDpi="0" r:id="rId1"/>
  <headerFooter alignWithMargins="0">
    <oddHeader>&amp;L算数ドリル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50"/>
  <sheetViews>
    <sheetView workbookViewId="0"/>
  </sheetViews>
  <sheetFormatPr defaultColWidth="11.0703125" defaultRowHeight="25" customHeight="1" x14ac:dyDescent="0.25"/>
  <cols>
    <col min="1" max="37" width="1.7109375" style="1" customWidth="1"/>
    <col min="38" max="16384" width="11.0703125" style="1"/>
  </cols>
  <sheetData>
    <row r="1" spans="1:36" ht="25" customHeight="1" x14ac:dyDescent="0.25">
      <c r="D1" s="2" t="s">
        <v>190</v>
      </c>
      <c r="AG1" s="3" t="s">
        <v>189</v>
      </c>
      <c r="AH1" s="3"/>
      <c r="AI1" s="111"/>
      <c r="AJ1" s="111"/>
    </row>
    <row r="2" spans="1:36" ht="25" customHeight="1" x14ac:dyDescent="0.25">
      <c r="Q2" s="4" t="s">
        <v>0</v>
      </c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</row>
    <row r="3" spans="1:36" ht="25" customHeight="1" x14ac:dyDescent="0.25">
      <c r="A3" s="5"/>
    </row>
    <row r="4" spans="1:36" ht="32.15" customHeight="1" x14ac:dyDescent="0.25">
      <c r="A4" s="1" t="s">
        <v>221</v>
      </c>
    </row>
    <row r="5" spans="1:36" ht="32.15" customHeight="1" x14ac:dyDescent="0.25"/>
    <row r="6" spans="1:36" ht="32.15" customHeight="1" x14ac:dyDescent="0.25">
      <c r="A6" s="5" t="s">
        <v>220</v>
      </c>
      <c r="D6" s="1" t="s">
        <v>217</v>
      </c>
      <c r="G6" s="112">
        <f ca="1">INT(RAND()*9+1)*10</f>
        <v>10</v>
      </c>
      <c r="H6" s="112"/>
      <c r="I6" s="1" t="s">
        <v>216</v>
      </c>
      <c r="L6" s="1" t="s">
        <v>215</v>
      </c>
      <c r="N6" s="112">
        <f ca="1">INT(RAND()*90+10)</f>
        <v>25</v>
      </c>
      <c r="O6" s="112"/>
      <c r="P6" s="1" t="s">
        <v>199</v>
      </c>
    </row>
    <row r="7" spans="1:36" ht="32.15" customHeight="1" x14ac:dyDescent="0.25"/>
    <row r="8" spans="1:36" ht="32.15" customHeight="1" x14ac:dyDescent="0.25">
      <c r="A8" s="5" t="s">
        <v>219</v>
      </c>
      <c r="D8" s="1" t="s">
        <v>211</v>
      </c>
      <c r="H8" s="1">
        <f ca="1">INT(RAND()*8+2)</f>
        <v>2</v>
      </c>
      <c r="I8" s="1" t="s">
        <v>213</v>
      </c>
    </row>
    <row r="9" spans="1:36" ht="32.15" customHeight="1" x14ac:dyDescent="0.25"/>
    <row r="10" spans="1:36" ht="32.15" customHeight="1" x14ac:dyDescent="0.25">
      <c r="A10" s="5" t="s">
        <v>218</v>
      </c>
      <c r="D10" s="1" t="s">
        <v>217</v>
      </c>
      <c r="G10" s="112">
        <f ca="1">INT(RAND()*9+1)*10</f>
        <v>80</v>
      </c>
      <c r="H10" s="112"/>
      <c r="I10" s="1" t="s">
        <v>216</v>
      </c>
      <c r="L10" s="1" t="s">
        <v>215</v>
      </c>
      <c r="N10" s="112">
        <f ca="1">INT(RAND()*90+10)*10</f>
        <v>520</v>
      </c>
      <c r="O10" s="112"/>
      <c r="P10" s="112"/>
      <c r="Q10" s="1" t="s">
        <v>199</v>
      </c>
    </row>
    <row r="11" spans="1:36" ht="32.15" customHeight="1" x14ac:dyDescent="0.25"/>
    <row r="12" spans="1:36" ht="32.15" customHeight="1" x14ac:dyDescent="0.25">
      <c r="A12" s="5" t="s">
        <v>214</v>
      </c>
      <c r="D12" s="1" t="s">
        <v>211</v>
      </c>
      <c r="H12" s="112">
        <f ca="1">INT(RAND()*8+2)*100</f>
        <v>600</v>
      </c>
      <c r="I12" s="112"/>
      <c r="J12" s="112"/>
      <c r="K12" s="1" t="s">
        <v>213</v>
      </c>
    </row>
    <row r="13" spans="1:36" ht="32.15" customHeight="1" x14ac:dyDescent="0.25"/>
    <row r="14" spans="1:36" ht="32.15" customHeight="1" x14ac:dyDescent="0.25">
      <c r="A14" s="5" t="s">
        <v>212</v>
      </c>
      <c r="D14" s="1" t="s">
        <v>211</v>
      </c>
      <c r="H14" s="112">
        <f ca="1">INT(RAND()*9+1)*10</f>
        <v>70</v>
      </c>
      <c r="I14" s="112"/>
      <c r="J14" s="1" t="s">
        <v>210</v>
      </c>
    </row>
    <row r="15" spans="1:36" ht="32.15" customHeight="1" x14ac:dyDescent="0.25"/>
    <row r="16" spans="1:36" ht="32.15" customHeight="1" x14ac:dyDescent="0.25">
      <c r="A16" s="5" t="s">
        <v>209</v>
      </c>
      <c r="D16" s="1" t="s">
        <v>201</v>
      </c>
      <c r="G16" s="112">
        <f ca="1">INT(RAND()*90+10)</f>
        <v>56</v>
      </c>
      <c r="H16" s="112"/>
      <c r="I16" s="1" t="s">
        <v>200</v>
      </c>
      <c r="M16" s="112">
        <f ca="1">INT(RAND()*90+10)</f>
        <v>23</v>
      </c>
      <c r="N16" s="112"/>
      <c r="O16" s="1" t="s">
        <v>207</v>
      </c>
    </row>
    <row r="17" spans="1:37" ht="32.15" customHeight="1" x14ac:dyDescent="0.25"/>
    <row r="18" spans="1:37" ht="32.15" customHeight="1" x14ac:dyDescent="0.25">
      <c r="A18" s="5" t="s">
        <v>208</v>
      </c>
      <c r="D18" s="1" t="s">
        <v>201</v>
      </c>
      <c r="G18" s="112">
        <f ca="1">INT(RAND()*8+2)*100</f>
        <v>600</v>
      </c>
      <c r="H18" s="112"/>
      <c r="I18" s="112"/>
      <c r="J18" s="1" t="s">
        <v>200</v>
      </c>
      <c r="N18" s="112">
        <f ca="1">INT(RAND()*8+2)*100</f>
        <v>700</v>
      </c>
      <c r="O18" s="112"/>
      <c r="P18" s="112"/>
      <c r="Q18" s="1" t="s">
        <v>207</v>
      </c>
    </row>
    <row r="19" spans="1:37" ht="32.15" customHeight="1" x14ac:dyDescent="0.25"/>
    <row r="20" spans="1:37" ht="32.15" customHeight="1" x14ac:dyDescent="0.25">
      <c r="A20" s="5" t="s">
        <v>206</v>
      </c>
      <c r="D20" s="1" t="s">
        <v>201</v>
      </c>
      <c r="G20" s="1">
        <f ca="1">INT(RAND()*3+2)</f>
        <v>3</v>
      </c>
      <c r="H20" s="1" t="s">
        <v>204</v>
      </c>
      <c r="L20" s="1">
        <f ca="1">INT(RAND()*3+2)</f>
        <v>3</v>
      </c>
      <c r="M20" s="1" t="s">
        <v>203</v>
      </c>
    </row>
    <row r="21" spans="1:37" ht="32.15" customHeight="1" x14ac:dyDescent="0.25"/>
    <row r="22" spans="1:37" ht="32.15" customHeight="1" x14ac:dyDescent="0.25">
      <c r="A22" s="5" t="s">
        <v>205</v>
      </c>
      <c r="D22" s="1" t="s">
        <v>201</v>
      </c>
      <c r="G22" s="1">
        <f ca="1">INT(RAND()*5+5)</f>
        <v>5</v>
      </c>
      <c r="H22" s="1" t="s">
        <v>204</v>
      </c>
      <c r="L22" s="1">
        <f ca="1">INT(RAND()*5+5)</f>
        <v>9</v>
      </c>
      <c r="M22" s="1" t="s">
        <v>203</v>
      </c>
    </row>
    <row r="23" spans="1:37" ht="32.15" customHeight="1" x14ac:dyDescent="0.25"/>
    <row r="24" spans="1:37" ht="32.15" customHeight="1" x14ac:dyDescent="0.25">
      <c r="A24" s="5" t="s">
        <v>202</v>
      </c>
      <c r="D24" s="1" t="s">
        <v>201</v>
      </c>
      <c r="G24" s="1">
        <f ca="1">INT(RAND()*8+2)</f>
        <v>3</v>
      </c>
      <c r="H24" s="1" t="s">
        <v>200</v>
      </c>
      <c r="L24" s="112">
        <f ca="1">INT(RAND()*90+10)*10</f>
        <v>800</v>
      </c>
      <c r="M24" s="112"/>
      <c r="N24" s="112"/>
      <c r="O24" s="1" t="s">
        <v>199</v>
      </c>
    </row>
    <row r="25" spans="1:37" ht="32.15" customHeight="1" x14ac:dyDescent="0.25"/>
    <row r="26" spans="1:37" ht="25" customHeight="1" x14ac:dyDescent="0.25">
      <c r="D26" s="2" t="str">
        <f>IF(D1="","",D1)</f>
        <v>面積</v>
      </c>
      <c r="AG26" s="3" t="str">
        <f>IF(AG1="","",AG1)</f>
        <v>№</v>
      </c>
      <c r="AH26" s="3"/>
      <c r="AI26" s="111" t="str">
        <f>IF(AI1="","",AI1)</f>
        <v/>
      </c>
      <c r="AJ26" s="111"/>
    </row>
    <row r="27" spans="1:37" ht="25" customHeight="1" x14ac:dyDescent="0.25">
      <c r="E27" s="6" t="s">
        <v>1</v>
      </c>
      <c r="Q27" s="4" t="str">
        <f>IF(Q2="","",Q2)</f>
        <v>名前</v>
      </c>
      <c r="R27" s="3"/>
      <c r="S27" s="3"/>
      <c r="T27" s="3"/>
      <c r="U27" s="3" t="str">
        <f>IF(U2="","",U2)</f>
        <v/>
      </c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</row>
    <row r="28" spans="1:37" ht="25" customHeight="1" x14ac:dyDescent="0.25">
      <c r="A28" s="1" t="str">
        <f t="shared" ref="A28:P28" si="0">IF(A3="","",A3)</f>
        <v/>
      </c>
      <c r="B28" s="1" t="str">
        <f t="shared" si="0"/>
        <v/>
      </c>
      <c r="C28" s="1" t="str">
        <f t="shared" si="0"/>
        <v/>
      </c>
      <c r="D28" s="1" t="str">
        <f t="shared" si="0"/>
        <v/>
      </c>
      <c r="E28" s="1" t="str">
        <f t="shared" si="0"/>
        <v/>
      </c>
      <c r="F28" s="1" t="str">
        <f t="shared" si="0"/>
        <v/>
      </c>
      <c r="G28" s="1" t="str">
        <f t="shared" si="0"/>
        <v/>
      </c>
      <c r="H28" s="1" t="str">
        <f t="shared" si="0"/>
        <v/>
      </c>
      <c r="I28" s="1" t="str">
        <f t="shared" si="0"/>
        <v/>
      </c>
      <c r="J28" s="1" t="str">
        <f t="shared" si="0"/>
        <v/>
      </c>
      <c r="K28" s="1" t="str">
        <f t="shared" si="0"/>
        <v/>
      </c>
      <c r="L28" s="1" t="str">
        <f t="shared" si="0"/>
        <v/>
      </c>
      <c r="M28" s="1" t="str">
        <f t="shared" si="0"/>
        <v/>
      </c>
      <c r="N28" s="1" t="str">
        <f t="shared" si="0"/>
        <v/>
      </c>
      <c r="O28" s="1" t="str">
        <f t="shared" si="0"/>
        <v/>
      </c>
      <c r="P28" s="1" t="str">
        <f t="shared" si="0"/>
        <v/>
      </c>
      <c r="Q28" s="1" t="str">
        <f>IF(Q3="","",Q3)</f>
        <v/>
      </c>
      <c r="R28" s="1" t="str">
        <f>IF(R3="","",R3)</f>
        <v/>
      </c>
      <c r="S28" s="1" t="str">
        <f>IF(S3="","",S3)</f>
        <v/>
      </c>
      <c r="T28" s="1" t="str">
        <f>IF(T3="","",T3)</f>
        <v/>
      </c>
      <c r="U28" s="1" t="str">
        <f>IF(U3="","",U3)</f>
        <v/>
      </c>
      <c r="V28" s="1" t="str">
        <f t="shared" ref="V28:AK28" si="1">IF(V3="","",V3)</f>
        <v/>
      </c>
      <c r="W28" s="1" t="str">
        <f t="shared" si="1"/>
        <v/>
      </c>
      <c r="X28" s="1" t="str">
        <f t="shared" si="1"/>
        <v/>
      </c>
      <c r="Y28" s="1" t="str">
        <f t="shared" si="1"/>
        <v/>
      </c>
      <c r="Z28" s="1" t="str">
        <f t="shared" si="1"/>
        <v/>
      </c>
      <c r="AA28" s="1" t="str">
        <f t="shared" si="1"/>
        <v/>
      </c>
      <c r="AB28" s="1" t="str">
        <f t="shared" si="1"/>
        <v/>
      </c>
      <c r="AC28" s="1" t="str">
        <f t="shared" si="1"/>
        <v/>
      </c>
      <c r="AD28" s="1" t="str">
        <f t="shared" si="1"/>
        <v/>
      </c>
      <c r="AE28" s="1" t="str">
        <f t="shared" si="1"/>
        <v/>
      </c>
      <c r="AF28" s="1" t="str">
        <f t="shared" si="1"/>
        <v/>
      </c>
      <c r="AG28" s="1" t="str">
        <f t="shared" si="1"/>
        <v/>
      </c>
      <c r="AH28" s="1" t="str">
        <f t="shared" si="1"/>
        <v/>
      </c>
      <c r="AI28" s="1" t="str">
        <f t="shared" si="1"/>
        <v/>
      </c>
      <c r="AJ28" s="1" t="str">
        <f t="shared" si="1"/>
        <v/>
      </c>
      <c r="AK28" s="1" t="str">
        <f t="shared" si="1"/>
        <v/>
      </c>
    </row>
    <row r="29" spans="1:37" ht="32.15" customHeight="1" x14ac:dyDescent="0.25">
      <c r="A29" s="1" t="str">
        <f>IF(A4="","",A4)</f>
        <v>◇　次の面積を求めましょう。</v>
      </c>
    </row>
    <row r="30" spans="1:37" ht="32.15" customHeight="1" x14ac:dyDescent="0.25">
      <c r="A30" s="1" t="str">
        <f>IF(A5="","",A5)</f>
        <v/>
      </c>
      <c r="B30" s="1" t="str">
        <f t="shared" ref="B30:AK30" si="2">IF(B5="","",B5)</f>
        <v/>
      </c>
      <c r="C30" s="1" t="str">
        <f t="shared" si="2"/>
        <v/>
      </c>
      <c r="D30" s="1" t="str">
        <f t="shared" si="2"/>
        <v/>
      </c>
      <c r="E30" s="1" t="str">
        <f t="shared" si="2"/>
        <v/>
      </c>
      <c r="F30" s="1" t="str">
        <f t="shared" si="2"/>
        <v/>
      </c>
      <c r="G30" s="1" t="str">
        <f t="shared" si="2"/>
        <v/>
      </c>
      <c r="H30" s="1" t="str">
        <f t="shared" si="2"/>
        <v/>
      </c>
      <c r="I30" s="1" t="str">
        <f t="shared" si="2"/>
        <v/>
      </c>
      <c r="J30" s="1" t="str">
        <f t="shared" si="2"/>
        <v/>
      </c>
      <c r="K30" s="1" t="str">
        <f t="shared" si="2"/>
        <v/>
      </c>
      <c r="L30" s="1" t="str">
        <f t="shared" si="2"/>
        <v/>
      </c>
      <c r="M30" s="1" t="str">
        <f t="shared" si="2"/>
        <v/>
      </c>
      <c r="N30" s="1" t="str">
        <f t="shared" si="2"/>
        <v/>
      </c>
      <c r="O30" s="1" t="str">
        <f t="shared" si="2"/>
        <v/>
      </c>
      <c r="P30" s="1" t="str">
        <f t="shared" si="2"/>
        <v/>
      </c>
      <c r="Q30" s="1" t="str">
        <f t="shared" si="2"/>
        <v/>
      </c>
      <c r="R30" s="1" t="str">
        <f t="shared" si="2"/>
        <v/>
      </c>
      <c r="S30" s="1" t="str">
        <f t="shared" si="2"/>
        <v/>
      </c>
      <c r="T30" s="1" t="str">
        <f t="shared" si="2"/>
        <v/>
      </c>
      <c r="U30" s="1" t="str">
        <f t="shared" si="2"/>
        <v/>
      </c>
      <c r="V30" s="1" t="str">
        <f t="shared" si="2"/>
        <v/>
      </c>
      <c r="W30" s="1" t="str">
        <f t="shared" si="2"/>
        <v/>
      </c>
      <c r="X30" s="1" t="str">
        <f t="shared" si="2"/>
        <v/>
      </c>
      <c r="Y30" s="1" t="str">
        <f t="shared" si="2"/>
        <v/>
      </c>
      <c r="Z30" s="1" t="str">
        <f t="shared" si="2"/>
        <v/>
      </c>
      <c r="AA30" s="1" t="str">
        <f t="shared" si="2"/>
        <v/>
      </c>
      <c r="AB30" s="1" t="str">
        <f t="shared" si="2"/>
        <v/>
      </c>
      <c r="AC30" s="1" t="str">
        <f t="shared" si="2"/>
        <v/>
      </c>
      <c r="AD30" s="1" t="str">
        <f t="shared" si="2"/>
        <v/>
      </c>
      <c r="AE30" s="1" t="str">
        <f t="shared" si="2"/>
        <v/>
      </c>
      <c r="AF30" s="1" t="str">
        <f t="shared" si="2"/>
        <v/>
      </c>
      <c r="AG30" s="1" t="str">
        <f t="shared" si="2"/>
        <v/>
      </c>
      <c r="AH30" s="1" t="str">
        <f t="shared" si="2"/>
        <v/>
      </c>
      <c r="AI30" s="1" t="str">
        <f t="shared" si="2"/>
        <v/>
      </c>
      <c r="AJ30" s="1" t="str">
        <f t="shared" si="2"/>
        <v/>
      </c>
      <c r="AK30" s="1" t="str">
        <f t="shared" si="2"/>
        <v/>
      </c>
    </row>
    <row r="31" spans="1:37" ht="32.15" customHeight="1" x14ac:dyDescent="0.25">
      <c r="A31" s="1" t="str">
        <f>IF(A6="","",A6)</f>
        <v>(1)</v>
      </c>
      <c r="D31" s="1" t="str">
        <f>IF(D6="","",D6)</f>
        <v>たて</v>
      </c>
      <c r="G31" s="112">
        <f ca="1">IF(G6="","",G6)</f>
        <v>10</v>
      </c>
      <c r="H31" s="112"/>
      <c r="I31" s="1" t="str">
        <f>IF(I6="","",I6)</f>
        <v>㎝，</v>
      </c>
      <c r="L31" s="1" t="str">
        <f>IF(L6="","",L6)</f>
        <v>横</v>
      </c>
      <c r="N31" s="112">
        <f ca="1">IF(N6="","",N6)</f>
        <v>25</v>
      </c>
      <c r="O31" s="112"/>
      <c r="P31" s="1" t="str">
        <f>IF(P6="","",P6)</f>
        <v>㎝の長方形の面積</v>
      </c>
    </row>
    <row r="32" spans="1:37" ht="32.15" customHeight="1" x14ac:dyDescent="0.25">
      <c r="I32" s="110">
        <f ca="1">G31</f>
        <v>10</v>
      </c>
      <c r="J32" s="110"/>
      <c r="K32" s="110" t="s">
        <v>193</v>
      </c>
      <c r="L32" s="110"/>
      <c r="M32" s="110">
        <f ca="1">N31</f>
        <v>25</v>
      </c>
      <c r="N32" s="110"/>
      <c r="O32" s="110" t="s">
        <v>192</v>
      </c>
      <c r="P32" s="110"/>
      <c r="Q32" s="110">
        <f ca="1">G31*N31</f>
        <v>250</v>
      </c>
      <c r="R32" s="110"/>
      <c r="S32" s="110"/>
      <c r="T32" s="110"/>
      <c r="U32" s="114" t="s">
        <v>191</v>
      </c>
      <c r="V32" s="115"/>
      <c r="W32" s="108">
        <v>2</v>
      </c>
    </row>
    <row r="33" spans="1:27" ht="32.15" customHeight="1" x14ac:dyDescent="0.25">
      <c r="A33" s="1" t="str">
        <f>IF(A8="","",A8)</f>
        <v>(2)</v>
      </c>
      <c r="D33" s="1" t="str">
        <f>IF(D8="","",D8)</f>
        <v>１辺が</v>
      </c>
      <c r="H33" s="1">
        <f ca="1">IF(H8="","",H8)</f>
        <v>2</v>
      </c>
      <c r="I33" s="1" t="str">
        <f>IF(I8="","",I8)</f>
        <v>㎝の正方形の面積</v>
      </c>
    </row>
    <row r="34" spans="1:27" ht="32.15" customHeight="1" x14ac:dyDescent="0.25">
      <c r="I34" s="9">
        <f ca="1">H33</f>
        <v>2</v>
      </c>
      <c r="J34" s="9"/>
      <c r="K34" s="110" t="s">
        <v>193</v>
      </c>
      <c r="L34" s="110"/>
      <c r="M34" s="9">
        <f ca="1">H33</f>
        <v>2</v>
      </c>
      <c r="N34" s="9"/>
      <c r="O34" s="110" t="s">
        <v>192</v>
      </c>
      <c r="P34" s="110"/>
      <c r="Q34" s="110">
        <f ca="1">H33*H33</f>
        <v>4</v>
      </c>
      <c r="R34" s="110"/>
      <c r="S34" s="110"/>
      <c r="T34" s="114" t="s">
        <v>191</v>
      </c>
      <c r="U34" s="115"/>
      <c r="V34" s="108">
        <v>2</v>
      </c>
    </row>
    <row r="35" spans="1:27" ht="32.15" customHeight="1" x14ac:dyDescent="0.25">
      <c r="A35" s="1" t="str">
        <f>IF(A10="","",A10)</f>
        <v>(3)</v>
      </c>
      <c r="D35" s="1" t="str">
        <f>IF(D10="","",D10)</f>
        <v>たて</v>
      </c>
      <c r="G35" s="112">
        <f ca="1">IF(G10="","",G10)</f>
        <v>80</v>
      </c>
      <c r="H35" s="112"/>
      <c r="I35" s="1" t="str">
        <f>IF(I10="","",I10)</f>
        <v>㎝，</v>
      </c>
      <c r="L35" s="1" t="str">
        <f>IF(L10="","",L10)</f>
        <v>横</v>
      </c>
      <c r="N35" s="112">
        <f ca="1">IF(N10="","",N10)</f>
        <v>520</v>
      </c>
      <c r="O35" s="112"/>
      <c r="P35" s="112"/>
      <c r="Q35" s="112"/>
      <c r="R35" s="1" t="str">
        <f>IF(Q10="","",Q10)</f>
        <v>㎝の長方形の面積</v>
      </c>
    </row>
    <row r="36" spans="1:27" ht="32.15" customHeight="1" x14ac:dyDescent="0.25">
      <c r="I36" s="110">
        <f ca="1">G35</f>
        <v>80</v>
      </c>
      <c r="J36" s="110"/>
      <c r="K36" s="110" t="s">
        <v>193</v>
      </c>
      <c r="L36" s="110"/>
      <c r="M36" s="110">
        <f ca="1">N35</f>
        <v>520</v>
      </c>
      <c r="N36" s="110"/>
      <c r="O36" s="110"/>
      <c r="P36" s="110"/>
      <c r="Q36" s="110" t="s">
        <v>192</v>
      </c>
      <c r="R36" s="110"/>
      <c r="S36" s="110">
        <f ca="1">G35*N35</f>
        <v>41600</v>
      </c>
      <c r="T36" s="110"/>
      <c r="U36" s="110"/>
      <c r="V36" s="110"/>
      <c r="W36" s="110"/>
      <c r="X36" s="114" t="s">
        <v>191</v>
      </c>
      <c r="Y36" s="115"/>
      <c r="Z36" s="108">
        <v>2</v>
      </c>
    </row>
    <row r="37" spans="1:27" ht="32.15" customHeight="1" x14ac:dyDescent="0.25">
      <c r="A37" s="1" t="str">
        <f>IF(A12="","",A12)</f>
        <v>(4)</v>
      </c>
      <c r="D37" s="1" t="str">
        <f>IF(D12="","",D12)</f>
        <v>１辺が</v>
      </c>
      <c r="H37" s="112">
        <f ca="1">IF(H12="","",H12)</f>
        <v>600</v>
      </c>
      <c r="I37" s="112"/>
      <c r="J37" s="112"/>
      <c r="K37" s="1" t="str">
        <f>IF(K12="","",K12)</f>
        <v>㎝の正方形の面積</v>
      </c>
    </row>
    <row r="38" spans="1:27" ht="32.15" customHeight="1" x14ac:dyDescent="0.25">
      <c r="I38" s="110">
        <f ca="1">H37</f>
        <v>600</v>
      </c>
      <c r="J38" s="110"/>
      <c r="K38" s="110"/>
      <c r="L38" s="110" t="s">
        <v>193</v>
      </c>
      <c r="M38" s="110"/>
      <c r="N38" s="110">
        <f ca="1">H37</f>
        <v>600</v>
      </c>
      <c r="O38" s="110"/>
      <c r="P38" s="110"/>
      <c r="Q38" s="110" t="s">
        <v>192</v>
      </c>
      <c r="R38" s="110"/>
      <c r="S38" s="110">
        <f ca="1">H37*H37</f>
        <v>360000</v>
      </c>
      <c r="T38" s="110"/>
      <c r="U38" s="110"/>
      <c r="V38" s="110"/>
      <c r="W38" s="110"/>
      <c r="X38" s="114" t="s">
        <v>191</v>
      </c>
      <c r="Y38" s="115"/>
      <c r="Z38" s="108">
        <v>2</v>
      </c>
    </row>
    <row r="39" spans="1:27" ht="32.15" customHeight="1" x14ac:dyDescent="0.25">
      <c r="A39" s="1" t="str">
        <f>IF(A14="","",A14)</f>
        <v>(5)</v>
      </c>
      <c r="D39" s="1" t="str">
        <f>IF(D14="","",D14)</f>
        <v>１辺が</v>
      </c>
      <c r="H39" s="112">
        <f ca="1">IF(H14="","",H14)</f>
        <v>70</v>
      </c>
      <c r="I39" s="112"/>
      <c r="J39" s="1" t="str">
        <f>IF(J14="","",J14)</f>
        <v>ｍの正方形の土地の面積</v>
      </c>
    </row>
    <row r="40" spans="1:27" ht="32.15" customHeight="1" x14ac:dyDescent="0.25">
      <c r="I40" s="110">
        <f ca="1">H39</f>
        <v>70</v>
      </c>
      <c r="J40" s="110"/>
      <c r="K40" s="110" t="s">
        <v>193</v>
      </c>
      <c r="L40" s="110"/>
      <c r="M40" s="110">
        <f ca="1">H39</f>
        <v>70</v>
      </c>
      <c r="N40" s="110"/>
      <c r="O40" s="110" t="s">
        <v>192</v>
      </c>
      <c r="P40" s="110"/>
      <c r="Q40" s="110">
        <f ca="1">H39*H39</f>
        <v>4900</v>
      </c>
      <c r="R40" s="110"/>
      <c r="S40" s="110"/>
      <c r="T40" s="110"/>
      <c r="U40" s="9" t="s">
        <v>198</v>
      </c>
      <c r="V40" s="9"/>
      <c r="W40" s="9"/>
    </row>
    <row r="41" spans="1:27" ht="32.15" customHeight="1" x14ac:dyDescent="0.25">
      <c r="A41" s="1" t="str">
        <f>IF(A16="","",A16)</f>
        <v>(6)</v>
      </c>
      <c r="D41" s="1" t="str">
        <f>IF(D16="","",D16)</f>
        <v>たて</v>
      </c>
      <c r="G41" s="112">
        <f ca="1">IF(G16="","",G16)</f>
        <v>56</v>
      </c>
      <c r="H41" s="112"/>
      <c r="I41" s="1" t="str">
        <f>IF(I16="","",I16)</f>
        <v>ｍ，横</v>
      </c>
      <c r="M41" s="112">
        <f ca="1">IF(M16="","",M16)</f>
        <v>23</v>
      </c>
      <c r="N41" s="112"/>
      <c r="O41" s="1" t="str">
        <f>IF(O16="","",O16)</f>
        <v>ｍの長方形の土地の面積</v>
      </c>
    </row>
    <row r="42" spans="1:27" ht="32.15" customHeight="1" x14ac:dyDescent="0.25">
      <c r="I42" s="110">
        <f ca="1">G41</f>
        <v>56</v>
      </c>
      <c r="J42" s="110"/>
      <c r="K42" s="110" t="s">
        <v>193</v>
      </c>
      <c r="L42" s="110"/>
      <c r="M42" s="110">
        <f ca="1">M41</f>
        <v>23</v>
      </c>
      <c r="N42" s="110"/>
      <c r="O42" s="110" t="s">
        <v>192</v>
      </c>
      <c r="P42" s="110"/>
      <c r="Q42" s="110">
        <f ca="1">G41*M41</f>
        <v>1288</v>
      </c>
      <c r="R42" s="110"/>
      <c r="S42" s="110"/>
      <c r="T42" s="110"/>
      <c r="U42" s="9" t="s">
        <v>196</v>
      </c>
      <c r="V42" s="9"/>
      <c r="W42" s="9"/>
    </row>
    <row r="43" spans="1:27" ht="32.15" customHeight="1" x14ac:dyDescent="0.25">
      <c r="A43" s="1" t="str">
        <f>IF(A18="","",A18)</f>
        <v>(7)</v>
      </c>
      <c r="D43" s="1" t="str">
        <f>IF(D18="","",D18)</f>
        <v>たて</v>
      </c>
      <c r="G43" s="112">
        <f ca="1">IF(G18="","",G18)</f>
        <v>600</v>
      </c>
      <c r="H43" s="112"/>
      <c r="I43" s="112"/>
      <c r="J43" s="1" t="str">
        <f>IF(J18="","",J18)</f>
        <v>ｍ，横</v>
      </c>
      <c r="N43" s="112">
        <f ca="1">IF(N18="","",N18)</f>
        <v>700</v>
      </c>
      <c r="O43" s="112"/>
      <c r="P43" s="112"/>
      <c r="Q43" s="1" t="str">
        <f>IF(Q18="","",Q18)</f>
        <v>ｍの長方形の土地の面積</v>
      </c>
    </row>
    <row r="44" spans="1:27" ht="32.15" customHeight="1" x14ac:dyDescent="0.25">
      <c r="I44" s="110">
        <f ca="1">G43</f>
        <v>600</v>
      </c>
      <c r="J44" s="110"/>
      <c r="K44" s="110"/>
      <c r="L44" s="110" t="s">
        <v>193</v>
      </c>
      <c r="M44" s="110"/>
      <c r="N44" s="110">
        <f ca="1">N43</f>
        <v>700</v>
      </c>
      <c r="O44" s="110"/>
      <c r="P44" s="110"/>
      <c r="Q44" s="110" t="s">
        <v>192</v>
      </c>
      <c r="R44" s="110"/>
      <c r="S44" s="110">
        <f ca="1">G43*N43</f>
        <v>420000</v>
      </c>
      <c r="T44" s="110"/>
      <c r="U44" s="110"/>
      <c r="V44" s="110"/>
      <c r="W44" s="110"/>
      <c r="X44" s="9" t="s">
        <v>196</v>
      </c>
      <c r="Y44" s="9"/>
      <c r="Z44" s="9"/>
      <c r="AA44" s="9"/>
    </row>
    <row r="45" spans="1:27" ht="32.15" customHeight="1" x14ac:dyDescent="0.25">
      <c r="A45" s="1" t="str">
        <f>IF(A20="","",A20)</f>
        <v>(8)</v>
      </c>
      <c r="D45" s="1" t="str">
        <f>IF(D20="","",D20)</f>
        <v>たて</v>
      </c>
      <c r="G45" s="1">
        <f ca="1">IF(G20="","",G20)</f>
        <v>3</v>
      </c>
      <c r="H45" s="1" t="str">
        <f>IF(H20="","",H20)</f>
        <v>㎞，横</v>
      </c>
      <c r="L45" s="1">
        <f ca="1">IF(L20="","",L20)</f>
        <v>3</v>
      </c>
      <c r="M45" s="1" t="str">
        <f>IF(M20="","",M20)</f>
        <v>㎞の長方形の土地の面積</v>
      </c>
    </row>
    <row r="46" spans="1:27" ht="32.15" customHeight="1" x14ac:dyDescent="0.25">
      <c r="I46" s="9">
        <f ca="1">G45</f>
        <v>3</v>
      </c>
      <c r="J46" s="9"/>
      <c r="K46" s="110" t="s">
        <v>193</v>
      </c>
      <c r="L46" s="110"/>
      <c r="M46" s="9">
        <f ca="1">L45</f>
        <v>3</v>
      </c>
      <c r="N46" s="9"/>
      <c r="O46" s="110" t="s">
        <v>192</v>
      </c>
      <c r="P46" s="110"/>
      <c r="Q46" s="110">
        <f ca="1">G45*L45</f>
        <v>9</v>
      </c>
      <c r="R46" s="110"/>
      <c r="S46" s="110"/>
      <c r="T46" s="114" t="s">
        <v>194</v>
      </c>
      <c r="U46" s="115"/>
      <c r="V46" s="108">
        <v>2</v>
      </c>
    </row>
    <row r="47" spans="1:27" ht="32.15" customHeight="1" x14ac:dyDescent="0.25">
      <c r="A47" s="1" t="str">
        <f>IF(A22="","",A22)</f>
        <v>(9)</v>
      </c>
      <c r="D47" s="1" t="str">
        <f>IF(D22="","",D22)</f>
        <v>たて</v>
      </c>
      <c r="G47" s="1">
        <f ca="1">IF(G22="","",G22)</f>
        <v>5</v>
      </c>
      <c r="H47" s="1" t="str">
        <f>IF(H22="","",H22)</f>
        <v>㎞，横</v>
      </c>
      <c r="L47" s="1">
        <f ca="1">IF(L22="","",L22)</f>
        <v>9</v>
      </c>
      <c r="M47" s="1" t="str">
        <f>IF(M22="","",M22)</f>
        <v>㎞の長方形の土地の面積</v>
      </c>
    </row>
    <row r="48" spans="1:27" ht="32.15" customHeight="1" x14ac:dyDescent="0.25">
      <c r="I48" s="9">
        <f ca="1">G47</f>
        <v>5</v>
      </c>
      <c r="J48" s="9"/>
      <c r="K48" s="110" t="s">
        <v>193</v>
      </c>
      <c r="L48" s="110"/>
      <c r="M48" s="9">
        <f ca="1">L47</f>
        <v>9</v>
      </c>
      <c r="N48" s="9"/>
      <c r="O48" s="110" t="s">
        <v>192</v>
      </c>
      <c r="P48" s="110"/>
      <c r="Q48" s="110">
        <f ca="1">G47*L47</f>
        <v>45</v>
      </c>
      <c r="R48" s="110"/>
      <c r="S48" s="110"/>
      <c r="T48" s="114" t="s">
        <v>194</v>
      </c>
      <c r="U48" s="115"/>
      <c r="V48" s="108">
        <v>2</v>
      </c>
    </row>
    <row r="49" spans="1:26" ht="32.15" customHeight="1" x14ac:dyDescent="0.25">
      <c r="A49" s="1" t="str">
        <f>IF(A24="","",A24)</f>
        <v>(10)</v>
      </c>
      <c r="D49" s="1" t="str">
        <f>IF(D24="","",D24)</f>
        <v>たて</v>
      </c>
      <c r="G49" s="1">
        <f ca="1">IF(G24="","",G24)</f>
        <v>3</v>
      </c>
      <c r="H49" s="1" t="str">
        <f>IF(H24="","",H24)</f>
        <v>ｍ，横</v>
      </c>
      <c r="L49" s="112">
        <f ca="1">IF(L24="","",L24)</f>
        <v>800</v>
      </c>
      <c r="M49" s="112"/>
      <c r="N49" s="112"/>
      <c r="O49" s="1" t="str">
        <f>IF(O24="","",O24)</f>
        <v>㎝の長方形の面積</v>
      </c>
    </row>
    <row r="50" spans="1:26" ht="32.15" customHeight="1" x14ac:dyDescent="0.25">
      <c r="I50" s="110">
        <f ca="1">G49*100</f>
        <v>300</v>
      </c>
      <c r="J50" s="110"/>
      <c r="K50" s="110"/>
      <c r="L50" s="110" t="s">
        <v>193</v>
      </c>
      <c r="M50" s="110"/>
      <c r="N50" s="110">
        <f ca="1">L49</f>
        <v>800</v>
      </c>
      <c r="O50" s="110"/>
      <c r="P50" s="110"/>
      <c r="Q50" s="110" t="s">
        <v>192</v>
      </c>
      <c r="R50" s="110"/>
      <c r="S50" s="110">
        <f ca="1">G49*100*L49</f>
        <v>240000</v>
      </c>
      <c r="T50" s="110"/>
      <c r="U50" s="110"/>
      <c r="V50" s="110"/>
      <c r="W50" s="110"/>
      <c r="X50" s="114" t="s">
        <v>191</v>
      </c>
      <c r="Y50" s="115"/>
      <c r="Z50" s="108">
        <v>2</v>
      </c>
    </row>
  </sheetData>
  <mergeCells count="75">
    <mergeCell ref="T48:U48"/>
    <mergeCell ref="X50:Y50"/>
    <mergeCell ref="U32:V32"/>
    <mergeCell ref="T34:U34"/>
    <mergeCell ref="X36:Y36"/>
    <mergeCell ref="X38:Y38"/>
    <mergeCell ref="Q42:T42"/>
    <mergeCell ref="S44:W44"/>
    <mergeCell ref="S50:W50"/>
    <mergeCell ref="AI1:AJ1"/>
    <mergeCell ref="AI26:AJ26"/>
    <mergeCell ref="G6:H6"/>
    <mergeCell ref="G10:H10"/>
    <mergeCell ref="H12:J12"/>
    <mergeCell ref="H14:I14"/>
    <mergeCell ref="G16:H16"/>
    <mergeCell ref="L24:N24"/>
    <mergeCell ref="M16:N16"/>
    <mergeCell ref="N10:P10"/>
    <mergeCell ref="N6:O6"/>
    <mergeCell ref="G18:I18"/>
    <mergeCell ref="N18:P18"/>
    <mergeCell ref="G31:H31"/>
    <mergeCell ref="N31:O31"/>
    <mergeCell ref="K34:L34"/>
    <mergeCell ref="O34:P34"/>
    <mergeCell ref="I36:J36"/>
    <mergeCell ref="L49:N49"/>
    <mergeCell ref="I32:J32"/>
    <mergeCell ref="K32:L32"/>
    <mergeCell ref="M32:N32"/>
    <mergeCell ref="H37:J37"/>
    <mergeCell ref="H39:I39"/>
    <mergeCell ref="G41:H41"/>
    <mergeCell ref="G35:H35"/>
    <mergeCell ref="N35:Q35"/>
    <mergeCell ref="Q32:T32"/>
    <mergeCell ref="Q34:S34"/>
    <mergeCell ref="O32:P32"/>
    <mergeCell ref="T46:U46"/>
    <mergeCell ref="M41:N41"/>
    <mergeCell ref="I38:K38"/>
    <mergeCell ref="L38:M38"/>
    <mergeCell ref="Q38:R38"/>
    <mergeCell ref="S38:W38"/>
    <mergeCell ref="N38:P38"/>
    <mergeCell ref="I40:J40"/>
    <mergeCell ref="K40:L40"/>
    <mergeCell ref="M40:N40"/>
    <mergeCell ref="K36:L36"/>
    <mergeCell ref="M36:P36"/>
    <mergeCell ref="Q36:R36"/>
    <mergeCell ref="S36:W36"/>
    <mergeCell ref="O40:P40"/>
    <mergeCell ref="Q40:T40"/>
    <mergeCell ref="I44:K44"/>
    <mergeCell ref="L44:M44"/>
    <mergeCell ref="N44:P44"/>
    <mergeCell ref="Q44:R44"/>
    <mergeCell ref="I42:J42"/>
    <mergeCell ref="K42:L42"/>
    <mergeCell ref="M42:N42"/>
    <mergeCell ref="O42:P42"/>
    <mergeCell ref="G43:I43"/>
    <mergeCell ref="N43:P43"/>
    <mergeCell ref="I50:K50"/>
    <mergeCell ref="L50:M50"/>
    <mergeCell ref="N50:P50"/>
    <mergeCell ref="Q50:R50"/>
    <mergeCell ref="K46:L46"/>
    <mergeCell ref="O46:P46"/>
    <mergeCell ref="Q46:S46"/>
    <mergeCell ref="K48:L48"/>
    <mergeCell ref="O48:P48"/>
    <mergeCell ref="Q48:S48"/>
  </mergeCells>
  <phoneticPr fontId="2"/>
  <pageMargins left="0.98425196850393704" right="0.98425196850393704" top="0.98425196850393704" bottom="0.98425196850393704" header="0.51181102362204722" footer="0.51181102362204722"/>
  <pageSetup paperSize="9" orientation="portrait" horizontalDpi="300" verticalDpi="0" r:id="rId1"/>
  <headerFooter alignWithMargins="0">
    <oddHeader>&amp;L&amp;14算数ドリル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50"/>
  <sheetViews>
    <sheetView workbookViewId="0"/>
  </sheetViews>
  <sheetFormatPr defaultColWidth="11.0703125" defaultRowHeight="25" customHeight="1" x14ac:dyDescent="0.25"/>
  <cols>
    <col min="1" max="37" width="1.7109375" style="1" customWidth="1"/>
    <col min="38" max="16384" width="11.0703125" style="1"/>
  </cols>
  <sheetData>
    <row r="1" spans="1:36" ht="25" customHeight="1" x14ac:dyDescent="0.25">
      <c r="D1" s="2" t="s">
        <v>190</v>
      </c>
      <c r="AG1" s="3" t="s">
        <v>189</v>
      </c>
      <c r="AH1" s="3"/>
      <c r="AI1" s="111"/>
      <c r="AJ1" s="111"/>
    </row>
    <row r="2" spans="1:36" ht="25" customHeight="1" x14ac:dyDescent="0.25">
      <c r="Q2" s="4" t="s">
        <v>0</v>
      </c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</row>
    <row r="3" spans="1:36" ht="32.15" customHeight="1" x14ac:dyDescent="0.25">
      <c r="A3" s="1" t="s">
        <v>227</v>
      </c>
    </row>
    <row r="4" spans="1:36" ht="32.15" customHeight="1" x14ac:dyDescent="0.25">
      <c r="A4" s="5" t="s">
        <v>4</v>
      </c>
      <c r="T4" s="5" t="s">
        <v>6</v>
      </c>
    </row>
    <row r="5" spans="1:36" ht="32.15" customHeight="1" x14ac:dyDescent="0.25">
      <c r="A5" s="5"/>
    </row>
    <row r="6" spans="1:36" ht="32.15" customHeight="1" x14ac:dyDescent="0.25"/>
    <row r="7" spans="1:36" ht="32.15" customHeight="1" x14ac:dyDescent="0.25">
      <c r="A7" s="5"/>
    </row>
    <row r="8" spans="1:36" ht="32.15" customHeight="1" x14ac:dyDescent="0.25">
      <c r="A8" s="5"/>
      <c r="C8" s="1" t="s">
        <v>187</v>
      </c>
      <c r="F8" s="1">
        <f ca="1">INT(RAND()*4+2)</f>
        <v>2</v>
      </c>
      <c r="G8" s="1" t="s">
        <v>183</v>
      </c>
      <c r="K8" s="1" t="s">
        <v>186</v>
      </c>
      <c r="N8" s="1">
        <f ca="1">F8+2</f>
        <v>4</v>
      </c>
      <c r="O8" s="1" t="s">
        <v>183</v>
      </c>
      <c r="V8" s="1" t="s">
        <v>182</v>
      </c>
      <c r="Y8" s="116">
        <f ca="1">INT(RAND()*6+10)</f>
        <v>10</v>
      </c>
      <c r="Z8" s="116"/>
      <c r="AA8" s="1" t="s">
        <v>183</v>
      </c>
      <c r="AD8" s="1" t="s">
        <v>180</v>
      </c>
      <c r="AG8" s="116">
        <f ca="1">Y8-3</f>
        <v>7</v>
      </c>
      <c r="AH8" s="116"/>
      <c r="AI8" s="1" t="s">
        <v>183</v>
      </c>
    </row>
    <row r="9" spans="1:36" ht="32.15" customHeight="1" x14ac:dyDescent="0.25">
      <c r="A9" s="5"/>
      <c r="C9" s="1" t="s">
        <v>185</v>
      </c>
      <c r="F9" s="1">
        <f ca="1">N8+1</f>
        <v>5</v>
      </c>
      <c r="G9" s="1" t="s">
        <v>183</v>
      </c>
      <c r="K9" s="1" t="s">
        <v>184</v>
      </c>
      <c r="N9" s="116">
        <f ca="1">N8+3</f>
        <v>7</v>
      </c>
      <c r="O9" s="116"/>
      <c r="P9" s="1" t="s">
        <v>183</v>
      </c>
      <c r="V9" s="1" t="s">
        <v>181</v>
      </c>
      <c r="Y9" s="116">
        <f ca="1">Y8-5</f>
        <v>5</v>
      </c>
      <c r="Z9" s="116"/>
      <c r="AA9" s="1" t="s">
        <v>183</v>
      </c>
      <c r="AD9" s="1" t="s">
        <v>179</v>
      </c>
      <c r="AG9" s="116">
        <f ca="1">AG8-5</f>
        <v>2</v>
      </c>
      <c r="AH9" s="116"/>
      <c r="AI9" s="1" t="s">
        <v>183</v>
      </c>
    </row>
    <row r="10" spans="1:36" ht="32.15" customHeight="1" x14ac:dyDescent="0.25">
      <c r="A10" s="5"/>
    </row>
    <row r="11" spans="1:36" ht="32.15" customHeight="1" x14ac:dyDescent="0.25">
      <c r="A11" s="5"/>
      <c r="T11" s="5"/>
    </row>
    <row r="12" spans="1:36" ht="32.15" customHeight="1" x14ac:dyDescent="0.25">
      <c r="A12" s="5" t="s">
        <v>14</v>
      </c>
      <c r="T12" s="5" t="s">
        <v>15</v>
      </c>
    </row>
    <row r="13" spans="1:36" ht="32.15" customHeight="1" x14ac:dyDescent="0.25">
      <c r="A13" s="5"/>
    </row>
    <row r="14" spans="1:36" ht="32.15" customHeight="1" x14ac:dyDescent="0.25">
      <c r="A14" s="5"/>
    </row>
    <row r="15" spans="1:36" ht="32.15" customHeight="1" x14ac:dyDescent="0.25">
      <c r="A15" s="5"/>
    </row>
    <row r="16" spans="1:36" ht="32.15" customHeight="1" x14ac:dyDescent="0.25">
      <c r="C16" s="1" t="s">
        <v>187</v>
      </c>
      <c r="F16" s="1">
        <f ca="1">F17+2</f>
        <v>5</v>
      </c>
      <c r="G16" s="1" t="s">
        <v>176</v>
      </c>
      <c r="L16" s="1" t="s">
        <v>186</v>
      </c>
      <c r="O16" s="1">
        <f ca="1">INT(RAND()*2+1)</f>
        <v>2</v>
      </c>
      <c r="P16" s="1" t="s">
        <v>176</v>
      </c>
      <c r="V16" s="1" t="s">
        <v>180</v>
      </c>
      <c r="Y16" s="116">
        <f ca="1">Y17+AH17+Y18</f>
        <v>7</v>
      </c>
      <c r="Z16" s="116"/>
      <c r="AA16" s="1" t="s">
        <v>176</v>
      </c>
      <c r="AE16" s="1" t="s">
        <v>181</v>
      </c>
      <c r="AH16" s="1">
        <f ca="1">INT(RAND()*3+3)</f>
        <v>3</v>
      </c>
      <c r="AI16" s="1" t="s">
        <v>176</v>
      </c>
    </row>
    <row r="17" spans="1:37" ht="32.15" customHeight="1" x14ac:dyDescent="0.25">
      <c r="A17" s="5"/>
      <c r="C17" s="1" t="s">
        <v>185</v>
      </c>
      <c r="F17" s="1">
        <f ca="1">O16+1</f>
        <v>3</v>
      </c>
      <c r="G17" s="1" t="s">
        <v>176</v>
      </c>
      <c r="L17" s="1" t="s">
        <v>184</v>
      </c>
      <c r="O17" s="1">
        <f ca="1">F17</f>
        <v>3</v>
      </c>
      <c r="P17" s="1" t="s">
        <v>176</v>
      </c>
      <c r="V17" s="1" t="s">
        <v>179</v>
      </c>
      <c r="Y17" s="1">
        <f ca="1">AH16+1</f>
        <v>4</v>
      </c>
      <c r="Z17" s="1" t="s">
        <v>176</v>
      </c>
      <c r="AE17" s="1" t="s">
        <v>178</v>
      </c>
      <c r="AH17" s="1">
        <f ca="1">AH16-1</f>
        <v>2</v>
      </c>
      <c r="AI17" s="1" t="s">
        <v>176</v>
      </c>
    </row>
    <row r="18" spans="1:37" ht="32.15" customHeight="1" x14ac:dyDescent="0.25">
      <c r="A18" s="5"/>
      <c r="C18" s="1" t="s">
        <v>182</v>
      </c>
      <c r="F18" s="1">
        <f ca="1">F17</f>
        <v>3</v>
      </c>
      <c r="G18" s="1" t="s">
        <v>176</v>
      </c>
      <c r="V18" s="1" t="s">
        <v>177</v>
      </c>
      <c r="Y18" s="1">
        <f ca="1">AH17-1</f>
        <v>1</v>
      </c>
      <c r="Z18" s="1" t="s">
        <v>176</v>
      </c>
    </row>
    <row r="19" spans="1:37" ht="32.15" customHeight="1" x14ac:dyDescent="0.25"/>
    <row r="20" spans="1:37" ht="32.15" customHeight="1" x14ac:dyDescent="0.25">
      <c r="A20" s="5"/>
    </row>
    <row r="21" spans="1:37" ht="32.15" customHeight="1" x14ac:dyDescent="0.25">
      <c r="A21" s="5" t="s">
        <v>16</v>
      </c>
      <c r="P21" s="3"/>
      <c r="Q21" s="3"/>
      <c r="R21" s="1" t="s">
        <v>226</v>
      </c>
    </row>
    <row r="22" spans="1:37" ht="32.15" customHeight="1" x14ac:dyDescent="0.25">
      <c r="A22" s="5"/>
      <c r="G22" s="10"/>
      <c r="H22" s="10"/>
      <c r="I22" s="10"/>
      <c r="P22" s="1" t="s">
        <v>225</v>
      </c>
      <c r="S22" s="112">
        <f ca="1">INT(RAND()*5+1)*5</f>
        <v>25</v>
      </c>
      <c r="T22" s="112"/>
      <c r="U22" s="1" t="s">
        <v>183</v>
      </c>
    </row>
    <row r="23" spans="1:37" ht="32.15" customHeight="1" x14ac:dyDescent="0.25">
      <c r="P23" s="1" t="s">
        <v>224</v>
      </c>
      <c r="S23" s="117">
        <f ca="1">S22*1.2</f>
        <v>30</v>
      </c>
      <c r="T23" s="117"/>
      <c r="U23" s="117"/>
      <c r="V23" s="117"/>
      <c r="W23" s="1" t="s">
        <v>183</v>
      </c>
    </row>
    <row r="24" spans="1:37" ht="32.15" customHeight="1" x14ac:dyDescent="0.25">
      <c r="P24" s="1" t="s">
        <v>223</v>
      </c>
      <c r="Y24" s="116">
        <f ca="1">S22*S23</f>
        <v>750</v>
      </c>
      <c r="Z24" s="116"/>
      <c r="AA24" s="116"/>
      <c r="AB24" s="1" t="s">
        <v>174</v>
      </c>
    </row>
    <row r="25" spans="1:37" ht="25" customHeight="1" x14ac:dyDescent="0.25">
      <c r="Y25" s="59"/>
      <c r="Z25" s="59"/>
      <c r="AA25" s="59"/>
    </row>
    <row r="26" spans="1:37" ht="32.15" customHeight="1" x14ac:dyDescent="0.25">
      <c r="A26" s="1" t="str">
        <f>IF(A1="","",A1)</f>
        <v/>
      </c>
      <c r="D26" s="2" t="str">
        <f>IF(D1="","",D1)</f>
        <v>面積</v>
      </c>
      <c r="AG26" s="3" t="str">
        <f>IF(AG1="","",AG1)</f>
        <v>№</v>
      </c>
      <c r="AH26" s="3"/>
      <c r="AI26" s="111" t="str">
        <f>IF(AI1="","",AI1)</f>
        <v/>
      </c>
      <c r="AJ26" s="111"/>
    </row>
    <row r="27" spans="1:37" ht="25" customHeight="1" x14ac:dyDescent="0.25">
      <c r="E27" s="6" t="s">
        <v>1</v>
      </c>
      <c r="Q27" s="4" t="str">
        <f>IF(Q2="","",Q2)</f>
        <v>名前</v>
      </c>
      <c r="R27" s="3"/>
      <c r="S27" s="3"/>
      <c r="T27" s="3"/>
      <c r="U27" s="3" t="str">
        <f>IF(U2="","",U2)</f>
        <v/>
      </c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</row>
    <row r="28" spans="1:37" ht="31" customHeight="1" x14ac:dyDescent="0.25">
      <c r="A28" s="1" t="str">
        <f t="shared" ref="A28:A49" si="0">IF(A3="","",A3)</f>
        <v>◆　次の図形の面積をもとめましょう。</v>
      </c>
    </row>
    <row r="29" spans="1:37" ht="31" customHeight="1" x14ac:dyDescent="0.25">
      <c r="A29" s="1" t="str">
        <f t="shared" si="0"/>
        <v>(1)</v>
      </c>
      <c r="D29" s="1" t="str">
        <f t="shared" ref="D29:T29" si="1">IF(D4="","",D4)</f>
        <v/>
      </c>
      <c r="E29" s="1" t="str">
        <f t="shared" si="1"/>
        <v/>
      </c>
      <c r="F29" s="1" t="str">
        <f t="shared" si="1"/>
        <v/>
      </c>
      <c r="G29" s="1" t="str">
        <f t="shared" si="1"/>
        <v/>
      </c>
      <c r="H29" s="1" t="str">
        <f t="shared" si="1"/>
        <v/>
      </c>
      <c r="I29" s="1" t="str">
        <f t="shared" si="1"/>
        <v/>
      </c>
      <c r="J29" s="1" t="str">
        <f t="shared" si="1"/>
        <v/>
      </c>
      <c r="K29" s="1" t="str">
        <f t="shared" si="1"/>
        <v/>
      </c>
      <c r="L29" s="1" t="str">
        <f t="shared" si="1"/>
        <v/>
      </c>
      <c r="M29" s="1" t="str">
        <f t="shared" si="1"/>
        <v/>
      </c>
      <c r="N29" s="1" t="str">
        <f t="shared" si="1"/>
        <v/>
      </c>
      <c r="O29" s="1" t="str">
        <f t="shared" si="1"/>
        <v/>
      </c>
      <c r="P29" s="1" t="str">
        <f t="shared" si="1"/>
        <v/>
      </c>
      <c r="Q29" s="1" t="str">
        <f t="shared" si="1"/>
        <v/>
      </c>
      <c r="R29" s="1" t="str">
        <f t="shared" si="1"/>
        <v/>
      </c>
      <c r="S29" s="1" t="str">
        <f t="shared" si="1"/>
        <v/>
      </c>
      <c r="T29" s="1" t="str">
        <f t="shared" si="1"/>
        <v>(2)</v>
      </c>
      <c r="W29" s="1" t="str">
        <f t="shared" ref="W29:AK29" si="2">IF(W4="","",W4)</f>
        <v/>
      </c>
      <c r="X29" s="1" t="str">
        <f t="shared" si="2"/>
        <v/>
      </c>
      <c r="Y29" s="1" t="str">
        <f t="shared" si="2"/>
        <v/>
      </c>
      <c r="Z29" s="1" t="str">
        <f t="shared" si="2"/>
        <v/>
      </c>
      <c r="AA29" s="1" t="str">
        <f t="shared" si="2"/>
        <v/>
      </c>
      <c r="AB29" s="1" t="str">
        <f t="shared" si="2"/>
        <v/>
      </c>
      <c r="AC29" s="1" t="str">
        <f t="shared" si="2"/>
        <v/>
      </c>
      <c r="AD29" s="1" t="str">
        <f t="shared" si="2"/>
        <v/>
      </c>
      <c r="AE29" s="1" t="str">
        <f t="shared" si="2"/>
        <v/>
      </c>
      <c r="AF29" s="1" t="str">
        <f t="shared" si="2"/>
        <v/>
      </c>
      <c r="AG29" s="1" t="str">
        <f t="shared" si="2"/>
        <v/>
      </c>
      <c r="AH29" s="1" t="str">
        <f t="shared" si="2"/>
        <v/>
      </c>
      <c r="AI29" s="1" t="str">
        <f t="shared" si="2"/>
        <v/>
      </c>
      <c r="AJ29" s="1" t="str">
        <f t="shared" si="2"/>
        <v/>
      </c>
      <c r="AK29" s="1" t="str">
        <f t="shared" si="2"/>
        <v/>
      </c>
    </row>
    <row r="30" spans="1:37" ht="31" customHeight="1" x14ac:dyDescent="0.25">
      <c r="A30" s="1" t="str">
        <f t="shared" si="0"/>
        <v/>
      </c>
      <c r="B30" s="1" t="str">
        <f t="shared" ref="B30:C36" si="3">IF(B5="","",B5)</f>
        <v/>
      </c>
      <c r="C30" s="1" t="str">
        <f t="shared" si="3"/>
        <v/>
      </c>
      <c r="D30" s="1" t="str">
        <f t="shared" ref="D30:T30" si="4">IF(D5="","",D5)</f>
        <v/>
      </c>
      <c r="E30" s="1" t="str">
        <f t="shared" si="4"/>
        <v/>
      </c>
      <c r="F30" s="1" t="str">
        <f t="shared" si="4"/>
        <v/>
      </c>
      <c r="G30" s="1" t="str">
        <f t="shared" si="4"/>
        <v/>
      </c>
      <c r="H30" s="1" t="str">
        <f t="shared" si="4"/>
        <v/>
      </c>
      <c r="I30" s="1" t="str">
        <f t="shared" si="4"/>
        <v/>
      </c>
      <c r="J30" s="1" t="str">
        <f t="shared" si="4"/>
        <v/>
      </c>
      <c r="K30" s="1" t="str">
        <f t="shared" si="4"/>
        <v/>
      </c>
      <c r="L30" s="1" t="str">
        <f t="shared" si="4"/>
        <v/>
      </c>
      <c r="M30" s="1" t="str">
        <f t="shared" si="4"/>
        <v/>
      </c>
      <c r="N30" s="1" t="str">
        <f t="shared" si="4"/>
        <v/>
      </c>
      <c r="O30" s="1" t="str">
        <f t="shared" si="4"/>
        <v/>
      </c>
      <c r="P30" s="1" t="str">
        <f t="shared" si="4"/>
        <v/>
      </c>
      <c r="Q30" s="1" t="str">
        <f t="shared" si="4"/>
        <v/>
      </c>
      <c r="R30" s="1" t="str">
        <f t="shared" si="4"/>
        <v/>
      </c>
      <c r="S30" s="1" t="str">
        <f t="shared" si="4"/>
        <v/>
      </c>
      <c r="T30" s="1" t="str">
        <f t="shared" si="4"/>
        <v/>
      </c>
      <c r="U30" s="1" t="str">
        <f t="shared" ref="U30:V32" si="5">IF(U5="","",U5)</f>
        <v/>
      </c>
      <c r="V30" s="1" t="str">
        <f t="shared" si="5"/>
        <v/>
      </c>
      <c r="W30" s="1" t="str">
        <f t="shared" ref="W30:AK30" si="6">IF(W5="","",W5)</f>
        <v/>
      </c>
      <c r="X30" s="1" t="str">
        <f t="shared" si="6"/>
        <v/>
      </c>
      <c r="Y30" s="1" t="str">
        <f t="shared" si="6"/>
        <v/>
      </c>
      <c r="Z30" s="1" t="str">
        <f t="shared" si="6"/>
        <v/>
      </c>
      <c r="AA30" s="1" t="str">
        <f t="shared" si="6"/>
        <v/>
      </c>
      <c r="AB30" s="1" t="str">
        <f t="shared" si="6"/>
        <v/>
      </c>
      <c r="AC30" s="1" t="str">
        <f t="shared" si="6"/>
        <v/>
      </c>
      <c r="AD30" s="1" t="str">
        <f t="shared" si="6"/>
        <v/>
      </c>
      <c r="AE30" s="1" t="str">
        <f t="shared" si="6"/>
        <v/>
      </c>
      <c r="AF30" s="1" t="str">
        <f t="shared" si="6"/>
        <v/>
      </c>
      <c r="AG30" s="1" t="str">
        <f t="shared" si="6"/>
        <v/>
      </c>
      <c r="AH30" s="1" t="str">
        <f t="shared" si="6"/>
        <v/>
      </c>
      <c r="AI30" s="1" t="str">
        <f t="shared" si="6"/>
        <v/>
      </c>
      <c r="AJ30" s="1" t="str">
        <f t="shared" si="6"/>
        <v/>
      </c>
      <c r="AK30" s="1" t="str">
        <f t="shared" si="6"/>
        <v/>
      </c>
    </row>
    <row r="31" spans="1:37" ht="31" customHeight="1" x14ac:dyDescent="0.25">
      <c r="A31" s="1" t="str">
        <f t="shared" si="0"/>
        <v/>
      </c>
      <c r="B31" s="1" t="str">
        <f t="shared" si="3"/>
        <v/>
      </c>
      <c r="C31" s="1" t="str">
        <f t="shared" si="3"/>
        <v/>
      </c>
      <c r="D31" s="1" t="str">
        <f t="shared" ref="D31:T31" si="7">IF(D6="","",D6)</f>
        <v/>
      </c>
      <c r="E31" s="1" t="str">
        <f t="shared" si="7"/>
        <v/>
      </c>
      <c r="F31" s="1" t="str">
        <f t="shared" si="7"/>
        <v/>
      </c>
      <c r="G31" s="1" t="str">
        <f t="shared" si="7"/>
        <v/>
      </c>
      <c r="H31" s="1" t="str">
        <f t="shared" si="7"/>
        <v/>
      </c>
      <c r="I31" s="1" t="str">
        <f t="shared" si="7"/>
        <v/>
      </c>
      <c r="J31" s="1" t="str">
        <f t="shared" si="7"/>
        <v/>
      </c>
      <c r="K31" s="1" t="str">
        <f t="shared" si="7"/>
        <v/>
      </c>
      <c r="L31" s="1" t="str">
        <f t="shared" si="7"/>
        <v/>
      </c>
      <c r="M31" s="1" t="str">
        <f t="shared" si="7"/>
        <v/>
      </c>
      <c r="N31" s="1" t="str">
        <f t="shared" si="7"/>
        <v/>
      </c>
      <c r="O31" s="1" t="str">
        <f t="shared" si="7"/>
        <v/>
      </c>
      <c r="P31" s="1" t="str">
        <f t="shared" si="7"/>
        <v/>
      </c>
      <c r="Q31" s="1" t="str">
        <f t="shared" si="7"/>
        <v/>
      </c>
      <c r="R31" s="1" t="str">
        <f t="shared" si="7"/>
        <v/>
      </c>
      <c r="S31" s="1" t="str">
        <f t="shared" si="7"/>
        <v/>
      </c>
      <c r="T31" s="1" t="str">
        <f t="shared" si="7"/>
        <v/>
      </c>
      <c r="U31" s="1" t="str">
        <f t="shared" si="5"/>
        <v/>
      </c>
      <c r="V31" s="1" t="str">
        <f t="shared" si="5"/>
        <v/>
      </c>
      <c r="W31" s="1" t="str">
        <f t="shared" ref="W31:AK31" si="8">IF(W6="","",W6)</f>
        <v/>
      </c>
      <c r="X31" s="1" t="str">
        <f t="shared" si="8"/>
        <v/>
      </c>
      <c r="Y31" s="1" t="str">
        <f t="shared" si="8"/>
        <v/>
      </c>
      <c r="Z31" s="1" t="str">
        <f t="shared" si="8"/>
        <v/>
      </c>
      <c r="AA31" s="1" t="str">
        <f t="shared" si="8"/>
        <v/>
      </c>
      <c r="AB31" s="1" t="str">
        <f t="shared" si="8"/>
        <v/>
      </c>
      <c r="AC31" s="1" t="str">
        <f t="shared" si="8"/>
        <v/>
      </c>
      <c r="AD31" s="1" t="str">
        <f t="shared" si="8"/>
        <v/>
      </c>
      <c r="AE31" s="1" t="str">
        <f t="shared" si="8"/>
        <v/>
      </c>
      <c r="AF31" s="1" t="str">
        <f t="shared" si="8"/>
        <v/>
      </c>
      <c r="AG31" s="1" t="str">
        <f t="shared" si="8"/>
        <v/>
      </c>
      <c r="AH31" s="1" t="str">
        <f t="shared" si="8"/>
        <v/>
      </c>
      <c r="AI31" s="1" t="str">
        <f t="shared" si="8"/>
        <v/>
      </c>
      <c r="AJ31" s="1" t="str">
        <f t="shared" si="8"/>
        <v/>
      </c>
      <c r="AK31" s="1" t="str">
        <f t="shared" si="8"/>
        <v/>
      </c>
    </row>
    <row r="32" spans="1:37" ht="31" customHeight="1" x14ac:dyDescent="0.25">
      <c r="A32" s="1" t="str">
        <f t="shared" si="0"/>
        <v/>
      </c>
      <c r="B32" s="1" t="str">
        <f t="shared" si="3"/>
        <v/>
      </c>
      <c r="C32" s="1" t="str">
        <f t="shared" si="3"/>
        <v/>
      </c>
      <c r="D32" s="1" t="str">
        <f t="shared" ref="D32:T32" si="9">IF(D7="","",D7)</f>
        <v/>
      </c>
      <c r="E32" s="1" t="str">
        <f t="shared" si="9"/>
        <v/>
      </c>
      <c r="F32" s="1" t="str">
        <f t="shared" si="9"/>
        <v/>
      </c>
      <c r="G32" s="1" t="str">
        <f t="shared" si="9"/>
        <v/>
      </c>
      <c r="H32" s="1" t="str">
        <f t="shared" si="9"/>
        <v/>
      </c>
      <c r="I32" s="1" t="str">
        <f t="shared" si="9"/>
        <v/>
      </c>
      <c r="J32" s="1" t="str">
        <f t="shared" si="9"/>
        <v/>
      </c>
      <c r="K32" s="1" t="str">
        <f t="shared" si="9"/>
        <v/>
      </c>
      <c r="L32" s="1" t="str">
        <f t="shared" si="9"/>
        <v/>
      </c>
      <c r="M32" s="1" t="str">
        <f t="shared" si="9"/>
        <v/>
      </c>
      <c r="N32" s="1" t="str">
        <f t="shared" si="9"/>
        <v/>
      </c>
      <c r="O32" s="1" t="str">
        <f t="shared" si="9"/>
        <v/>
      </c>
      <c r="P32" s="1" t="str">
        <f t="shared" si="9"/>
        <v/>
      </c>
      <c r="Q32" s="1" t="str">
        <f t="shared" si="9"/>
        <v/>
      </c>
      <c r="R32" s="1" t="str">
        <f t="shared" si="9"/>
        <v/>
      </c>
      <c r="S32" s="1" t="str">
        <f t="shared" si="9"/>
        <v/>
      </c>
      <c r="T32" s="1" t="str">
        <f t="shared" si="9"/>
        <v/>
      </c>
      <c r="U32" s="1" t="str">
        <f t="shared" si="5"/>
        <v/>
      </c>
      <c r="V32" s="1" t="str">
        <f t="shared" si="5"/>
        <v/>
      </c>
      <c r="W32" s="1" t="str">
        <f t="shared" ref="W32:AK32" si="10">IF(W7="","",W7)</f>
        <v/>
      </c>
      <c r="X32" s="1" t="str">
        <f t="shared" si="10"/>
        <v/>
      </c>
      <c r="Y32" s="1" t="str">
        <f t="shared" si="10"/>
        <v/>
      </c>
      <c r="Z32" s="1" t="str">
        <f t="shared" si="10"/>
        <v/>
      </c>
      <c r="AA32" s="1" t="str">
        <f t="shared" si="10"/>
        <v/>
      </c>
      <c r="AB32" s="1" t="str">
        <f t="shared" si="10"/>
        <v/>
      </c>
      <c r="AC32" s="1" t="str">
        <f t="shared" si="10"/>
        <v/>
      </c>
      <c r="AD32" s="1" t="str">
        <f t="shared" si="10"/>
        <v/>
      </c>
      <c r="AE32" s="1" t="str">
        <f t="shared" si="10"/>
        <v/>
      </c>
      <c r="AF32" s="1" t="str">
        <f t="shared" si="10"/>
        <v/>
      </c>
      <c r="AG32" s="1" t="str">
        <f t="shared" si="10"/>
        <v/>
      </c>
      <c r="AH32" s="1" t="str">
        <f t="shared" si="10"/>
        <v/>
      </c>
      <c r="AI32" s="1" t="str">
        <f t="shared" si="10"/>
        <v/>
      </c>
      <c r="AJ32" s="1" t="str">
        <f t="shared" si="10"/>
        <v/>
      </c>
      <c r="AK32" s="1" t="str">
        <f t="shared" si="10"/>
        <v/>
      </c>
    </row>
    <row r="33" spans="1:37" ht="31" customHeight="1" x14ac:dyDescent="0.25">
      <c r="A33" s="1" t="str">
        <f t="shared" si="0"/>
        <v/>
      </c>
      <c r="B33" s="1" t="str">
        <f t="shared" si="3"/>
        <v/>
      </c>
      <c r="C33" s="1" t="str">
        <f t="shared" si="3"/>
        <v>あ…</v>
      </c>
      <c r="F33" s="1">
        <f t="shared" ref="F33:G45" ca="1" si="11">IF(F8="","",F8)</f>
        <v>2</v>
      </c>
      <c r="G33" s="1" t="str">
        <f t="shared" si="11"/>
        <v>㎝</v>
      </c>
      <c r="K33" s="1" t="str">
        <f>IF(K8="","",K8)</f>
        <v>い…</v>
      </c>
      <c r="N33" s="1">
        <f ca="1">IF(N8="","",N8)</f>
        <v>4</v>
      </c>
      <c r="O33" s="1" t="str">
        <f>IF(O8="","",O8)</f>
        <v>㎝</v>
      </c>
      <c r="V33" s="1" t="str">
        <f>IF(V8="","",V8)</f>
        <v>お…</v>
      </c>
      <c r="Y33" s="112">
        <f t="shared" ref="Y33:Y45" ca="1" si="12">IF(Y8="","",Y8)</f>
        <v>10</v>
      </c>
      <c r="Z33" s="112"/>
      <c r="AA33" s="1" t="str">
        <f t="shared" ref="AA33:AA41" si="13">IF(AA8="","",AA8)</f>
        <v>㎝</v>
      </c>
      <c r="AD33" s="1" t="str">
        <f>IF(AD8="","",AD8)</f>
        <v>か…</v>
      </c>
      <c r="AG33" s="112">
        <f ca="1">IF(AG8="","",AG8)</f>
        <v>7</v>
      </c>
      <c r="AH33" s="112"/>
      <c r="AI33" s="1" t="str">
        <f>IF(AI8="","",AI8)</f>
        <v>㎝</v>
      </c>
    </row>
    <row r="34" spans="1:37" ht="31" customHeight="1" x14ac:dyDescent="0.25">
      <c r="A34" s="1" t="str">
        <f t="shared" si="0"/>
        <v/>
      </c>
      <c r="B34" s="1" t="str">
        <f t="shared" si="3"/>
        <v/>
      </c>
      <c r="C34" s="1" t="str">
        <f t="shared" si="3"/>
        <v>う…</v>
      </c>
      <c r="F34" s="1">
        <f t="shared" ca="1" si="11"/>
        <v>5</v>
      </c>
      <c r="G34" s="1" t="str">
        <f t="shared" si="11"/>
        <v>㎝</v>
      </c>
      <c r="K34" s="1" t="str">
        <f>IF(K9="","",K9)</f>
        <v>え…</v>
      </c>
      <c r="N34" s="112">
        <f ca="1">IF(N9="","",N9)</f>
        <v>7</v>
      </c>
      <c r="O34" s="112"/>
      <c r="P34" s="1" t="str">
        <f>IF(P9="","",P9)</f>
        <v>㎝</v>
      </c>
      <c r="V34" s="1" t="str">
        <f>IF(V9="","",V9)</f>
        <v>き…</v>
      </c>
      <c r="Y34" s="112">
        <f t="shared" ca="1" si="12"/>
        <v>5</v>
      </c>
      <c r="Z34" s="112"/>
      <c r="AA34" s="1" t="str">
        <f t="shared" si="13"/>
        <v>㎝</v>
      </c>
      <c r="AD34" s="1" t="str">
        <f>IF(AD9="","",AD9)</f>
        <v>く…</v>
      </c>
      <c r="AG34" s="112">
        <f ca="1">IF(AG9="","",AG9)</f>
        <v>2</v>
      </c>
      <c r="AH34" s="112"/>
      <c r="AI34" s="1" t="str">
        <f>IF(AI9="","",AI9)</f>
        <v>㎝</v>
      </c>
    </row>
    <row r="35" spans="1:37" ht="31" customHeight="1" x14ac:dyDescent="0.25">
      <c r="A35" s="1" t="str">
        <f t="shared" si="0"/>
        <v/>
      </c>
      <c r="B35" s="1" t="str">
        <f t="shared" si="3"/>
        <v/>
      </c>
      <c r="C35" s="1" t="str">
        <f t="shared" si="3"/>
        <v/>
      </c>
      <c r="D35" s="1" t="str">
        <f t="shared" ref="D35:E40" si="14">IF(D10="","",D10)</f>
        <v/>
      </c>
      <c r="E35" s="1" t="str">
        <f t="shared" si="14"/>
        <v/>
      </c>
      <c r="F35" s="1" t="str">
        <f t="shared" si="11"/>
        <v/>
      </c>
      <c r="G35" s="1" t="str">
        <f t="shared" si="11"/>
        <v/>
      </c>
      <c r="H35" s="1" t="str">
        <f t="shared" ref="H35:J40" si="15">IF(H10="","",H10)</f>
        <v/>
      </c>
      <c r="I35" s="1" t="str">
        <f t="shared" si="15"/>
        <v/>
      </c>
      <c r="J35" s="1" t="str">
        <f t="shared" si="15"/>
        <v/>
      </c>
      <c r="K35" s="114">
        <f ca="1">N34*(F33+F34)-N33*F34</f>
        <v>29</v>
      </c>
      <c r="L35" s="114"/>
      <c r="M35" s="114"/>
      <c r="N35" s="114"/>
      <c r="O35" s="9" t="s">
        <v>222</v>
      </c>
      <c r="Q35" s="1" t="str">
        <f t="shared" ref="Q35:U36" si="16">IF(Q10="","",Q10)</f>
        <v/>
      </c>
      <c r="R35" s="1" t="str">
        <f t="shared" si="16"/>
        <v/>
      </c>
      <c r="S35" s="1" t="str">
        <f t="shared" si="16"/>
        <v/>
      </c>
      <c r="T35" s="1" t="str">
        <f t="shared" si="16"/>
        <v/>
      </c>
      <c r="U35" s="1" t="str">
        <f t="shared" si="16"/>
        <v/>
      </c>
      <c r="V35" s="1" t="str">
        <f>IF(V10="","",V10)</f>
        <v/>
      </c>
      <c r="W35" s="1" t="str">
        <f t="shared" ref="W35:X40" si="17">IF(W10="","",W10)</f>
        <v/>
      </c>
      <c r="X35" s="1" t="str">
        <f t="shared" si="17"/>
        <v/>
      </c>
      <c r="Y35" s="1" t="str">
        <f t="shared" si="12"/>
        <v/>
      </c>
      <c r="Z35" s="1" t="str">
        <f t="shared" ref="Z35:Z40" si="18">IF(Z10="","",Z10)</f>
        <v/>
      </c>
      <c r="AA35" s="1" t="str">
        <f t="shared" si="13"/>
        <v/>
      </c>
      <c r="AB35" s="1" t="str">
        <f t="shared" ref="AB35:AC40" si="19">IF(AB10="","",AB10)</f>
        <v/>
      </c>
      <c r="AC35" s="1" t="str">
        <f t="shared" si="19"/>
        <v/>
      </c>
      <c r="AD35" s="114">
        <f ca="1">Y33*AG33-(AG34*(Y33-Y34))</f>
        <v>60</v>
      </c>
      <c r="AE35" s="114"/>
      <c r="AF35" s="114"/>
      <c r="AG35" s="114"/>
      <c r="AH35" s="9" t="s">
        <v>222</v>
      </c>
      <c r="AJ35" s="1" t="str">
        <f t="shared" ref="AJ35:AK40" si="20">IF(AJ10="","",AJ10)</f>
        <v/>
      </c>
      <c r="AK35" s="1" t="str">
        <f t="shared" si="20"/>
        <v/>
      </c>
    </row>
    <row r="36" spans="1:37" ht="31" customHeight="1" x14ac:dyDescent="0.25">
      <c r="A36" s="1" t="str">
        <f t="shared" si="0"/>
        <v/>
      </c>
      <c r="B36" s="1" t="str">
        <f t="shared" si="3"/>
        <v/>
      </c>
      <c r="C36" s="1" t="str">
        <f t="shared" si="3"/>
        <v/>
      </c>
      <c r="D36" s="1" t="str">
        <f t="shared" si="14"/>
        <v/>
      </c>
      <c r="E36" s="1" t="str">
        <f t="shared" si="14"/>
        <v/>
      </c>
      <c r="F36" s="1" t="str">
        <f t="shared" si="11"/>
        <v/>
      </c>
      <c r="G36" s="1" t="str">
        <f t="shared" si="11"/>
        <v/>
      </c>
      <c r="H36" s="1" t="str">
        <f t="shared" si="15"/>
        <v/>
      </c>
      <c r="I36" s="1" t="str">
        <f t="shared" si="15"/>
        <v/>
      </c>
      <c r="J36" s="1" t="str">
        <f t="shared" si="15"/>
        <v/>
      </c>
      <c r="K36" s="1" t="str">
        <f t="shared" ref="K36:P40" si="21">IF(K11="","",K11)</f>
        <v/>
      </c>
      <c r="L36" s="1" t="str">
        <f t="shared" si="21"/>
        <v/>
      </c>
      <c r="M36" s="1" t="str">
        <f t="shared" si="21"/>
        <v/>
      </c>
      <c r="N36" s="1" t="str">
        <f t="shared" si="21"/>
        <v/>
      </c>
      <c r="O36" s="1" t="str">
        <f t="shared" si="21"/>
        <v/>
      </c>
      <c r="P36" s="1" t="str">
        <f t="shared" si="21"/>
        <v/>
      </c>
      <c r="Q36" s="1" t="str">
        <f t="shared" si="16"/>
        <v/>
      </c>
      <c r="R36" s="1" t="str">
        <f t="shared" si="16"/>
        <v/>
      </c>
      <c r="S36" s="1" t="str">
        <f t="shared" si="16"/>
        <v/>
      </c>
      <c r="T36" s="1" t="str">
        <f t="shared" si="16"/>
        <v/>
      </c>
      <c r="U36" s="1" t="str">
        <f t="shared" si="16"/>
        <v/>
      </c>
      <c r="V36" s="1" t="str">
        <f>IF(V11="","",V11)</f>
        <v/>
      </c>
      <c r="W36" s="1" t="str">
        <f t="shared" si="17"/>
        <v/>
      </c>
      <c r="X36" s="1" t="str">
        <f t="shared" si="17"/>
        <v/>
      </c>
      <c r="Y36" s="1" t="str">
        <f t="shared" si="12"/>
        <v/>
      </c>
      <c r="Z36" s="1" t="str">
        <f t="shared" si="18"/>
        <v/>
      </c>
      <c r="AA36" s="1" t="str">
        <f t="shared" si="13"/>
        <v/>
      </c>
      <c r="AB36" s="1" t="str">
        <f t="shared" si="19"/>
        <v/>
      </c>
      <c r="AC36" s="1" t="str">
        <f t="shared" si="19"/>
        <v/>
      </c>
      <c r="AD36" s="1" t="str">
        <f t="shared" ref="AD36:AI40" si="22">IF(AD11="","",AD11)</f>
        <v/>
      </c>
      <c r="AE36" s="1" t="str">
        <f t="shared" si="22"/>
        <v/>
      </c>
      <c r="AF36" s="1" t="str">
        <f t="shared" si="22"/>
        <v/>
      </c>
      <c r="AG36" s="1" t="str">
        <f t="shared" si="22"/>
        <v/>
      </c>
      <c r="AH36" s="1" t="str">
        <f t="shared" si="22"/>
        <v/>
      </c>
      <c r="AI36" s="1" t="str">
        <f t="shared" si="22"/>
        <v/>
      </c>
      <c r="AJ36" s="1" t="str">
        <f t="shared" si="20"/>
        <v/>
      </c>
      <c r="AK36" s="1" t="str">
        <f t="shared" si="20"/>
        <v/>
      </c>
    </row>
    <row r="37" spans="1:37" ht="31" customHeight="1" x14ac:dyDescent="0.25">
      <c r="A37" s="1" t="str">
        <f t="shared" si="0"/>
        <v>(3)</v>
      </c>
      <c r="D37" s="1" t="str">
        <f t="shared" si="14"/>
        <v/>
      </c>
      <c r="E37" s="1" t="str">
        <f t="shared" si="14"/>
        <v/>
      </c>
      <c r="F37" s="1" t="str">
        <f t="shared" si="11"/>
        <v/>
      </c>
      <c r="G37" s="1" t="str">
        <f t="shared" si="11"/>
        <v/>
      </c>
      <c r="H37" s="1" t="str">
        <f t="shared" si="15"/>
        <v/>
      </c>
      <c r="I37" s="1" t="str">
        <f t="shared" si="15"/>
        <v/>
      </c>
      <c r="J37" s="1" t="str">
        <f t="shared" si="15"/>
        <v/>
      </c>
      <c r="K37" s="1" t="str">
        <f t="shared" si="21"/>
        <v/>
      </c>
      <c r="L37" s="1" t="str">
        <f t="shared" si="21"/>
        <v/>
      </c>
      <c r="M37" s="1" t="str">
        <f t="shared" si="21"/>
        <v/>
      </c>
      <c r="N37" s="1" t="str">
        <f t="shared" si="21"/>
        <v/>
      </c>
      <c r="O37" s="1" t="str">
        <f t="shared" si="21"/>
        <v/>
      </c>
      <c r="P37" s="1" t="str">
        <f t="shared" si="21"/>
        <v/>
      </c>
      <c r="Q37" s="1" t="str">
        <f t="shared" ref="Q37:T40" si="23">IF(Q12="","",Q12)</f>
        <v/>
      </c>
      <c r="R37" s="1" t="str">
        <f t="shared" si="23"/>
        <v/>
      </c>
      <c r="S37" s="1" t="str">
        <f t="shared" si="23"/>
        <v/>
      </c>
      <c r="T37" s="1" t="str">
        <f t="shared" si="23"/>
        <v>(4)</v>
      </c>
      <c r="W37" s="1" t="str">
        <f t="shared" si="17"/>
        <v/>
      </c>
      <c r="X37" s="1" t="str">
        <f t="shared" si="17"/>
        <v/>
      </c>
      <c r="Y37" s="1" t="str">
        <f t="shared" si="12"/>
        <v/>
      </c>
      <c r="Z37" s="1" t="str">
        <f t="shared" si="18"/>
        <v/>
      </c>
      <c r="AA37" s="1" t="str">
        <f t="shared" si="13"/>
        <v/>
      </c>
      <c r="AB37" s="1" t="str">
        <f t="shared" si="19"/>
        <v/>
      </c>
      <c r="AC37" s="1" t="str">
        <f t="shared" si="19"/>
        <v/>
      </c>
      <c r="AD37" s="1" t="str">
        <f t="shared" si="22"/>
        <v/>
      </c>
      <c r="AE37" s="1" t="str">
        <f t="shared" si="22"/>
        <v/>
      </c>
      <c r="AF37" s="1" t="str">
        <f t="shared" si="22"/>
        <v/>
      </c>
      <c r="AG37" s="1" t="str">
        <f t="shared" si="22"/>
        <v/>
      </c>
      <c r="AH37" s="1" t="str">
        <f t="shared" si="22"/>
        <v/>
      </c>
      <c r="AI37" s="1" t="str">
        <f t="shared" si="22"/>
        <v/>
      </c>
      <c r="AJ37" s="1" t="str">
        <f t="shared" si="20"/>
        <v/>
      </c>
      <c r="AK37" s="1" t="str">
        <f t="shared" si="20"/>
        <v/>
      </c>
    </row>
    <row r="38" spans="1:37" ht="31" customHeight="1" x14ac:dyDescent="0.25">
      <c r="A38" s="1" t="str">
        <f t="shared" si="0"/>
        <v/>
      </c>
      <c r="B38" s="1" t="str">
        <f t="shared" ref="B38:C45" si="24">IF(B13="","",B13)</f>
        <v/>
      </c>
      <c r="C38" s="1" t="str">
        <f t="shared" si="24"/>
        <v/>
      </c>
      <c r="D38" s="1" t="str">
        <f t="shared" si="14"/>
        <v/>
      </c>
      <c r="E38" s="1" t="str">
        <f t="shared" si="14"/>
        <v/>
      </c>
      <c r="F38" s="1" t="str">
        <f t="shared" si="11"/>
        <v/>
      </c>
      <c r="G38" s="1" t="str">
        <f t="shared" si="11"/>
        <v/>
      </c>
      <c r="H38" s="1" t="str">
        <f t="shared" si="15"/>
        <v/>
      </c>
      <c r="I38" s="1" t="str">
        <f t="shared" si="15"/>
        <v/>
      </c>
      <c r="J38" s="1" t="str">
        <f t="shared" si="15"/>
        <v/>
      </c>
      <c r="K38" s="1" t="str">
        <f t="shared" si="21"/>
        <v/>
      </c>
      <c r="L38" s="1" t="str">
        <f t="shared" si="21"/>
        <v/>
      </c>
      <c r="M38" s="1" t="str">
        <f t="shared" si="21"/>
        <v/>
      </c>
      <c r="N38" s="1" t="str">
        <f t="shared" si="21"/>
        <v/>
      </c>
      <c r="O38" s="1" t="str">
        <f t="shared" si="21"/>
        <v/>
      </c>
      <c r="P38" s="1" t="str">
        <f t="shared" si="21"/>
        <v/>
      </c>
      <c r="Q38" s="1" t="str">
        <f t="shared" si="23"/>
        <v/>
      </c>
      <c r="R38" s="1" t="str">
        <f t="shared" si="23"/>
        <v/>
      </c>
      <c r="S38" s="1" t="str">
        <f t="shared" si="23"/>
        <v/>
      </c>
      <c r="T38" s="1" t="str">
        <f t="shared" si="23"/>
        <v/>
      </c>
      <c r="U38" s="1" t="str">
        <f t="shared" ref="U38:V40" si="25">IF(U13="","",U13)</f>
        <v/>
      </c>
      <c r="V38" s="1" t="str">
        <f t="shared" si="25"/>
        <v/>
      </c>
      <c r="W38" s="1" t="str">
        <f t="shared" si="17"/>
        <v/>
      </c>
      <c r="X38" s="1" t="str">
        <f t="shared" si="17"/>
        <v/>
      </c>
      <c r="Y38" s="1" t="str">
        <f t="shared" si="12"/>
        <v/>
      </c>
      <c r="Z38" s="1" t="str">
        <f t="shared" si="18"/>
        <v/>
      </c>
      <c r="AA38" s="1" t="str">
        <f t="shared" si="13"/>
        <v/>
      </c>
      <c r="AB38" s="1" t="str">
        <f t="shared" si="19"/>
        <v/>
      </c>
      <c r="AC38" s="1" t="str">
        <f t="shared" si="19"/>
        <v/>
      </c>
      <c r="AD38" s="1" t="str">
        <f t="shared" si="22"/>
        <v/>
      </c>
      <c r="AE38" s="1" t="str">
        <f t="shared" si="22"/>
        <v/>
      </c>
      <c r="AF38" s="1" t="str">
        <f t="shared" si="22"/>
        <v/>
      </c>
      <c r="AG38" s="1" t="str">
        <f t="shared" si="22"/>
        <v/>
      </c>
      <c r="AH38" s="1" t="str">
        <f t="shared" si="22"/>
        <v/>
      </c>
      <c r="AI38" s="1" t="str">
        <f t="shared" si="22"/>
        <v/>
      </c>
      <c r="AJ38" s="1" t="str">
        <f t="shared" si="20"/>
        <v/>
      </c>
      <c r="AK38" s="1" t="str">
        <f t="shared" si="20"/>
        <v/>
      </c>
    </row>
    <row r="39" spans="1:37" ht="31" customHeight="1" x14ac:dyDescent="0.25">
      <c r="A39" s="1" t="str">
        <f t="shared" si="0"/>
        <v/>
      </c>
      <c r="B39" s="1" t="str">
        <f t="shared" si="24"/>
        <v/>
      </c>
      <c r="C39" s="1" t="str">
        <f t="shared" si="24"/>
        <v/>
      </c>
      <c r="D39" s="1" t="str">
        <f t="shared" si="14"/>
        <v/>
      </c>
      <c r="E39" s="1" t="str">
        <f t="shared" si="14"/>
        <v/>
      </c>
      <c r="F39" s="1" t="str">
        <f t="shared" si="11"/>
        <v/>
      </c>
      <c r="G39" s="1" t="str">
        <f t="shared" si="11"/>
        <v/>
      </c>
      <c r="H39" s="1" t="str">
        <f t="shared" si="15"/>
        <v/>
      </c>
      <c r="I39" s="1" t="str">
        <f t="shared" si="15"/>
        <v/>
      </c>
      <c r="J39" s="1" t="str">
        <f t="shared" si="15"/>
        <v/>
      </c>
      <c r="K39" s="1" t="str">
        <f t="shared" si="21"/>
        <v/>
      </c>
      <c r="L39" s="1" t="str">
        <f t="shared" si="21"/>
        <v/>
      </c>
      <c r="M39" s="1" t="str">
        <f t="shared" si="21"/>
        <v/>
      </c>
      <c r="N39" s="1" t="str">
        <f t="shared" si="21"/>
        <v/>
      </c>
      <c r="O39" s="1" t="str">
        <f t="shared" si="21"/>
        <v/>
      </c>
      <c r="P39" s="1" t="str">
        <f t="shared" si="21"/>
        <v/>
      </c>
      <c r="Q39" s="1" t="str">
        <f t="shared" si="23"/>
        <v/>
      </c>
      <c r="R39" s="1" t="str">
        <f t="shared" si="23"/>
        <v/>
      </c>
      <c r="S39" s="1" t="str">
        <f t="shared" si="23"/>
        <v/>
      </c>
      <c r="T39" s="1" t="str">
        <f t="shared" si="23"/>
        <v/>
      </c>
      <c r="U39" s="1" t="str">
        <f t="shared" si="25"/>
        <v/>
      </c>
      <c r="V39" s="1" t="str">
        <f t="shared" si="25"/>
        <v/>
      </c>
      <c r="W39" s="1" t="str">
        <f t="shared" si="17"/>
        <v/>
      </c>
      <c r="X39" s="1" t="str">
        <f t="shared" si="17"/>
        <v/>
      </c>
      <c r="Y39" s="1" t="str">
        <f t="shared" si="12"/>
        <v/>
      </c>
      <c r="Z39" s="1" t="str">
        <f t="shared" si="18"/>
        <v/>
      </c>
      <c r="AA39" s="1" t="str">
        <f t="shared" si="13"/>
        <v/>
      </c>
      <c r="AB39" s="1" t="str">
        <f t="shared" si="19"/>
        <v/>
      </c>
      <c r="AC39" s="1" t="str">
        <f t="shared" si="19"/>
        <v/>
      </c>
      <c r="AD39" s="1" t="str">
        <f t="shared" si="22"/>
        <v/>
      </c>
      <c r="AE39" s="1" t="str">
        <f t="shared" si="22"/>
        <v/>
      </c>
      <c r="AF39" s="1" t="str">
        <f t="shared" si="22"/>
        <v/>
      </c>
      <c r="AG39" s="1" t="str">
        <f t="shared" si="22"/>
        <v/>
      </c>
      <c r="AH39" s="1" t="str">
        <f t="shared" si="22"/>
        <v/>
      </c>
      <c r="AI39" s="1" t="str">
        <f t="shared" si="22"/>
        <v/>
      </c>
      <c r="AJ39" s="1" t="str">
        <f t="shared" si="20"/>
        <v/>
      </c>
      <c r="AK39" s="1" t="str">
        <f t="shared" si="20"/>
        <v/>
      </c>
    </row>
    <row r="40" spans="1:37" ht="31" customHeight="1" x14ac:dyDescent="0.25">
      <c r="A40" s="1" t="str">
        <f t="shared" si="0"/>
        <v/>
      </c>
      <c r="B40" s="1" t="str">
        <f t="shared" si="24"/>
        <v/>
      </c>
      <c r="C40" s="1" t="str">
        <f t="shared" si="24"/>
        <v/>
      </c>
      <c r="D40" s="1" t="str">
        <f t="shared" si="14"/>
        <v/>
      </c>
      <c r="E40" s="1" t="str">
        <f t="shared" si="14"/>
        <v/>
      </c>
      <c r="F40" s="1" t="str">
        <f t="shared" si="11"/>
        <v/>
      </c>
      <c r="G40" s="1" t="str">
        <f t="shared" si="11"/>
        <v/>
      </c>
      <c r="H40" s="1" t="str">
        <f t="shared" si="15"/>
        <v/>
      </c>
      <c r="I40" s="1" t="str">
        <f t="shared" si="15"/>
        <v/>
      </c>
      <c r="J40" s="1" t="str">
        <f t="shared" si="15"/>
        <v/>
      </c>
      <c r="K40" s="1" t="str">
        <f t="shared" si="21"/>
        <v/>
      </c>
      <c r="L40" s="1" t="str">
        <f t="shared" si="21"/>
        <v/>
      </c>
      <c r="M40" s="1" t="str">
        <f t="shared" si="21"/>
        <v/>
      </c>
      <c r="N40" s="1" t="str">
        <f t="shared" si="21"/>
        <v/>
      </c>
      <c r="O40" s="1" t="str">
        <f t="shared" si="21"/>
        <v/>
      </c>
      <c r="P40" s="1" t="str">
        <f t="shared" si="21"/>
        <v/>
      </c>
      <c r="Q40" s="1" t="str">
        <f t="shared" si="23"/>
        <v/>
      </c>
      <c r="R40" s="1" t="str">
        <f t="shared" si="23"/>
        <v/>
      </c>
      <c r="S40" s="1" t="str">
        <f t="shared" si="23"/>
        <v/>
      </c>
      <c r="T40" s="1" t="str">
        <f t="shared" si="23"/>
        <v/>
      </c>
      <c r="U40" s="1" t="str">
        <f t="shared" si="25"/>
        <v/>
      </c>
      <c r="V40" s="1" t="str">
        <f t="shared" si="25"/>
        <v/>
      </c>
      <c r="W40" s="1" t="str">
        <f t="shared" si="17"/>
        <v/>
      </c>
      <c r="X40" s="1" t="str">
        <f t="shared" si="17"/>
        <v/>
      </c>
      <c r="Y40" s="1" t="str">
        <f t="shared" si="12"/>
        <v/>
      </c>
      <c r="Z40" s="1" t="str">
        <f t="shared" si="18"/>
        <v/>
      </c>
      <c r="AA40" s="1" t="str">
        <f t="shared" si="13"/>
        <v/>
      </c>
      <c r="AB40" s="1" t="str">
        <f t="shared" si="19"/>
        <v/>
      </c>
      <c r="AC40" s="1" t="str">
        <f t="shared" si="19"/>
        <v/>
      </c>
      <c r="AD40" s="1" t="str">
        <f t="shared" si="22"/>
        <v/>
      </c>
      <c r="AE40" s="1" t="str">
        <f t="shared" si="22"/>
        <v/>
      </c>
      <c r="AF40" s="1" t="str">
        <f t="shared" si="22"/>
        <v/>
      </c>
      <c r="AG40" s="1" t="str">
        <f t="shared" si="22"/>
        <v/>
      </c>
      <c r="AH40" s="1" t="str">
        <f t="shared" si="22"/>
        <v/>
      </c>
      <c r="AI40" s="1" t="str">
        <f t="shared" si="22"/>
        <v/>
      </c>
      <c r="AJ40" s="1" t="str">
        <f t="shared" si="20"/>
        <v/>
      </c>
      <c r="AK40" s="1" t="str">
        <f t="shared" si="20"/>
        <v/>
      </c>
    </row>
    <row r="41" spans="1:37" ht="31" customHeight="1" x14ac:dyDescent="0.25">
      <c r="A41" s="1" t="str">
        <f t="shared" si="0"/>
        <v/>
      </c>
      <c r="B41" s="1" t="str">
        <f t="shared" si="24"/>
        <v/>
      </c>
      <c r="C41" s="1" t="str">
        <f t="shared" si="24"/>
        <v>あ…</v>
      </c>
      <c r="F41" s="1">
        <f t="shared" ca="1" si="11"/>
        <v>5</v>
      </c>
      <c r="G41" s="1" t="str">
        <f t="shared" si="11"/>
        <v>ｍ</v>
      </c>
      <c r="L41" s="1" t="str">
        <f>IF(L16="","",L16)</f>
        <v>い…</v>
      </c>
      <c r="O41" s="1">
        <f t="shared" ref="O41:P43" ca="1" si="26">IF(O16="","",O16)</f>
        <v>2</v>
      </c>
      <c r="P41" s="1" t="str">
        <f t="shared" si="26"/>
        <v>ｍ</v>
      </c>
      <c r="V41" s="1" t="str">
        <f>IF(V16="","",V16)</f>
        <v>か…</v>
      </c>
      <c r="Y41" s="112">
        <f t="shared" ca="1" si="12"/>
        <v>7</v>
      </c>
      <c r="Z41" s="112"/>
      <c r="AA41" s="1" t="str">
        <f t="shared" si="13"/>
        <v>ｍ</v>
      </c>
      <c r="AE41" s="1" t="str">
        <f>IF(AE16="","",AE16)</f>
        <v>き…</v>
      </c>
      <c r="AH41" s="1">
        <f t="shared" ref="AH41:AI43" ca="1" si="27">IF(AH16="","",AH16)</f>
        <v>3</v>
      </c>
      <c r="AI41" s="1" t="str">
        <f t="shared" si="27"/>
        <v>ｍ</v>
      </c>
    </row>
    <row r="42" spans="1:37" ht="31" customHeight="1" x14ac:dyDescent="0.25">
      <c r="A42" s="1" t="str">
        <f t="shared" si="0"/>
        <v/>
      </c>
      <c r="B42" s="1" t="str">
        <f t="shared" si="24"/>
        <v/>
      </c>
      <c r="C42" s="1" t="str">
        <f t="shared" si="24"/>
        <v>う…</v>
      </c>
      <c r="F42" s="1">
        <f t="shared" ca="1" si="11"/>
        <v>3</v>
      </c>
      <c r="G42" s="1" t="str">
        <f t="shared" si="11"/>
        <v>ｍ</v>
      </c>
      <c r="L42" s="1" t="str">
        <f>IF(L17="","",L17)</f>
        <v>え…</v>
      </c>
      <c r="O42" s="1">
        <f t="shared" ca="1" si="26"/>
        <v>3</v>
      </c>
      <c r="P42" s="1" t="str">
        <f t="shared" si="26"/>
        <v>ｍ</v>
      </c>
      <c r="V42" s="1" t="str">
        <f>IF(V17="","",V17)</f>
        <v>く…</v>
      </c>
      <c r="Y42" s="1">
        <f t="shared" ca="1" si="12"/>
        <v>4</v>
      </c>
      <c r="Z42" s="1" t="str">
        <f>IF(Z17="","",Z17)</f>
        <v>ｍ</v>
      </c>
      <c r="AE42" s="1" t="str">
        <f>IF(AE17="","",AE17)</f>
        <v>け…</v>
      </c>
      <c r="AH42" s="1">
        <f t="shared" ca="1" si="27"/>
        <v>2</v>
      </c>
      <c r="AI42" s="1" t="str">
        <f t="shared" si="27"/>
        <v>ｍ</v>
      </c>
    </row>
    <row r="43" spans="1:37" ht="31" customHeight="1" x14ac:dyDescent="0.25">
      <c r="A43" s="1" t="str">
        <f t="shared" si="0"/>
        <v/>
      </c>
      <c r="B43" s="1" t="str">
        <f t="shared" si="24"/>
        <v/>
      </c>
      <c r="C43" s="1" t="str">
        <f t="shared" si="24"/>
        <v>お…</v>
      </c>
      <c r="F43" s="1">
        <f t="shared" ca="1" si="11"/>
        <v>3</v>
      </c>
      <c r="G43" s="1" t="str">
        <f t="shared" si="11"/>
        <v>ｍ</v>
      </c>
      <c r="L43" s="1" t="str">
        <f>IF(L18="","",L18)</f>
        <v/>
      </c>
      <c r="M43" s="1" t="str">
        <f>IF(M18="","",M18)</f>
        <v/>
      </c>
      <c r="N43" s="1" t="str">
        <f>IF(N18="","",N18)</f>
        <v/>
      </c>
      <c r="O43" s="1" t="str">
        <f t="shared" si="26"/>
        <v/>
      </c>
      <c r="P43" s="1" t="str">
        <f t="shared" si="26"/>
        <v/>
      </c>
      <c r="Q43" s="1" t="str">
        <f t="shared" ref="Q43:U45" si="28">IF(Q18="","",Q18)</f>
        <v/>
      </c>
      <c r="R43" s="1" t="str">
        <f t="shared" si="28"/>
        <v/>
      </c>
      <c r="S43" s="1" t="str">
        <f t="shared" si="28"/>
        <v/>
      </c>
      <c r="T43" s="1" t="str">
        <f t="shared" si="28"/>
        <v/>
      </c>
      <c r="U43" s="1" t="str">
        <f t="shared" si="28"/>
        <v/>
      </c>
      <c r="V43" s="1" t="str">
        <f>IF(V18="","",V18)</f>
        <v>こ…</v>
      </c>
      <c r="Y43" s="1">
        <f t="shared" ca="1" si="12"/>
        <v>1</v>
      </c>
      <c r="Z43" s="1" t="str">
        <f>IF(Z18="","",Z18)</f>
        <v>ｍ</v>
      </c>
      <c r="AE43" s="1" t="str">
        <f>IF(AE18="","",AE18)</f>
        <v/>
      </c>
      <c r="AF43" s="1" t="str">
        <f>IF(AF18="","",AF18)</f>
        <v/>
      </c>
      <c r="AG43" s="1" t="str">
        <f>IF(AG18="","",AG18)</f>
        <v/>
      </c>
      <c r="AH43" s="1" t="str">
        <f t="shared" si="27"/>
        <v/>
      </c>
      <c r="AI43" s="1" t="str">
        <f t="shared" si="27"/>
        <v/>
      </c>
      <c r="AJ43" s="1" t="str">
        <f t="shared" ref="AJ43:AK45" si="29">IF(AJ18="","",AJ18)</f>
        <v/>
      </c>
      <c r="AK43" s="1" t="str">
        <f t="shared" si="29"/>
        <v/>
      </c>
    </row>
    <row r="44" spans="1:37" ht="31" customHeight="1" x14ac:dyDescent="0.25">
      <c r="A44" s="1" t="str">
        <f t="shared" si="0"/>
        <v/>
      </c>
      <c r="B44" s="1" t="str">
        <f t="shared" si="24"/>
        <v/>
      </c>
      <c r="C44" s="1" t="str">
        <f t="shared" si="24"/>
        <v/>
      </c>
      <c r="D44" s="1" t="str">
        <f>IF(D19="","",D19)</f>
        <v/>
      </c>
      <c r="E44" s="1" t="str">
        <f>IF(E19="","",E19)</f>
        <v/>
      </c>
      <c r="F44" s="1" t="str">
        <f t="shared" si="11"/>
        <v/>
      </c>
      <c r="G44" s="1" t="str">
        <f t="shared" si="11"/>
        <v/>
      </c>
      <c r="H44" s="1" t="str">
        <f>IF(H19="","",H19)</f>
        <v/>
      </c>
      <c r="I44" s="1" t="str">
        <f>IF(I19="","",I19)</f>
        <v/>
      </c>
      <c r="J44" s="114">
        <f ca="1">F41*(O41+O42+F43)-F42*O42</f>
        <v>31</v>
      </c>
      <c r="K44" s="114"/>
      <c r="L44" s="114"/>
      <c r="M44" s="114"/>
      <c r="N44" s="114"/>
      <c r="O44" s="9" t="s">
        <v>195</v>
      </c>
      <c r="Q44" s="1" t="str">
        <f t="shared" si="28"/>
        <v/>
      </c>
      <c r="R44" s="1" t="str">
        <f t="shared" si="28"/>
        <v/>
      </c>
      <c r="S44" s="1" t="str">
        <f t="shared" si="28"/>
        <v/>
      </c>
      <c r="T44" s="1" t="str">
        <f t="shared" si="28"/>
        <v/>
      </c>
      <c r="U44" s="1" t="str">
        <f t="shared" si="28"/>
        <v/>
      </c>
      <c r="V44" s="1" t="str">
        <f>IF(V19="","",V19)</f>
        <v/>
      </c>
      <c r="W44" s="1" t="str">
        <f>IF(W19="","",W19)</f>
        <v/>
      </c>
      <c r="X44" s="1" t="str">
        <f>IF(X19="","",X19)</f>
        <v/>
      </c>
      <c r="Y44" s="1" t="str">
        <f t="shared" si="12"/>
        <v/>
      </c>
      <c r="Z44" s="1" t="str">
        <f>IF(Z19="","",Z19)</f>
        <v/>
      </c>
      <c r="AA44" s="1" t="str">
        <f>IF(AA19="","",AA19)</f>
        <v/>
      </c>
      <c r="AB44" s="1" t="str">
        <f>IF(AB19="","",AB19)</f>
        <v/>
      </c>
      <c r="AC44" s="114">
        <f ca="1">AH41*Y41+(Y41-Y42-Y43)*AH42</f>
        <v>25</v>
      </c>
      <c r="AD44" s="114"/>
      <c r="AE44" s="114"/>
      <c r="AF44" s="114"/>
      <c r="AG44" s="9" t="s">
        <v>195</v>
      </c>
      <c r="AI44" s="1" t="str">
        <f>IF(AI19="","",AI19)</f>
        <v/>
      </c>
      <c r="AJ44" s="1" t="str">
        <f t="shared" si="29"/>
        <v/>
      </c>
      <c r="AK44" s="1" t="str">
        <f t="shared" si="29"/>
        <v/>
      </c>
    </row>
    <row r="45" spans="1:37" ht="31" customHeight="1" x14ac:dyDescent="0.25">
      <c r="A45" s="1" t="str">
        <f t="shared" si="0"/>
        <v/>
      </c>
      <c r="B45" s="1" t="str">
        <f t="shared" si="24"/>
        <v/>
      </c>
      <c r="C45" s="1" t="str">
        <f t="shared" si="24"/>
        <v/>
      </c>
      <c r="D45" s="1" t="str">
        <f>IF(D20="","",D20)</f>
        <v/>
      </c>
      <c r="E45" s="1" t="str">
        <f>IF(E20="","",E20)</f>
        <v/>
      </c>
      <c r="F45" s="1" t="str">
        <f t="shared" si="11"/>
        <v/>
      </c>
      <c r="G45" s="1" t="str">
        <f t="shared" si="11"/>
        <v/>
      </c>
      <c r="H45" s="1" t="str">
        <f>IF(H20="","",H20)</f>
        <v/>
      </c>
      <c r="I45" s="1" t="str">
        <f>IF(I20="","",I20)</f>
        <v/>
      </c>
      <c r="J45" s="1" t="str">
        <f t="shared" ref="J45:P45" si="30">IF(J20="","",J20)</f>
        <v/>
      </c>
      <c r="K45" s="1" t="str">
        <f t="shared" si="30"/>
        <v/>
      </c>
      <c r="L45" s="1" t="str">
        <f t="shared" si="30"/>
        <v/>
      </c>
      <c r="M45" s="1" t="str">
        <f t="shared" si="30"/>
        <v/>
      </c>
      <c r="N45" s="1" t="str">
        <f t="shared" si="30"/>
        <v/>
      </c>
      <c r="O45" s="1" t="str">
        <f t="shared" si="30"/>
        <v/>
      </c>
      <c r="P45" s="1" t="str">
        <f t="shared" si="30"/>
        <v/>
      </c>
      <c r="Q45" s="1" t="str">
        <f t="shared" si="28"/>
        <v/>
      </c>
      <c r="R45" s="1" t="str">
        <f t="shared" si="28"/>
        <v/>
      </c>
      <c r="S45" s="1" t="str">
        <f t="shared" si="28"/>
        <v/>
      </c>
      <c r="T45" s="1" t="str">
        <f t="shared" si="28"/>
        <v/>
      </c>
      <c r="U45" s="1" t="str">
        <f t="shared" si="28"/>
        <v/>
      </c>
      <c r="V45" s="1" t="str">
        <f>IF(V20="","",V20)</f>
        <v/>
      </c>
      <c r="W45" s="1" t="str">
        <f>IF(W20="","",W20)</f>
        <v/>
      </c>
      <c r="X45" s="1" t="str">
        <f>IF(X20="","",X20)</f>
        <v/>
      </c>
      <c r="Y45" s="1" t="str">
        <f t="shared" si="12"/>
        <v/>
      </c>
      <c r="Z45" s="1" t="str">
        <f>IF(Z20="","",Z20)</f>
        <v/>
      </c>
      <c r="AA45" s="1" t="str">
        <f>IF(AA20="","",AA20)</f>
        <v/>
      </c>
      <c r="AB45" s="1" t="str">
        <f>IF(AB20="","",AB20)</f>
        <v/>
      </c>
      <c r="AC45" s="1" t="str">
        <f t="shared" ref="AC45:AH45" si="31">IF(AC20="","",AC20)</f>
        <v/>
      </c>
      <c r="AD45" s="1" t="str">
        <f t="shared" si="31"/>
        <v/>
      </c>
      <c r="AE45" s="1" t="str">
        <f t="shared" si="31"/>
        <v/>
      </c>
      <c r="AF45" s="1" t="str">
        <f t="shared" si="31"/>
        <v/>
      </c>
      <c r="AG45" s="1" t="str">
        <f t="shared" si="31"/>
        <v/>
      </c>
      <c r="AH45" s="1" t="str">
        <f t="shared" si="31"/>
        <v/>
      </c>
      <c r="AI45" s="1" t="str">
        <f>IF(AI20="","",AI20)</f>
        <v/>
      </c>
      <c r="AJ45" s="1" t="str">
        <f t="shared" si="29"/>
        <v/>
      </c>
      <c r="AK45" s="1" t="str">
        <f t="shared" si="29"/>
        <v/>
      </c>
    </row>
    <row r="46" spans="1:37" ht="31" customHeight="1" x14ac:dyDescent="0.25">
      <c r="A46" s="1" t="str">
        <f t="shared" si="0"/>
        <v>(5)</v>
      </c>
      <c r="P46" s="3"/>
      <c r="Q46" s="3"/>
      <c r="R46" s="1" t="str">
        <f>IF(R21="","",R21)</f>
        <v>にあてはまる数をもとめましょう。</v>
      </c>
    </row>
    <row r="47" spans="1:37" ht="31" customHeight="1" x14ac:dyDescent="0.25">
      <c r="A47" s="1" t="str">
        <f t="shared" si="0"/>
        <v/>
      </c>
      <c r="B47" s="1" t="str">
        <f t="shared" ref="B47:P47" si="32">IF(B22="","",B22)</f>
        <v/>
      </c>
      <c r="C47" s="1" t="str">
        <f t="shared" si="32"/>
        <v/>
      </c>
      <c r="D47" s="1" t="str">
        <f t="shared" si="32"/>
        <v/>
      </c>
      <c r="E47" s="1" t="str">
        <f t="shared" si="32"/>
        <v/>
      </c>
      <c r="F47" s="1" t="str">
        <f t="shared" si="32"/>
        <v/>
      </c>
      <c r="G47" s="1" t="str">
        <f t="shared" si="32"/>
        <v/>
      </c>
      <c r="H47" s="1" t="str">
        <f t="shared" si="32"/>
        <v/>
      </c>
      <c r="I47" s="1" t="str">
        <f t="shared" si="32"/>
        <v/>
      </c>
      <c r="J47" s="1" t="str">
        <f t="shared" si="32"/>
        <v/>
      </c>
      <c r="K47" s="1" t="str">
        <f t="shared" si="32"/>
        <v/>
      </c>
      <c r="L47" s="1" t="str">
        <f t="shared" si="32"/>
        <v/>
      </c>
      <c r="M47" s="1" t="str">
        <f t="shared" si="32"/>
        <v/>
      </c>
      <c r="N47" s="1" t="str">
        <f t="shared" si="32"/>
        <v/>
      </c>
      <c r="O47" s="1" t="str">
        <f t="shared" si="32"/>
        <v/>
      </c>
      <c r="P47" s="1" t="str">
        <f t="shared" si="32"/>
        <v>さ…</v>
      </c>
      <c r="S47" s="112">
        <f ca="1">IF(S22="","",S22)</f>
        <v>25</v>
      </c>
      <c r="T47" s="112"/>
      <c r="U47" s="1" t="str">
        <f>IF(U22="","",U22)</f>
        <v>㎝</v>
      </c>
    </row>
    <row r="48" spans="1:37" ht="31" customHeight="1" x14ac:dyDescent="0.25">
      <c r="A48" s="1" t="str">
        <f t="shared" si="0"/>
        <v/>
      </c>
      <c r="B48" s="1" t="str">
        <f t="shared" ref="B48:P48" si="33">IF(B23="","",B23)</f>
        <v/>
      </c>
      <c r="C48" s="1" t="str">
        <f t="shared" si="33"/>
        <v/>
      </c>
      <c r="D48" s="1" t="str">
        <f t="shared" si="33"/>
        <v/>
      </c>
      <c r="E48" s="1" t="str">
        <f t="shared" si="33"/>
        <v/>
      </c>
      <c r="F48" s="1" t="str">
        <f t="shared" si="33"/>
        <v/>
      </c>
      <c r="G48" s="1" t="str">
        <f t="shared" si="33"/>
        <v/>
      </c>
      <c r="H48" s="1" t="str">
        <f t="shared" si="33"/>
        <v/>
      </c>
      <c r="I48" s="1" t="str">
        <f t="shared" si="33"/>
        <v/>
      </c>
      <c r="J48" s="1" t="str">
        <f t="shared" si="33"/>
        <v/>
      </c>
      <c r="K48" s="1" t="str">
        <f t="shared" si="33"/>
        <v/>
      </c>
      <c r="L48" s="1" t="str">
        <f t="shared" si="33"/>
        <v/>
      </c>
      <c r="M48" s="1" t="str">
        <f t="shared" si="33"/>
        <v/>
      </c>
      <c r="N48" s="1" t="str">
        <f t="shared" si="33"/>
        <v/>
      </c>
      <c r="O48" s="1" t="str">
        <f t="shared" si="33"/>
        <v/>
      </c>
      <c r="P48" s="1" t="str">
        <f t="shared" si="33"/>
        <v>し…</v>
      </c>
      <c r="S48" s="110">
        <f ca="1">IF(S23="","",S23)</f>
        <v>30</v>
      </c>
      <c r="T48" s="110"/>
      <c r="U48" s="110"/>
      <c r="V48" s="110"/>
      <c r="W48" s="1" t="str">
        <f>IF(W23="","",W23)</f>
        <v>㎝</v>
      </c>
    </row>
    <row r="49" spans="1:28" ht="31" customHeight="1" x14ac:dyDescent="0.25">
      <c r="A49" s="1" t="str">
        <f t="shared" si="0"/>
        <v/>
      </c>
      <c r="B49" s="1" t="str">
        <f t="shared" ref="B49:P49" si="34">IF(B24="","",B24)</f>
        <v/>
      </c>
      <c r="C49" s="1" t="str">
        <f t="shared" si="34"/>
        <v/>
      </c>
      <c r="D49" s="1" t="str">
        <f t="shared" si="34"/>
        <v/>
      </c>
      <c r="E49" s="1" t="str">
        <f t="shared" si="34"/>
        <v/>
      </c>
      <c r="F49" s="1" t="str">
        <f t="shared" si="34"/>
        <v/>
      </c>
      <c r="G49" s="1" t="str">
        <f t="shared" si="34"/>
        <v/>
      </c>
      <c r="H49" s="1" t="str">
        <f t="shared" si="34"/>
        <v/>
      </c>
      <c r="I49" s="1" t="str">
        <f t="shared" si="34"/>
        <v/>
      </c>
      <c r="J49" s="1" t="str">
        <f t="shared" si="34"/>
        <v/>
      </c>
      <c r="K49" s="1" t="str">
        <f t="shared" si="34"/>
        <v/>
      </c>
      <c r="L49" s="1" t="str">
        <f t="shared" si="34"/>
        <v/>
      </c>
      <c r="M49" s="1" t="str">
        <f t="shared" si="34"/>
        <v/>
      </c>
      <c r="N49" s="1" t="str">
        <f t="shared" si="34"/>
        <v/>
      </c>
      <c r="O49" s="1" t="str">
        <f t="shared" si="34"/>
        <v/>
      </c>
      <c r="P49" s="1" t="str">
        <f t="shared" si="34"/>
        <v>長方形の面積…</v>
      </c>
      <c r="Y49" s="112">
        <f ca="1">IF(Y24="","",Y24)</f>
        <v>750</v>
      </c>
      <c r="Z49" s="112"/>
      <c r="AA49" s="112"/>
      <c r="AB49" s="1" t="str">
        <f>IF(AB24="","",AB24)</f>
        <v>㎠</v>
      </c>
    </row>
    <row r="50" spans="1:28" ht="31" customHeight="1" x14ac:dyDescent="0.25"/>
  </sheetData>
  <mergeCells count="24">
    <mergeCell ref="Y8:Z8"/>
    <mergeCell ref="AG8:AH8"/>
    <mergeCell ref="Y9:Z9"/>
    <mergeCell ref="AG9:AH9"/>
    <mergeCell ref="AI1:AJ1"/>
    <mergeCell ref="Y24:AA24"/>
    <mergeCell ref="Y16:Z16"/>
    <mergeCell ref="S22:T22"/>
    <mergeCell ref="AD35:AG35"/>
    <mergeCell ref="N9:O9"/>
    <mergeCell ref="AG34:AH34"/>
    <mergeCell ref="AG33:AH33"/>
    <mergeCell ref="S23:V23"/>
    <mergeCell ref="S47:T47"/>
    <mergeCell ref="AI26:AJ26"/>
    <mergeCell ref="S48:V48"/>
    <mergeCell ref="Y49:AA49"/>
    <mergeCell ref="N34:O34"/>
    <mergeCell ref="Y33:Z33"/>
    <mergeCell ref="Y34:Z34"/>
    <mergeCell ref="K35:N35"/>
    <mergeCell ref="J44:N44"/>
    <mergeCell ref="AC44:AF44"/>
    <mergeCell ref="Y41:Z41"/>
  </mergeCells>
  <phoneticPr fontId="2"/>
  <pageMargins left="0.98425196850393704" right="0.98425196850393704" top="0.98425196850393704" bottom="0.98425196850393704" header="0.51181102362204722" footer="0.51181102362204722"/>
  <pageSetup paperSize="9" orientation="portrait" horizontalDpi="300" verticalDpi="0" r:id="rId1"/>
  <headerFooter alignWithMargins="0">
    <oddHeader>&amp;L&amp;14算数ドリル</oddHeader>
  </headerFooter>
  <drawing r:id="rId2"/>
  <legacyDrawing r:id="rId3"/>
  <oleObjects>
    <mc:AlternateContent xmlns:mc="http://schemas.openxmlformats.org/markup-compatibility/2006">
      <mc:Choice Requires="x14">
        <oleObject progId="HANAKO.Document.9" shapeId="2049" r:id="rId4">
          <objectPr defaultSize="0" autoPict="0" r:id="rId5">
            <anchor moveWithCells="1">
              <from>
                <xdr:col>3</xdr:col>
                <xdr:colOff>0</xdr:colOff>
                <xdr:row>3</xdr:row>
                <xdr:rowOff>0</xdr:rowOff>
              </from>
              <to>
                <xdr:col>12</xdr:col>
                <xdr:colOff>38100</xdr:colOff>
                <xdr:row>6</xdr:row>
                <xdr:rowOff>298450</xdr:rowOff>
              </to>
            </anchor>
          </objectPr>
        </oleObject>
      </mc:Choice>
      <mc:Fallback>
        <oleObject progId="HANAKO.Document.9" shapeId="2049" r:id="rId4"/>
      </mc:Fallback>
    </mc:AlternateContent>
    <mc:AlternateContent xmlns:mc="http://schemas.openxmlformats.org/markup-compatibility/2006">
      <mc:Choice Requires="x14">
        <oleObject progId="HANAKO.Document.9" shapeId="2050" r:id="rId6">
          <objectPr defaultSize="0" autoPict="0" r:id="rId7">
            <anchor moveWithCells="1">
              <from>
                <xdr:col>22</xdr:col>
                <xdr:colOff>0</xdr:colOff>
                <xdr:row>3</xdr:row>
                <xdr:rowOff>57150</xdr:rowOff>
              </from>
              <to>
                <xdr:col>32</xdr:col>
                <xdr:colOff>146050</xdr:colOff>
                <xdr:row>6</xdr:row>
                <xdr:rowOff>336550</xdr:rowOff>
              </to>
            </anchor>
          </objectPr>
        </oleObject>
      </mc:Choice>
      <mc:Fallback>
        <oleObject progId="HANAKO.Document.9" shapeId="2050" r:id="rId6"/>
      </mc:Fallback>
    </mc:AlternateContent>
    <mc:AlternateContent xmlns:mc="http://schemas.openxmlformats.org/markup-compatibility/2006">
      <mc:Choice Requires="x14">
        <oleObject progId="HANAKO.Document.9" shapeId="2051" r:id="rId8">
          <objectPr defaultSize="0" autoPict="0" r:id="rId9">
            <anchor moveWithCells="1">
              <from>
                <xdr:col>3</xdr:col>
                <xdr:colOff>0</xdr:colOff>
                <xdr:row>11</xdr:row>
                <xdr:rowOff>0</xdr:rowOff>
              </from>
              <to>
                <xdr:col>14</xdr:col>
                <xdr:colOff>127000</xdr:colOff>
                <xdr:row>14</xdr:row>
                <xdr:rowOff>57150</xdr:rowOff>
              </to>
            </anchor>
          </objectPr>
        </oleObject>
      </mc:Choice>
      <mc:Fallback>
        <oleObject progId="HANAKO.Document.9" shapeId="2051" r:id="rId8"/>
      </mc:Fallback>
    </mc:AlternateContent>
    <mc:AlternateContent xmlns:mc="http://schemas.openxmlformats.org/markup-compatibility/2006">
      <mc:Choice Requires="x14">
        <oleObject progId="HANAKO.Document.9" shapeId="2052" r:id="rId10">
          <objectPr defaultSize="0" autoPict="0" r:id="rId11">
            <anchor moveWithCells="1">
              <from>
                <xdr:col>22</xdr:col>
                <xdr:colOff>0</xdr:colOff>
                <xdr:row>11</xdr:row>
                <xdr:rowOff>0</xdr:rowOff>
              </from>
              <to>
                <xdr:col>29</xdr:col>
                <xdr:colOff>50800</xdr:colOff>
                <xdr:row>14</xdr:row>
                <xdr:rowOff>336550</xdr:rowOff>
              </to>
            </anchor>
          </objectPr>
        </oleObject>
      </mc:Choice>
      <mc:Fallback>
        <oleObject progId="HANAKO.Document.9" shapeId="2052" r:id="rId10"/>
      </mc:Fallback>
    </mc:AlternateContent>
    <mc:AlternateContent xmlns:mc="http://schemas.openxmlformats.org/markup-compatibility/2006">
      <mc:Choice Requires="x14">
        <oleObject progId="HANAKO.Document.9" shapeId="2053" r:id="rId12">
          <objectPr defaultSize="0" autoPict="0" r:id="rId13">
            <anchor moveWithCells="1">
              <from>
                <xdr:col>2</xdr:col>
                <xdr:colOff>76200</xdr:colOff>
                <xdr:row>20</xdr:row>
                <xdr:rowOff>38100</xdr:rowOff>
              </from>
              <to>
                <xdr:col>12</xdr:col>
                <xdr:colOff>107950</xdr:colOff>
                <xdr:row>23</xdr:row>
                <xdr:rowOff>304800</xdr:rowOff>
              </to>
            </anchor>
          </objectPr>
        </oleObject>
      </mc:Choice>
      <mc:Fallback>
        <oleObject progId="HANAKO.Document.9" shapeId="2053" r:id="rId12"/>
      </mc:Fallback>
    </mc:AlternateContent>
    <mc:AlternateContent xmlns:mc="http://schemas.openxmlformats.org/markup-compatibility/2006">
      <mc:Choice Requires="x14">
        <oleObject progId="HANAKO.Document.9" shapeId="2054" r:id="rId14">
          <objectPr defaultSize="0" autoPict="0" r:id="rId5">
            <anchor moveWithCells="1">
              <from>
                <xdr:col>3</xdr:col>
                <xdr:colOff>0</xdr:colOff>
                <xdr:row>28</xdr:row>
                <xdr:rowOff>0</xdr:rowOff>
              </from>
              <to>
                <xdr:col>12</xdr:col>
                <xdr:colOff>38100</xdr:colOff>
                <xdr:row>31</xdr:row>
                <xdr:rowOff>323850</xdr:rowOff>
              </to>
            </anchor>
          </objectPr>
        </oleObject>
      </mc:Choice>
      <mc:Fallback>
        <oleObject progId="HANAKO.Document.9" shapeId="2054" r:id="rId14"/>
      </mc:Fallback>
    </mc:AlternateContent>
    <mc:AlternateContent xmlns:mc="http://schemas.openxmlformats.org/markup-compatibility/2006">
      <mc:Choice Requires="x14">
        <oleObject progId="HANAKO.Document.9" shapeId="2055" r:id="rId15">
          <objectPr defaultSize="0" autoPict="0" r:id="rId7">
            <anchor moveWithCells="1">
              <from>
                <xdr:col>22</xdr:col>
                <xdr:colOff>0</xdr:colOff>
                <xdr:row>28</xdr:row>
                <xdr:rowOff>57150</xdr:rowOff>
              </from>
              <to>
                <xdr:col>32</xdr:col>
                <xdr:colOff>146050</xdr:colOff>
                <xdr:row>31</xdr:row>
                <xdr:rowOff>361950</xdr:rowOff>
              </to>
            </anchor>
          </objectPr>
        </oleObject>
      </mc:Choice>
      <mc:Fallback>
        <oleObject progId="HANAKO.Document.9" shapeId="2055" r:id="rId15"/>
      </mc:Fallback>
    </mc:AlternateContent>
    <mc:AlternateContent xmlns:mc="http://schemas.openxmlformats.org/markup-compatibility/2006">
      <mc:Choice Requires="x14">
        <oleObject progId="HANAKO.Document.9" shapeId="2056" r:id="rId16">
          <objectPr defaultSize="0" autoPict="0" r:id="rId9">
            <anchor moveWithCells="1">
              <from>
                <xdr:col>3</xdr:col>
                <xdr:colOff>0</xdr:colOff>
                <xdr:row>36</xdr:row>
                <xdr:rowOff>0</xdr:rowOff>
              </from>
              <to>
                <xdr:col>14</xdr:col>
                <xdr:colOff>127000</xdr:colOff>
                <xdr:row>39</xdr:row>
                <xdr:rowOff>88900</xdr:rowOff>
              </to>
            </anchor>
          </objectPr>
        </oleObject>
      </mc:Choice>
      <mc:Fallback>
        <oleObject progId="HANAKO.Document.9" shapeId="2056" r:id="rId16"/>
      </mc:Fallback>
    </mc:AlternateContent>
    <mc:AlternateContent xmlns:mc="http://schemas.openxmlformats.org/markup-compatibility/2006">
      <mc:Choice Requires="x14">
        <oleObject progId="HANAKO.Document.9" shapeId="2057" r:id="rId17">
          <objectPr defaultSize="0" autoPict="0" r:id="rId11">
            <anchor moveWithCells="1">
              <from>
                <xdr:col>22</xdr:col>
                <xdr:colOff>0</xdr:colOff>
                <xdr:row>36</xdr:row>
                <xdr:rowOff>0</xdr:rowOff>
              </from>
              <to>
                <xdr:col>29</xdr:col>
                <xdr:colOff>50800</xdr:colOff>
                <xdr:row>39</xdr:row>
                <xdr:rowOff>361950</xdr:rowOff>
              </to>
            </anchor>
          </objectPr>
        </oleObject>
      </mc:Choice>
      <mc:Fallback>
        <oleObject progId="HANAKO.Document.9" shapeId="2057" r:id="rId17"/>
      </mc:Fallback>
    </mc:AlternateContent>
    <mc:AlternateContent xmlns:mc="http://schemas.openxmlformats.org/markup-compatibility/2006">
      <mc:Choice Requires="x14">
        <oleObject progId="HANAKO.Document.9" shapeId="2058" r:id="rId18">
          <objectPr defaultSize="0" autoPict="0" r:id="rId19">
            <anchor moveWithCells="1">
              <from>
                <xdr:col>3</xdr:col>
                <xdr:colOff>76200</xdr:colOff>
                <xdr:row>45</xdr:row>
                <xdr:rowOff>38100</xdr:rowOff>
              </from>
              <to>
                <xdr:col>13</xdr:col>
                <xdr:colOff>107950</xdr:colOff>
                <xdr:row>48</xdr:row>
                <xdr:rowOff>336550</xdr:rowOff>
              </to>
            </anchor>
          </objectPr>
        </oleObject>
      </mc:Choice>
      <mc:Fallback>
        <oleObject progId="HANAKO.Document.9" shapeId="2058" r:id="rId18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50"/>
  <sheetViews>
    <sheetView workbookViewId="0"/>
  </sheetViews>
  <sheetFormatPr defaultColWidth="11.0703125" defaultRowHeight="25" customHeight="1" x14ac:dyDescent="0.25"/>
  <cols>
    <col min="1" max="37" width="1.7109375" style="1" customWidth="1"/>
    <col min="38" max="16384" width="11.0703125" style="1"/>
  </cols>
  <sheetData>
    <row r="1" spans="1:36" ht="25" customHeight="1" x14ac:dyDescent="0.25">
      <c r="D1" s="2" t="s">
        <v>256</v>
      </c>
      <c r="AG1" s="3" t="s">
        <v>189</v>
      </c>
      <c r="AH1" s="3"/>
      <c r="AI1" s="111"/>
      <c r="AJ1" s="111"/>
    </row>
    <row r="2" spans="1:36" ht="25" customHeight="1" x14ac:dyDescent="0.25">
      <c r="Q2" s="4" t="s">
        <v>0</v>
      </c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</row>
    <row r="3" spans="1:36" ht="25" customHeight="1" x14ac:dyDescent="0.25">
      <c r="A3" s="5"/>
    </row>
    <row r="4" spans="1:36" ht="32.15" customHeight="1" x14ac:dyDescent="0.25">
      <c r="A4" s="31" t="s">
        <v>255</v>
      </c>
      <c r="D4" s="30" t="s">
        <v>239</v>
      </c>
      <c r="G4" s="112">
        <v>10</v>
      </c>
      <c r="H4" s="112"/>
      <c r="I4" s="30" t="s">
        <v>200</v>
      </c>
      <c r="M4" s="112">
        <v>10</v>
      </c>
      <c r="N4" s="112"/>
      <c r="O4" s="30" t="s">
        <v>254</v>
      </c>
    </row>
    <row r="5" spans="1:36" ht="32.15" customHeight="1" x14ac:dyDescent="0.25">
      <c r="D5" s="30" t="s">
        <v>253</v>
      </c>
    </row>
    <row r="6" spans="1:36" ht="32.15" customHeight="1" x14ac:dyDescent="0.25">
      <c r="A6" s="5"/>
    </row>
    <row r="7" spans="1:36" ht="32.15" customHeight="1" x14ac:dyDescent="0.25"/>
    <row r="8" spans="1:36" ht="32.15" customHeight="1" x14ac:dyDescent="0.25">
      <c r="A8" s="31" t="s">
        <v>252</v>
      </c>
      <c r="D8" s="30" t="s">
        <v>239</v>
      </c>
      <c r="G8" s="112">
        <v>100</v>
      </c>
      <c r="H8" s="112"/>
      <c r="I8" s="112"/>
      <c r="J8" s="30" t="s">
        <v>200</v>
      </c>
      <c r="N8" s="112">
        <v>100</v>
      </c>
      <c r="O8" s="112"/>
      <c r="P8" s="112"/>
      <c r="Q8" s="30" t="s">
        <v>251</v>
      </c>
    </row>
    <row r="9" spans="1:36" ht="32.15" customHeight="1" x14ac:dyDescent="0.25">
      <c r="D9" s="30" t="s">
        <v>250</v>
      </c>
    </row>
    <row r="10" spans="1:36" ht="32.15" customHeight="1" x14ac:dyDescent="0.25">
      <c r="A10" s="5"/>
    </row>
    <row r="11" spans="1:36" ht="32.15" customHeight="1" x14ac:dyDescent="0.25"/>
    <row r="12" spans="1:36" ht="32.15" customHeight="1" x14ac:dyDescent="0.25">
      <c r="A12" s="31" t="s">
        <v>249</v>
      </c>
      <c r="D12" s="30">
        <f ca="1">INT(RAND()*9+1)</f>
        <v>8</v>
      </c>
      <c r="E12" s="30" t="s">
        <v>248</v>
      </c>
      <c r="H12" s="118"/>
      <c r="I12" s="119"/>
      <c r="J12" s="119"/>
      <c r="K12" s="120"/>
      <c r="L12" s="30" t="s">
        <v>237</v>
      </c>
    </row>
    <row r="13" spans="1:36" ht="32.15" customHeight="1" x14ac:dyDescent="0.25"/>
    <row r="14" spans="1:36" ht="32.15" customHeight="1" x14ac:dyDescent="0.25">
      <c r="A14" s="31" t="s">
        <v>247</v>
      </c>
      <c r="D14" s="112">
        <f ca="1">INT(RAND()*9+1)*100</f>
        <v>900</v>
      </c>
      <c r="E14" s="112">
        <f ca="1">INT(RAND()*9+1)</f>
        <v>2</v>
      </c>
      <c r="F14" s="112">
        <f ca="1">INT(RAND()*9+1)</f>
        <v>7</v>
      </c>
      <c r="G14" s="30" t="s">
        <v>245</v>
      </c>
      <c r="J14" s="118"/>
      <c r="K14" s="119"/>
      <c r="L14" s="119"/>
      <c r="M14" s="120"/>
      <c r="N14" s="30" t="s">
        <v>237</v>
      </c>
    </row>
    <row r="15" spans="1:36" ht="32.15" customHeight="1" x14ac:dyDescent="0.25"/>
    <row r="16" spans="1:36" ht="32.15" customHeight="1" x14ac:dyDescent="0.25">
      <c r="A16" s="31" t="s">
        <v>246</v>
      </c>
      <c r="D16" s="112">
        <f ca="1">INT(RAND()*9+1)*10000</f>
        <v>40000</v>
      </c>
      <c r="E16" s="112"/>
      <c r="F16" s="112"/>
      <c r="G16" s="112"/>
      <c r="H16" s="30" t="s">
        <v>245</v>
      </c>
      <c r="K16" s="118"/>
      <c r="L16" s="119"/>
      <c r="M16" s="119"/>
      <c r="N16" s="120"/>
      <c r="O16" s="30" t="s">
        <v>237</v>
      </c>
      <c r="Q16" s="30" t="s">
        <v>233</v>
      </c>
      <c r="S16" s="118"/>
      <c r="T16" s="119"/>
      <c r="U16" s="119"/>
      <c r="V16" s="120"/>
      <c r="W16" s="30" t="s">
        <v>232</v>
      </c>
    </row>
    <row r="17" spans="1:37" ht="32.15" customHeight="1" x14ac:dyDescent="0.25"/>
    <row r="18" spans="1:37" ht="32.15" customHeight="1" x14ac:dyDescent="0.25">
      <c r="A18" s="31" t="s">
        <v>244</v>
      </c>
      <c r="D18" s="30">
        <f ca="1">INT(RAND()*9+1)</f>
        <v>2</v>
      </c>
      <c r="E18" s="30" t="s">
        <v>243</v>
      </c>
      <c r="H18" s="118"/>
      <c r="I18" s="119"/>
      <c r="J18" s="119"/>
      <c r="K18" s="119"/>
      <c r="L18" s="119"/>
      <c r="M18" s="120"/>
      <c r="N18" s="30" t="s">
        <v>235</v>
      </c>
      <c r="P18" s="30" t="s">
        <v>233</v>
      </c>
      <c r="R18" s="118"/>
      <c r="S18" s="119"/>
      <c r="T18" s="119"/>
      <c r="U18" s="120"/>
      <c r="V18" s="30" t="s">
        <v>232</v>
      </c>
    </row>
    <row r="19" spans="1:37" ht="32.15" customHeight="1" x14ac:dyDescent="0.25"/>
    <row r="20" spans="1:37" ht="32.15" customHeight="1" x14ac:dyDescent="0.25">
      <c r="A20" s="31" t="s">
        <v>242</v>
      </c>
      <c r="D20" s="30" t="s">
        <v>239</v>
      </c>
      <c r="G20" s="112">
        <f ca="1">INT(RAND()*9+1)*10</f>
        <v>40</v>
      </c>
      <c r="H20" s="112"/>
      <c r="I20" s="30" t="s">
        <v>200</v>
      </c>
      <c r="M20" s="112">
        <f ca="1">INT(RAND()*9+1)*10</f>
        <v>80</v>
      </c>
      <c r="N20" s="112"/>
      <c r="O20" s="30" t="s">
        <v>241</v>
      </c>
    </row>
    <row r="21" spans="1:37" ht="32.15" customHeight="1" x14ac:dyDescent="0.25"/>
    <row r="22" spans="1:37" ht="32.15" customHeight="1" x14ac:dyDescent="0.25">
      <c r="A22" s="5"/>
    </row>
    <row r="23" spans="1:37" ht="32.15" customHeight="1" x14ac:dyDescent="0.25">
      <c r="A23" s="31" t="s">
        <v>240</v>
      </c>
      <c r="D23" s="30" t="s">
        <v>239</v>
      </c>
      <c r="G23" s="112">
        <f ca="1">INT(RAND()*3+1)*100</f>
        <v>200</v>
      </c>
      <c r="H23" s="112"/>
      <c r="I23" s="112"/>
      <c r="J23" s="30" t="s">
        <v>200</v>
      </c>
      <c r="N23" s="112">
        <f ca="1">INT(RAND()*3+1)*100</f>
        <v>100</v>
      </c>
      <c r="O23" s="112"/>
      <c r="P23" s="112"/>
      <c r="Q23" s="30" t="s">
        <v>238</v>
      </c>
    </row>
    <row r="24" spans="1:37" ht="32.15" customHeight="1" x14ac:dyDescent="0.25">
      <c r="A24" s="5"/>
    </row>
    <row r="25" spans="1:37" ht="32.15" customHeight="1" x14ac:dyDescent="0.25"/>
    <row r="26" spans="1:37" ht="25" customHeight="1" x14ac:dyDescent="0.25">
      <c r="D26" s="2" t="str">
        <f>IF(D1="","",D1)</f>
        <v>アールとヘクタール</v>
      </c>
      <c r="AG26" s="3" t="str">
        <f>IF(AG1="","",AG1)</f>
        <v>№</v>
      </c>
      <c r="AH26" s="3"/>
      <c r="AI26" s="111" t="str">
        <f>IF(AI1="","",AI1)</f>
        <v/>
      </c>
      <c r="AJ26" s="111"/>
    </row>
    <row r="27" spans="1:37" ht="25" customHeight="1" x14ac:dyDescent="0.25">
      <c r="E27" s="6" t="s">
        <v>1</v>
      </c>
      <c r="Q27" s="4" t="str">
        <f>IF(Q2="","",Q2)</f>
        <v>名前</v>
      </c>
      <c r="R27" s="3"/>
      <c r="S27" s="3"/>
      <c r="T27" s="3"/>
      <c r="U27" s="3" t="str">
        <f>IF(U2="","",U2)</f>
        <v/>
      </c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</row>
    <row r="28" spans="1:37" ht="25" customHeight="1" x14ac:dyDescent="0.25">
      <c r="A28" s="1" t="str">
        <f t="shared" ref="A28:P28" si="0">IF(A3="","",A3)</f>
        <v/>
      </c>
      <c r="B28" s="1" t="str">
        <f t="shared" si="0"/>
        <v/>
      </c>
      <c r="C28" s="1" t="str">
        <f t="shared" si="0"/>
        <v/>
      </c>
      <c r="D28" s="1" t="str">
        <f t="shared" si="0"/>
        <v/>
      </c>
      <c r="E28" s="1" t="str">
        <f t="shared" si="0"/>
        <v/>
      </c>
      <c r="F28" s="1" t="str">
        <f t="shared" si="0"/>
        <v/>
      </c>
      <c r="G28" s="1" t="str">
        <f t="shared" si="0"/>
        <v/>
      </c>
      <c r="H28" s="1" t="str">
        <f t="shared" si="0"/>
        <v/>
      </c>
      <c r="I28" s="1" t="str">
        <f t="shared" si="0"/>
        <v/>
      </c>
      <c r="J28" s="1" t="str">
        <f t="shared" si="0"/>
        <v/>
      </c>
      <c r="K28" s="1" t="str">
        <f t="shared" si="0"/>
        <v/>
      </c>
      <c r="L28" s="1" t="str">
        <f t="shared" si="0"/>
        <v/>
      </c>
      <c r="M28" s="1" t="str">
        <f t="shared" si="0"/>
        <v/>
      </c>
      <c r="N28" s="1" t="str">
        <f t="shared" si="0"/>
        <v/>
      </c>
      <c r="O28" s="1" t="str">
        <f t="shared" si="0"/>
        <v/>
      </c>
      <c r="P28" s="1" t="str">
        <f t="shared" si="0"/>
        <v/>
      </c>
      <c r="Q28" s="1" t="str">
        <f>IF(Q3="","",Q3)</f>
        <v/>
      </c>
      <c r="R28" s="1" t="str">
        <f>IF(R3="","",R3)</f>
        <v/>
      </c>
      <c r="S28" s="1" t="str">
        <f>IF(S3="","",S3)</f>
        <v/>
      </c>
      <c r="T28" s="1" t="str">
        <f>IF(T3="","",T3)</f>
        <v/>
      </c>
      <c r="U28" s="1" t="str">
        <f>IF(U3="","",U3)</f>
        <v/>
      </c>
      <c r="V28" s="1" t="str">
        <f t="shared" ref="V28:AK28" si="1">IF(V3="","",V3)</f>
        <v/>
      </c>
      <c r="W28" s="1" t="str">
        <f t="shared" si="1"/>
        <v/>
      </c>
      <c r="X28" s="1" t="str">
        <f t="shared" si="1"/>
        <v/>
      </c>
      <c r="Y28" s="1" t="str">
        <f t="shared" si="1"/>
        <v/>
      </c>
      <c r="Z28" s="1" t="str">
        <f t="shared" si="1"/>
        <v/>
      </c>
      <c r="AA28" s="1" t="str">
        <f t="shared" si="1"/>
        <v/>
      </c>
      <c r="AB28" s="1" t="str">
        <f t="shared" si="1"/>
        <v/>
      </c>
      <c r="AC28" s="1" t="str">
        <f t="shared" si="1"/>
        <v/>
      </c>
      <c r="AD28" s="1" t="str">
        <f t="shared" si="1"/>
        <v/>
      </c>
      <c r="AE28" s="1" t="str">
        <f t="shared" si="1"/>
        <v/>
      </c>
      <c r="AF28" s="1" t="str">
        <f t="shared" si="1"/>
        <v/>
      </c>
      <c r="AG28" s="1" t="str">
        <f t="shared" si="1"/>
        <v/>
      </c>
      <c r="AH28" s="1" t="str">
        <f t="shared" si="1"/>
        <v/>
      </c>
      <c r="AI28" s="1" t="str">
        <f t="shared" si="1"/>
        <v/>
      </c>
      <c r="AJ28" s="1" t="str">
        <f t="shared" si="1"/>
        <v/>
      </c>
      <c r="AK28" s="1" t="str">
        <f t="shared" si="1"/>
        <v/>
      </c>
    </row>
    <row r="29" spans="1:37" ht="32.15" customHeight="1" x14ac:dyDescent="0.25">
      <c r="A29" s="31" t="str">
        <f t="shared" ref="A29:A50" si="2">IF(A4="","",A4)</f>
        <v>(1)</v>
      </c>
      <c r="D29" s="30" t="str">
        <f t="shared" ref="D29:D34" si="3">IF(D4="","",D4)</f>
        <v>たて</v>
      </c>
      <c r="G29" s="112">
        <f>IF(G4="","",G4)</f>
        <v>10</v>
      </c>
      <c r="H29" s="112" t="str">
        <f>IF(H4="","",H4)</f>
        <v/>
      </c>
      <c r="I29" s="30" t="str">
        <f>IF(I4="","",I4)</f>
        <v>ｍ，横</v>
      </c>
      <c r="M29" s="112">
        <f>IF(M4="","",M4)</f>
        <v>10</v>
      </c>
      <c r="N29" s="112" t="str">
        <f>IF(N4="","",N4)</f>
        <v/>
      </c>
      <c r="O29" s="30" t="str">
        <f>IF(O4="","",O4)</f>
        <v>ｍの花だんの面積は何㎡ですか。</v>
      </c>
    </row>
    <row r="30" spans="1:37" ht="32.15" customHeight="1" x14ac:dyDescent="0.25">
      <c r="A30" s="1" t="str">
        <f t="shared" si="2"/>
        <v/>
      </c>
      <c r="D30" s="30" t="str">
        <f t="shared" si="3"/>
        <v>また，何ａですか，</v>
      </c>
    </row>
    <row r="31" spans="1:37" ht="32.15" customHeight="1" x14ac:dyDescent="0.25">
      <c r="A31" s="5" t="str">
        <f t="shared" si="2"/>
        <v/>
      </c>
      <c r="D31" s="1" t="str">
        <f t="shared" si="3"/>
        <v/>
      </c>
      <c r="E31" s="121">
        <f>G29</f>
        <v>10</v>
      </c>
      <c r="F31" s="121"/>
      <c r="G31" s="121" t="s">
        <v>236</v>
      </c>
      <c r="H31" s="121"/>
      <c r="I31" s="121">
        <v>10</v>
      </c>
      <c r="J31" s="121"/>
      <c r="K31" s="121" t="s">
        <v>233</v>
      </c>
      <c r="L31" s="121"/>
      <c r="M31" s="121">
        <v>100</v>
      </c>
      <c r="N31" s="121"/>
      <c r="O31" s="121"/>
      <c r="P31" s="45" t="str">
        <f>IF(P6="","",P6)</f>
        <v/>
      </c>
      <c r="Q31" s="45" t="str">
        <f>IF(Q6="","",Q6)</f>
        <v/>
      </c>
      <c r="R31" s="45" t="str">
        <f>IF(R6="","",R6)</f>
        <v/>
      </c>
      <c r="S31" s="45" t="str">
        <f>IF(S6="","",S6)</f>
        <v/>
      </c>
      <c r="T31" s="125">
        <v>100</v>
      </c>
      <c r="U31" s="125"/>
      <c r="V31" s="125"/>
      <c r="W31" s="48" t="s">
        <v>235</v>
      </c>
      <c r="X31" s="48"/>
      <c r="Y31" s="1" t="str">
        <f t="shared" ref="Y31:AK31" si="4">IF(Y6="","",Y6)</f>
        <v/>
      </c>
      <c r="Z31" s="1" t="str">
        <f t="shared" si="4"/>
        <v/>
      </c>
      <c r="AA31" s="1" t="str">
        <f t="shared" si="4"/>
        <v/>
      </c>
      <c r="AB31" s="1" t="str">
        <f t="shared" si="4"/>
        <v/>
      </c>
      <c r="AC31" s="1" t="str">
        <f t="shared" si="4"/>
        <v/>
      </c>
      <c r="AD31" s="1" t="str">
        <f t="shared" si="4"/>
        <v/>
      </c>
      <c r="AE31" s="1" t="str">
        <f t="shared" si="4"/>
        <v/>
      </c>
      <c r="AF31" s="1" t="str">
        <f t="shared" si="4"/>
        <v/>
      </c>
      <c r="AG31" s="1" t="str">
        <f t="shared" si="4"/>
        <v/>
      </c>
      <c r="AH31" s="1" t="str">
        <f t="shared" si="4"/>
        <v/>
      </c>
      <c r="AI31" s="1" t="str">
        <f t="shared" si="4"/>
        <v/>
      </c>
      <c r="AJ31" s="1" t="str">
        <f t="shared" si="4"/>
        <v/>
      </c>
      <c r="AK31" s="1" t="str">
        <f t="shared" si="4"/>
        <v/>
      </c>
    </row>
    <row r="32" spans="1:37" ht="32.15" customHeight="1" x14ac:dyDescent="0.25">
      <c r="A32" s="1" t="str">
        <f t="shared" si="2"/>
        <v/>
      </c>
      <c r="D32" s="1" t="str">
        <f t="shared" si="3"/>
        <v/>
      </c>
      <c r="E32" s="121">
        <f>M31</f>
        <v>100</v>
      </c>
      <c r="F32" s="121"/>
      <c r="G32" s="121"/>
      <c r="H32" s="121" t="s">
        <v>234</v>
      </c>
      <c r="I32" s="121"/>
      <c r="J32" s="121">
        <v>100</v>
      </c>
      <c r="K32" s="121"/>
      <c r="L32" s="121"/>
      <c r="M32" s="121" t="s">
        <v>233</v>
      </c>
      <c r="N32" s="121"/>
      <c r="O32" s="121">
        <f>E32/J32</f>
        <v>1</v>
      </c>
      <c r="P32" s="121"/>
      <c r="Q32" s="45" t="str">
        <f>IF(Q7="","",Q7)</f>
        <v/>
      </c>
      <c r="R32" s="45" t="str">
        <f>IF(R7="","",R7)</f>
        <v/>
      </c>
      <c r="S32" s="45" t="str">
        <f>IF(S7="","",S7)</f>
        <v/>
      </c>
      <c r="T32" s="126">
        <f>O32</f>
        <v>1</v>
      </c>
      <c r="U32" s="126"/>
      <c r="V32" s="109" t="s">
        <v>237</v>
      </c>
      <c r="W32" s="109"/>
      <c r="X32" s="109" t="str">
        <f>IF(X7="","",X7)</f>
        <v/>
      </c>
      <c r="Y32" s="1" t="str">
        <f t="shared" ref="Y32:AK32" si="5">IF(Y7="","",Y7)</f>
        <v/>
      </c>
      <c r="Z32" s="1" t="str">
        <f t="shared" si="5"/>
        <v/>
      </c>
      <c r="AA32" s="1" t="str">
        <f t="shared" si="5"/>
        <v/>
      </c>
      <c r="AB32" s="1" t="str">
        <f t="shared" si="5"/>
        <v/>
      </c>
      <c r="AC32" s="1" t="str">
        <f t="shared" si="5"/>
        <v/>
      </c>
      <c r="AD32" s="1" t="str">
        <f t="shared" si="5"/>
        <v/>
      </c>
      <c r="AE32" s="1" t="str">
        <f t="shared" si="5"/>
        <v/>
      </c>
      <c r="AF32" s="1" t="str">
        <f t="shared" si="5"/>
        <v/>
      </c>
      <c r="AG32" s="1" t="str">
        <f t="shared" si="5"/>
        <v/>
      </c>
      <c r="AH32" s="1" t="str">
        <f t="shared" si="5"/>
        <v/>
      </c>
      <c r="AI32" s="1" t="str">
        <f t="shared" si="5"/>
        <v/>
      </c>
      <c r="AJ32" s="1" t="str">
        <f t="shared" si="5"/>
        <v/>
      </c>
      <c r="AK32" s="1" t="str">
        <f t="shared" si="5"/>
        <v/>
      </c>
    </row>
    <row r="33" spans="1:37" ht="32.15" customHeight="1" x14ac:dyDescent="0.25">
      <c r="A33" s="31" t="str">
        <f t="shared" si="2"/>
        <v>(2)</v>
      </c>
      <c r="D33" s="30" t="str">
        <f t="shared" si="3"/>
        <v>たて</v>
      </c>
      <c r="G33" s="112">
        <f>IF(G8="","",G8)</f>
        <v>100</v>
      </c>
      <c r="H33" s="112" t="str">
        <f>IF(H8="","",H8)</f>
        <v/>
      </c>
      <c r="I33" s="112" t="str">
        <f>IF(I8="","",I8)</f>
        <v/>
      </c>
      <c r="J33" s="30" t="str">
        <f>IF(J8="","",J8)</f>
        <v>ｍ，横</v>
      </c>
      <c r="N33" s="112">
        <f>IF(N8="","",N8)</f>
        <v>100</v>
      </c>
      <c r="O33" s="112" t="str">
        <f>IF(O8="","",O8)</f>
        <v/>
      </c>
      <c r="P33" s="112" t="str">
        <f>IF(P8="","",P8)</f>
        <v/>
      </c>
      <c r="Q33" s="30" t="str">
        <f>IF(Q8="","",Q8)</f>
        <v>の畑の面積は何㎡ですか。</v>
      </c>
    </row>
    <row r="34" spans="1:37" ht="32.15" customHeight="1" x14ac:dyDescent="0.25">
      <c r="A34" s="1" t="str">
        <f t="shared" si="2"/>
        <v/>
      </c>
      <c r="D34" s="30" t="str">
        <f t="shared" si="3"/>
        <v>また，何haですか，</v>
      </c>
    </row>
    <row r="35" spans="1:37" ht="32.15" customHeight="1" x14ac:dyDescent="0.25">
      <c r="A35" s="5" t="str">
        <f t="shared" si="2"/>
        <v/>
      </c>
      <c r="D35" s="121">
        <f>G33</f>
        <v>100</v>
      </c>
      <c r="E35" s="121"/>
      <c r="F35" s="121"/>
      <c r="G35" s="121" t="s">
        <v>236</v>
      </c>
      <c r="H35" s="121"/>
      <c r="I35" s="121">
        <f>N33</f>
        <v>100</v>
      </c>
      <c r="J35" s="121"/>
      <c r="K35" s="121"/>
      <c r="L35" s="121" t="s">
        <v>233</v>
      </c>
      <c r="M35" s="121"/>
      <c r="N35" s="121">
        <f>D35*I35</f>
        <v>10000</v>
      </c>
      <c r="O35" s="121"/>
      <c r="P35" s="121"/>
      <c r="Q35" s="121"/>
      <c r="R35" s="45" t="str">
        <f t="shared" ref="R35:S40" si="6">IF(R10="","",R10)</f>
        <v/>
      </c>
      <c r="S35" s="45" t="str">
        <f t="shared" si="6"/>
        <v/>
      </c>
      <c r="T35" s="125">
        <f>N35</f>
        <v>10000</v>
      </c>
      <c r="U35" s="125"/>
      <c r="V35" s="125"/>
      <c r="W35" s="125"/>
      <c r="X35" s="48" t="s">
        <v>235</v>
      </c>
      <c r="Y35" s="48"/>
      <c r="Z35" s="1" t="str">
        <f t="shared" ref="Z35:AK35" si="7">IF(Z10="","",Z10)</f>
        <v/>
      </c>
      <c r="AA35" s="1" t="str">
        <f t="shared" si="7"/>
        <v/>
      </c>
      <c r="AB35" s="1" t="str">
        <f t="shared" si="7"/>
        <v/>
      </c>
      <c r="AC35" s="1" t="str">
        <f t="shared" si="7"/>
        <v/>
      </c>
      <c r="AD35" s="1" t="str">
        <f t="shared" si="7"/>
        <v/>
      </c>
      <c r="AE35" s="1" t="str">
        <f t="shared" si="7"/>
        <v/>
      </c>
      <c r="AF35" s="1" t="str">
        <f t="shared" si="7"/>
        <v/>
      </c>
      <c r="AG35" s="1" t="str">
        <f t="shared" si="7"/>
        <v/>
      </c>
      <c r="AH35" s="1" t="str">
        <f t="shared" si="7"/>
        <v/>
      </c>
      <c r="AI35" s="1" t="str">
        <f t="shared" si="7"/>
        <v/>
      </c>
      <c r="AJ35" s="1" t="str">
        <f t="shared" si="7"/>
        <v/>
      </c>
      <c r="AK35" s="1" t="str">
        <f t="shared" si="7"/>
        <v/>
      </c>
    </row>
    <row r="36" spans="1:37" ht="32.15" customHeight="1" x14ac:dyDescent="0.25">
      <c r="A36" s="1" t="str">
        <f t="shared" si="2"/>
        <v/>
      </c>
      <c r="D36" s="121">
        <f>N35</f>
        <v>10000</v>
      </c>
      <c r="E36" s="121"/>
      <c r="F36" s="121"/>
      <c r="G36" s="121"/>
      <c r="H36" s="127" t="s">
        <v>234</v>
      </c>
      <c r="I36" s="127"/>
      <c r="J36" s="121">
        <v>10000</v>
      </c>
      <c r="K36" s="121"/>
      <c r="L36" s="121"/>
      <c r="M36" s="121"/>
      <c r="N36" s="121" t="s">
        <v>233</v>
      </c>
      <c r="O36" s="121"/>
      <c r="P36" s="121">
        <f>D36/J36</f>
        <v>1</v>
      </c>
      <c r="Q36" s="121"/>
      <c r="R36" s="45" t="str">
        <f t="shared" si="6"/>
        <v/>
      </c>
      <c r="S36" s="45" t="str">
        <f t="shared" si="6"/>
        <v/>
      </c>
      <c r="T36" s="109" t="str">
        <f t="shared" ref="T36:T44" si="8">IF(T11="","",T11)</f>
        <v/>
      </c>
      <c r="U36" s="126">
        <f>P36</f>
        <v>1</v>
      </c>
      <c r="V36" s="126"/>
      <c r="W36" s="109" t="s">
        <v>232</v>
      </c>
      <c r="X36" s="109"/>
      <c r="Y36" s="109" t="str">
        <f>IF(Y11="","",Y11)</f>
        <v/>
      </c>
      <c r="Z36" s="1" t="str">
        <f t="shared" ref="Z36:AK36" si="9">IF(Z11="","",Z11)</f>
        <v/>
      </c>
      <c r="AA36" s="1" t="str">
        <f t="shared" si="9"/>
        <v/>
      </c>
      <c r="AB36" s="1" t="str">
        <f t="shared" si="9"/>
        <v/>
      </c>
      <c r="AC36" s="1" t="str">
        <f t="shared" si="9"/>
        <v/>
      </c>
      <c r="AD36" s="1" t="str">
        <f t="shared" si="9"/>
        <v/>
      </c>
      <c r="AE36" s="1" t="str">
        <f t="shared" si="9"/>
        <v/>
      </c>
      <c r="AF36" s="1" t="str">
        <f t="shared" si="9"/>
        <v/>
      </c>
      <c r="AG36" s="1" t="str">
        <f t="shared" si="9"/>
        <v/>
      </c>
      <c r="AH36" s="1" t="str">
        <f t="shared" si="9"/>
        <v/>
      </c>
      <c r="AI36" s="1" t="str">
        <f t="shared" si="9"/>
        <v/>
      </c>
      <c r="AJ36" s="1" t="str">
        <f t="shared" si="9"/>
        <v/>
      </c>
      <c r="AK36" s="1" t="str">
        <f t="shared" si="9"/>
        <v/>
      </c>
    </row>
    <row r="37" spans="1:37" ht="32.15" customHeight="1" x14ac:dyDescent="0.25">
      <c r="A37" s="31" t="str">
        <f t="shared" si="2"/>
        <v>(3)</v>
      </c>
      <c r="D37" s="30">
        <f t="shared" ref="D37:E44" ca="1" si="10">IF(D12="","",D12)</f>
        <v>8</v>
      </c>
      <c r="E37" s="30" t="str">
        <f t="shared" si="10"/>
        <v>ha＝</v>
      </c>
      <c r="H37" s="122">
        <f ca="1">D37*100</f>
        <v>800</v>
      </c>
      <c r="I37" s="123" t="str">
        <f t="shared" ref="I37:L38" si="11">IF(I12="","",I12)</f>
        <v/>
      </c>
      <c r="J37" s="123" t="str">
        <f t="shared" si="11"/>
        <v/>
      </c>
      <c r="K37" s="124" t="str">
        <f t="shared" si="11"/>
        <v/>
      </c>
      <c r="L37" s="30" t="str">
        <f t="shared" si="11"/>
        <v>ａ</v>
      </c>
      <c r="N37" s="1" t="str">
        <f t="shared" ref="N37:Q38" si="12">IF(N12="","",N12)</f>
        <v/>
      </c>
      <c r="O37" s="1" t="str">
        <f t="shared" si="12"/>
        <v/>
      </c>
      <c r="P37" s="1" t="str">
        <f t="shared" si="12"/>
        <v/>
      </c>
      <c r="Q37" s="1" t="str">
        <f t="shared" si="12"/>
        <v/>
      </c>
      <c r="R37" s="1" t="str">
        <f t="shared" si="6"/>
        <v/>
      </c>
      <c r="S37" s="1" t="str">
        <f t="shared" si="6"/>
        <v/>
      </c>
      <c r="T37" s="1" t="str">
        <f t="shared" si="8"/>
        <v/>
      </c>
      <c r="U37" s="1" t="str">
        <f t="shared" ref="U37:X40" si="13">IF(U12="","",U12)</f>
        <v/>
      </c>
      <c r="V37" s="1" t="str">
        <f t="shared" si="13"/>
        <v/>
      </c>
      <c r="W37" s="1" t="str">
        <f t="shared" si="13"/>
        <v/>
      </c>
      <c r="X37" s="1" t="str">
        <f t="shared" si="13"/>
        <v/>
      </c>
      <c r="Y37" s="1" t="str">
        <f>IF(Y12="","",Y12)</f>
        <v/>
      </c>
      <c r="Z37" s="1" t="str">
        <f t="shared" ref="Z37:AK37" si="14">IF(Z12="","",Z12)</f>
        <v/>
      </c>
      <c r="AA37" s="1" t="str">
        <f t="shared" si="14"/>
        <v/>
      </c>
      <c r="AB37" s="1" t="str">
        <f t="shared" si="14"/>
        <v/>
      </c>
      <c r="AC37" s="1" t="str">
        <f t="shared" si="14"/>
        <v/>
      </c>
      <c r="AD37" s="1" t="str">
        <f t="shared" si="14"/>
        <v/>
      </c>
      <c r="AE37" s="1" t="str">
        <f t="shared" si="14"/>
        <v/>
      </c>
      <c r="AF37" s="1" t="str">
        <f t="shared" si="14"/>
        <v/>
      </c>
      <c r="AG37" s="1" t="str">
        <f t="shared" si="14"/>
        <v/>
      </c>
      <c r="AH37" s="1" t="str">
        <f t="shared" si="14"/>
        <v/>
      </c>
      <c r="AI37" s="1" t="str">
        <f t="shared" si="14"/>
        <v/>
      </c>
      <c r="AJ37" s="1" t="str">
        <f t="shared" si="14"/>
        <v/>
      </c>
      <c r="AK37" s="1" t="str">
        <f t="shared" si="14"/>
        <v/>
      </c>
    </row>
    <row r="38" spans="1:37" ht="32.15" customHeight="1" x14ac:dyDescent="0.25">
      <c r="A38" s="1" t="str">
        <f t="shared" si="2"/>
        <v/>
      </c>
      <c r="D38" s="1" t="str">
        <f t="shared" si="10"/>
        <v/>
      </c>
      <c r="E38" s="1" t="str">
        <f t="shared" si="10"/>
        <v/>
      </c>
      <c r="F38" s="1" t="str">
        <f>IF(F13="","",F13)</f>
        <v/>
      </c>
      <c r="G38" s="1" t="str">
        <f>IF(G13="","",G13)</f>
        <v/>
      </c>
      <c r="H38" s="1" t="str">
        <f>IF(H13="","",H13)</f>
        <v/>
      </c>
      <c r="I38" s="1" t="str">
        <f t="shared" si="11"/>
        <v/>
      </c>
      <c r="J38" s="1" t="str">
        <f t="shared" si="11"/>
        <v/>
      </c>
      <c r="K38" s="1" t="str">
        <f t="shared" si="11"/>
        <v/>
      </c>
      <c r="L38" s="1" t="str">
        <f t="shared" si="11"/>
        <v/>
      </c>
      <c r="M38" s="1" t="str">
        <f t="shared" ref="M38:M45" si="15">IF(M13="","",M13)</f>
        <v/>
      </c>
      <c r="N38" s="1" t="str">
        <f t="shared" si="12"/>
        <v/>
      </c>
      <c r="O38" s="1" t="str">
        <f t="shared" si="12"/>
        <v/>
      </c>
      <c r="P38" s="1" t="str">
        <f t="shared" si="12"/>
        <v/>
      </c>
      <c r="Q38" s="1" t="str">
        <f t="shared" si="12"/>
        <v/>
      </c>
      <c r="R38" s="1" t="str">
        <f t="shared" si="6"/>
        <v/>
      </c>
      <c r="S38" s="1" t="str">
        <f t="shared" si="6"/>
        <v/>
      </c>
      <c r="T38" s="1" t="str">
        <f t="shared" si="8"/>
        <v/>
      </c>
      <c r="U38" s="1" t="str">
        <f t="shared" si="13"/>
        <v/>
      </c>
      <c r="V38" s="1" t="str">
        <f t="shared" si="13"/>
        <v/>
      </c>
      <c r="W38" s="1" t="str">
        <f t="shared" si="13"/>
        <v/>
      </c>
      <c r="X38" s="1" t="str">
        <f t="shared" si="13"/>
        <v/>
      </c>
      <c r="Y38" s="1" t="str">
        <f>IF(Y13="","",Y13)</f>
        <v/>
      </c>
      <c r="Z38" s="1" t="str">
        <f t="shared" ref="Z38:AK38" si="16">IF(Z13="","",Z13)</f>
        <v/>
      </c>
      <c r="AA38" s="1" t="str">
        <f t="shared" si="16"/>
        <v/>
      </c>
      <c r="AB38" s="1" t="str">
        <f t="shared" si="16"/>
        <v/>
      </c>
      <c r="AC38" s="1" t="str">
        <f t="shared" si="16"/>
        <v/>
      </c>
      <c r="AD38" s="1" t="str">
        <f t="shared" si="16"/>
        <v/>
      </c>
      <c r="AE38" s="1" t="str">
        <f t="shared" si="16"/>
        <v/>
      </c>
      <c r="AF38" s="1" t="str">
        <f t="shared" si="16"/>
        <v/>
      </c>
      <c r="AG38" s="1" t="str">
        <f t="shared" si="16"/>
        <v/>
      </c>
      <c r="AH38" s="1" t="str">
        <f t="shared" si="16"/>
        <v/>
      </c>
      <c r="AI38" s="1" t="str">
        <f t="shared" si="16"/>
        <v/>
      </c>
      <c r="AJ38" s="1" t="str">
        <f t="shared" si="16"/>
        <v/>
      </c>
      <c r="AK38" s="1" t="str">
        <f t="shared" si="16"/>
        <v/>
      </c>
    </row>
    <row r="39" spans="1:37" ht="32.15" customHeight="1" x14ac:dyDescent="0.25">
      <c r="A39" s="31" t="str">
        <f t="shared" si="2"/>
        <v>(4)</v>
      </c>
      <c r="D39" s="112">
        <f t="shared" ca="1" si="10"/>
        <v>900</v>
      </c>
      <c r="E39" s="112">
        <f t="shared" ca="1" si="10"/>
        <v>2</v>
      </c>
      <c r="F39" s="112">
        <f t="shared" ref="F39:G42" ca="1" si="17">IF(F14="","",F14)</f>
        <v>7</v>
      </c>
      <c r="G39" s="30" t="str">
        <f t="shared" si="17"/>
        <v>㎡＝</v>
      </c>
      <c r="J39" s="122">
        <f ca="1">D39/100</f>
        <v>9</v>
      </c>
      <c r="K39" s="123" t="str">
        <f>IF(K14="","",K14)</f>
        <v/>
      </c>
      <c r="L39" s="123" t="str">
        <f>IF(L14="","",L14)</f>
        <v/>
      </c>
      <c r="M39" s="124" t="str">
        <f t="shared" si="15"/>
        <v/>
      </c>
      <c r="N39" s="30" t="str">
        <f t="shared" ref="N39:N45" si="18">IF(N14="","",N14)</f>
        <v>ａ</v>
      </c>
      <c r="P39" s="1" t="str">
        <f>IF(P14="","",P14)</f>
        <v/>
      </c>
      <c r="Q39" s="1" t="str">
        <f>IF(Q14="","",Q14)</f>
        <v/>
      </c>
      <c r="R39" s="1" t="str">
        <f t="shared" si="6"/>
        <v/>
      </c>
      <c r="S39" s="1" t="str">
        <f t="shared" si="6"/>
        <v/>
      </c>
      <c r="T39" s="1" t="str">
        <f t="shared" si="8"/>
        <v/>
      </c>
      <c r="U39" s="1" t="str">
        <f t="shared" si="13"/>
        <v/>
      </c>
      <c r="V39" s="1" t="str">
        <f t="shared" si="13"/>
        <v/>
      </c>
      <c r="W39" s="1" t="str">
        <f t="shared" si="13"/>
        <v/>
      </c>
      <c r="X39" s="1" t="str">
        <f t="shared" si="13"/>
        <v/>
      </c>
      <c r="Y39" s="1" t="str">
        <f>IF(Y14="","",Y14)</f>
        <v/>
      </c>
      <c r="Z39" s="1" t="str">
        <f t="shared" ref="Z39:AK39" si="19">IF(Z14="","",Z14)</f>
        <v/>
      </c>
      <c r="AA39" s="1" t="str">
        <f t="shared" si="19"/>
        <v/>
      </c>
      <c r="AB39" s="1" t="str">
        <f t="shared" si="19"/>
        <v/>
      </c>
      <c r="AC39" s="1" t="str">
        <f t="shared" si="19"/>
        <v/>
      </c>
      <c r="AD39" s="1" t="str">
        <f t="shared" si="19"/>
        <v/>
      </c>
      <c r="AE39" s="1" t="str">
        <f t="shared" si="19"/>
        <v/>
      </c>
      <c r="AF39" s="1" t="str">
        <f t="shared" si="19"/>
        <v/>
      </c>
      <c r="AG39" s="1" t="str">
        <f t="shared" si="19"/>
        <v/>
      </c>
      <c r="AH39" s="1" t="str">
        <f t="shared" si="19"/>
        <v/>
      </c>
      <c r="AI39" s="1" t="str">
        <f t="shared" si="19"/>
        <v/>
      </c>
      <c r="AJ39" s="1" t="str">
        <f t="shared" si="19"/>
        <v/>
      </c>
      <c r="AK39" s="1" t="str">
        <f t="shared" si="19"/>
        <v/>
      </c>
    </row>
    <row r="40" spans="1:37" ht="32.15" customHeight="1" x14ac:dyDescent="0.25">
      <c r="A40" s="1" t="str">
        <f t="shared" si="2"/>
        <v/>
      </c>
      <c r="D40" s="1" t="str">
        <f t="shared" si="10"/>
        <v/>
      </c>
      <c r="E40" s="1" t="str">
        <f t="shared" si="10"/>
        <v/>
      </c>
      <c r="F40" s="1" t="str">
        <f t="shared" si="17"/>
        <v/>
      </c>
      <c r="G40" s="1" t="str">
        <f t="shared" si="17"/>
        <v/>
      </c>
      <c r="H40" s="1" t="str">
        <f>IF(H15="","",H15)</f>
        <v/>
      </c>
      <c r="I40" s="1" t="str">
        <f>IF(I15="","",I15)</f>
        <v/>
      </c>
      <c r="J40" s="1" t="str">
        <f>IF(J15="","",J15)</f>
        <v/>
      </c>
      <c r="K40" s="1" t="str">
        <f>IF(K15="","",K15)</f>
        <v/>
      </c>
      <c r="L40" s="1" t="str">
        <f>IF(L15="","",L15)</f>
        <v/>
      </c>
      <c r="M40" s="1" t="str">
        <f t="shared" si="15"/>
        <v/>
      </c>
      <c r="N40" s="1" t="str">
        <f t="shared" si="18"/>
        <v/>
      </c>
      <c r="O40" s="1" t="str">
        <f>IF(O15="","",O15)</f>
        <v/>
      </c>
      <c r="P40" s="1" t="str">
        <f>IF(P15="","",P15)</f>
        <v/>
      </c>
      <c r="Q40" s="1" t="str">
        <f>IF(Q15="","",Q15)</f>
        <v/>
      </c>
      <c r="R40" s="1" t="str">
        <f t="shared" si="6"/>
        <v/>
      </c>
      <c r="S40" s="1" t="str">
        <f t="shared" si="6"/>
        <v/>
      </c>
      <c r="T40" s="1" t="str">
        <f t="shared" si="8"/>
        <v/>
      </c>
      <c r="U40" s="1" t="str">
        <f t="shared" si="13"/>
        <v/>
      </c>
      <c r="V40" s="1" t="str">
        <f t="shared" si="13"/>
        <v/>
      </c>
      <c r="W40" s="1" t="str">
        <f t="shared" si="13"/>
        <v/>
      </c>
      <c r="X40" s="1" t="str">
        <f t="shared" si="13"/>
        <v/>
      </c>
      <c r="Y40" s="1" t="str">
        <f>IF(Y15="","",Y15)</f>
        <v/>
      </c>
      <c r="Z40" s="1" t="str">
        <f t="shared" ref="Z40:AK40" si="20">IF(Z15="","",Z15)</f>
        <v/>
      </c>
      <c r="AA40" s="1" t="str">
        <f t="shared" si="20"/>
        <v/>
      </c>
      <c r="AB40" s="1" t="str">
        <f t="shared" si="20"/>
        <v/>
      </c>
      <c r="AC40" s="1" t="str">
        <f t="shared" si="20"/>
        <v/>
      </c>
      <c r="AD40" s="1" t="str">
        <f t="shared" si="20"/>
        <v/>
      </c>
      <c r="AE40" s="1" t="str">
        <f t="shared" si="20"/>
        <v/>
      </c>
      <c r="AF40" s="1" t="str">
        <f t="shared" si="20"/>
        <v/>
      </c>
      <c r="AG40" s="1" t="str">
        <f t="shared" si="20"/>
        <v/>
      </c>
      <c r="AH40" s="1" t="str">
        <f t="shared" si="20"/>
        <v/>
      </c>
      <c r="AI40" s="1" t="str">
        <f t="shared" si="20"/>
        <v/>
      </c>
      <c r="AJ40" s="1" t="str">
        <f t="shared" si="20"/>
        <v/>
      </c>
      <c r="AK40" s="1" t="str">
        <f t="shared" si="20"/>
        <v/>
      </c>
    </row>
    <row r="41" spans="1:37" ht="32.15" customHeight="1" x14ac:dyDescent="0.25">
      <c r="A41" s="31" t="str">
        <f t="shared" si="2"/>
        <v>(5)</v>
      </c>
      <c r="D41" s="112">
        <f t="shared" ca="1" si="10"/>
        <v>40000</v>
      </c>
      <c r="E41" s="112" t="str">
        <f t="shared" si="10"/>
        <v/>
      </c>
      <c r="F41" s="112" t="str">
        <f t="shared" si="17"/>
        <v/>
      </c>
      <c r="G41" s="112" t="str">
        <f t="shared" si="17"/>
        <v/>
      </c>
      <c r="H41" s="30" t="str">
        <f>IF(H16="","",H16)</f>
        <v>㎡＝</v>
      </c>
      <c r="K41" s="122">
        <f ca="1">D41/100</f>
        <v>400</v>
      </c>
      <c r="L41" s="123" t="str">
        <f>IF(L16="","",L16)</f>
        <v/>
      </c>
      <c r="M41" s="123" t="str">
        <f t="shared" si="15"/>
        <v/>
      </c>
      <c r="N41" s="124" t="str">
        <f t="shared" si="18"/>
        <v/>
      </c>
      <c r="O41" s="30" t="str">
        <f>IF(O16="","",O16)</f>
        <v>ａ</v>
      </c>
      <c r="Q41" s="30" t="str">
        <f>IF(Q16="","",Q16)</f>
        <v>＝</v>
      </c>
      <c r="R41" s="1" t="str">
        <f>IF(R16="","",R16)</f>
        <v/>
      </c>
      <c r="S41" s="122">
        <f ca="1">K41/100</f>
        <v>4</v>
      </c>
      <c r="T41" s="123" t="str">
        <f t="shared" si="8"/>
        <v/>
      </c>
      <c r="U41" s="123" t="str">
        <f t="shared" ref="U41:W42" si="21">IF(U16="","",U16)</f>
        <v/>
      </c>
      <c r="V41" s="124" t="str">
        <f t="shared" si="21"/>
        <v/>
      </c>
      <c r="W41" s="30" t="str">
        <f t="shared" si="21"/>
        <v>ha</v>
      </c>
      <c r="Z41" s="1" t="str">
        <f t="shared" ref="Z41:AK41" si="22">IF(Z16="","",Z16)</f>
        <v/>
      </c>
      <c r="AA41" s="1" t="str">
        <f t="shared" si="22"/>
        <v/>
      </c>
      <c r="AB41" s="1" t="str">
        <f t="shared" si="22"/>
        <v/>
      </c>
      <c r="AC41" s="1" t="str">
        <f t="shared" si="22"/>
        <v/>
      </c>
      <c r="AD41" s="1" t="str">
        <f t="shared" si="22"/>
        <v/>
      </c>
      <c r="AE41" s="1" t="str">
        <f t="shared" si="22"/>
        <v/>
      </c>
      <c r="AF41" s="1" t="str">
        <f t="shared" si="22"/>
        <v/>
      </c>
      <c r="AG41" s="1" t="str">
        <f t="shared" si="22"/>
        <v/>
      </c>
      <c r="AH41" s="1" t="str">
        <f t="shared" si="22"/>
        <v/>
      </c>
      <c r="AI41" s="1" t="str">
        <f t="shared" si="22"/>
        <v/>
      </c>
      <c r="AJ41" s="1" t="str">
        <f t="shared" si="22"/>
        <v/>
      </c>
      <c r="AK41" s="1" t="str">
        <f t="shared" si="22"/>
        <v/>
      </c>
    </row>
    <row r="42" spans="1:37" ht="32.15" customHeight="1" x14ac:dyDescent="0.25">
      <c r="A42" s="1" t="str">
        <f t="shared" si="2"/>
        <v/>
      </c>
      <c r="D42" s="1" t="str">
        <f t="shared" si="10"/>
        <v/>
      </c>
      <c r="E42" s="1" t="str">
        <f t="shared" si="10"/>
        <v/>
      </c>
      <c r="F42" s="1" t="str">
        <f t="shared" si="17"/>
        <v/>
      </c>
      <c r="G42" s="1" t="str">
        <f t="shared" si="17"/>
        <v/>
      </c>
      <c r="H42" s="1" t="str">
        <f>IF(H17="","",H17)</f>
        <v/>
      </c>
      <c r="I42" s="1" t="str">
        <f t="shared" ref="I42:K44" si="23">IF(I17="","",I17)</f>
        <v/>
      </c>
      <c r="J42" s="1" t="str">
        <f t="shared" si="23"/>
        <v/>
      </c>
      <c r="K42" s="1" t="str">
        <f t="shared" si="23"/>
        <v/>
      </c>
      <c r="L42" s="1" t="str">
        <f>IF(L17="","",L17)</f>
        <v/>
      </c>
      <c r="M42" s="1" t="str">
        <f t="shared" si="15"/>
        <v/>
      </c>
      <c r="N42" s="1" t="str">
        <f t="shared" si="18"/>
        <v/>
      </c>
      <c r="O42" s="1" t="str">
        <f>IF(O17="","",O17)</f>
        <v/>
      </c>
      <c r="P42" s="1" t="str">
        <f>IF(P17="","",P17)</f>
        <v/>
      </c>
      <c r="Q42" s="1" t="str">
        <f>IF(Q17="","",Q17)</f>
        <v/>
      </c>
      <c r="R42" s="1" t="str">
        <f>IF(R17="","",R17)</f>
        <v/>
      </c>
      <c r="S42" s="1" t="str">
        <f>IF(S17="","",S17)</f>
        <v/>
      </c>
      <c r="T42" s="1" t="str">
        <f t="shared" si="8"/>
        <v/>
      </c>
      <c r="U42" s="1" t="str">
        <f t="shared" si="21"/>
        <v/>
      </c>
      <c r="V42" s="1" t="str">
        <f t="shared" si="21"/>
        <v/>
      </c>
      <c r="W42" s="1" t="str">
        <f t="shared" si="21"/>
        <v/>
      </c>
      <c r="X42" s="1" t="str">
        <f t="shared" ref="X42:Y44" si="24">IF(X17="","",X17)</f>
        <v/>
      </c>
      <c r="Y42" s="1" t="str">
        <f t="shared" si="24"/>
        <v/>
      </c>
      <c r="Z42" s="1" t="str">
        <f t="shared" ref="Z42:AK42" si="25">IF(Z17="","",Z17)</f>
        <v/>
      </c>
      <c r="AA42" s="1" t="str">
        <f t="shared" si="25"/>
        <v/>
      </c>
      <c r="AB42" s="1" t="str">
        <f t="shared" si="25"/>
        <v/>
      </c>
      <c r="AC42" s="1" t="str">
        <f t="shared" si="25"/>
        <v/>
      </c>
      <c r="AD42" s="1" t="str">
        <f t="shared" si="25"/>
        <v/>
      </c>
      <c r="AE42" s="1" t="str">
        <f t="shared" si="25"/>
        <v/>
      </c>
      <c r="AF42" s="1" t="str">
        <f t="shared" si="25"/>
        <v/>
      </c>
      <c r="AG42" s="1" t="str">
        <f t="shared" si="25"/>
        <v/>
      </c>
      <c r="AH42" s="1" t="str">
        <f t="shared" si="25"/>
        <v/>
      </c>
      <c r="AI42" s="1" t="str">
        <f t="shared" si="25"/>
        <v/>
      </c>
      <c r="AJ42" s="1" t="str">
        <f t="shared" si="25"/>
        <v/>
      </c>
      <c r="AK42" s="1" t="str">
        <f t="shared" si="25"/>
        <v/>
      </c>
    </row>
    <row r="43" spans="1:37" ht="32.15" customHeight="1" x14ac:dyDescent="0.25">
      <c r="A43" s="31" t="str">
        <f t="shared" si="2"/>
        <v>(6)</v>
      </c>
      <c r="D43" s="30">
        <f t="shared" ca="1" si="10"/>
        <v>2</v>
      </c>
      <c r="E43" s="30" t="str">
        <f t="shared" si="10"/>
        <v>㎢＝</v>
      </c>
      <c r="H43" s="122">
        <f ca="1">D43*1000000</f>
        <v>2000000</v>
      </c>
      <c r="I43" s="123" t="str">
        <f t="shared" si="23"/>
        <v/>
      </c>
      <c r="J43" s="123" t="str">
        <f t="shared" si="23"/>
        <v/>
      </c>
      <c r="K43" s="123" t="str">
        <f t="shared" si="23"/>
        <v/>
      </c>
      <c r="L43" s="123" t="str">
        <f>IF(L18="","",L18)</f>
        <v/>
      </c>
      <c r="M43" s="124" t="str">
        <f t="shared" si="15"/>
        <v/>
      </c>
      <c r="N43" s="30" t="str">
        <f t="shared" si="18"/>
        <v>㎡</v>
      </c>
      <c r="P43" s="30" t="str">
        <f>IF(P18="","",P18)</f>
        <v>＝</v>
      </c>
      <c r="R43" s="122">
        <f ca="1">H43/10000</f>
        <v>200</v>
      </c>
      <c r="S43" s="123" t="str">
        <f>IF(S18="","",S18)</f>
        <v/>
      </c>
      <c r="T43" s="123" t="str">
        <f t="shared" si="8"/>
        <v/>
      </c>
      <c r="U43" s="124" t="str">
        <f>IF(U18="","",U18)</f>
        <v/>
      </c>
      <c r="V43" s="30" t="str">
        <f>IF(V18="","",V18)</f>
        <v>ha</v>
      </c>
      <c r="X43" s="1" t="str">
        <f t="shared" si="24"/>
        <v/>
      </c>
      <c r="Y43" s="1" t="str">
        <f t="shared" si="24"/>
        <v/>
      </c>
      <c r="Z43" s="1" t="str">
        <f t="shared" ref="Z43:AK43" si="26">IF(Z18="","",Z18)</f>
        <v/>
      </c>
      <c r="AA43" s="1" t="str">
        <f t="shared" si="26"/>
        <v/>
      </c>
      <c r="AB43" s="1" t="str">
        <f t="shared" si="26"/>
        <v/>
      </c>
      <c r="AC43" s="1" t="str">
        <f t="shared" si="26"/>
        <v/>
      </c>
      <c r="AD43" s="1" t="str">
        <f t="shared" si="26"/>
        <v/>
      </c>
      <c r="AE43" s="1" t="str">
        <f t="shared" si="26"/>
        <v/>
      </c>
      <c r="AF43" s="1" t="str">
        <f t="shared" si="26"/>
        <v/>
      </c>
      <c r="AG43" s="1" t="str">
        <f t="shared" si="26"/>
        <v/>
      </c>
      <c r="AH43" s="1" t="str">
        <f t="shared" si="26"/>
        <v/>
      </c>
      <c r="AI43" s="1" t="str">
        <f t="shared" si="26"/>
        <v/>
      </c>
      <c r="AJ43" s="1" t="str">
        <f t="shared" si="26"/>
        <v/>
      </c>
      <c r="AK43" s="1" t="str">
        <f t="shared" si="26"/>
        <v/>
      </c>
    </row>
    <row r="44" spans="1:37" ht="32.15" customHeight="1" x14ac:dyDescent="0.25">
      <c r="A44" s="1" t="str">
        <f t="shared" si="2"/>
        <v/>
      </c>
      <c r="D44" s="1" t="str">
        <f t="shared" si="10"/>
        <v/>
      </c>
      <c r="E44" s="1" t="str">
        <f t="shared" si="10"/>
        <v/>
      </c>
      <c r="F44" s="1" t="str">
        <f>IF(F19="","",F19)</f>
        <v/>
      </c>
      <c r="G44" s="1" t="str">
        <f>IF(G19="","",G19)</f>
        <v/>
      </c>
      <c r="H44" s="1" t="str">
        <f>IF(H19="","",H19)</f>
        <v/>
      </c>
      <c r="I44" s="1" t="str">
        <f t="shared" si="23"/>
        <v/>
      </c>
      <c r="J44" s="1" t="str">
        <f t="shared" si="23"/>
        <v/>
      </c>
      <c r="K44" s="1" t="str">
        <f t="shared" si="23"/>
        <v/>
      </c>
      <c r="L44" s="1" t="str">
        <f>IF(L19="","",L19)</f>
        <v/>
      </c>
      <c r="M44" s="1" t="str">
        <f t="shared" si="15"/>
        <v/>
      </c>
      <c r="N44" s="1" t="str">
        <f t="shared" si="18"/>
        <v/>
      </c>
      <c r="O44" s="1" t="str">
        <f>IF(O19="","",O19)</f>
        <v/>
      </c>
      <c r="P44" s="1" t="str">
        <f>IF(P19="","",P19)</f>
        <v/>
      </c>
      <c r="Q44" s="1" t="str">
        <f>IF(Q19="","",Q19)</f>
        <v/>
      </c>
      <c r="R44" s="1" t="str">
        <f>IF(R19="","",R19)</f>
        <v/>
      </c>
      <c r="S44" s="1" t="str">
        <f>IF(S19="","",S19)</f>
        <v/>
      </c>
      <c r="T44" s="1" t="str">
        <f t="shared" si="8"/>
        <v/>
      </c>
      <c r="U44" s="1" t="str">
        <f>IF(U19="","",U19)</f>
        <v/>
      </c>
      <c r="V44" s="1" t="str">
        <f>IF(V19="","",V19)</f>
        <v/>
      </c>
      <c r="W44" s="1" t="str">
        <f>IF(W19="","",W19)</f>
        <v/>
      </c>
      <c r="X44" s="1" t="str">
        <f t="shared" si="24"/>
        <v/>
      </c>
      <c r="Y44" s="1" t="str">
        <f t="shared" si="24"/>
        <v/>
      </c>
      <c r="Z44" s="1" t="str">
        <f t="shared" ref="Z44:AK44" si="27">IF(Z19="","",Z19)</f>
        <v/>
      </c>
      <c r="AA44" s="1" t="str">
        <f t="shared" si="27"/>
        <v/>
      </c>
      <c r="AB44" s="1" t="str">
        <f t="shared" si="27"/>
        <v/>
      </c>
      <c r="AC44" s="1" t="str">
        <f t="shared" si="27"/>
        <v/>
      </c>
      <c r="AD44" s="1" t="str">
        <f t="shared" si="27"/>
        <v/>
      </c>
      <c r="AE44" s="1" t="str">
        <f t="shared" si="27"/>
        <v/>
      </c>
      <c r="AF44" s="1" t="str">
        <f t="shared" si="27"/>
        <v/>
      </c>
      <c r="AG44" s="1" t="str">
        <f t="shared" si="27"/>
        <v/>
      </c>
      <c r="AH44" s="1" t="str">
        <f t="shared" si="27"/>
        <v/>
      </c>
      <c r="AI44" s="1" t="str">
        <f t="shared" si="27"/>
        <v/>
      </c>
      <c r="AJ44" s="1" t="str">
        <f t="shared" si="27"/>
        <v/>
      </c>
      <c r="AK44" s="1" t="str">
        <f t="shared" si="27"/>
        <v/>
      </c>
    </row>
    <row r="45" spans="1:37" ht="32.15" customHeight="1" x14ac:dyDescent="0.25">
      <c r="A45" s="31" t="str">
        <f t="shared" si="2"/>
        <v>(7)</v>
      </c>
      <c r="D45" s="30" t="str">
        <f>IF(D20="","",D20)</f>
        <v>たて</v>
      </c>
      <c r="G45" s="112">
        <f ca="1">IF(G20="","",G20)</f>
        <v>40</v>
      </c>
      <c r="H45" s="112" t="str">
        <f>IF(H20="","",H20)</f>
        <v/>
      </c>
      <c r="I45" s="30" t="str">
        <f>IF(I20="","",I20)</f>
        <v>ｍ，横</v>
      </c>
      <c r="M45" s="112">
        <f t="shared" ca="1" si="15"/>
        <v>80</v>
      </c>
      <c r="N45" s="112" t="str">
        <f t="shared" si="18"/>
        <v/>
      </c>
      <c r="O45" s="30" t="str">
        <f>IF(O20="","",O20)</f>
        <v>ｍの水田の面積は何ａですか。</v>
      </c>
    </row>
    <row r="46" spans="1:37" ht="32.15" customHeight="1" x14ac:dyDescent="0.25">
      <c r="A46" s="1" t="str">
        <f t="shared" si="2"/>
        <v/>
      </c>
      <c r="D46" s="121">
        <f ca="1">G45</f>
        <v>40</v>
      </c>
      <c r="E46" s="121"/>
      <c r="F46" s="121" t="s">
        <v>28</v>
      </c>
      <c r="G46" s="121"/>
      <c r="H46" s="121">
        <f ca="1">M45</f>
        <v>80</v>
      </c>
      <c r="I46" s="121"/>
      <c r="J46" s="121" t="s">
        <v>25</v>
      </c>
      <c r="K46" s="121"/>
      <c r="L46" s="121">
        <f ca="1">D46*H46</f>
        <v>3200</v>
      </c>
      <c r="M46" s="121"/>
      <c r="N46" s="121"/>
      <c r="O46" s="121"/>
      <c r="P46" s="45" t="s">
        <v>197</v>
      </c>
      <c r="Q46" s="45"/>
      <c r="R46" s="45"/>
      <c r="S46" s="45"/>
      <c r="T46" s="45"/>
      <c r="U46" s="45"/>
      <c r="V46" s="45" t="str">
        <f t="shared" ref="V46:AK46" si="28">IF(V21="","",V21)</f>
        <v/>
      </c>
      <c r="W46" s="45" t="str">
        <f t="shared" si="28"/>
        <v/>
      </c>
      <c r="X46" s="45" t="str">
        <f t="shared" si="28"/>
        <v/>
      </c>
      <c r="Y46" s="45" t="str">
        <f t="shared" si="28"/>
        <v/>
      </c>
      <c r="Z46" s="45" t="str">
        <f t="shared" si="28"/>
        <v/>
      </c>
      <c r="AA46" s="45" t="str">
        <f t="shared" si="28"/>
        <v/>
      </c>
      <c r="AB46" s="45" t="str">
        <f t="shared" si="28"/>
        <v/>
      </c>
      <c r="AC46" s="45" t="str">
        <f t="shared" si="28"/>
        <v/>
      </c>
      <c r="AD46" s="1" t="str">
        <f t="shared" si="28"/>
        <v/>
      </c>
      <c r="AE46" s="1" t="str">
        <f t="shared" si="28"/>
        <v/>
      </c>
      <c r="AF46" s="1" t="str">
        <f t="shared" si="28"/>
        <v/>
      </c>
      <c r="AG46" s="1" t="str">
        <f t="shared" si="28"/>
        <v/>
      </c>
      <c r="AH46" s="1" t="str">
        <f t="shared" si="28"/>
        <v/>
      </c>
      <c r="AI46" s="1" t="str">
        <f t="shared" si="28"/>
        <v/>
      </c>
      <c r="AJ46" s="1" t="str">
        <f t="shared" si="28"/>
        <v/>
      </c>
      <c r="AK46" s="1" t="str">
        <f t="shared" si="28"/>
        <v/>
      </c>
    </row>
    <row r="47" spans="1:37" ht="32.15" customHeight="1" x14ac:dyDescent="0.25">
      <c r="A47" s="5" t="str">
        <f t="shared" si="2"/>
        <v/>
      </c>
      <c r="D47" s="121">
        <f ca="1">L46</f>
        <v>3200</v>
      </c>
      <c r="E47" s="121"/>
      <c r="F47" s="121"/>
      <c r="G47" s="121"/>
      <c r="H47" s="121" t="s">
        <v>13</v>
      </c>
      <c r="I47" s="121"/>
      <c r="J47" s="121">
        <v>100</v>
      </c>
      <c r="K47" s="121"/>
      <c r="L47" s="121"/>
      <c r="M47" s="121" t="s">
        <v>25</v>
      </c>
      <c r="N47" s="121"/>
      <c r="O47" s="121">
        <f ca="1">D47/J47</f>
        <v>32</v>
      </c>
      <c r="P47" s="121"/>
      <c r="Q47" s="45" t="s">
        <v>231</v>
      </c>
      <c r="R47" s="45"/>
      <c r="S47" s="45"/>
      <c r="T47" s="45"/>
      <c r="U47" s="45" t="str">
        <f>IF(U22="","",U22)</f>
        <v/>
      </c>
      <c r="V47" s="45" t="str">
        <f>IF(V22="","",V22)</f>
        <v/>
      </c>
      <c r="W47" s="45" t="str">
        <f>IF(W22="","",W22)</f>
        <v/>
      </c>
      <c r="X47" s="45" t="str">
        <f>IF(X22="","",X22)</f>
        <v/>
      </c>
      <c r="Y47" s="125">
        <f ca="1">O47</f>
        <v>32</v>
      </c>
      <c r="Z47" s="125"/>
      <c r="AA47" s="48" t="s">
        <v>230</v>
      </c>
      <c r="AB47" s="48"/>
      <c r="AC47" s="45"/>
      <c r="AD47" s="1" t="str">
        <f t="shared" ref="AD47:AK47" si="29">IF(AD22="","",AD22)</f>
        <v/>
      </c>
      <c r="AE47" s="1" t="str">
        <f t="shared" si="29"/>
        <v/>
      </c>
      <c r="AF47" s="1" t="str">
        <f t="shared" si="29"/>
        <v/>
      </c>
      <c r="AG47" s="1" t="str">
        <f t="shared" si="29"/>
        <v/>
      </c>
      <c r="AH47" s="1" t="str">
        <f t="shared" si="29"/>
        <v/>
      </c>
      <c r="AI47" s="1" t="str">
        <f t="shared" si="29"/>
        <v/>
      </c>
      <c r="AJ47" s="1" t="str">
        <f t="shared" si="29"/>
        <v/>
      </c>
      <c r="AK47" s="1" t="str">
        <f t="shared" si="29"/>
        <v/>
      </c>
    </row>
    <row r="48" spans="1:37" ht="32.15" customHeight="1" x14ac:dyDescent="0.25">
      <c r="A48" s="31" t="str">
        <f t="shared" si="2"/>
        <v>(8)</v>
      </c>
      <c r="D48" s="30" t="str">
        <f>IF(D23="","",D23)</f>
        <v>たて</v>
      </c>
      <c r="G48" s="112">
        <f ca="1">IF(G23="","",G23)</f>
        <v>200</v>
      </c>
      <c r="H48" s="112" t="str">
        <f>IF(H23="","",H23)</f>
        <v/>
      </c>
      <c r="I48" s="112" t="str">
        <f>IF(I23="","",I23)</f>
        <v/>
      </c>
      <c r="J48" s="30" t="str">
        <f>IF(J23="","",J23)</f>
        <v>ｍ，横</v>
      </c>
      <c r="N48" s="112">
        <f ca="1">IF(N23="","",N23)</f>
        <v>100</v>
      </c>
      <c r="O48" s="112" t="str">
        <f>IF(O23="","",O23)</f>
        <v/>
      </c>
      <c r="P48" s="112" t="str">
        <f>IF(P23="","",P23)</f>
        <v/>
      </c>
      <c r="Q48" s="30" t="str">
        <f>IF(Q23="","",Q23)</f>
        <v>の公園の面積は何haですか。</v>
      </c>
    </row>
    <row r="49" spans="1:37" ht="32.15" customHeight="1" x14ac:dyDescent="0.25">
      <c r="A49" s="5" t="str">
        <f t="shared" si="2"/>
        <v/>
      </c>
      <c r="D49" s="121">
        <f ca="1">G48</f>
        <v>200</v>
      </c>
      <c r="E49" s="121"/>
      <c r="F49" s="121"/>
      <c r="G49" s="121" t="s">
        <v>28</v>
      </c>
      <c r="H49" s="121"/>
      <c r="I49" s="121">
        <f ca="1">N48</f>
        <v>100</v>
      </c>
      <c r="J49" s="121"/>
      <c r="K49" s="121"/>
      <c r="L49" s="121" t="s">
        <v>25</v>
      </c>
      <c r="M49" s="121"/>
      <c r="N49" s="121">
        <f ca="1">D49*I49</f>
        <v>20000</v>
      </c>
      <c r="O49" s="121"/>
      <c r="P49" s="121"/>
      <c r="Q49" s="121"/>
      <c r="R49" s="121"/>
      <c r="S49" s="45" t="s">
        <v>197</v>
      </c>
      <c r="T49" s="45"/>
      <c r="U49" s="45"/>
      <c r="V49" s="45"/>
      <c r="W49" s="45" t="str">
        <f t="shared" ref="W49:AK49" si="30">IF(W24="","",W24)</f>
        <v/>
      </c>
      <c r="X49" s="45" t="str">
        <f t="shared" si="30"/>
        <v/>
      </c>
      <c r="Y49" s="45" t="str">
        <f t="shared" si="30"/>
        <v/>
      </c>
      <c r="Z49" s="45" t="str">
        <f t="shared" si="30"/>
        <v/>
      </c>
      <c r="AA49" s="45" t="str">
        <f t="shared" si="30"/>
        <v/>
      </c>
      <c r="AB49" s="45" t="str">
        <f t="shared" si="30"/>
        <v/>
      </c>
      <c r="AC49" s="1" t="str">
        <f t="shared" si="30"/>
        <v/>
      </c>
      <c r="AD49" s="1" t="str">
        <f t="shared" si="30"/>
        <v/>
      </c>
      <c r="AE49" s="1" t="str">
        <f t="shared" si="30"/>
        <v/>
      </c>
      <c r="AF49" s="1" t="str">
        <f t="shared" si="30"/>
        <v/>
      </c>
      <c r="AG49" s="1" t="str">
        <f t="shared" si="30"/>
        <v/>
      </c>
      <c r="AH49" s="1" t="str">
        <f t="shared" si="30"/>
        <v/>
      </c>
      <c r="AI49" s="1" t="str">
        <f t="shared" si="30"/>
        <v/>
      </c>
      <c r="AJ49" s="1" t="str">
        <f t="shared" si="30"/>
        <v/>
      </c>
      <c r="AK49" s="1" t="str">
        <f t="shared" si="30"/>
        <v/>
      </c>
    </row>
    <row r="50" spans="1:37" ht="32.15" customHeight="1" x14ac:dyDescent="0.25">
      <c r="A50" s="1" t="str">
        <f t="shared" si="2"/>
        <v/>
      </c>
      <c r="D50" s="121">
        <f ca="1">N49</f>
        <v>20000</v>
      </c>
      <c r="E50" s="121"/>
      <c r="F50" s="121"/>
      <c r="G50" s="121"/>
      <c r="H50" s="121"/>
      <c r="I50" s="121" t="s">
        <v>13</v>
      </c>
      <c r="J50" s="121"/>
      <c r="K50" s="121">
        <v>10000</v>
      </c>
      <c r="L50" s="121"/>
      <c r="M50" s="121"/>
      <c r="N50" s="121"/>
      <c r="O50" s="121" t="s">
        <v>25</v>
      </c>
      <c r="P50" s="121"/>
      <c r="Q50" s="121">
        <f ca="1">D50/K50</f>
        <v>2</v>
      </c>
      <c r="R50" s="121"/>
      <c r="S50" s="45" t="s">
        <v>229</v>
      </c>
      <c r="T50" s="45"/>
      <c r="U50" s="45"/>
      <c r="V50" s="45" t="str">
        <f>IF(V25="","",V25)</f>
        <v/>
      </c>
      <c r="W50" s="45" t="str">
        <f>IF(W25="","",W25)</f>
        <v/>
      </c>
      <c r="X50" s="45" t="str">
        <f>IF(X25="","",X25)</f>
        <v/>
      </c>
      <c r="Y50" s="125">
        <f ca="1">Q50</f>
        <v>2</v>
      </c>
      <c r="Z50" s="125"/>
      <c r="AA50" s="48" t="s">
        <v>228</v>
      </c>
      <c r="AB50" s="48"/>
      <c r="AC50" s="1" t="str">
        <f t="shared" ref="AC50:AK50" si="31">IF(AC25="","",AC25)</f>
        <v/>
      </c>
      <c r="AD50" s="1" t="str">
        <f t="shared" si="31"/>
        <v/>
      </c>
      <c r="AE50" s="1" t="str">
        <f t="shared" si="31"/>
        <v/>
      </c>
      <c r="AF50" s="1" t="str">
        <f t="shared" si="31"/>
        <v/>
      </c>
      <c r="AG50" s="1" t="str">
        <f t="shared" si="31"/>
        <v/>
      </c>
      <c r="AH50" s="1" t="str">
        <f t="shared" si="31"/>
        <v/>
      </c>
      <c r="AI50" s="1" t="str">
        <f t="shared" si="31"/>
        <v/>
      </c>
      <c r="AJ50" s="1" t="str">
        <f t="shared" si="31"/>
        <v/>
      </c>
      <c r="AK50" s="1" t="str">
        <f t="shared" si="31"/>
        <v/>
      </c>
    </row>
  </sheetData>
  <mergeCells count="80">
    <mergeCell ref="Y50:Z50"/>
    <mergeCell ref="D50:H50"/>
    <mergeCell ref="I50:J50"/>
    <mergeCell ref="K50:N50"/>
    <mergeCell ref="O50:P50"/>
    <mergeCell ref="Q50:R50"/>
    <mergeCell ref="Y47:Z47"/>
    <mergeCell ref="D49:F49"/>
    <mergeCell ref="G49:H49"/>
    <mergeCell ref="I49:K49"/>
    <mergeCell ref="L49:M49"/>
    <mergeCell ref="N49:R49"/>
    <mergeCell ref="D47:G47"/>
    <mergeCell ref="H47:I47"/>
    <mergeCell ref="J47:L47"/>
    <mergeCell ref="M47:N47"/>
    <mergeCell ref="O47:P47"/>
    <mergeCell ref="D46:E46"/>
    <mergeCell ref="F46:G46"/>
    <mergeCell ref="H46:I46"/>
    <mergeCell ref="J46:K46"/>
    <mergeCell ref="L46:O46"/>
    <mergeCell ref="L35:M35"/>
    <mergeCell ref="N35:Q35"/>
    <mergeCell ref="T35:W35"/>
    <mergeCell ref="D36:G36"/>
    <mergeCell ref="H36:I36"/>
    <mergeCell ref="J36:M36"/>
    <mergeCell ref="N36:O36"/>
    <mergeCell ref="P36:Q36"/>
    <mergeCell ref="U36:V36"/>
    <mergeCell ref="G48:I48"/>
    <mergeCell ref="N48:P48"/>
    <mergeCell ref="AI26:AJ26"/>
    <mergeCell ref="AI1:AJ1"/>
    <mergeCell ref="E31:F31"/>
    <mergeCell ref="G31:H31"/>
    <mergeCell ref="I31:J31"/>
    <mergeCell ref="K31:L31"/>
    <mergeCell ref="M31:O31"/>
    <mergeCell ref="T31:V31"/>
    <mergeCell ref="G23:I23"/>
    <mergeCell ref="N23:P23"/>
    <mergeCell ref="T32:U32"/>
    <mergeCell ref="D35:F35"/>
    <mergeCell ref="G35:H35"/>
    <mergeCell ref="I35:K35"/>
    <mergeCell ref="S41:V41"/>
    <mergeCell ref="H43:M43"/>
    <mergeCell ref="R43:U43"/>
    <mergeCell ref="G45:H45"/>
    <mergeCell ref="M45:N45"/>
    <mergeCell ref="H37:K37"/>
    <mergeCell ref="D39:F39"/>
    <mergeCell ref="J39:M39"/>
    <mergeCell ref="D41:G41"/>
    <mergeCell ref="K41:N41"/>
    <mergeCell ref="G33:I33"/>
    <mergeCell ref="N33:P33"/>
    <mergeCell ref="E32:G32"/>
    <mergeCell ref="H32:I32"/>
    <mergeCell ref="J32:L32"/>
    <mergeCell ref="M32:N32"/>
    <mergeCell ref="O32:P32"/>
    <mergeCell ref="H18:M18"/>
    <mergeCell ref="R18:U18"/>
    <mergeCell ref="G20:H20"/>
    <mergeCell ref="M20:N20"/>
    <mergeCell ref="G29:H29"/>
    <mergeCell ref="M29:N29"/>
    <mergeCell ref="D14:F14"/>
    <mergeCell ref="J14:M14"/>
    <mergeCell ref="D16:G16"/>
    <mergeCell ref="K16:N16"/>
    <mergeCell ref="S16:V16"/>
    <mergeCell ref="G4:H4"/>
    <mergeCell ref="M4:N4"/>
    <mergeCell ref="G8:I8"/>
    <mergeCell ref="N8:P8"/>
    <mergeCell ref="H12:K12"/>
  </mergeCells>
  <phoneticPr fontId="2"/>
  <pageMargins left="0.98425196850393704" right="0.98425196850393704" top="0.98425196850393704" bottom="0.98425196850393704" header="0.51181102362204722" footer="0.51181102362204722"/>
  <pageSetup paperSize="9" orientation="portrait" horizontalDpi="300" verticalDpi="0" r:id="rId1"/>
  <headerFooter alignWithMargins="0">
    <oddHeader>&amp;L&amp;14算数ドリル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K54"/>
  <sheetViews>
    <sheetView workbookViewId="0"/>
  </sheetViews>
  <sheetFormatPr defaultColWidth="11.0703125" defaultRowHeight="25" customHeight="1" x14ac:dyDescent="0.25"/>
  <cols>
    <col min="1" max="37" width="1.7109375" style="1" customWidth="1"/>
    <col min="38" max="16384" width="11.0703125" style="1"/>
  </cols>
  <sheetData>
    <row r="1" spans="1:36" ht="25" customHeight="1" x14ac:dyDescent="0.25">
      <c r="D1" s="2" t="s">
        <v>95</v>
      </c>
      <c r="AG1" s="3" t="s">
        <v>3</v>
      </c>
      <c r="AH1" s="3"/>
      <c r="AI1" s="111"/>
      <c r="AJ1" s="111"/>
    </row>
    <row r="2" spans="1:36" ht="25" customHeight="1" x14ac:dyDescent="0.25">
      <c r="Q2" s="4" t="s">
        <v>0</v>
      </c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</row>
    <row r="3" spans="1:36" ht="29.15" customHeight="1" x14ac:dyDescent="0.25">
      <c r="A3" s="5"/>
    </row>
    <row r="4" spans="1:36" ht="29.15" customHeight="1" x14ac:dyDescent="0.25">
      <c r="A4" s="30" t="s">
        <v>257</v>
      </c>
    </row>
    <row r="5" spans="1:36" ht="29.15" customHeight="1" x14ac:dyDescent="0.25">
      <c r="A5" s="5" t="s">
        <v>4</v>
      </c>
      <c r="C5" s="5"/>
      <c r="D5" s="116">
        <f ca="1">INT(RAND()*9+1)*10000+INT(RAND()*10000)</f>
        <v>28183</v>
      </c>
      <c r="E5" s="116"/>
      <c r="F5" s="116"/>
      <c r="G5" s="116"/>
      <c r="H5" s="116"/>
      <c r="T5" s="5"/>
      <c r="W5" s="7"/>
      <c r="X5" s="7"/>
      <c r="Y5" s="7"/>
      <c r="Z5" s="7"/>
      <c r="AA5" s="7"/>
    </row>
    <row r="6" spans="1:36" ht="29.15" customHeight="1" x14ac:dyDescent="0.25">
      <c r="A6" s="5"/>
    </row>
    <row r="7" spans="1:36" ht="29.15" customHeight="1" x14ac:dyDescent="0.25">
      <c r="A7" s="5" t="s">
        <v>6</v>
      </c>
      <c r="C7" s="5"/>
      <c r="D7" s="116">
        <f ca="1">INT(RAND()*9+1)*100000+INT(RAND()*100000)</f>
        <v>865849</v>
      </c>
      <c r="E7" s="116"/>
      <c r="F7" s="116"/>
      <c r="G7" s="116"/>
      <c r="H7" s="116"/>
      <c r="T7" s="5"/>
      <c r="W7" s="7"/>
      <c r="X7" s="7"/>
      <c r="Y7" s="7"/>
      <c r="Z7" s="7"/>
      <c r="AA7" s="7"/>
    </row>
    <row r="8" spans="1:36" ht="29.15" customHeight="1" x14ac:dyDescent="0.25"/>
    <row r="9" spans="1:36" ht="29.15" customHeight="1" x14ac:dyDescent="0.25">
      <c r="A9" s="5" t="s">
        <v>14</v>
      </c>
      <c r="C9" s="5"/>
      <c r="D9" s="116">
        <f ca="1">INT(RAND()*9+1)*1000000+INT(RAND()*1000000)</f>
        <v>2147913</v>
      </c>
      <c r="E9" s="116"/>
      <c r="F9" s="116"/>
      <c r="G9" s="116"/>
      <c r="H9" s="116"/>
      <c r="T9" s="5"/>
      <c r="W9" s="7"/>
      <c r="X9" s="7"/>
      <c r="Y9" s="7"/>
      <c r="Z9" s="7"/>
      <c r="AA9" s="7"/>
    </row>
    <row r="10" spans="1:36" ht="29.15" customHeight="1" x14ac:dyDescent="0.25"/>
    <row r="11" spans="1:36" ht="29.15" customHeight="1" x14ac:dyDescent="0.25">
      <c r="A11" s="5" t="s">
        <v>7</v>
      </c>
      <c r="C11" s="5"/>
    </row>
    <row r="12" spans="1:36" ht="29.15" customHeight="1" x14ac:dyDescent="0.25">
      <c r="A12" s="5" t="s">
        <v>15</v>
      </c>
      <c r="C12" s="5"/>
      <c r="D12" s="116">
        <f ca="1">INT(RAND()*9+1)*100000+INT(RAND()*100000)</f>
        <v>907073</v>
      </c>
      <c r="E12" s="116"/>
      <c r="F12" s="116"/>
      <c r="G12" s="116"/>
      <c r="H12" s="116"/>
      <c r="T12" s="5"/>
      <c r="W12" s="7"/>
      <c r="X12" s="7"/>
      <c r="Y12" s="7"/>
      <c r="Z12" s="7"/>
      <c r="AA12" s="7"/>
    </row>
    <row r="13" spans="1:36" ht="29.15" customHeight="1" x14ac:dyDescent="0.25">
      <c r="A13" s="5"/>
    </row>
    <row r="14" spans="1:36" ht="29.15" customHeight="1" x14ac:dyDescent="0.25">
      <c r="A14" s="5" t="s">
        <v>16</v>
      </c>
      <c r="C14" s="5"/>
      <c r="D14" s="116">
        <f ca="1">INT(RAND()*9+1)*1000000+INT(RAND()*1000000)</f>
        <v>1579094</v>
      </c>
      <c r="E14" s="116"/>
      <c r="F14" s="116"/>
      <c r="G14" s="116"/>
      <c r="H14" s="116"/>
      <c r="T14" s="5"/>
      <c r="W14" s="7"/>
      <c r="X14" s="7"/>
      <c r="Y14" s="7"/>
      <c r="Z14" s="7"/>
      <c r="AA14" s="7"/>
    </row>
    <row r="15" spans="1:36" ht="29.15" customHeight="1" x14ac:dyDescent="0.25"/>
    <row r="16" spans="1:36" ht="29.15" customHeight="1" x14ac:dyDescent="0.25">
      <c r="A16" s="5" t="s">
        <v>8</v>
      </c>
    </row>
    <row r="17" spans="1:37" ht="29.15" customHeight="1" x14ac:dyDescent="0.25">
      <c r="A17" s="5" t="s">
        <v>17</v>
      </c>
      <c r="C17" s="5"/>
      <c r="D17" s="116">
        <f ca="1">INT(RAND()*9+1)*100000+INT(RAND()*100000)</f>
        <v>388922</v>
      </c>
      <c r="E17" s="116"/>
      <c r="F17" s="116"/>
      <c r="G17" s="116"/>
      <c r="H17" s="116"/>
      <c r="T17" s="5"/>
      <c r="W17" s="7"/>
      <c r="X17" s="7"/>
      <c r="Y17" s="7"/>
      <c r="Z17" s="7"/>
      <c r="AA17" s="7"/>
    </row>
    <row r="18" spans="1:37" ht="29.15" customHeight="1" x14ac:dyDescent="0.25">
      <c r="A18" s="5"/>
    </row>
    <row r="19" spans="1:37" ht="29.15" customHeight="1" x14ac:dyDescent="0.25">
      <c r="A19" s="5" t="s">
        <v>18</v>
      </c>
      <c r="C19" s="5"/>
      <c r="D19" s="116">
        <f ca="1">INT(RAND()*9+1)*1000000+INT(RAND()*1000000)</f>
        <v>7985592</v>
      </c>
      <c r="E19" s="116"/>
      <c r="F19" s="116"/>
      <c r="G19" s="116"/>
      <c r="H19" s="116"/>
      <c r="T19" s="5"/>
      <c r="W19" s="7"/>
      <c r="X19" s="7"/>
      <c r="Y19" s="7"/>
      <c r="Z19" s="7"/>
      <c r="AA19" s="7"/>
    </row>
    <row r="20" spans="1:37" ht="29.15" customHeight="1" x14ac:dyDescent="0.25"/>
    <row r="21" spans="1:37" ht="29.15" customHeight="1" x14ac:dyDescent="0.25">
      <c r="A21" s="5" t="s">
        <v>9</v>
      </c>
    </row>
    <row r="22" spans="1:37" ht="29.15" customHeight="1" x14ac:dyDescent="0.25">
      <c r="A22" s="5" t="s">
        <v>19</v>
      </c>
      <c r="C22" s="5"/>
      <c r="D22" s="116">
        <f ca="1">INT(RAND()*9+1)*100000+INT(RAND()*100000)</f>
        <v>998783</v>
      </c>
      <c r="E22" s="116"/>
      <c r="F22" s="116"/>
      <c r="G22" s="116"/>
      <c r="H22" s="116"/>
      <c r="I22" s="1" t="s">
        <v>10</v>
      </c>
    </row>
    <row r="23" spans="1:37" ht="29.15" customHeight="1" x14ac:dyDescent="0.25">
      <c r="A23" s="5"/>
    </row>
    <row r="24" spans="1:37" ht="29.15" customHeight="1" x14ac:dyDescent="0.25">
      <c r="A24" s="5" t="s">
        <v>20</v>
      </c>
      <c r="D24" s="116">
        <f ca="1">INT(RAND()*9+1)*1000000+INT(RAND()*1000000)</f>
        <v>4792876</v>
      </c>
      <c r="E24" s="116"/>
      <c r="F24" s="116"/>
      <c r="G24" s="116"/>
      <c r="H24" s="116"/>
      <c r="I24" s="1" t="s">
        <v>11</v>
      </c>
    </row>
    <row r="25" spans="1:37" ht="29.15" customHeight="1" x14ac:dyDescent="0.25"/>
    <row r="26" spans="1:37" ht="29.15" customHeight="1" x14ac:dyDescent="0.25">
      <c r="A26" s="5" t="s">
        <v>21</v>
      </c>
      <c r="C26" s="5"/>
      <c r="D26" s="116">
        <f ca="1">INT(RAND()*9+1)*1000000+INT(RAND()*1000000)</f>
        <v>9382932</v>
      </c>
      <c r="E26" s="116"/>
      <c r="F26" s="116"/>
      <c r="G26" s="116"/>
      <c r="H26" s="116"/>
      <c r="I26" s="1" t="s">
        <v>12</v>
      </c>
    </row>
    <row r="27" spans="1:37" ht="29.15" customHeight="1" x14ac:dyDescent="0.25"/>
    <row r="28" spans="1:37" ht="25" customHeight="1" x14ac:dyDescent="0.25">
      <c r="D28" s="2" t="str">
        <f>IF(D1="","",D1)</f>
        <v>がい数</v>
      </c>
      <c r="AG28" s="3" t="str">
        <f>IF(AG1="","",AG1)</f>
        <v>№</v>
      </c>
      <c r="AH28" s="3"/>
      <c r="AI28" s="111" t="str">
        <f>IF(AI1="","",AI1)</f>
        <v/>
      </c>
      <c r="AJ28" s="111"/>
    </row>
    <row r="29" spans="1:37" ht="25" customHeight="1" x14ac:dyDescent="0.25">
      <c r="E29" s="6" t="s">
        <v>1</v>
      </c>
      <c r="Q29" s="4" t="str">
        <f>IF(Q2="","",Q2)</f>
        <v>名前</v>
      </c>
      <c r="R29" s="3"/>
      <c r="S29" s="3"/>
      <c r="T29" s="3"/>
      <c r="U29" s="3" t="str">
        <f>IF(U2="","",U2)</f>
        <v/>
      </c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</row>
    <row r="30" spans="1:37" ht="29.15" customHeight="1" x14ac:dyDescent="0.25">
      <c r="A30" s="1" t="str">
        <f t="shared" ref="A30:P33" si="0">IF(A3="","",A3)</f>
        <v/>
      </c>
      <c r="B30" s="1" t="str">
        <f t="shared" si="0"/>
        <v/>
      </c>
      <c r="C30" s="1" t="str">
        <f t="shared" si="0"/>
        <v/>
      </c>
      <c r="D30" s="1" t="str">
        <f t="shared" si="0"/>
        <v/>
      </c>
      <c r="E30" s="1" t="str">
        <f t="shared" si="0"/>
        <v/>
      </c>
      <c r="F30" s="1" t="str">
        <f t="shared" si="0"/>
        <v/>
      </c>
      <c r="G30" s="1" t="str">
        <f t="shared" si="0"/>
        <v/>
      </c>
      <c r="H30" s="1" t="str">
        <f t="shared" si="0"/>
        <v/>
      </c>
      <c r="I30" s="1" t="str">
        <f t="shared" si="0"/>
        <v/>
      </c>
      <c r="J30" s="1" t="str">
        <f t="shared" si="0"/>
        <v/>
      </c>
      <c r="K30" s="1" t="str">
        <f t="shared" si="0"/>
        <v/>
      </c>
      <c r="L30" s="1" t="str">
        <f t="shared" si="0"/>
        <v/>
      </c>
      <c r="M30" s="1" t="str">
        <f t="shared" si="0"/>
        <v/>
      </c>
      <c r="N30" s="1" t="str">
        <f t="shared" si="0"/>
        <v/>
      </c>
      <c r="O30" s="1" t="str">
        <f t="shared" si="0"/>
        <v/>
      </c>
      <c r="P30" s="1" t="str">
        <f t="shared" si="0"/>
        <v/>
      </c>
      <c r="Q30" s="1" t="str">
        <f>IF(Q3="","",Q3)</f>
        <v/>
      </c>
      <c r="R30" s="1" t="str">
        <f t="shared" ref="R30:AK30" si="1">IF(R3="","",R3)</f>
        <v/>
      </c>
      <c r="S30" s="1" t="str">
        <f t="shared" si="1"/>
        <v/>
      </c>
      <c r="T30" s="1" t="str">
        <f t="shared" si="1"/>
        <v/>
      </c>
      <c r="U30" s="1" t="str">
        <f t="shared" si="1"/>
        <v/>
      </c>
      <c r="V30" s="1" t="str">
        <f t="shared" si="1"/>
        <v/>
      </c>
      <c r="W30" s="1" t="str">
        <f t="shared" si="1"/>
        <v/>
      </c>
      <c r="X30" s="1" t="str">
        <f t="shared" si="1"/>
        <v/>
      </c>
      <c r="Y30" s="1" t="str">
        <f t="shared" si="1"/>
        <v/>
      </c>
      <c r="Z30" s="1" t="str">
        <f t="shared" si="1"/>
        <v/>
      </c>
      <c r="AA30" s="1" t="str">
        <f t="shared" si="1"/>
        <v/>
      </c>
      <c r="AB30" s="1" t="str">
        <f t="shared" si="1"/>
        <v/>
      </c>
      <c r="AC30" s="1" t="str">
        <f t="shared" si="1"/>
        <v/>
      </c>
      <c r="AD30" s="1" t="str">
        <f t="shared" si="1"/>
        <v/>
      </c>
      <c r="AE30" s="1" t="str">
        <f t="shared" si="1"/>
        <v/>
      </c>
      <c r="AF30" s="1" t="str">
        <f t="shared" si="1"/>
        <v/>
      </c>
      <c r="AG30" s="1" t="str">
        <f t="shared" si="1"/>
        <v/>
      </c>
      <c r="AH30" s="1" t="str">
        <f t="shared" si="1"/>
        <v/>
      </c>
      <c r="AI30" s="1" t="str">
        <f t="shared" si="1"/>
        <v/>
      </c>
      <c r="AJ30" s="1" t="str">
        <f t="shared" si="1"/>
        <v/>
      </c>
      <c r="AK30" s="1" t="str">
        <f t="shared" si="1"/>
        <v/>
      </c>
    </row>
    <row r="31" spans="1:37" ht="29.15" customHeight="1" x14ac:dyDescent="0.25">
      <c r="A31" s="1" t="str">
        <f t="shared" si="0"/>
        <v>◇　四捨五入で千の位までのがい数にしましょう。</v>
      </c>
    </row>
    <row r="32" spans="1:37" ht="29.15" customHeight="1" x14ac:dyDescent="0.25">
      <c r="A32" s="1" t="str">
        <f t="shared" si="0"/>
        <v>(1)</v>
      </c>
      <c r="C32" s="1" t="str">
        <f t="shared" si="0"/>
        <v/>
      </c>
      <c r="D32" s="116">
        <f t="shared" ca="1" si="0"/>
        <v>28183</v>
      </c>
      <c r="E32" s="116"/>
      <c r="F32" s="116"/>
      <c r="G32" s="116"/>
      <c r="H32" s="116"/>
      <c r="I32" s="1" t="str">
        <f t="shared" si="0"/>
        <v/>
      </c>
      <c r="J32" s="112" t="s">
        <v>5</v>
      </c>
      <c r="K32" s="112"/>
      <c r="L32" s="1" t="str">
        <f t="shared" si="0"/>
        <v/>
      </c>
      <c r="M32" s="114">
        <f ca="1">ROUND(D32,-3)</f>
        <v>28000</v>
      </c>
      <c r="N32" s="114"/>
      <c r="O32" s="114"/>
      <c r="P32" s="114"/>
      <c r="Q32" s="114"/>
      <c r="R32" s="1" t="str">
        <f>IF(R5="","",R5)</f>
        <v/>
      </c>
      <c r="S32" s="1" t="str">
        <f>IF(S5="","",S5)</f>
        <v/>
      </c>
      <c r="T32" s="1" t="str">
        <f>IF(T5="","",T5)</f>
        <v/>
      </c>
      <c r="U32" s="1" t="str">
        <f t="shared" ref="U32:AK32" si="2">IF(U5="","",U5)</f>
        <v/>
      </c>
      <c r="V32" s="1" t="str">
        <f t="shared" si="2"/>
        <v/>
      </c>
      <c r="W32" s="1" t="str">
        <f t="shared" si="2"/>
        <v/>
      </c>
      <c r="X32" s="1" t="str">
        <f t="shared" si="2"/>
        <v/>
      </c>
      <c r="Y32" s="1" t="str">
        <f t="shared" si="2"/>
        <v/>
      </c>
      <c r="Z32" s="1" t="str">
        <f t="shared" si="2"/>
        <v/>
      </c>
      <c r="AA32" s="1" t="str">
        <f t="shared" si="2"/>
        <v/>
      </c>
      <c r="AB32" s="1" t="str">
        <f t="shared" si="2"/>
        <v/>
      </c>
      <c r="AC32" s="1" t="str">
        <f t="shared" si="2"/>
        <v/>
      </c>
      <c r="AD32" s="1" t="str">
        <f t="shared" si="2"/>
        <v/>
      </c>
      <c r="AE32" s="1" t="str">
        <f t="shared" si="2"/>
        <v/>
      </c>
      <c r="AF32" s="1" t="str">
        <f t="shared" si="2"/>
        <v/>
      </c>
      <c r="AG32" s="1" t="str">
        <f t="shared" si="2"/>
        <v/>
      </c>
      <c r="AH32" s="1" t="str">
        <f t="shared" si="2"/>
        <v/>
      </c>
      <c r="AI32" s="1" t="str">
        <f t="shared" si="2"/>
        <v/>
      </c>
      <c r="AJ32" s="1" t="str">
        <f t="shared" si="2"/>
        <v/>
      </c>
      <c r="AK32" s="1" t="str">
        <f t="shared" si="2"/>
        <v/>
      </c>
    </row>
    <row r="33" spans="1:37" ht="29.15" customHeight="1" x14ac:dyDescent="0.25">
      <c r="A33" s="1" t="str">
        <f t="shared" si="0"/>
        <v/>
      </c>
      <c r="B33" s="1" t="str">
        <f t="shared" si="0"/>
        <v/>
      </c>
      <c r="C33" s="1" t="str">
        <f t="shared" si="0"/>
        <v/>
      </c>
      <c r="D33" s="1" t="str">
        <f t="shared" si="0"/>
        <v/>
      </c>
      <c r="E33" s="1" t="str">
        <f t="shared" si="0"/>
        <v/>
      </c>
      <c r="F33" s="1" t="str">
        <f t="shared" si="0"/>
        <v/>
      </c>
      <c r="G33" s="1" t="str">
        <f t="shared" si="0"/>
        <v/>
      </c>
      <c r="H33" s="1" t="str">
        <f t="shared" si="0"/>
        <v/>
      </c>
      <c r="I33" s="1" t="str">
        <f t="shared" si="0"/>
        <v/>
      </c>
      <c r="J33" s="1" t="str">
        <f t="shared" si="0"/>
        <v/>
      </c>
      <c r="K33" s="1" t="str">
        <f t="shared" si="0"/>
        <v/>
      </c>
      <c r="L33" s="1" t="str">
        <f t="shared" si="0"/>
        <v/>
      </c>
      <c r="M33" s="1" t="str">
        <f t="shared" si="0"/>
        <v/>
      </c>
      <c r="N33" s="1" t="str">
        <f t="shared" si="0"/>
        <v/>
      </c>
      <c r="O33" s="1" t="str">
        <f t="shared" si="0"/>
        <v/>
      </c>
      <c r="P33" s="1" t="str">
        <f t="shared" si="0"/>
        <v/>
      </c>
      <c r="Q33" s="1" t="str">
        <f>IF(Q6="","",Q6)</f>
        <v/>
      </c>
      <c r="R33" s="1" t="str">
        <f>IF(R6="","",R6)</f>
        <v/>
      </c>
      <c r="S33" s="1" t="str">
        <f>IF(S6="","",S6)</f>
        <v/>
      </c>
      <c r="T33" s="1" t="str">
        <f t="shared" ref="T33:AK33" si="3">IF(T6="","",T6)</f>
        <v/>
      </c>
      <c r="U33" s="1" t="str">
        <f t="shared" si="3"/>
        <v/>
      </c>
      <c r="V33" s="1" t="str">
        <f t="shared" si="3"/>
        <v/>
      </c>
      <c r="W33" s="1" t="str">
        <f t="shared" si="3"/>
        <v/>
      </c>
      <c r="X33" s="1" t="str">
        <f t="shared" si="3"/>
        <v/>
      </c>
      <c r="Y33" s="1" t="str">
        <f t="shared" si="3"/>
        <v/>
      </c>
      <c r="Z33" s="1" t="str">
        <f t="shared" si="3"/>
        <v/>
      </c>
      <c r="AA33" s="1" t="str">
        <f t="shared" si="3"/>
        <v/>
      </c>
      <c r="AB33" s="1" t="str">
        <f t="shared" si="3"/>
        <v/>
      </c>
      <c r="AC33" s="1" t="str">
        <f t="shared" si="3"/>
        <v/>
      </c>
      <c r="AD33" s="1" t="str">
        <f t="shared" si="3"/>
        <v/>
      </c>
      <c r="AE33" s="1" t="str">
        <f t="shared" si="3"/>
        <v/>
      </c>
      <c r="AF33" s="1" t="str">
        <f t="shared" si="3"/>
        <v/>
      </c>
      <c r="AG33" s="1" t="str">
        <f t="shared" si="3"/>
        <v/>
      </c>
      <c r="AH33" s="1" t="str">
        <f t="shared" si="3"/>
        <v/>
      </c>
      <c r="AI33" s="1" t="str">
        <f t="shared" si="3"/>
        <v/>
      </c>
      <c r="AJ33" s="1" t="str">
        <f t="shared" si="3"/>
        <v/>
      </c>
      <c r="AK33" s="1" t="str">
        <f t="shared" si="3"/>
        <v/>
      </c>
    </row>
    <row r="34" spans="1:37" ht="29.15" customHeight="1" x14ac:dyDescent="0.25">
      <c r="A34" s="1" t="str">
        <f t="shared" ref="A34:A43" si="4">IF(A7="","",A7)</f>
        <v>(2)</v>
      </c>
      <c r="C34" s="1" t="str">
        <f>IF(C7="","",C7)</f>
        <v/>
      </c>
      <c r="D34" s="116">
        <f ca="1">IF(D7="","",D7)</f>
        <v>865849</v>
      </c>
      <c r="E34" s="116"/>
      <c r="F34" s="116"/>
      <c r="G34" s="116"/>
      <c r="H34" s="116"/>
      <c r="I34" s="1" t="str">
        <f>IF(I7="","",I7)</f>
        <v/>
      </c>
      <c r="J34" s="112" t="s">
        <v>5</v>
      </c>
      <c r="K34" s="112"/>
      <c r="L34" s="1" t="str">
        <f>IF(L7="","",L7)</f>
        <v/>
      </c>
      <c r="M34" s="128">
        <f ca="1">ROUND(D34,-3)</f>
        <v>866000</v>
      </c>
      <c r="N34" s="128"/>
      <c r="O34" s="128"/>
      <c r="P34" s="128"/>
      <c r="Q34" s="128"/>
      <c r="R34" s="1" t="str">
        <f>IF(R7="","",R7)</f>
        <v/>
      </c>
      <c r="S34" s="1" t="str">
        <f>IF(S7="","",S7)</f>
        <v/>
      </c>
      <c r="T34" s="1" t="str">
        <f t="shared" ref="T34:AK34" si="5">IF(T7="","",T7)</f>
        <v/>
      </c>
      <c r="U34" s="1" t="str">
        <f t="shared" si="5"/>
        <v/>
      </c>
      <c r="V34" s="1" t="str">
        <f t="shared" si="5"/>
        <v/>
      </c>
      <c r="W34" s="1" t="str">
        <f t="shared" si="5"/>
        <v/>
      </c>
      <c r="X34" s="1" t="str">
        <f t="shared" si="5"/>
        <v/>
      </c>
      <c r="Y34" s="1" t="str">
        <f t="shared" si="5"/>
        <v/>
      </c>
      <c r="Z34" s="1" t="str">
        <f t="shared" si="5"/>
        <v/>
      </c>
      <c r="AA34" s="1" t="str">
        <f t="shared" si="5"/>
        <v/>
      </c>
      <c r="AB34" s="1" t="str">
        <f t="shared" si="5"/>
        <v/>
      </c>
      <c r="AC34" s="1" t="str">
        <f t="shared" si="5"/>
        <v/>
      </c>
      <c r="AD34" s="1" t="str">
        <f t="shared" si="5"/>
        <v/>
      </c>
      <c r="AE34" s="1" t="str">
        <f t="shared" si="5"/>
        <v/>
      </c>
      <c r="AF34" s="1" t="str">
        <f t="shared" si="5"/>
        <v/>
      </c>
      <c r="AG34" s="1" t="str">
        <f t="shared" si="5"/>
        <v/>
      </c>
      <c r="AH34" s="1" t="str">
        <f t="shared" si="5"/>
        <v/>
      </c>
      <c r="AI34" s="1" t="str">
        <f t="shared" si="5"/>
        <v/>
      </c>
      <c r="AJ34" s="1" t="str">
        <f t="shared" si="5"/>
        <v/>
      </c>
      <c r="AK34" s="1" t="str">
        <f t="shared" si="5"/>
        <v/>
      </c>
    </row>
    <row r="35" spans="1:37" ht="29.15" customHeight="1" x14ac:dyDescent="0.25">
      <c r="A35" s="1" t="str">
        <f t="shared" si="4"/>
        <v/>
      </c>
      <c r="C35" s="1" t="str">
        <f t="shared" ref="C35:T35" si="6">IF(C8="","",C8)</f>
        <v/>
      </c>
      <c r="D35" s="1" t="str">
        <f t="shared" si="6"/>
        <v/>
      </c>
      <c r="E35" s="1" t="str">
        <f t="shared" si="6"/>
        <v/>
      </c>
      <c r="F35" s="1" t="str">
        <f t="shared" si="6"/>
        <v/>
      </c>
      <c r="G35" s="1" t="str">
        <f t="shared" si="6"/>
        <v/>
      </c>
      <c r="H35" s="1" t="str">
        <f t="shared" si="6"/>
        <v/>
      </c>
      <c r="I35" s="1" t="str">
        <f t="shared" si="6"/>
        <v/>
      </c>
      <c r="J35" s="1" t="str">
        <f t="shared" si="6"/>
        <v/>
      </c>
      <c r="K35" s="1" t="str">
        <f t="shared" si="6"/>
        <v/>
      </c>
      <c r="L35" s="1" t="str">
        <f t="shared" si="6"/>
        <v/>
      </c>
      <c r="M35" s="1" t="str">
        <f t="shared" si="6"/>
        <v/>
      </c>
      <c r="N35" s="1" t="str">
        <f t="shared" si="6"/>
        <v/>
      </c>
      <c r="O35" s="1" t="str">
        <f t="shared" si="6"/>
        <v/>
      </c>
      <c r="P35" s="1" t="str">
        <f t="shared" si="6"/>
        <v/>
      </c>
      <c r="Q35" s="1" t="str">
        <f t="shared" si="6"/>
        <v/>
      </c>
      <c r="R35" s="1" t="str">
        <f t="shared" si="6"/>
        <v/>
      </c>
      <c r="S35" s="1" t="str">
        <f t="shared" si="6"/>
        <v/>
      </c>
      <c r="T35" s="1" t="str">
        <f t="shared" si="6"/>
        <v/>
      </c>
      <c r="U35" s="1" t="str">
        <f t="shared" ref="U35:AK35" si="7">IF(U8="","",U8)</f>
        <v/>
      </c>
      <c r="V35" s="1" t="str">
        <f t="shared" si="7"/>
        <v/>
      </c>
      <c r="W35" s="1" t="str">
        <f t="shared" si="7"/>
        <v/>
      </c>
      <c r="X35" s="1" t="str">
        <f t="shared" si="7"/>
        <v/>
      </c>
      <c r="Y35" s="1" t="str">
        <f t="shared" si="7"/>
        <v/>
      </c>
      <c r="Z35" s="1" t="str">
        <f t="shared" si="7"/>
        <v/>
      </c>
      <c r="AA35" s="1" t="str">
        <f t="shared" si="7"/>
        <v/>
      </c>
      <c r="AB35" s="1" t="str">
        <f t="shared" si="7"/>
        <v/>
      </c>
      <c r="AC35" s="1" t="str">
        <f t="shared" si="7"/>
        <v/>
      </c>
      <c r="AD35" s="1" t="str">
        <f t="shared" si="7"/>
        <v/>
      </c>
      <c r="AE35" s="1" t="str">
        <f t="shared" si="7"/>
        <v/>
      </c>
      <c r="AF35" s="1" t="str">
        <f t="shared" si="7"/>
        <v/>
      </c>
      <c r="AG35" s="1" t="str">
        <f t="shared" si="7"/>
        <v/>
      </c>
      <c r="AH35" s="1" t="str">
        <f t="shared" si="7"/>
        <v/>
      </c>
      <c r="AI35" s="1" t="str">
        <f t="shared" si="7"/>
        <v/>
      </c>
      <c r="AJ35" s="1" t="str">
        <f t="shared" si="7"/>
        <v/>
      </c>
      <c r="AK35" s="1" t="str">
        <f t="shared" si="7"/>
        <v/>
      </c>
    </row>
    <row r="36" spans="1:37" ht="29.15" customHeight="1" x14ac:dyDescent="0.25">
      <c r="A36" s="1" t="str">
        <f t="shared" si="4"/>
        <v>(3)</v>
      </c>
      <c r="C36" s="1" t="str">
        <f>IF(C9="","",C9)</f>
        <v/>
      </c>
      <c r="D36" s="116">
        <f ca="1">IF(D9="","",D9)</f>
        <v>2147913</v>
      </c>
      <c r="E36" s="116"/>
      <c r="F36" s="116"/>
      <c r="G36" s="116"/>
      <c r="H36" s="116"/>
      <c r="I36" s="1" t="str">
        <f>IF(I9="","",I9)</f>
        <v/>
      </c>
      <c r="J36" s="112" t="s">
        <v>5</v>
      </c>
      <c r="K36" s="112"/>
      <c r="L36" s="1" t="str">
        <f>IF(L9="","",L9)</f>
        <v/>
      </c>
      <c r="M36" s="114">
        <f ca="1">ROUND(D36,-3)</f>
        <v>2148000</v>
      </c>
      <c r="N36" s="114"/>
      <c r="O36" s="114"/>
      <c r="P36" s="114"/>
      <c r="Q36" s="114"/>
      <c r="R36" s="1" t="str">
        <f>IF(R9="","",R9)</f>
        <v/>
      </c>
      <c r="S36" s="1" t="str">
        <f>IF(S9="","",S9)</f>
        <v/>
      </c>
      <c r="T36" s="1" t="str">
        <f t="shared" ref="T36:AK36" si="8">IF(T9="","",T9)</f>
        <v/>
      </c>
      <c r="U36" s="1" t="str">
        <f t="shared" si="8"/>
        <v/>
      </c>
      <c r="V36" s="1" t="str">
        <f t="shared" si="8"/>
        <v/>
      </c>
      <c r="W36" s="1" t="str">
        <f t="shared" si="8"/>
        <v/>
      </c>
      <c r="X36" s="1" t="str">
        <f t="shared" si="8"/>
        <v/>
      </c>
      <c r="Y36" s="1" t="str">
        <f t="shared" si="8"/>
        <v/>
      </c>
      <c r="Z36" s="1" t="str">
        <f t="shared" si="8"/>
        <v/>
      </c>
      <c r="AA36" s="1" t="str">
        <f t="shared" si="8"/>
        <v/>
      </c>
      <c r="AB36" s="1" t="str">
        <f t="shared" si="8"/>
        <v/>
      </c>
      <c r="AC36" s="1" t="str">
        <f t="shared" si="8"/>
        <v/>
      </c>
      <c r="AD36" s="1" t="str">
        <f t="shared" si="8"/>
        <v/>
      </c>
      <c r="AE36" s="1" t="str">
        <f t="shared" si="8"/>
        <v/>
      </c>
      <c r="AF36" s="1" t="str">
        <f t="shared" si="8"/>
        <v/>
      </c>
      <c r="AG36" s="1" t="str">
        <f t="shared" si="8"/>
        <v/>
      </c>
      <c r="AH36" s="1" t="str">
        <f t="shared" si="8"/>
        <v/>
      </c>
      <c r="AI36" s="1" t="str">
        <f t="shared" si="8"/>
        <v/>
      </c>
      <c r="AJ36" s="1" t="str">
        <f t="shared" si="8"/>
        <v/>
      </c>
      <c r="AK36" s="1" t="str">
        <f t="shared" si="8"/>
        <v/>
      </c>
    </row>
    <row r="37" spans="1:37" ht="29.15" customHeight="1" x14ac:dyDescent="0.25">
      <c r="A37" s="1" t="str">
        <f t="shared" si="4"/>
        <v/>
      </c>
      <c r="B37" s="1" t="str">
        <f t="shared" ref="B37:T37" si="9">IF(B10="","",B10)</f>
        <v/>
      </c>
      <c r="C37" s="1" t="str">
        <f t="shared" si="9"/>
        <v/>
      </c>
      <c r="D37" s="1" t="str">
        <f t="shared" si="9"/>
        <v/>
      </c>
      <c r="E37" s="1" t="str">
        <f t="shared" si="9"/>
        <v/>
      </c>
      <c r="F37" s="1" t="str">
        <f t="shared" si="9"/>
        <v/>
      </c>
      <c r="G37" s="1" t="str">
        <f t="shared" si="9"/>
        <v/>
      </c>
      <c r="H37" s="1" t="str">
        <f t="shared" si="9"/>
        <v/>
      </c>
      <c r="I37" s="1" t="str">
        <f t="shared" si="9"/>
        <v/>
      </c>
      <c r="J37" s="1" t="str">
        <f t="shared" si="9"/>
        <v/>
      </c>
      <c r="K37" s="1" t="str">
        <f t="shared" si="9"/>
        <v/>
      </c>
      <c r="L37" s="1" t="str">
        <f t="shared" si="9"/>
        <v/>
      </c>
      <c r="M37" s="1" t="str">
        <f t="shared" si="9"/>
        <v/>
      </c>
      <c r="N37" s="1" t="str">
        <f t="shared" si="9"/>
        <v/>
      </c>
      <c r="O37" s="1" t="str">
        <f t="shared" si="9"/>
        <v/>
      </c>
      <c r="P37" s="1" t="str">
        <f t="shared" si="9"/>
        <v/>
      </c>
      <c r="Q37" s="1" t="str">
        <f t="shared" si="9"/>
        <v/>
      </c>
      <c r="R37" s="1" t="str">
        <f t="shared" si="9"/>
        <v/>
      </c>
      <c r="S37" s="1" t="str">
        <f t="shared" si="9"/>
        <v/>
      </c>
      <c r="T37" s="1" t="str">
        <f t="shared" si="9"/>
        <v/>
      </c>
      <c r="U37" s="1" t="str">
        <f t="shared" ref="U37:AK37" si="10">IF(U10="","",U10)</f>
        <v/>
      </c>
      <c r="V37" s="1" t="str">
        <f t="shared" si="10"/>
        <v/>
      </c>
      <c r="W37" s="1" t="str">
        <f t="shared" si="10"/>
        <v/>
      </c>
      <c r="X37" s="1" t="str">
        <f t="shared" si="10"/>
        <v/>
      </c>
      <c r="Y37" s="1" t="str">
        <f t="shared" si="10"/>
        <v/>
      </c>
      <c r="Z37" s="1" t="str">
        <f t="shared" si="10"/>
        <v/>
      </c>
      <c r="AA37" s="1" t="str">
        <f t="shared" si="10"/>
        <v/>
      </c>
      <c r="AB37" s="1" t="str">
        <f t="shared" si="10"/>
        <v/>
      </c>
      <c r="AC37" s="1" t="str">
        <f t="shared" si="10"/>
        <v/>
      </c>
      <c r="AD37" s="1" t="str">
        <f t="shared" si="10"/>
        <v/>
      </c>
      <c r="AE37" s="1" t="str">
        <f t="shared" si="10"/>
        <v/>
      </c>
      <c r="AF37" s="1" t="str">
        <f t="shared" si="10"/>
        <v/>
      </c>
      <c r="AG37" s="1" t="str">
        <f t="shared" si="10"/>
        <v/>
      </c>
      <c r="AH37" s="1" t="str">
        <f t="shared" si="10"/>
        <v/>
      </c>
      <c r="AI37" s="1" t="str">
        <f t="shared" si="10"/>
        <v/>
      </c>
      <c r="AJ37" s="1" t="str">
        <f t="shared" si="10"/>
        <v/>
      </c>
      <c r="AK37" s="1" t="str">
        <f t="shared" si="10"/>
        <v/>
      </c>
    </row>
    <row r="38" spans="1:37" ht="29.15" customHeight="1" x14ac:dyDescent="0.25">
      <c r="A38" s="1" t="str">
        <f t="shared" si="4"/>
        <v>◇　四捨五入で上から１けたのがい数にしましょう。</v>
      </c>
    </row>
    <row r="39" spans="1:37" ht="29.15" customHeight="1" x14ac:dyDescent="0.25">
      <c r="A39" s="1" t="str">
        <f t="shared" si="4"/>
        <v>(4)</v>
      </c>
      <c r="C39" s="1" t="str">
        <f t="shared" ref="C39:D42" si="11">IF(C12="","",C12)</f>
        <v/>
      </c>
      <c r="D39" s="116">
        <f t="shared" ca="1" si="11"/>
        <v>907073</v>
      </c>
      <c r="E39" s="116"/>
      <c r="F39" s="116"/>
      <c r="G39" s="116"/>
      <c r="H39" s="116"/>
      <c r="I39" s="1" t="str">
        <f>IF(I12="","",I12)</f>
        <v/>
      </c>
      <c r="J39" s="112" t="s">
        <v>5</v>
      </c>
      <c r="K39" s="112"/>
      <c r="L39" s="1" t="str">
        <f t="shared" ref="L39:AK39" si="12">IF(L12="","",L12)</f>
        <v/>
      </c>
      <c r="M39" s="114">
        <f ca="1">ROUND(D39,-(M40))</f>
        <v>900000</v>
      </c>
      <c r="N39" s="114"/>
      <c r="O39" s="114"/>
      <c r="P39" s="114"/>
      <c r="Q39" s="114"/>
      <c r="R39" s="1" t="str">
        <f t="shared" si="12"/>
        <v/>
      </c>
      <c r="S39" s="1" t="str">
        <f t="shared" si="12"/>
        <v/>
      </c>
      <c r="T39" s="1" t="str">
        <f t="shared" si="12"/>
        <v/>
      </c>
      <c r="U39" s="1" t="str">
        <f t="shared" si="12"/>
        <v/>
      </c>
      <c r="V39" s="1" t="str">
        <f t="shared" si="12"/>
        <v/>
      </c>
      <c r="W39" s="1" t="str">
        <f t="shared" si="12"/>
        <v/>
      </c>
      <c r="X39" s="1" t="str">
        <f t="shared" si="12"/>
        <v/>
      </c>
      <c r="Y39" s="1" t="str">
        <f t="shared" si="12"/>
        <v/>
      </c>
      <c r="Z39" s="1" t="str">
        <f t="shared" si="12"/>
        <v/>
      </c>
      <c r="AA39" s="1" t="str">
        <f t="shared" si="12"/>
        <v/>
      </c>
      <c r="AB39" s="1" t="str">
        <f t="shared" si="12"/>
        <v/>
      </c>
      <c r="AC39" s="1" t="str">
        <f t="shared" si="12"/>
        <v/>
      </c>
      <c r="AD39" s="1" t="str">
        <f t="shared" si="12"/>
        <v/>
      </c>
      <c r="AE39" s="1" t="str">
        <f t="shared" si="12"/>
        <v/>
      </c>
      <c r="AF39" s="1" t="str">
        <f t="shared" si="12"/>
        <v/>
      </c>
      <c r="AG39" s="1" t="str">
        <f t="shared" si="12"/>
        <v/>
      </c>
      <c r="AH39" s="1" t="str">
        <f t="shared" si="12"/>
        <v/>
      </c>
      <c r="AI39" s="1" t="str">
        <f t="shared" si="12"/>
        <v/>
      </c>
      <c r="AJ39" s="1" t="str">
        <f t="shared" si="12"/>
        <v/>
      </c>
      <c r="AK39" s="1" t="str">
        <f t="shared" si="12"/>
        <v/>
      </c>
    </row>
    <row r="40" spans="1:37" ht="29.15" customHeight="1" x14ac:dyDescent="0.25">
      <c r="A40" s="1" t="str">
        <f t="shared" si="4"/>
        <v/>
      </c>
      <c r="B40" s="1" t="str">
        <f>IF(B13="","",B13)</f>
        <v/>
      </c>
      <c r="C40" s="1" t="str">
        <f t="shared" si="11"/>
        <v/>
      </c>
      <c r="D40" s="1" t="str">
        <f t="shared" si="11"/>
        <v/>
      </c>
      <c r="E40" s="1" t="str">
        <f>IF(E13="","",E13)</f>
        <v/>
      </c>
      <c r="F40" s="1" t="str">
        <f>IF(F13="","",F13)</f>
        <v/>
      </c>
      <c r="G40" s="1" t="str">
        <f>IF(G13="","",G13)</f>
        <v/>
      </c>
      <c r="H40" s="1" t="str">
        <f>IF(H13="","",H13)</f>
        <v/>
      </c>
      <c r="I40" s="1" t="str">
        <f>IF(I13="","",I13)</f>
        <v/>
      </c>
      <c r="J40" s="1" t="str">
        <f>IF(J13="","",J13)</f>
        <v/>
      </c>
      <c r="K40" s="1" t="str">
        <f>IF(K13="","",K13)</f>
        <v/>
      </c>
      <c r="L40" s="1" t="str">
        <f t="shared" ref="L40:AK40" si="13">IF(L13="","",L13)</f>
        <v/>
      </c>
      <c r="M40" s="8">
        <f ca="1">LEN(D39)-1</f>
        <v>5</v>
      </c>
      <c r="N40" s="1" t="str">
        <f t="shared" si="13"/>
        <v/>
      </c>
      <c r="O40" s="1" t="str">
        <f t="shared" si="13"/>
        <v/>
      </c>
      <c r="P40" s="1" t="str">
        <f t="shared" si="13"/>
        <v/>
      </c>
      <c r="Q40" s="1" t="str">
        <f t="shared" si="13"/>
        <v/>
      </c>
      <c r="R40" s="1" t="str">
        <f t="shared" si="13"/>
        <v/>
      </c>
      <c r="S40" s="1" t="str">
        <f t="shared" si="13"/>
        <v/>
      </c>
      <c r="T40" s="1" t="str">
        <f t="shared" si="13"/>
        <v/>
      </c>
      <c r="U40" s="1" t="str">
        <f t="shared" si="13"/>
        <v/>
      </c>
      <c r="V40" s="1" t="str">
        <f t="shared" si="13"/>
        <v/>
      </c>
      <c r="W40" s="1" t="str">
        <f t="shared" si="13"/>
        <v/>
      </c>
      <c r="X40" s="1" t="str">
        <f t="shared" si="13"/>
        <v/>
      </c>
      <c r="Y40" s="1" t="str">
        <f t="shared" si="13"/>
        <v/>
      </c>
      <c r="Z40" s="1" t="str">
        <f t="shared" si="13"/>
        <v/>
      </c>
      <c r="AA40" s="1" t="str">
        <f t="shared" si="13"/>
        <v/>
      </c>
      <c r="AB40" s="1" t="str">
        <f t="shared" si="13"/>
        <v/>
      </c>
      <c r="AC40" s="1" t="str">
        <f t="shared" si="13"/>
        <v/>
      </c>
      <c r="AD40" s="1" t="str">
        <f t="shared" si="13"/>
        <v/>
      </c>
      <c r="AE40" s="1" t="str">
        <f t="shared" si="13"/>
        <v/>
      </c>
      <c r="AF40" s="1" t="str">
        <f t="shared" si="13"/>
        <v/>
      </c>
      <c r="AG40" s="1" t="str">
        <f t="shared" si="13"/>
        <v/>
      </c>
      <c r="AH40" s="1" t="str">
        <f t="shared" si="13"/>
        <v/>
      </c>
      <c r="AI40" s="1" t="str">
        <f t="shared" si="13"/>
        <v/>
      </c>
      <c r="AJ40" s="1" t="str">
        <f t="shared" si="13"/>
        <v/>
      </c>
      <c r="AK40" s="1" t="str">
        <f t="shared" si="13"/>
        <v/>
      </c>
    </row>
    <row r="41" spans="1:37" ht="29.15" customHeight="1" x14ac:dyDescent="0.25">
      <c r="A41" s="1" t="str">
        <f t="shared" si="4"/>
        <v>(5)</v>
      </c>
      <c r="C41" s="1" t="str">
        <f t="shared" si="11"/>
        <v/>
      </c>
      <c r="D41" s="116">
        <f t="shared" ca="1" si="11"/>
        <v>1579094</v>
      </c>
      <c r="E41" s="116"/>
      <c r="F41" s="116"/>
      <c r="G41" s="116"/>
      <c r="H41" s="116"/>
      <c r="I41" s="1" t="str">
        <f>IF(I14="","",I14)</f>
        <v/>
      </c>
      <c r="J41" s="112" t="s">
        <v>5</v>
      </c>
      <c r="K41" s="112"/>
      <c r="L41" s="1" t="str">
        <f t="shared" ref="L41:AK41" si="14">IF(L14="","",L14)</f>
        <v/>
      </c>
      <c r="M41" s="114">
        <f ca="1">ROUND(D41,-(M42))</f>
        <v>2000000</v>
      </c>
      <c r="N41" s="114"/>
      <c r="O41" s="114"/>
      <c r="P41" s="114"/>
      <c r="Q41" s="114"/>
      <c r="R41" s="1" t="str">
        <f t="shared" si="14"/>
        <v/>
      </c>
      <c r="S41" s="1" t="str">
        <f t="shared" si="14"/>
        <v/>
      </c>
      <c r="T41" s="1" t="str">
        <f t="shared" si="14"/>
        <v/>
      </c>
      <c r="U41" s="1" t="str">
        <f t="shared" si="14"/>
        <v/>
      </c>
      <c r="V41" s="1" t="str">
        <f t="shared" si="14"/>
        <v/>
      </c>
      <c r="W41" s="1" t="str">
        <f t="shared" si="14"/>
        <v/>
      </c>
      <c r="X41" s="1" t="str">
        <f t="shared" si="14"/>
        <v/>
      </c>
      <c r="Y41" s="1" t="str">
        <f t="shared" si="14"/>
        <v/>
      </c>
      <c r="Z41" s="1" t="str">
        <f t="shared" si="14"/>
        <v/>
      </c>
      <c r="AA41" s="1" t="str">
        <f t="shared" si="14"/>
        <v/>
      </c>
      <c r="AB41" s="1" t="str">
        <f t="shared" si="14"/>
        <v/>
      </c>
      <c r="AC41" s="1" t="str">
        <f t="shared" si="14"/>
        <v/>
      </c>
      <c r="AD41" s="1" t="str">
        <f t="shared" si="14"/>
        <v/>
      </c>
      <c r="AE41" s="1" t="str">
        <f t="shared" si="14"/>
        <v/>
      </c>
      <c r="AF41" s="1" t="str">
        <f t="shared" si="14"/>
        <v/>
      </c>
      <c r="AG41" s="1" t="str">
        <f t="shared" si="14"/>
        <v/>
      </c>
      <c r="AH41" s="1" t="str">
        <f t="shared" si="14"/>
        <v/>
      </c>
      <c r="AI41" s="1" t="str">
        <f t="shared" si="14"/>
        <v/>
      </c>
      <c r="AJ41" s="1" t="str">
        <f t="shared" si="14"/>
        <v/>
      </c>
      <c r="AK41" s="1" t="str">
        <f t="shared" si="14"/>
        <v/>
      </c>
    </row>
    <row r="42" spans="1:37" ht="29.15" customHeight="1" x14ac:dyDescent="0.25">
      <c r="A42" s="1" t="str">
        <f t="shared" si="4"/>
        <v/>
      </c>
      <c r="B42" s="1" t="str">
        <f>IF(B15="","",B15)</f>
        <v/>
      </c>
      <c r="C42" s="1" t="str">
        <f t="shared" si="11"/>
        <v/>
      </c>
      <c r="D42" s="1" t="str">
        <f t="shared" si="11"/>
        <v/>
      </c>
      <c r="E42" s="1" t="str">
        <f>IF(E15="","",E15)</f>
        <v/>
      </c>
      <c r="F42" s="1" t="str">
        <f>IF(F15="","",F15)</f>
        <v/>
      </c>
      <c r="G42" s="1" t="str">
        <f>IF(G15="","",G15)</f>
        <v/>
      </c>
      <c r="H42" s="1" t="str">
        <f>IF(H15="","",H15)</f>
        <v/>
      </c>
      <c r="I42" s="1" t="str">
        <f>IF(I15="","",I15)</f>
        <v/>
      </c>
      <c r="J42" s="1" t="str">
        <f>IF(J15="","",J15)</f>
        <v/>
      </c>
      <c r="K42" s="1" t="str">
        <f>IF(K15="","",K15)</f>
        <v/>
      </c>
      <c r="L42" s="1" t="str">
        <f t="shared" ref="L42:AK42" si="15">IF(L15="","",L15)</f>
        <v/>
      </c>
      <c r="M42" s="8">
        <f ca="1">LEN(D41)-1</f>
        <v>6</v>
      </c>
      <c r="N42" s="1" t="str">
        <f>IF(N15="","",N15)</f>
        <v/>
      </c>
      <c r="O42" s="1" t="str">
        <f>IF(O15="","",O15)</f>
        <v/>
      </c>
      <c r="P42" s="1" t="str">
        <f>IF(P15="","",P15)</f>
        <v/>
      </c>
      <c r="Q42" s="1" t="str">
        <f>IF(Q15="","",Q15)</f>
        <v/>
      </c>
      <c r="R42" s="1" t="str">
        <f t="shared" si="15"/>
        <v/>
      </c>
      <c r="S42" s="1" t="str">
        <f t="shared" si="15"/>
        <v/>
      </c>
      <c r="T42" s="1" t="str">
        <f t="shared" si="15"/>
        <v/>
      </c>
      <c r="U42" s="1" t="str">
        <f t="shared" si="15"/>
        <v/>
      </c>
      <c r="V42" s="1" t="str">
        <f t="shared" si="15"/>
        <v/>
      </c>
      <c r="W42" s="1" t="str">
        <f t="shared" si="15"/>
        <v/>
      </c>
      <c r="X42" s="1" t="str">
        <f t="shared" si="15"/>
        <v/>
      </c>
      <c r="Y42" s="1" t="str">
        <f t="shared" si="15"/>
        <v/>
      </c>
      <c r="Z42" s="1" t="str">
        <f t="shared" si="15"/>
        <v/>
      </c>
      <c r="AA42" s="1" t="str">
        <f t="shared" si="15"/>
        <v/>
      </c>
      <c r="AB42" s="1" t="str">
        <f t="shared" si="15"/>
        <v/>
      </c>
      <c r="AC42" s="1" t="str">
        <f t="shared" si="15"/>
        <v/>
      </c>
      <c r="AD42" s="1" t="str">
        <f t="shared" si="15"/>
        <v/>
      </c>
      <c r="AE42" s="1" t="str">
        <f t="shared" si="15"/>
        <v/>
      </c>
      <c r="AF42" s="1" t="str">
        <f t="shared" si="15"/>
        <v/>
      </c>
      <c r="AG42" s="1" t="str">
        <f t="shared" si="15"/>
        <v/>
      </c>
      <c r="AH42" s="1" t="str">
        <f t="shared" si="15"/>
        <v/>
      </c>
      <c r="AI42" s="1" t="str">
        <f t="shared" si="15"/>
        <v/>
      </c>
      <c r="AJ42" s="1" t="str">
        <f t="shared" si="15"/>
        <v/>
      </c>
      <c r="AK42" s="1" t="str">
        <f t="shared" si="15"/>
        <v/>
      </c>
    </row>
    <row r="43" spans="1:37" ht="29.15" customHeight="1" x14ac:dyDescent="0.25">
      <c r="A43" s="1" t="str">
        <f t="shared" si="4"/>
        <v>◇　四捨五入で上から２けたのがい数にしましょう。</v>
      </c>
    </row>
    <row r="44" spans="1:37" ht="29.15" customHeight="1" x14ac:dyDescent="0.25">
      <c r="A44" s="1" t="str">
        <f t="shared" ref="A44:A54" si="16">IF(A17="","",A17)</f>
        <v>(6)</v>
      </c>
      <c r="C44" s="1" t="str">
        <f t="shared" ref="C44:D49" si="17">IF(C17="","",C17)</f>
        <v/>
      </c>
      <c r="D44" s="116">
        <f t="shared" ca="1" si="17"/>
        <v>388922</v>
      </c>
      <c r="E44" s="116"/>
      <c r="F44" s="116"/>
      <c r="G44" s="116"/>
      <c r="H44" s="116"/>
      <c r="I44" s="1" t="str">
        <f>IF(I17="","",I17)</f>
        <v/>
      </c>
      <c r="J44" s="112" t="s">
        <v>5</v>
      </c>
      <c r="K44" s="112"/>
      <c r="L44" s="1" t="str">
        <f>IF(L17="","",L17)</f>
        <v/>
      </c>
      <c r="M44" s="114">
        <f ca="1">ROUND(D44,-(M45))</f>
        <v>390000</v>
      </c>
      <c r="N44" s="114"/>
      <c r="O44" s="114"/>
      <c r="P44" s="114"/>
      <c r="Q44" s="114"/>
      <c r="R44" s="1" t="str">
        <f t="shared" ref="R44:T47" si="18">IF(R17="","",R17)</f>
        <v/>
      </c>
      <c r="S44" s="1" t="str">
        <f t="shared" si="18"/>
        <v/>
      </c>
      <c r="T44" s="1" t="str">
        <f t="shared" si="18"/>
        <v/>
      </c>
      <c r="U44" s="1" t="str">
        <f t="shared" ref="U44:AK44" si="19">IF(U17="","",U17)</f>
        <v/>
      </c>
      <c r="V44" s="1" t="str">
        <f t="shared" si="19"/>
        <v/>
      </c>
      <c r="W44" s="1" t="str">
        <f t="shared" si="19"/>
        <v/>
      </c>
      <c r="X44" s="1" t="str">
        <f t="shared" si="19"/>
        <v/>
      </c>
      <c r="Y44" s="1" t="str">
        <f t="shared" si="19"/>
        <v/>
      </c>
      <c r="Z44" s="1" t="str">
        <f t="shared" si="19"/>
        <v/>
      </c>
      <c r="AA44" s="1" t="str">
        <f t="shared" si="19"/>
        <v/>
      </c>
      <c r="AB44" s="1" t="str">
        <f t="shared" si="19"/>
        <v/>
      </c>
      <c r="AC44" s="1" t="str">
        <f t="shared" si="19"/>
        <v/>
      </c>
      <c r="AD44" s="1" t="str">
        <f t="shared" si="19"/>
        <v/>
      </c>
      <c r="AE44" s="1" t="str">
        <f t="shared" si="19"/>
        <v/>
      </c>
      <c r="AF44" s="1" t="str">
        <f t="shared" si="19"/>
        <v/>
      </c>
      <c r="AG44" s="1" t="str">
        <f t="shared" si="19"/>
        <v/>
      </c>
      <c r="AH44" s="1" t="str">
        <f t="shared" si="19"/>
        <v/>
      </c>
      <c r="AI44" s="1" t="str">
        <f t="shared" si="19"/>
        <v/>
      </c>
      <c r="AJ44" s="1" t="str">
        <f t="shared" si="19"/>
        <v/>
      </c>
      <c r="AK44" s="1" t="str">
        <f t="shared" si="19"/>
        <v/>
      </c>
    </row>
    <row r="45" spans="1:37" ht="29.15" customHeight="1" x14ac:dyDescent="0.25">
      <c r="A45" s="1" t="str">
        <f t="shared" si="16"/>
        <v/>
      </c>
      <c r="B45" s="1" t="str">
        <f>IF(B18="","",B18)</f>
        <v/>
      </c>
      <c r="C45" s="1" t="str">
        <f t="shared" si="17"/>
        <v/>
      </c>
      <c r="D45" s="1" t="str">
        <f t="shared" si="17"/>
        <v/>
      </c>
      <c r="E45" s="1" t="str">
        <f>IF(E18="","",E18)</f>
        <v/>
      </c>
      <c r="F45" s="1" t="str">
        <f>IF(F18="","",F18)</f>
        <v/>
      </c>
      <c r="G45" s="1" t="str">
        <f>IF(G18="","",G18)</f>
        <v/>
      </c>
      <c r="H45" s="1" t="str">
        <f>IF(H18="","",H18)</f>
        <v/>
      </c>
      <c r="I45" s="1" t="str">
        <f>IF(I18="","",I18)</f>
        <v/>
      </c>
      <c r="J45" s="1" t="str">
        <f>IF(J18="","",J18)</f>
        <v/>
      </c>
      <c r="K45" s="1" t="str">
        <f>IF(K18="","",K18)</f>
        <v/>
      </c>
      <c r="L45" s="1" t="str">
        <f>IF(L18="","",L18)</f>
        <v/>
      </c>
      <c r="M45" s="8">
        <f ca="1">LEN(D44)-2</f>
        <v>4</v>
      </c>
      <c r="N45" s="1" t="str">
        <f>IF(N18="","",N18)</f>
        <v/>
      </c>
      <c r="O45" s="1" t="str">
        <f>IF(O18="","",O18)</f>
        <v/>
      </c>
      <c r="P45" s="1" t="str">
        <f>IF(P18="","",P18)</f>
        <v/>
      </c>
      <c r="Q45" s="1" t="str">
        <f>IF(Q18="","",Q18)</f>
        <v/>
      </c>
      <c r="R45" s="1" t="str">
        <f t="shared" si="18"/>
        <v/>
      </c>
      <c r="S45" s="1" t="str">
        <f t="shared" si="18"/>
        <v/>
      </c>
      <c r="T45" s="1" t="str">
        <f t="shared" si="18"/>
        <v/>
      </c>
      <c r="U45" s="1" t="str">
        <f t="shared" ref="U45:AK45" si="20">IF(U18="","",U18)</f>
        <v/>
      </c>
      <c r="V45" s="1" t="str">
        <f t="shared" si="20"/>
        <v/>
      </c>
      <c r="W45" s="1" t="str">
        <f t="shared" si="20"/>
        <v/>
      </c>
      <c r="X45" s="1" t="str">
        <f t="shared" si="20"/>
        <v/>
      </c>
      <c r="Y45" s="1" t="str">
        <f t="shared" si="20"/>
        <v/>
      </c>
      <c r="Z45" s="1" t="str">
        <f t="shared" si="20"/>
        <v/>
      </c>
      <c r="AA45" s="1" t="str">
        <f t="shared" si="20"/>
        <v/>
      </c>
      <c r="AB45" s="1" t="str">
        <f t="shared" si="20"/>
        <v/>
      </c>
      <c r="AC45" s="1" t="str">
        <f t="shared" si="20"/>
        <v/>
      </c>
      <c r="AD45" s="1" t="str">
        <f t="shared" si="20"/>
        <v/>
      </c>
      <c r="AE45" s="1" t="str">
        <f t="shared" si="20"/>
        <v/>
      </c>
      <c r="AF45" s="1" t="str">
        <f t="shared" si="20"/>
        <v/>
      </c>
      <c r="AG45" s="1" t="str">
        <f t="shared" si="20"/>
        <v/>
      </c>
      <c r="AH45" s="1" t="str">
        <f t="shared" si="20"/>
        <v/>
      </c>
      <c r="AI45" s="1" t="str">
        <f t="shared" si="20"/>
        <v/>
      </c>
      <c r="AJ45" s="1" t="str">
        <f t="shared" si="20"/>
        <v/>
      </c>
      <c r="AK45" s="1" t="str">
        <f t="shared" si="20"/>
        <v/>
      </c>
    </row>
    <row r="46" spans="1:37" ht="29.15" customHeight="1" x14ac:dyDescent="0.25">
      <c r="A46" s="1" t="str">
        <f t="shared" si="16"/>
        <v>(7)</v>
      </c>
      <c r="C46" s="1" t="str">
        <f t="shared" si="17"/>
        <v/>
      </c>
      <c r="D46" s="116">
        <f t="shared" ca="1" si="17"/>
        <v>7985592</v>
      </c>
      <c r="E46" s="116"/>
      <c r="F46" s="116"/>
      <c r="G46" s="116"/>
      <c r="H46" s="116"/>
      <c r="I46" s="1" t="str">
        <f>IF(I19="","",I19)</f>
        <v/>
      </c>
      <c r="J46" s="112" t="s">
        <v>5</v>
      </c>
      <c r="K46" s="112"/>
      <c r="L46" s="1" t="str">
        <f>IF(L19="","",L19)</f>
        <v/>
      </c>
      <c r="M46" s="114">
        <f ca="1">ROUND(D46,-(M47))</f>
        <v>8000000</v>
      </c>
      <c r="N46" s="114"/>
      <c r="O46" s="114"/>
      <c r="P46" s="114"/>
      <c r="Q46" s="114"/>
      <c r="R46" s="1" t="str">
        <f t="shared" si="18"/>
        <v/>
      </c>
      <c r="S46" s="1" t="str">
        <f t="shared" si="18"/>
        <v/>
      </c>
      <c r="T46" s="1" t="str">
        <f t="shared" si="18"/>
        <v/>
      </c>
      <c r="U46" s="1" t="str">
        <f t="shared" ref="U46:AK46" si="21">IF(U19="","",U19)</f>
        <v/>
      </c>
      <c r="V46" s="1" t="str">
        <f t="shared" si="21"/>
        <v/>
      </c>
      <c r="W46" s="1" t="str">
        <f t="shared" si="21"/>
        <v/>
      </c>
      <c r="X46" s="1" t="str">
        <f t="shared" si="21"/>
        <v/>
      </c>
      <c r="Y46" s="1" t="str">
        <f t="shared" si="21"/>
        <v/>
      </c>
      <c r="Z46" s="1" t="str">
        <f t="shared" si="21"/>
        <v/>
      </c>
      <c r="AA46" s="1" t="str">
        <f t="shared" si="21"/>
        <v/>
      </c>
      <c r="AB46" s="1" t="str">
        <f t="shared" si="21"/>
        <v/>
      </c>
      <c r="AC46" s="1" t="str">
        <f t="shared" si="21"/>
        <v/>
      </c>
      <c r="AD46" s="1" t="str">
        <f t="shared" si="21"/>
        <v/>
      </c>
      <c r="AE46" s="1" t="str">
        <f t="shared" si="21"/>
        <v/>
      </c>
      <c r="AF46" s="1" t="str">
        <f t="shared" si="21"/>
        <v/>
      </c>
      <c r="AG46" s="1" t="str">
        <f t="shared" si="21"/>
        <v/>
      </c>
      <c r="AH46" s="1" t="str">
        <f t="shared" si="21"/>
        <v/>
      </c>
      <c r="AI46" s="1" t="str">
        <f t="shared" si="21"/>
        <v/>
      </c>
      <c r="AJ46" s="1" t="str">
        <f t="shared" si="21"/>
        <v/>
      </c>
      <c r="AK46" s="1" t="str">
        <f t="shared" si="21"/>
        <v/>
      </c>
    </row>
    <row r="47" spans="1:37" ht="29.15" customHeight="1" x14ac:dyDescent="0.25">
      <c r="A47" s="1" t="str">
        <f t="shared" si="16"/>
        <v/>
      </c>
      <c r="B47" s="1" t="str">
        <f>IF(B20="","",B20)</f>
        <v/>
      </c>
      <c r="C47" s="1" t="str">
        <f t="shared" si="17"/>
        <v/>
      </c>
      <c r="D47" s="1" t="str">
        <f t="shared" si="17"/>
        <v/>
      </c>
      <c r="E47" s="1" t="str">
        <f>IF(E20="","",E20)</f>
        <v/>
      </c>
      <c r="F47" s="1" t="str">
        <f>IF(F20="","",F20)</f>
        <v/>
      </c>
      <c r="G47" s="1" t="str">
        <f>IF(G20="","",G20)</f>
        <v/>
      </c>
      <c r="H47" s="1" t="str">
        <f>IF(H20="","",H20)</f>
        <v/>
      </c>
      <c r="I47" s="1" t="str">
        <f>IF(I20="","",I20)</f>
        <v/>
      </c>
      <c r="J47" s="1" t="str">
        <f>IF(J20="","",J20)</f>
        <v/>
      </c>
      <c r="K47" s="1" t="str">
        <f>IF(K20="","",K20)</f>
        <v/>
      </c>
      <c r="L47" s="1" t="str">
        <f>IF(L20="","",L20)</f>
        <v/>
      </c>
      <c r="M47" s="8">
        <f ca="1">LEN(D46)-2</f>
        <v>5</v>
      </c>
      <c r="N47" s="1" t="str">
        <f>IF(N20="","",N20)</f>
        <v/>
      </c>
      <c r="O47" s="1" t="str">
        <f>IF(O20="","",O20)</f>
        <v/>
      </c>
      <c r="P47" s="1" t="str">
        <f>IF(P20="","",P20)</f>
        <v/>
      </c>
      <c r="Q47" s="1" t="str">
        <f>IF(Q20="","",Q20)</f>
        <v/>
      </c>
      <c r="R47" s="1" t="str">
        <f t="shared" si="18"/>
        <v/>
      </c>
      <c r="S47" s="1" t="str">
        <f t="shared" si="18"/>
        <v/>
      </c>
      <c r="T47" s="1" t="str">
        <f t="shared" si="18"/>
        <v/>
      </c>
      <c r="U47" s="1" t="str">
        <f t="shared" ref="U47:AK47" si="22">IF(U20="","",U20)</f>
        <v/>
      </c>
      <c r="V47" s="1" t="str">
        <f t="shared" si="22"/>
        <v/>
      </c>
      <c r="W47" s="1" t="str">
        <f t="shared" si="22"/>
        <v/>
      </c>
      <c r="X47" s="1" t="str">
        <f t="shared" si="22"/>
        <v/>
      </c>
      <c r="Y47" s="1" t="str">
        <f t="shared" si="22"/>
        <v/>
      </c>
      <c r="Z47" s="1" t="str">
        <f t="shared" si="22"/>
        <v/>
      </c>
      <c r="AA47" s="1" t="str">
        <f t="shared" si="22"/>
        <v/>
      </c>
      <c r="AB47" s="1" t="str">
        <f t="shared" si="22"/>
        <v/>
      </c>
      <c r="AC47" s="1" t="str">
        <f t="shared" si="22"/>
        <v/>
      </c>
      <c r="AD47" s="1" t="str">
        <f t="shared" si="22"/>
        <v/>
      </c>
      <c r="AE47" s="1" t="str">
        <f t="shared" si="22"/>
        <v/>
      </c>
      <c r="AF47" s="1" t="str">
        <f t="shared" si="22"/>
        <v/>
      </c>
      <c r="AG47" s="1" t="str">
        <f t="shared" si="22"/>
        <v/>
      </c>
      <c r="AH47" s="1" t="str">
        <f t="shared" si="22"/>
        <v/>
      </c>
      <c r="AI47" s="1" t="str">
        <f t="shared" si="22"/>
        <v/>
      </c>
      <c r="AJ47" s="1" t="str">
        <f t="shared" si="22"/>
        <v/>
      </c>
      <c r="AK47" s="1" t="str">
        <f t="shared" si="22"/>
        <v/>
      </c>
    </row>
    <row r="48" spans="1:37" ht="29.15" customHeight="1" x14ac:dyDescent="0.25">
      <c r="A48" s="1" t="str">
        <f t="shared" si="16"/>
        <v>◇　四捨五入で［　　］の中の位までのがい数にしましょう。</v>
      </c>
    </row>
    <row r="49" spans="1:37" ht="29.15" customHeight="1" x14ac:dyDescent="0.25">
      <c r="A49" s="1" t="str">
        <f t="shared" si="16"/>
        <v>(8)</v>
      </c>
      <c r="C49" s="1" t="str">
        <f t="shared" si="17"/>
        <v/>
      </c>
      <c r="D49" s="116">
        <f t="shared" ca="1" si="17"/>
        <v>998783</v>
      </c>
      <c r="E49" s="116"/>
      <c r="F49" s="116"/>
      <c r="G49" s="116"/>
      <c r="H49" s="116"/>
      <c r="I49" s="1" t="str">
        <f>IF(I22="","",I22)</f>
        <v>［千の位］</v>
      </c>
      <c r="P49" s="112" t="s">
        <v>5</v>
      </c>
      <c r="Q49" s="112"/>
      <c r="R49" s="1" t="str">
        <f>IF(R22="","",R22)</f>
        <v/>
      </c>
      <c r="S49" s="1" t="str">
        <f>IF(S22="","",S22)</f>
        <v/>
      </c>
      <c r="T49" s="114">
        <f ca="1">ROUND(D49,-3)</f>
        <v>999000</v>
      </c>
      <c r="U49" s="114"/>
      <c r="V49" s="114"/>
      <c r="W49" s="114"/>
      <c r="X49" s="114"/>
      <c r="Y49" s="7"/>
      <c r="Z49" s="7"/>
      <c r="AA49" s="7"/>
      <c r="AB49" s="1" t="str">
        <f t="shared" ref="AB49:AK49" si="23">IF(AB22="","",AB22)</f>
        <v/>
      </c>
      <c r="AC49" s="1" t="str">
        <f t="shared" si="23"/>
        <v/>
      </c>
      <c r="AD49" s="1" t="str">
        <f t="shared" si="23"/>
        <v/>
      </c>
      <c r="AE49" s="1" t="str">
        <f t="shared" si="23"/>
        <v/>
      </c>
      <c r="AF49" s="1" t="str">
        <f t="shared" si="23"/>
        <v/>
      </c>
      <c r="AG49" s="1" t="str">
        <f t="shared" si="23"/>
        <v/>
      </c>
      <c r="AH49" s="1" t="str">
        <f t="shared" si="23"/>
        <v/>
      </c>
      <c r="AI49" s="1" t="str">
        <f t="shared" si="23"/>
        <v/>
      </c>
      <c r="AJ49" s="1" t="str">
        <f t="shared" si="23"/>
        <v/>
      </c>
      <c r="AK49" s="1" t="str">
        <f t="shared" si="23"/>
        <v/>
      </c>
    </row>
    <row r="50" spans="1:37" ht="29.15" customHeight="1" x14ac:dyDescent="0.25">
      <c r="A50" s="1" t="str">
        <f t="shared" si="16"/>
        <v/>
      </c>
      <c r="B50" s="1" t="str">
        <f t="shared" ref="B50:AK50" si="24">IF(B23="","",B23)</f>
        <v/>
      </c>
      <c r="C50" s="1" t="str">
        <f t="shared" si="24"/>
        <v/>
      </c>
      <c r="D50" s="1" t="str">
        <f t="shared" si="24"/>
        <v/>
      </c>
      <c r="E50" s="1" t="str">
        <f t="shared" si="24"/>
        <v/>
      </c>
      <c r="F50" s="1" t="str">
        <f t="shared" si="24"/>
        <v/>
      </c>
      <c r="G50" s="1" t="str">
        <f t="shared" si="24"/>
        <v/>
      </c>
      <c r="H50" s="1" t="str">
        <f t="shared" si="24"/>
        <v/>
      </c>
      <c r="I50" s="1" t="str">
        <f t="shared" si="24"/>
        <v/>
      </c>
      <c r="J50" s="1" t="str">
        <f t="shared" si="24"/>
        <v/>
      </c>
      <c r="Q50" s="1" t="str">
        <f t="shared" si="24"/>
        <v/>
      </c>
      <c r="R50" s="1" t="str">
        <f t="shared" si="24"/>
        <v/>
      </c>
      <c r="S50" s="1" t="str">
        <f t="shared" si="24"/>
        <v/>
      </c>
      <c r="T50" s="1" t="str">
        <f t="shared" si="24"/>
        <v/>
      </c>
      <c r="U50" s="1" t="str">
        <f t="shared" si="24"/>
        <v/>
      </c>
      <c r="V50" s="1" t="str">
        <f t="shared" si="24"/>
        <v/>
      </c>
      <c r="W50" s="1" t="str">
        <f t="shared" si="24"/>
        <v/>
      </c>
      <c r="X50" s="1" t="str">
        <f t="shared" si="24"/>
        <v/>
      </c>
      <c r="Y50" s="1" t="str">
        <f t="shared" si="24"/>
        <v/>
      </c>
      <c r="Z50" s="1" t="str">
        <f t="shared" si="24"/>
        <v/>
      </c>
      <c r="AA50" s="1" t="str">
        <f t="shared" si="24"/>
        <v/>
      </c>
      <c r="AB50" s="1" t="str">
        <f t="shared" si="24"/>
        <v/>
      </c>
      <c r="AC50" s="1" t="str">
        <f t="shared" si="24"/>
        <v/>
      </c>
      <c r="AD50" s="1" t="str">
        <f t="shared" si="24"/>
        <v/>
      </c>
      <c r="AE50" s="1" t="str">
        <f t="shared" si="24"/>
        <v/>
      </c>
      <c r="AF50" s="1" t="str">
        <f t="shared" si="24"/>
        <v/>
      </c>
      <c r="AG50" s="1" t="str">
        <f t="shared" si="24"/>
        <v/>
      </c>
      <c r="AH50" s="1" t="str">
        <f t="shared" si="24"/>
        <v/>
      </c>
      <c r="AI50" s="1" t="str">
        <f t="shared" si="24"/>
        <v/>
      </c>
      <c r="AJ50" s="1" t="str">
        <f t="shared" si="24"/>
        <v/>
      </c>
      <c r="AK50" s="1" t="str">
        <f t="shared" si="24"/>
        <v/>
      </c>
    </row>
    <row r="51" spans="1:37" ht="29.15" customHeight="1" x14ac:dyDescent="0.25">
      <c r="A51" s="1" t="str">
        <f t="shared" si="16"/>
        <v>(9)</v>
      </c>
      <c r="C51" s="1" t="str">
        <f>IF(C26="","",C26)</f>
        <v/>
      </c>
      <c r="D51" s="116">
        <f ca="1">IF(D24="","",D24)</f>
        <v>4792876</v>
      </c>
      <c r="E51" s="116"/>
      <c r="F51" s="116"/>
      <c r="G51" s="116"/>
      <c r="H51" s="116"/>
      <c r="I51" s="1" t="str">
        <f>IF(I24="","",I24)</f>
        <v>［一万の位］</v>
      </c>
      <c r="P51" s="112" t="s">
        <v>5</v>
      </c>
      <c r="Q51" s="112"/>
      <c r="R51" s="1" t="str">
        <f>IF(R24="","",R24)</f>
        <v/>
      </c>
      <c r="S51" s="1" t="str">
        <f>IF(S24="","",S24)</f>
        <v/>
      </c>
      <c r="T51" s="114">
        <f ca="1">ROUND(D51,-4)</f>
        <v>4790000</v>
      </c>
      <c r="U51" s="114"/>
      <c r="V51" s="114"/>
      <c r="W51" s="114"/>
      <c r="X51" s="114"/>
      <c r="Y51" s="7"/>
      <c r="Z51" s="7"/>
      <c r="AA51" s="7"/>
      <c r="AB51" s="1" t="str">
        <f t="shared" ref="AB51:AK51" si="25">IF(AB24="","",AB24)</f>
        <v/>
      </c>
      <c r="AC51" s="1" t="str">
        <f t="shared" si="25"/>
        <v/>
      </c>
      <c r="AD51" s="1" t="str">
        <f t="shared" si="25"/>
        <v/>
      </c>
      <c r="AE51" s="1" t="str">
        <f t="shared" si="25"/>
        <v/>
      </c>
      <c r="AF51" s="1" t="str">
        <f t="shared" si="25"/>
        <v/>
      </c>
      <c r="AG51" s="1" t="str">
        <f t="shared" si="25"/>
        <v/>
      </c>
      <c r="AH51" s="1" t="str">
        <f t="shared" si="25"/>
        <v/>
      </c>
      <c r="AI51" s="1" t="str">
        <f t="shared" si="25"/>
        <v/>
      </c>
      <c r="AJ51" s="1" t="str">
        <f t="shared" si="25"/>
        <v/>
      </c>
      <c r="AK51" s="1" t="str">
        <f t="shared" si="25"/>
        <v/>
      </c>
    </row>
    <row r="52" spans="1:37" ht="29.15" customHeight="1" x14ac:dyDescent="0.25">
      <c r="A52" s="1" t="str">
        <f t="shared" si="16"/>
        <v/>
      </c>
      <c r="B52" s="1" t="str">
        <f t="shared" ref="B52:AK52" si="26">IF(B25="","",B25)</f>
        <v/>
      </c>
      <c r="C52" s="1" t="str">
        <f t="shared" si="26"/>
        <v/>
      </c>
      <c r="D52" s="1" t="str">
        <f t="shared" si="26"/>
        <v/>
      </c>
      <c r="E52" s="1" t="str">
        <f t="shared" si="26"/>
        <v/>
      </c>
      <c r="F52" s="1" t="str">
        <f t="shared" si="26"/>
        <v/>
      </c>
      <c r="G52" s="1" t="str">
        <f t="shared" si="26"/>
        <v/>
      </c>
      <c r="H52" s="1" t="str">
        <f t="shared" si="26"/>
        <v/>
      </c>
      <c r="I52" s="1" t="str">
        <f t="shared" si="26"/>
        <v/>
      </c>
      <c r="J52" s="1" t="str">
        <f t="shared" si="26"/>
        <v/>
      </c>
      <c r="Q52" s="1" t="str">
        <f t="shared" si="26"/>
        <v/>
      </c>
      <c r="R52" s="1" t="str">
        <f t="shared" si="26"/>
        <v/>
      </c>
      <c r="S52" s="1" t="str">
        <f t="shared" si="26"/>
        <v/>
      </c>
      <c r="T52" s="1" t="str">
        <f t="shared" si="26"/>
        <v/>
      </c>
      <c r="U52" s="1" t="str">
        <f t="shared" si="26"/>
        <v/>
      </c>
      <c r="V52" s="1" t="str">
        <f t="shared" si="26"/>
        <v/>
      </c>
      <c r="W52" s="1" t="str">
        <f t="shared" si="26"/>
        <v/>
      </c>
      <c r="X52" s="1" t="str">
        <f t="shared" si="26"/>
        <v/>
      </c>
      <c r="Y52" s="1" t="str">
        <f t="shared" si="26"/>
        <v/>
      </c>
      <c r="Z52" s="1" t="str">
        <f t="shared" si="26"/>
        <v/>
      </c>
      <c r="AA52" s="1" t="str">
        <f t="shared" si="26"/>
        <v/>
      </c>
      <c r="AB52" s="1" t="str">
        <f t="shared" si="26"/>
        <v/>
      </c>
      <c r="AC52" s="1" t="str">
        <f t="shared" si="26"/>
        <v/>
      </c>
      <c r="AD52" s="1" t="str">
        <f t="shared" si="26"/>
        <v/>
      </c>
      <c r="AE52" s="1" t="str">
        <f t="shared" si="26"/>
        <v/>
      </c>
      <c r="AF52" s="1" t="str">
        <f t="shared" si="26"/>
        <v/>
      </c>
      <c r="AG52" s="1" t="str">
        <f t="shared" si="26"/>
        <v/>
      </c>
      <c r="AH52" s="1" t="str">
        <f t="shared" si="26"/>
        <v/>
      </c>
      <c r="AI52" s="1" t="str">
        <f t="shared" si="26"/>
        <v/>
      </c>
      <c r="AJ52" s="1" t="str">
        <f t="shared" si="26"/>
        <v/>
      </c>
      <c r="AK52" s="1" t="str">
        <f t="shared" si="26"/>
        <v/>
      </c>
    </row>
    <row r="53" spans="1:37" ht="29.15" customHeight="1" x14ac:dyDescent="0.25">
      <c r="A53" s="1" t="str">
        <f t="shared" si="16"/>
        <v>(10)</v>
      </c>
      <c r="D53" s="116">
        <f t="shared" ref="D53:AK53" ca="1" si="27">IF(D26="","",D26)</f>
        <v>9382932</v>
      </c>
      <c r="E53" s="116"/>
      <c r="F53" s="116"/>
      <c r="G53" s="116"/>
      <c r="H53" s="116"/>
      <c r="I53" s="1" t="str">
        <f t="shared" si="27"/>
        <v>［十万の位］</v>
      </c>
      <c r="P53" s="112" t="s">
        <v>5</v>
      </c>
      <c r="Q53" s="112"/>
      <c r="R53" s="1" t="str">
        <f t="shared" si="27"/>
        <v/>
      </c>
      <c r="S53" s="1" t="str">
        <f t="shared" si="27"/>
        <v/>
      </c>
      <c r="T53" s="114">
        <f ca="1">ROUND(D53,-5)</f>
        <v>9400000</v>
      </c>
      <c r="U53" s="114"/>
      <c r="V53" s="114"/>
      <c r="W53" s="114"/>
      <c r="X53" s="114"/>
      <c r="Y53" s="1" t="str">
        <f t="shared" si="27"/>
        <v/>
      </c>
      <c r="Z53" s="1" t="str">
        <f t="shared" si="27"/>
        <v/>
      </c>
      <c r="AA53" s="1" t="str">
        <f t="shared" si="27"/>
        <v/>
      </c>
      <c r="AB53" s="1" t="str">
        <f t="shared" si="27"/>
        <v/>
      </c>
      <c r="AC53" s="1" t="str">
        <f t="shared" si="27"/>
        <v/>
      </c>
      <c r="AD53" s="1" t="str">
        <f t="shared" si="27"/>
        <v/>
      </c>
      <c r="AE53" s="1" t="str">
        <f t="shared" si="27"/>
        <v/>
      </c>
      <c r="AF53" s="1" t="str">
        <f t="shared" si="27"/>
        <v/>
      </c>
      <c r="AG53" s="1" t="str">
        <f t="shared" si="27"/>
        <v/>
      </c>
      <c r="AH53" s="1" t="str">
        <f t="shared" si="27"/>
        <v/>
      </c>
      <c r="AI53" s="1" t="str">
        <f t="shared" si="27"/>
        <v/>
      </c>
      <c r="AJ53" s="1" t="str">
        <f t="shared" si="27"/>
        <v/>
      </c>
      <c r="AK53" s="1" t="str">
        <f t="shared" si="27"/>
        <v/>
      </c>
    </row>
    <row r="54" spans="1:37" ht="29.15" customHeight="1" x14ac:dyDescent="0.25">
      <c r="A54" s="1" t="str">
        <f t="shared" si="16"/>
        <v/>
      </c>
      <c r="B54" s="1" t="str">
        <f t="shared" ref="B54:AK54" si="28">IF(B27="","",B27)</f>
        <v/>
      </c>
      <c r="C54" s="1" t="str">
        <f t="shared" si="28"/>
        <v/>
      </c>
      <c r="D54" s="1" t="str">
        <f t="shared" si="28"/>
        <v/>
      </c>
      <c r="E54" s="1" t="str">
        <f t="shared" si="28"/>
        <v/>
      </c>
      <c r="F54" s="1" t="str">
        <f t="shared" si="28"/>
        <v/>
      </c>
      <c r="G54" s="1" t="str">
        <f t="shared" si="28"/>
        <v/>
      </c>
      <c r="H54" s="1" t="str">
        <f t="shared" si="28"/>
        <v/>
      </c>
      <c r="I54" s="1" t="str">
        <f t="shared" si="28"/>
        <v/>
      </c>
      <c r="J54" s="1" t="str">
        <f t="shared" si="28"/>
        <v/>
      </c>
      <c r="Q54" s="1" t="str">
        <f t="shared" si="28"/>
        <v/>
      </c>
      <c r="R54" s="1" t="str">
        <f t="shared" si="28"/>
        <v/>
      </c>
      <c r="S54" s="1" t="str">
        <f t="shared" si="28"/>
        <v/>
      </c>
      <c r="T54" s="1" t="str">
        <f t="shared" si="28"/>
        <v/>
      </c>
      <c r="U54" s="1" t="str">
        <f t="shared" si="28"/>
        <v/>
      </c>
      <c r="V54" s="1" t="str">
        <f t="shared" si="28"/>
        <v/>
      </c>
      <c r="AB54" s="1" t="str">
        <f t="shared" si="28"/>
        <v/>
      </c>
      <c r="AC54" s="1" t="str">
        <f t="shared" si="28"/>
        <v/>
      </c>
      <c r="AD54" s="1" t="str">
        <f t="shared" si="28"/>
        <v/>
      </c>
      <c r="AE54" s="1" t="str">
        <f t="shared" si="28"/>
        <v/>
      </c>
      <c r="AF54" s="1" t="str">
        <f t="shared" si="28"/>
        <v/>
      </c>
      <c r="AG54" s="1" t="str">
        <f t="shared" si="28"/>
        <v/>
      </c>
      <c r="AH54" s="1" t="str">
        <f t="shared" si="28"/>
        <v/>
      </c>
      <c r="AI54" s="1" t="str">
        <f t="shared" si="28"/>
        <v/>
      </c>
      <c r="AJ54" s="1" t="str">
        <f t="shared" si="28"/>
        <v/>
      </c>
      <c r="AK54" s="1" t="str">
        <f t="shared" si="28"/>
        <v/>
      </c>
    </row>
  </sheetData>
  <mergeCells count="42">
    <mergeCell ref="M39:Q39"/>
    <mergeCell ref="M34:Q34"/>
    <mergeCell ref="M36:Q36"/>
    <mergeCell ref="D24:H24"/>
    <mergeCell ref="J39:K39"/>
    <mergeCell ref="J34:K34"/>
    <mergeCell ref="J36:K36"/>
    <mergeCell ref="AI1:AJ1"/>
    <mergeCell ref="AI28:AJ28"/>
    <mergeCell ref="D5:H5"/>
    <mergeCell ref="D32:H32"/>
    <mergeCell ref="M32:Q32"/>
    <mergeCell ref="D7:H7"/>
    <mergeCell ref="D9:H9"/>
    <mergeCell ref="D17:H17"/>
    <mergeCell ref="D19:H19"/>
    <mergeCell ref="D22:H22"/>
    <mergeCell ref="D12:H12"/>
    <mergeCell ref="D14:H14"/>
    <mergeCell ref="J32:K32"/>
    <mergeCell ref="D26:H26"/>
    <mergeCell ref="D39:H39"/>
    <mergeCell ref="D41:H41"/>
    <mergeCell ref="D44:H44"/>
    <mergeCell ref="D34:H34"/>
    <mergeCell ref="D36:H36"/>
    <mergeCell ref="J41:K41"/>
    <mergeCell ref="M41:Q41"/>
    <mergeCell ref="M44:Q44"/>
    <mergeCell ref="T51:X51"/>
    <mergeCell ref="J44:K44"/>
    <mergeCell ref="M46:Q46"/>
    <mergeCell ref="T53:X53"/>
    <mergeCell ref="D46:H46"/>
    <mergeCell ref="D49:H49"/>
    <mergeCell ref="P49:Q49"/>
    <mergeCell ref="T49:X49"/>
    <mergeCell ref="D51:H51"/>
    <mergeCell ref="D53:H53"/>
    <mergeCell ref="P51:Q51"/>
    <mergeCell ref="P53:Q53"/>
    <mergeCell ref="J46:K46"/>
  </mergeCells>
  <phoneticPr fontId="2"/>
  <pageMargins left="0.98425196850393704" right="0.98425196850393704" top="0.98425196850393704" bottom="0.98425196850393704" header="0.51181102362204722" footer="0.51181102362204722"/>
  <pageSetup paperSize="9" orientation="portrait" horizontalDpi="300" verticalDpi="0" r:id="rId1"/>
  <headerFooter alignWithMargins="0">
    <oddHeader>&amp;L&amp;14算数ドリル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K54"/>
  <sheetViews>
    <sheetView workbookViewId="0"/>
  </sheetViews>
  <sheetFormatPr defaultColWidth="11.0703125" defaultRowHeight="25" customHeight="1" x14ac:dyDescent="0.25"/>
  <cols>
    <col min="1" max="37" width="1.7109375" style="1" customWidth="1"/>
    <col min="38" max="16384" width="11.0703125" style="1"/>
  </cols>
  <sheetData>
    <row r="1" spans="1:36" ht="25" customHeight="1" x14ac:dyDescent="0.25">
      <c r="D1" s="2" t="s">
        <v>96</v>
      </c>
      <c r="AG1" s="3" t="s">
        <v>2</v>
      </c>
      <c r="AH1" s="3"/>
      <c r="AI1" s="111"/>
      <c r="AJ1" s="111"/>
    </row>
    <row r="2" spans="1:36" ht="25" customHeight="1" x14ac:dyDescent="0.25">
      <c r="Q2" s="4" t="s">
        <v>0</v>
      </c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</row>
    <row r="3" spans="1:36" ht="29.15" customHeight="1" x14ac:dyDescent="0.25">
      <c r="A3" s="31" t="s">
        <v>106</v>
      </c>
      <c r="B3" s="31"/>
      <c r="C3" s="30" t="s">
        <v>97</v>
      </c>
    </row>
    <row r="4" spans="1:36" ht="29.15" customHeight="1" x14ac:dyDescent="0.25">
      <c r="A4" s="31" t="s">
        <v>98</v>
      </c>
      <c r="D4" s="112">
        <f ca="1">INT(RAND()*9+1)*10000+INT(RAND()*9999+1)</f>
        <v>70897</v>
      </c>
      <c r="E4" s="112"/>
      <c r="F4" s="112"/>
      <c r="G4" s="112"/>
      <c r="H4" s="129" t="s">
        <v>99</v>
      </c>
      <c r="I4" s="129"/>
      <c r="J4" s="112">
        <f ca="1">INT(RAND()*9+1)*10000+INT(RAND()*9999+1)</f>
        <v>79959</v>
      </c>
      <c r="K4" s="112"/>
      <c r="L4" s="112"/>
      <c r="M4" s="112"/>
      <c r="O4" s="30" t="s">
        <v>100</v>
      </c>
    </row>
    <row r="5" spans="1:36" ht="29.15" customHeight="1" x14ac:dyDescent="0.25">
      <c r="A5" s="5"/>
      <c r="C5" s="5"/>
      <c r="T5" s="5"/>
      <c r="W5" s="7"/>
      <c r="X5" s="7"/>
      <c r="Y5" s="7"/>
      <c r="Z5" s="7"/>
      <c r="AA5" s="7"/>
    </row>
    <row r="6" spans="1:36" ht="29.15" customHeight="1" x14ac:dyDescent="0.25">
      <c r="A6" s="31" t="s">
        <v>101</v>
      </c>
      <c r="D6" s="112">
        <f ca="1">INT(RAND()*9+1)*10000+INT(RAND()*9999+1)</f>
        <v>23912</v>
      </c>
      <c r="E6" s="112"/>
      <c r="F6" s="112"/>
      <c r="G6" s="112"/>
      <c r="H6" s="129" t="s">
        <v>99</v>
      </c>
      <c r="I6" s="129"/>
      <c r="J6" s="112">
        <f ca="1">INT(RAND()*9+1)*10000+INT(RAND()*9999+1)</f>
        <v>55891</v>
      </c>
      <c r="K6" s="112"/>
      <c r="L6" s="112"/>
      <c r="M6" s="112"/>
      <c r="O6" s="30" t="s">
        <v>102</v>
      </c>
    </row>
    <row r="7" spans="1:36" ht="29.15" customHeight="1" x14ac:dyDescent="0.25">
      <c r="A7" s="5"/>
      <c r="C7" s="5"/>
      <c r="T7" s="5"/>
      <c r="W7" s="7"/>
      <c r="X7" s="7"/>
      <c r="Y7" s="7"/>
      <c r="Z7" s="7"/>
      <c r="AA7" s="7"/>
    </row>
    <row r="8" spans="1:36" ht="29.15" customHeight="1" x14ac:dyDescent="0.25">
      <c r="A8" s="31" t="s">
        <v>103</v>
      </c>
      <c r="D8" s="112">
        <f ca="1">INT(RAND()*7+3)*10000+INT(RAND()*9999+1)</f>
        <v>61937</v>
      </c>
      <c r="E8" s="112"/>
      <c r="F8" s="112"/>
      <c r="G8" s="112"/>
      <c r="H8" s="129" t="s">
        <v>26</v>
      </c>
      <c r="I8" s="129"/>
      <c r="J8" s="112">
        <f ca="1">INT(RAND()*INT(D8/10000)-1+1)*10000+INT(RAND()*9999+1)</f>
        <v>52974</v>
      </c>
      <c r="K8" s="112"/>
      <c r="L8" s="112"/>
      <c r="M8" s="112"/>
      <c r="O8" s="30" t="s">
        <v>100</v>
      </c>
    </row>
    <row r="9" spans="1:36" ht="29.15" customHeight="1" x14ac:dyDescent="0.25">
      <c r="A9" s="5"/>
      <c r="C9" s="5"/>
      <c r="T9" s="5"/>
      <c r="W9" s="7"/>
      <c r="X9" s="7"/>
      <c r="Y9" s="7"/>
      <c r="Z9" s="7"/>
      <c r="AA9" s="7"/>
    </row>
    <row r="10" spans="1:36" ht="29.15" customHeight="1" x14ac:dyDescent="0.25">
      <c r="A10" s="31" t="s">
        <v>104</v>
      </c>
      <c r="D10" s="112">
        <f ca="1">INT(RAND()*7+3)*10000+INT(RAND()*9999+1)</f>
        <v>97071</v>
      </c>
      <c r="E10" s="112"/>
      <c r="F10" s="112"/>
      <c r="G10" s="112"/>
      <c r="H10" s="129" t="s">
        <v>26</v>
      </c>
      <c r="I10" s="129"/>
      <c r="J10" s="112">
        <f ca="1">INT(RAND()*INT(D10/10000-1)+1)*10000+INT(RAND()*9999+1)</f>
        <v>37775</v>
      </c>
      <c r="K10" s="112"/>
      <c r="L10" s="112"/>
      <c r="M10" s="112"/>
      <c r="O10" s="30" t="s">
        <v>102</v>
      </c>
    </row>
    <row r="11" spans="1:36" ht="29.15" customHeight="1" x14ac:dyDescent="0.25">
      <c r="A11" s="5"/>
      <c r="C11" s="5"/>
    </row>
    <row r="12" spans="1:36" ht="29.15" customHeight="1" x14ac:dyDescent="0.25">
      <c r="A12" s="5"/>
      <c r="C12" s="5"/>
    </row>
    <row r="13" spans="1:36" ht="29.15" customHeight="1" x14ac:dyDescent="0.25">
      <c r="A13" s="31" t="s">
        <v>107</v>
      </c>
      <c r="C13" s="5"/>
      <c r="D13" s="30" t="s">
        <v>108</v>
      </c>
    </row>
    <row r="14" spans="1:36" ht="29.15" customHeight="1" x14ac:dyDescent="0.25">
      <c r="A14" s="31" t="s">
        <v>4</v>
      </c>
      <c r="C14" s="5"/>
      <c r="D14" s="112">
        <f ca="1">INT(RAND()*9+1)*100+INT(RAND()*99+1)</f>
        <v>405</v>
      </c>
      <c r="E14" s="112"/>
      <c r="F14" s="112"/>
      <c r="G14" s="129" t="s">
        <v>105</v>
      </c>
      <c r="H14" s="112"/>
      <c r="I14" s="112">
        <f ca="1">INT(RAND()*9+1)*100+INT(RAND()*99+1)</f>
        <v>188</v>
      </c>
      <c r="J14" s="112"/>
      <c r="K14" s="112"/>
      <c r="M14" s="30" t="s">
        <v>258</v>
      </c>
      <c r="O14" s="30"/>
      <c r="T14" s="5"/>
      <c r="W14" s="7"/>
      <c r="X14" s="7"/>
      <c r="Y14" s="7"/>
      <c r="Z14" s="7"/>
      <c r="AA14" s="7"/>
    </row>
    <row r="15" spans="1:36" ht="29.15" customHeight="1" x14ac:dyDescent="0.25">
      <c r="A15" s="5"/>
      <c r="D15" s="30" t="s">
        <v>109</v>
      </c>
    </row>
    <row r="16" spans="1:36" ht="29.15" customHeight="1" x14ac:dyDescent="0.25">
      <c r="A16" s="5"/>
      <c r="D16" s="30"/>
    </row>
    <row r="17" spans="1:36" ht="29.15" customHeight="1" x14ac:dyDescent="0.25">
      <c r="A17" s="31" t="s">
        <v>6</v>
      </c>
      <c r="C17" s="5"/>
      <c r="D17" s="112">
        <f ca="1">INT(RAND()*9+1)*1000+INT(RAND()*99+1)</f>
        <v>1089</v>
      </c>
      <c r="E17" s="112"/>
      <c r="F17" s="112"/>
      <c r="G17" s="112"/>
      <c r="H17" s="129" t="s">
        <v>105</v>
      </c>
      <c r="I17" s="112"/>
      <c r="J17" s="112">
        <f ca="1">INT(RAND()*9+1)*100+INT(RAND()*99+1)</f>
        <v>784</v>
      </c>
      <c r="K17" s="112"/>
      <c r="L17" s="112"/>
      <c r="N17" s="30" t="s">
        <v>258</v>
      </c>
      <c r="P17" s="30"/>
      <c r="U17" s="5"/>
      <c r="X17" s="7"/>
      <c r="Y17" s="7"/>
      <c r="Z17" s="7"/>
      <c r="AA17" s="7"/>
      <c r="AB17" s="7"/>
    </row>
    <row r="18" spans="1:36" ht="29.15" customHeight="1" x14ac:dyDescent="0.25">
      <c r="D18" s="30" t="s">
        <v>109</v>
      </c>
    </row>
    <row r="19" spans="1:36" ht="29.15" customHeight="1" x14ac:dyDescent="0.25">
      <c r="A19" s="5"/>
    </row>
    <row r="20" spans="1:36" ht="29.15" customHeight="1" x14ac:dyDescent="0.25">
      <c r="A20" s="31" t="s">
        <v>110</v>
      </c>
      <c r="C20" s="5"/>
      <c r="D20" s="112">
        <f ca="1">INT(RAND()*9+1)*100000+INT(RAND()*99999)</f>
        <v>545877</v>
      </c>
      <c r="E20" s="112"/>
      <c r="F20" s="112"/>
      <c r="G20" s="112"/>
      <c r="H20" s="112"/>
      <c r="I20" s="129" t="s">
        <v>13</v>
      </c>
      <c r="J20" s="112"/>
      <c r="K20" s="112">
        <f ca="1">INT(RAND()*3+2)*100+INT(RAND()*99+1)</f>
        <v>491</v>
      </c>
      <c r="L20" s="112"/>
      <c r="M20" s="112"/>
      <c r="O20" s="30" t="s">
        <v>111</v>
      </c>
      <c r="T20" s="5"/>
      <c r="W20" s="7"/>
      <c r="X20" s="7"/>
      <c r="Y20" s="7"/>
      <c r="Z20" s="7"/>
      <c r="AA20" s="7"/>
    </row>
    <row r="21" spans="1:36" ht="29.15" customHeight="1" x14ac:dyDescent="0.25">
      <c r="A21" s="5"/>
      <c r="D21" s="30" t="s">
        <v>259</v>
      </c>
    </row>
    <row r="22" spans="1:36" ht="29.15" customHeight="1" x14ac:dyDescent="0.25">
      <c r="A22" s="5"/>
      <c r="C22" s="5"/>
      <c r="D22" s="30" t="s">
        <v>112</v>
      </c>
      <c r="T22" s="5"/>
      <c r="W22" s="7"/>
      <c r="X22" s="7"/>
      <c r="Y22" s="7"/>
      <c r="Z22" s="7"/>
      <c r="AA22" s="7"/>
    </row>
    <row r="23" spans="1:36" ht="29.15" customHeight="1" x14ac:dyDescent="0.25"/>
    <row r="24" spans="1:36" ht="29.15" customHeight="1" x14ac:dyDescent="0.25">
      <c r="A24" s="31" t="s">
        <v>110</v>
      </c>
      <c r="C24" s="5"/>
      <c r="D24" s="112">
        <f ca="1">INT(RAND()*9+1)*10000+INT(RAND()*9999)</f>
        <v>29156</v>
      </c>
      <c r="E24" s="112"/>
      <c r="F24" s="112"/>
      <c r="G24" s="112"/>
      <c r="H24" s="129" t="s">
        <v>13</v>
      </c>
      <c r="I24" s="112"/>
      <c r="J24" s="112">
        <f ca="1">INT(RAND()*5+5)*100+INT(RAND()*99+1)</f>
        <v>799</v>
      </c>
      <c r="K24" s="112"/>
      <c r="L24" s="112"/>
      <c r="N24" s="30" t="s">
        <v>111</v>
      </c>
      <c r="S24" s="5"/>
    </row>
    <row r="25" spans="1:36" ht="29.15" customHeight="1" x14ac:dyDescent="0.25">
      <c r="A25" s="5"/>
      <c r="D25" s="30" t="s">
        <v>259</v>
      </c>
    </row>
    <row r="26" spans="1:36" ht="29.15" customHeight="1" x14ac:dyDescent="0.25">
      <c r="A26" s="5"/>
      <c r="C26" s="5"/>
      <c r="D26" s="30" t="s">
        <v>112</v>
      </c>
      <c r="T26" s="5"/>
    </row>
    <row r="27" spans="1:36" ht="29.15" customHeight="1" x14ac:dyDescent="0.25">
      <c r="A27" s="5"/>
    </row>
    <row r="28" spans="1:36" ht="25" customHeight="1" x14ac:dyDescent="0.25">
      <c r="D28" s="2" t="str">
        <f>IF(D1="","",D1)</f>
        <v>がい数の計算</v>
      </c>
      <c r="AG28" s="3" t="str">
        <f>IF(AG1="","",AG1)</f>
        <v>№</v>
      </c>
      <c r="AH28" s="3"/>
      <c r="AI28" s="111" t="str">
        <f>IF(AI1="","",AI1)</f>
        <v/>
      </c>
      <c r="AJ28" s="111"/>
    </row>
    <row r="29" spans="1:36" ht="25" customHeight="1" x14ac:dyDescent="0.25">
      <c r="E29" s="6" t="s">
        <v>1</v>
      </c>
      <c r="Q29" s="4" t="str">
        <f>IF(Q2="","",Q2)</f>
        <v>名前</v>
      </c>
      <c r="R29" s="3"/>
      <c r="S29" s="3"/>
      <c r="T29" s="3"/>
      <c r="U29" s="3" t="str">
        <f>IF(U2="","",U2)</f>
        <v/>
      </c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</row>
    <row r="30" spans="1:36" ht="29.15" customHeight="1" x14ac:dyDescent="0.25">
      <c r="A30" s="31" t="str">
        <f t="shared" ref="A30:A37" si="0">IF(A3="","",A3)</f>
        <v>１</v>
      </c>
      <c r="B30" s="31"/>
      <c r="C30" s="30" t="str">
        <f>IF(C3="","",C3)</f>
        <v>〔　　〕の中の位までもとめましょう。</v>
      </c>
    </row>
    <row r="31" spans="1:36" ht="29.15" customHeight="1" x14ac:dyDescent="0.25">
      <c r="A31" s="31" t="str">
        <f t="shared" si="0"/>
        <v>(1)</v>
      </c>
      <c r="D31" s="112">
        <f t="shared" ref="D31:O31" ca="1" si="1">IF(D4="","",D4)</f>
        <v>70897</v>
      </c>
      <c r="E31" s="112" t="str">
        <f t="shared" si="1"/>
        <v/>
      </c>
      <c r="F31" s="112" t="str">
        <f t="shared" si="1"/>
        <v/>
      </c>
      <c r="G31" s="112" t="str">
        <f t="shared" si="1"/>
        <v/>
      </c>
      <c r="H31" s="129" t="str">
        <f t="shared" si="1"/>
        <v>＋</v>
      </c>
      <c r="I31" s="129" t="str">
        <f t="shared" si="1"/>
        <v/>
      </c>
      <c r="J31" s="112">
        <f t="shared" ca="1" si="1"/>
        <v>79959</v>
      </c>
      <c r="K31" s="112" t="str">
        <f t="shared" si="1"/>
        <v/>
      </c>
      <c r="L31" s="112" t="str">
        <f t="shared" si="1"/>
        <v/>
      </c>
      <c r="M31" s="112" t="str">
        <f t="shared" si="1"/>
        <v/>
      </c>
      <c r="N31" s="1" t="str">
        <f t="shared" si="1"/>
        <v/>
      </c>
      <c r="O31" s="30" t="str">
        <f t="shared" si="1"/>
        <v>〔千の位〕</v>
      </c>
    </row>
    <row r="32" spans="1:36" ht="29.15" customHeight="1" x14ac:dyDescent="0.25">
      <c r="A32" s="5" t="str">
        <f t="shared" si="0"/>
        <v/>
      </c>
      <c r="C32" s="5"/>
      <c r="D32" s="121">
        <f ca="1">ROUND(D31,-3)</f>
        <v>71000</v>
      </c>
      <c r="E32" s="121"/>
      <c r="F32" s="121"/>
      <c r="G32" s="121"/>
      <c r="H32" s="121" t="s">
        <v>27</v>
      </c>
      <c r="I32" s="121" t="str">
        <f t="shared" ref="I32:I38" si="2">IF(I5="","",I5)</f>
        <v/>
      </c>
      <c r="J32" s="121">
        <f ca="1">ROUND(J31,-3)</f>
        <v>80000</v>
      </c>
      <c r="K32" s="121"/>
      <c r="L32" s="121"/>
      <c r="M32" s="121"/>
      <c r="N32" s="121" t="s">
        <v>25</v>
      </c>
      <c r="O32" s="121"/>
      <c r="P32" s="121">
        <f ca="1">D32+J32</f>
        <v>151000</v>
      </c>
      <c r="Q32" s="121"/>
      <c r="R32" s="121"/>
      <c r="S32" s="121"/>
      <c r="T32" s="121"/>
      <c r="W32" s="7"/>
      <c r="X32" s="7"/>
      <c r="Y32" s="7"/>
      <c r="Z32" s="7"/>
      <c r="AA32" s="7"/>
    </row>
    <row r="33" spans="1:37" ht="29.15" customHeight="1" x14ac:dyDescent="0.25">
      <c r="A33" s="31" t="str">
        <f t="shared" si="0"/>
        <v>(2)</v>
      </c>
      <c r="D33" s="112">
        <f ca="1">IF(D6="","",D6)</f>
        <v>23912</v>
      </c>
      <c r="E33" s="112" t="str">
        <f>IF(E6="","",E6)</f>
        <v/>
      </c>
      <c r="F33" s="112" t="str">
        <f>IF(F6="","",F6)</f>
        <v/>
      </c>
      <c r="G33" s="112" t="str">
        <f>IF(G6="","",G6)</f>
        <v/>
      </c>
      <c r="H33" s="129" t="str">
        <f>IF(H6="","",H6)</f>
        <v>＋</v>
      </c>
      <c r="I33" s="129" t="str">
        <f t="shared" si="2"/>
        <v/>
      </c>
      <c r="J33" s="112">
        <f t="shared" ref="J33:O33" ca="1" si="3">IF(J6="","",J6)</f>
        <v>55891</v>
      </c>
      <c r="K33" s="112" t="str">
        <f t="shared" si="3"/>
        <v/>
      </c>
      <c r="L33" s="112" t="str">
        <f t="shared" si="3"/>
        <v/>
      </c>
      <c r="M33" s="112" t="str">
        <f t="shared" si="3"/>
        <v/>
      </c>
      <c r="N33" s="1" t="str">
        <f t="shared" si="3"/>
        <v/>
      </c>
      <c r="O33" s="30" t="str">
        <f t="shared" si="3"/>
        <v>〔万の位〕</v>
      </c>
    </row>
    <row r="34" spans="1:37" ht="29.15" customHeight="1" x14ac:dyDescent="0.25">
      <c r="A34" s="5" t="str">
        <f t="shared" si="0"/>
        <v/>
      </c>
      <c r="C34" s="5"/>
      <c r="D34" s="121">
        <f ca="1">ROUND(D33,-4)</f>
        <v>20000</v>
      </c>
      <c r="E34" s="121"/>
      <c r="F34" s="121"/>
      <c r="G34" s="121"/>
      <c r="H34" s="121" t="s">
        <v>27</v>
      </c>
      <c r="I34" s="121" t="str">
        <f t="shared" si="2"/>
        <v/>
      </c>
      <c r="J34" s="121">
        <f ca="1">ROUND(J33,-4)</f>
        <v>60000</v>
      </c>
      <c r="K34" s="121"/>
      <c r="L34" s="121"/>
      <c r="M34" s="121"/>
      <c r="N34" s="121" t="s">
        <v>25</v>
      </c>
      <c r="O34" s="121"/>
      <c r="P34" s="121">
        <f ca="1">D34+J34</f>
        <v>80000</v>
      </c>
      <c r="Q34" s="121"/>
      <c r="R34" s="121"/>
      <c r="S34" s="121"/>
      <c r="T34" s="121"/>
      <c r="W34" s="7"/>
      <c r="X34" s="7"/>
      <c r="Y34" s="7"/>
      <c r="Z34" s="7"/>
      <c r="AA34" s="7"/>
    </row>
    <row r="35" spans="1:37" ht="29.15" customHeight="1" x14ac:dyDescent="0.25">
      <c r="A35" s="31" t="str">
        <f t="shared" si="0"/>
        <v>(3)</v>
      </c>
      <c r="D35" s="112">
        <f ca="1">IF(D8="","",D8)</f>
        <v>61937</v>
      </c>
      <c r="E35" s="112" t="str">
        <f>IF(E8="","",E8)</f>
        <v/>
      </c>
      <c r="F35" s="112" t="str">
        <f>IF(F8="","",F8)</f>
        <v/>
      </c>
      <c r="G35" s="112" t="str">
        <f>IF(G8="","",G8)</f>
        <v/>
      </c>
      <c r="H35" s="129" t="str">
        <f>IF(H8="","",H8)</f>
        <v>－</v>
      </c>
      <c r="I35" s="129" t="str">
        <f t="shared" si="2"/>
        <v/>
      </c>
      <c r="J35" s="112">
        <f t="shared" ref="J35:O35" ca="1" si="4">IF(J8="","",J8)</f>
        <v>52974</v>
      </c>
      <c r="K35" s="112" t="str">
        <f t="shared" si="4"/>
        <v/>
      </c>
      <c r="L35" s="112" t="str">
        <f t="shared" si="4"/>
        <v/>
      </c>
      <c r="M35" s="112" t="str">
        <f t="shared" si="4"/>
        <v/>
      </c>
      <c r="N35" s="1" t="str">
        <f t="shared" si="4"/>
        <v/>
      </c>
      <c r="O35" s="30" t="str">
        <f t="shared" si="4"/>
        <v>〔千の位〕</v>
      </c>
    </row>
    <row r="36" spans="1:37" ht="29.15" customHeight="1" x14ac:dyDescent="0.25">
      <c r="A36" s="5" t="str">
        <f t="shared" si="0"/>
        <v/>
      </c>
      <c r="C36" s="5"/>
      <c r="D36" s="121">
        <f ca="1">ROUND(D35,-3)</f>
        <v>62000</v>
      </c>
      <c r="E36" s="121"/>
      <c r="F36" s="121"/>
      <c r="G36" s="121"/>
      <c r="H36" s="121" t="s">
        <v>26</v>
      </c>
      <c r="I36" s="121" t="str">
        <f t="shared" si="2"/>
        <v/>
      </c>
      <c r="J36" s="121">
        <f ca="1">ROUND(J35,-3)</f>
        <v>53000</v>
      </c>
      <c r="K36" s="121"/>
      <c r="L36" s="121"/>
      <c r="M36" s="121"/>
      <c r="N36" s="121" t="s">
        <v>25</v>
      </c>
      <c r="O36" s="121"/>
      <c r="P36" s="121">
        <f ca="1">D36-J36</f>
        <v>9000</v>
      </c>
      <c r="Q36" s="121"/>
      <c r="R36" s="121"/>
      <c r="S36" s="121"/>
      <c r="T36" s="121"/>
      <c r="W36" s="7"/>
      <c r="X36" s="7"/>
      <c r="Y36" s="7"/>
      <c r="Z36" s="7"/>
      <c r="AA36" s="7"/>
    </row>
    <row r="37" spans="1:37" ht="29.15" customHeight="1" x14ac:dyDescent="0.25">
      <c r="A37" s="31" t="str">
        <f t="shared" si="0"/>
        <v>(4)</v>
      </c>
      <c r="D37" s="112">
        <f ca="1">IF(D10="","",D10)</f>
        <v>97071</v>
      </c>
      <c r="E37" s="112" t="str">
        <f>IF(E10="","",E10)</f>
        <v/>
      </c>
      <c r="F37" s="112" t="str">
        <f>IF(F10="","",F10)</f>
        <v/>
      </c>
      <c r="G37" s="112" t="str">
        <f>IF(G10="","",G10)</f>
        <v/>
      </c>
      <c r="H37" s="129" t="str">
        <f>IF(H10="","",H10)</f>
        <v>－</v>
      </c>
      <c r="I37" s="129" t="str">
        <f t="shared" si="2"/>
        <v/>
      </c>
      <c r="J37" s="112">
        <f t="shared" ref="J37:O37" ca="1" si="5">IF(J10="","",J10)</f>
        <v>37775</v>
      </c>
      <c r="K37" s="112" t="str">
        <f t="shared" si="5"/>
        <v/>
      </c>
      <c r="L37" s="112" t="str">
        <f t="shared" si="5"/>
        <v/>
      </c>
      <c r="M37" s="112" t="str">
        <f t="shared" si="5"/>
        <v/>
      </c>
      <c r="N37" s="1" t="str">
        <f t="shared" si="5"/>
        <v/>
      </c>
      <c r="O37" s="30" t="str">
        <f t="shared" si="5"/>
        <v>〔万の位〕</v>
      </c>
    </row>
    <row r="38" spans="1:37" ht="29.15" customHeight="1" x14ac:dyDescent="0.25">
      <c r="A38" s="5" t="str">
        <f t="shared" ref="A38:AK38" si="6">IF(A11="","",A11)</f>
        <v/>
      </c>
      <c r="C38" s="5"/>
      <c r="D38" s="121">
        <f ca="1">ROUND(D37,-4)</f>
        <v>100000</v>
      </c>
      <c r="E38" s="121"/>
      <c r="F38" s="121"/>
      <c r="G38" s="121"/>
      <c r="H38" s="121" t="s">
        <v>26</v>
      </c>
      <c r="I38" s="121" t="str">
        <f t="shared" si="2"/>
        <v/>
      </c>
      <c r="J38" s="121">
        <f ca="1">ROUND(J37,-4)</f>
        <v>40000</v>
      </c>
      <c r="K38" s="121"/>
      <c r="L38" s="121"/>
      <c r="M38" s="121"/>
      <c r="N38" s="121" t="s">
        <v>25</v>
      </c>
      <c r="O38" s="121"/>
      <c r="P38" s="121">
        <f ca="1">D38-J38</f>
        <v>60000</v>
      </c>
      <c r="Q38" s="121"/>
      <c r="R38" s="121"/>
      <c r="S38" s="121"/>
      <c r="T38" s="121"/>
      <c r="U38" s="1" t="str">
        <f t="shared" si="6"/>
        <v/>
      </c>
      <c r="V38" s="1" t="str">
        <f t="shared" si="6"/>
        <v/>
      </c>
      <c r="W38" s="1" t="str">
        <f t="shared" si="6"/>
        <v/>
      </c>
      <c r="X38" s="1" t="str">
        <f t="shared" si="6"/>
        <v/>
      </c>
      <c r="Y38" s="1" t="str">
        <f t="shared" si="6"/>
        <v/>
      </c>
      <c r="Z38" s="1" t="str">
        <f t="shared" si="6"/>
        <v/>
      </c>
      <c r="AA38" s="1" t="str">
        <f t="shared" si="6"/>
        <v/>
      </c>
      <c r="AB38" s="1" t="str">
        <f t="shared" si="6"/>
        <v/>
      </c>
      <c r="AC38" s="1" t="str">
        <f t="shared" si="6"/>
        <v/>
      </c>
      <c r="AD38" s="1" t="str">
        <f t="shared" si="6"/>
        <v/>
      </c>
      <c r="AE38" s="1" t="str">
        <f t="shared" si="6"/>
        <v/>
      </c>
      <c r="AF38" s="1" t="str">
        <f t="shared" si="6"/>
        <v/>
      </c>
      <c r="AG38" s="1" t="str">
        <f t="shared" si="6"/>
        <v/>
      </c>
      <c r="AH38" s="1" t="str">
        <f t="shared" si="6"/>
        <v/>
      </c>
      <c r="AI38" s="1" t="str">
        <f t="shared" si="6"/>
        <v/>
      </c>
      <c r="AJ38" s="1" t="str">
        <f t="shared" si="6"/>
        <v/>
      </c>
      <c r="AK38" s="1" t="str">
        <f t="shared" si="6"/>
        <v/>
      </c>
    </row>
    <row r="39" spans="1:37" ht="29.15" customHeight="1" x14ac:dyDescent="0.25">
      <c r="A39" s="5" t="str">
        <f t="shared" ref="A39:AK39" si="7">IF(A12="","",A12)</f>
        <v/>
      </c>
      <c r="C39" s="5"/>
      <c r="D39" s="1" t="str">
        <f t="shared" si="7"/>
        <v/>
      </c>
      <c r="E39" s="1" t="str">
        <f t="shared" si="7"/>
        <v/>
      </c>
      <c r="F39" s="1" t="str">
        <f t="shared" si="7"/>
        <v/>
      </c>
      <c r="G39" s="1" t="str">
        <f t="shared" si="7"/>
        <v/>
      </c>
      <c r="H39" s="1" t="str">
        <f t="shared" si="7"/>
        <v/>
      </c>
      <c r="I39" s="1" t="str">
        <f t="shared" si="7"/>
        <v/>
      </c>
      <c r="J39" s="1" t="str">
        <f t="shared" si="7"/>
        <v/>
      </c>
      <c r="K39" s="1" t="str">
        <f t="shared" si="7"/>
        <v/>
      </c>
      <c r="L39" s="1" t="str">
        <f t="shared" si="7"/>
        <v/>
      </c>
      <c r="M39" s="1" t="str">
        <f t="shared" si="7"/>
        <v/>
      </c>
      <c r="N39" s="1" t="str">
        <f t="shared" si="7"/>
        <v/>
      </c>
      <c r="O39" s="1" t="str">
        <f t="shared" si="7"/>
        <v/>
      </c>
      <c r="P39" s="1" t="str">
        <f t="shared" si="7"/>
        <v/>
      </c>
      <c r="Q39" s="1" t="str">
        <f t="shared" si="7"/>
        <v/>
      </c>
      <c r="R39" s="1" t="str">
        <f t="shared" si="7"/>
        <v/>
      </c>
      <c r="S39" s="1" t="str">
        <f t="shared" si="7"/>
        <v/>
      </c>
      <c r="T39" s="1" t="str">
        <f t="shared" si="7"/>
        <v/>
      </c>
      <c r="U39" s="1" t="str">
        <f t="shared" si="7"/>
        <v/>
      </c>
      <c r="V39" s="1" t="str">
        <f t="shared" si="7"/>
        <v/>
      </c>
      <c r="W39" s="1" t="str">
        <f t="shared" si="7"/>
        <v/>
      </c>
      <c r="X39" s="1" t="str">
        <f t="shared" si="7"/>
        <v/>
      </c>
      <c r="Y39" s="1" t="str">
        <f t="shared" si="7"/>
        <v/>
      </c>
      <c r="Z39" s="1" t="str">
        <f t="shared" si="7"/>
        <v/>
      </c>
      <c r="AA39" s="1" t="str">
        <f t="shared" si="7"/>
        <v/>
      </c>
      <c r="AB39" s="1" t="str">
        <f t="shared" si="7"/>
        <v/>
      </c>
      <c r="AC39" s="1" t="str">
        <f t="shared" si="7"/>
        <v/>
      </c>
      <c r="AD39" s="1" t="str">
        <f t="shared" si="7"/>
        <v/>
      </c>
      <c r="AE39" s="1" t="str">
        <f t="shared" si="7"/>
        <v/>
      </c>
      <c r="AF39" s="1" t="str">
        <f t="shared" si="7"/>
        <v/>
      </c>
      <c r="AG39" s="1" t="str">
        <f t="shared" si="7"/>
        <v/>
      </c>
      <c r="AH39" s="1" t="str">
        <f t="shared" si="7"/>
        <v/>
      </c>
      <c r="AI39" s="1" t="str">
        <f t="shared" si="7"/>
        <v/>
      </c>
      <c r="AJ39" s="1" t="str">
        <f t="shared" si="7"/>
        <v/>
      </c>
      <c r="AK39" s="1" t="str">
        <f t="shared" si="7"/>
        <v/>
      </c>
    </row>
    <row r="40" spans="1:37" ht="29.15" customHeight="1" x14ac:dyDescent="0.25">
      <c r="A40" s="31" t="str">
        <f>IF(A13="","",A13)</f>
        <v>２</v>
      </c>
      <c r="C40" s="5"/>
      <c r="D40" s="30" t="str">
        <f>IF(D13="","",D13)</f>
        <v>次の問いの答えなさい。</v>
      </c>
    </row>
    <row r="41" spans="1:37" ht="29.15" customHeight="1" x14ac:dyDescent="0.25">
      <c r="A41" s="31" t="str">
        <f>IF(A14="","",A14)</f>
        <v>(1)</v>
      </c>
      <c r="C41" s="5"/>
      <c r="D41" s="112">
        <f ca="1">IF(D14="","",D14)</f>
        <v>405</v>
      </c>
      <c r="E41" s="112" t="str">
        <f t="shared" ref="E41:M41" si="8">IF(E14="","",E14)</f>
        <v/>
      </c>
      <c r="F41" s="112" t="str">
        <f t="shared" si="8"/>
        <v/>
      </c>
      <c r="G41" s="129" t="str">
        <f t="shared" si="8"/>
        <v>×</v>
      </c>
      <c r="H41" s="112" t="str">
        <f t="shared" si="8"/>
        <v/>
      </c>
      <c r="I41" s="112">
        <f t="shared" ca="1" si="8"/>
        <v>188</v>
      </c>
      <c r="J41" s="112" t="str">
        <f t="shared" si="8"/>
        <v/>
      </c>
      <c r="K41" s="112" t="str">
        <f t="shared" si="8"/>
        <v/>
      </c>
      <c r="L41" s="1" t="str">
        <f t="shared" si="8"/>
        <v/>
      </c>
      <c r="M41" s="30" t="str">
        <f t="shared" si="8"/>
        <v>を上から１けたのがい数にして</v>
      </c>
      <c r="O41" s="30"/>
      <c r="T41" s="5"/>
      <c r="W41" s="7"/>
      <c r="X41" s="7"/>
      <c r="Y41" s="7"/>
      <c r="Z41" s="7"/>
      <c r="AA41" s="7"/>
    </row>
    <row r="42" spans="1:37" ht="29.15" customHeight="1" x14ac:dyDescent="0.25">
      <c r="A42" s="5" t="str">
        <f>IF(A15="","",A15)</f>
        <v/>
      </c>
      <c r="D42" s="30" t="str">
        <f>IF(D15="","",D15)</f>
        <v>見積もりましょう。</v>
      </c>
    </row>
    <row r="43" spans="1:37" ht="29.15" customHeight="1" x14ac:dyDescent="0.25">
      <c r="A43" s="5" t="str">
        <f t="shared" ref="A43:AK43" si="9">IF(A16="","",A16)</f>
        <v/>
      </c>
      <c r="D43" s="121">
        <f ca="1">ROUND(D41,-2)</f>
        <v>400</v>
      </c>
      <c r="E43" s="121" t="str">
        <f>IF(E16="","",E16)</f>
        <v/>
      </c>
      <c r="F43" s="121" t="str">
        <f>IF(F16="","",F16)</f>
        <v/>
      </c>
      <c r="G43" s="121" t="s">
        <v>28</v>
      </c>
      <c r="H43" s="121" t="str">
        <f>IF(H16="","",H16)</f>
        <v/>
      </c>
      <c r="I43" s="121">
        <f ca="1">ROUND(I41,-2)</f>
        <v>200</v>
      </c>
      <c r="J43" s="121" t="str">
        <f>IF(J16="","",J16)</f>
        <v/>
      </c>
      <c r="K43" s="121" t="str">
        <f>IF(K16="","",K16)</f>
        <v/>
      </c>
      <c r="L43" s="121" t="s">
        <v>25</v>
      </c>
      <c r="M43" s="121"/>
      <c r="N43" s="121">
        <f ca="1">D43*I43</f>
        <v>80000</v>
      </c>
      <c r="O43" s="121"/>
      <c r="P43" s="121"/>
      <c r="Q43" s="121"/>
      <c r="R43" s="1" t="str">
        <f t="shared" si="9"/>
        <v/>
      </c>
      <c r="S43" s="1" t="str">
        <f t="shared" si="9"/>
        <v/>
      </c>
      <c r="T43" s="1" t="str">
        <f t="shared" si="9"/>
        <v/>
      </c>
      <c r="U43" s="1" t="str">
        <f t="shared" si="9"/>
        <v/>
      </c>
      <c r="V43" s="1" t="str">
        <f t="shared" si="9"/>
        <v/>
      </c>
      <c r="W43" s="1" t="str">
        <f t="shared" si="9"/>
        <v/>
      </c>
      <c r="X43" s="1" t="str">
        <f t="shared" si="9"/>
        <v/>
      </c>
      <c r="Y43" s="1" t="str">
        <f t="shared" si="9"/>
        <v/>
      </c>
      <c r="Z43" s="1" t="str">
        <f t="shared" si="9"/>
        <v/>
      </c>
      <c r="AA43" s="1" t="str">
        <f t="shared" si="9"/>
        <v/>
      </c>
      <c r="AB43" s="1" t="str">
        <f t="shared" si="9"/>
        <v/>
      </c>
      <c r="AC43" s="1" t="str">
        <f t="shared" si="9"/>
        <v/>
      </c>
      <c r="AD43" s="1" t="str">
        <f t="shared" si="9"/>
        <v/>
      </c>
      <c r="AE43" s="1" t="str">
        <f t="shared" si="9"/>
        <v/>
      </c>
      <c r="AF43" s="1" t="str">
        <f t="shared" si="9"/>
        <v/>
      </c>
      <c r="AG43" s="1" t="str">
        <f t="shared" si="9"/>
        <v/>
      </c>
      <c r="AH43" s="1" t="str">
        <f t="shared" si="9"/>
        <v/>
      </c>
      <c r="AI43" s="1" t="str">
        <f t="shared" si="9"/>
        <v/>
      </c>
      <c r="AJ43" s="1" t="str">
        <f t="shared" si="9"/>
        <v/>
      </c>
      <c r="AK43" s="1" t="str">
        <f t="shared" si="9"/>
        <v/>
      </c>
    </row>
    <row r="44" spans="1:37" ht="29.15" customHeight="1" x14ac:dyDescent="0.25">
      <c r="A44" s="31" t="str">
        <f>IF(A17="","",A17)</f>
        <v>(2)</v>
      </c>
      <c r="C44" s="5"/>
      <c r="D44" s="112">
        <f ca="1">IF(D17="","",D17)</f>
        <v>1089</v>
      </c>
      <c r="E44" s="112" t="str">
        <f>IF(E17="","",E17)</f>
        <v/>
      </c>
      <c r="F44" s="112" t="str">
        <f>IF(F17="","",F17)</f>
        <v/>
      </c>
      <c r="G44" s="112" t="str">
        <f>IF(G17="","",G17)</f>
        <v/>
      </c>
      <c r="H44" s="129" t="str">
        <f>IF(H17="","",H17)</f>
        <v>×</v>
      </c>
      <c r="I44" s="112" t="str">
        <f>IF(I17="","",I17)</f>
        <v/>
      </c>
      <c r="J44" s="112">
        <f ca="1">IF(J17="","",J17)</f>
        <v>784</v>
      </c>
      <c r="K44" s="112" t="str">
        <f>IF(K17="","",K17)</f>
        <v/>
      </c>
      <c r="L44" s="112" t="str">
        <f>IF(L17="","",L17)</f>
        <v/>
      </c>
      <c r="M44" s="1" t="str">
        <f>IF(M17="","",M17)</f>
        <v/>
      </c>
      <c r="N44" s="30" t="str">
        <f>IF(N17="","",N17)</f>
        <v>を上から１けたのがい数にして</v>
      </c>
      <c r="P44" s="30"/>
      <c r="U44" s="5"/>
      <c r="X44" s="7"/>
      <c r="Y44" s="7"/>
      <c r="Z44" s="7"/>
      <c r="AA44" s="7"/>
      <c r="AB44" s="7"/>
    </row>
    <row r="45" spans="1:37" ht="29.15" customHeight="1" x14ac:dyDescent="0.25">
      <c r="A45" s="1" t="str">
        <f>IF(A18="","",A18)</f>
        <v/>
      </c>
      <c r="D45" s="30" t="str">
        <f>IF(D18="","",D18)</f>
        <v>見積もりましょう。</v>
      </c>
    </row>
    <row r="46" spans="1:37" ht="29.15" customHeight="1" x14ac:dyDescent="0.25">
      <c r="A46" s="5" t="str">
        <f t="shared" ref="A46:AK46" si="10">IF(A19="","",A19)</f>
        <v/>
      </c>
      <c r="D46" s="121">
        <f ca="1">ROUND(D44,-3)</f>
        <v>1000</v>
      </c>
      <c r="E46" s="121" t="str">
        <f t="shared" ref="E46:G47" si="11">IF(E19="","",E19)</f>
        <v/>
      </c>
      <c r="F46" s="121" t="str">
        <f t="shared" si="11"/>
        <v/>
      </c>
      <c r="G46" s="121" t="str">
        <f t="shared" si="11"/>
        <v/>
      </c>
      <c r="H46" s="121" t="s">
        <v>28</v>
      </c>
      <c r="I46" s="121" t="str">
        <f>IF(I19="","",I19)</f>
        <v/>
      </c>
      <c r="J46" s="121">
        <f ca="1">ROUND(J44,-2)</f>
        <v>800</v>
      </c>
      <c r="K46" s="121" t="str">
        <f>IF(K19="","",K19)</f>
        <v/>
      </c>
      <c r="L46" s="121" t="str">
        <f>IF(L19="","",L19)</f>
        <v/>
      </c>
      <c r="M46" s="121" t="s">
        <v>25</v>
      </c>
      <c r="N46" s="121"/>
      <c r="O46" s="121">
        <f ca="1">D46*J46</f>
        <v>800000</v>
      </c>
      <c r="P46" s="121"/>
      <c r="Q46" s="121"/>
      <c r="R46" s="121"/>
      <c r="S46" s="121"/>
      <c r="T46" s="1" t="str">
        <f t="shared" si="10"/>
        <v/>
      </c>
      <c r="U46" s="1" t="str">
        <f t="shared" si="10"/>
        <v/>
      </c>
      <c r="V46" s="1" t="str">
        <f t="shared" si="10"/>
        <v/>
      </c>
      <c r="W46" s="1" t="str">
        <f t="shared" si="10"/>
        <v/>
      </c>
      <c r="X46" s="1" t="str">
        <f t="shared" si="10"/>
        <v/>
      </c>
      <c r="Y46" s="1" t="str">
        <f t="shared" si="10"/>
        <v/>
      </c>
      <c r="Z46" s="1" t="str">
        <f t="shared" si="10"/>
        <v/>
      </c>
      <c r="AA46" s="1" t="str">
        <f t="shared" si="10"/>
        <v/>
      </c>
      <c r="AB46" s="1" t="str">
        <f t="shared" si="10"/>
        <v/>
      </c>
      <c r="AC46" s="1" t="str">
        <f t="shared" si="10"/>
        <v/>
      </c>
      <c r="AD46" s="1" t="str">
        <f t="shared" si="10"/>
        <v/>
      </c>
      <c r="AE46" s="1" t="str">
        <f t="shared" si="10"/>
        <v/>
      </c>
      <c r="AF46" s="1" t="str">
        <f t="shared" si="10"/>
        <v/>
      </c>
      <c r="AG46" s="1" t="str">
        <f t="shared" si="10"/>
        <v/>
      </c>
      <c r="AH46" s="1" t="str">
        <f t="shared" si="10"/>
        <v/>
      </c>
      <c r="AI46" s="1" t="str">
        <f t="shared" si="10"/>
        <v/>
      </c>
      <c r="AJ46" s="1" t="str">
        <f t="shared" si="10"/>
        <v/>
      </c>
      <c r="AK46" s="1" t="str">
        <f t="shared" si="10"/>
        <v/>
      </c>
    </row>
    <row r="47" spans="1:37" ht="29.15" customHeight="1" x14ac:dyDescent="0.25">
      <c r="A47" s="31" t="str">
        <f>IF(A20="","",A20)</f>
        <v>(3)</v>
      </c>
      <c r="C47" s="5"/>
      <c r="D47" s="112">
        <f ca="1">IF(D20="","",D20)</f>
        <v>545877</v>
      </c>
      <c r="E47" s="112" t="str">
        <f t="shared" si="11"/>
        <v/>
      </c>
      <c r="F47" s="112" t="str">
        <f t="shared" si="11"/>
        <v/>
      </c>
      <c r="G47" s="112" t="str">
        <f t="shared" si="11"/>
        <v/>
      </c>
      <c r="H47" s="112" t="str">
        <f>IF(H20="","",H20)</f>
        <v/>
      </c>
      <c r="I47" s="129" t="str">
        <f>IF(I20="","",I20)</f>
        <v>÷</v>
      </c>
      <c r="J47" s="112" t="str">
        <f>IF(J20="","",J20)</f>
        <v/>
      </c>
      <c r="K47" s="112">
        <f ca="1">IF(K20="","",K20)</f>
        <v>491</v>
      </c>
      <c r="L47" s="112" t="str">
        <f>IF(L20="","",L20)</f>
        <v/>
      </c>
      <c r="M47" s="112" t="str">
        <f>IF(M20="","",M20)</f>
        <v/>
      </c>
      <c r="N47" s="1" t="str">
        <f>IF(N20="","",N20)</f>
        <v/>
      </c>
      <c r="O47" s="30" t="str">
        <f>IF(O20="","",O20)</f>
        <v>をわられる数を上から２けた，</v>
      </c>
      <c r="T47" s="5"/>
      <c r="W47" s="7"/>
      <c r="X47" s="7"/>
      <c r="Y47" s="7"/>
      <c r="Z47" s="7"/>
      <c r="AA47" s="7"/>
    </row>
    <row r="48" spans="1:37" ht="29.15" customHeight="1" x14ac:dyDescent="0.25">
      <c r="A48" s="5" t="str">
        <f>IF(A21="","",A21)</f>
        <v/>
      </c>
      <c r="D48" s="30" t="str">
        <f>IF(D21="","",D21)</f>
        <v>わる数を上から１けたのがい数にし，商は上から１けただけ</v>
      </c>
    </row>
    <row r="49" spans="1:37" ht="29.15" customHeight="1" x14ac:dyDescent="0.25">
      <c r="A49" s="5" t="str">
        <f>IF(A22="","",A22)</f>
        <v/>
      </c>
      <c r="C49" s="5"/>
      <c r="D49" s="30" t="str">
        <f>IF(D22="","",D22)</f>
        <v>もとめましょう。</v>
      </c>
      <c r="T49" s="5"/>
      <c r="W49" s="7"/>
      <c r="X49" s="7"/>
      <c r="Y49" s="7"/>
      <c r="Z49" s="7"/>
      <c r="AA49" s="7"/>
    </row>
    <row r="50" spans="1:37" ht="29.15" customHeight="1" x14ac:dyDescent="0.25">
      <c r="A50" s="1" t="str">
        <f t="shared" ref="A50:AK50" si="12">IF(A23="","",A23)</f>
        <v/>
      </c>
      <c r="D50" s="121">
        <f ca="1">ROUND(D47,-4)</f>
        <v>550000</v>
      </c>
      <c r="E50" s="121" t="str">
        <f t="shared" ref="E50:H51" si="13">IF(E23="","",E23)</f>
        <v/>
      </c>
      <c r="F50" s="121" t="str">
        <f t="shared" si="13"/>
        <v/>
      </c>
      <c r="G50" s="121" t="str">
        <f t="shared" si="13"/>
        <v/>
      </c>
      <c r="H50" s="121" t="str">
        <f t="shared" si="13"/>
        <v/>
      </c>
      <c r="I50" s="121" t="s">
        <v>13</v>
      </c>
      <c r="J50" s="121" t="str">
        <f>IF(J23="","",J23)</f>
        <v/>
      </c>
      <c r="K50" s="121">
        <f ca="1">ROUND(K47,-2)</f>
        <v>500</v>
      </c>
      <c r="L50" s="121" t="str">
        <f>IF(L23="","",L23)</f>
        <v/>
      </c>
      <c r="M50" s="121" t="str">
        <f>IF(M23="","",M23)</f>
        <v/>
      </c>
      <c r="N50" s="121" t="s">
        <v>25</v>
      </c>
      <c r="O50" s="121"/>
      <c r="P50" s="121">
        <f ca="1">IF(D50/K50&gt;1000,ROUND(D50/K50,-3),ROUND(D50/K50,-2))</f>
        <v>1000</v>
      </c>
      <c r="Q50" s="121"/>
      <c r="R50" s="121"/>
      <c r="S50" s="121"/>
      <c r="T50" s="1" t="str">
        <f t="shared" si="12"/>
        <v/>
      </c>
      <c r="U50" s="1" t="str">
        <f t="shared" si="12"/>
        <v/>
      </c>
      <c r="V50" s="1" t="str">
        <f t="shared" si="12"/>
        <v/>
      </c>
      <c r="W50" s="1" t="str">
        <f t="shared" si="12"/>
        <v/>
      </c>
      <c r="X50" s="1" t="str">
        <f t="shared" si="12"/>
        <v/>
      </c>
      <c r="Y50" s="1" t="str">
        <f t="shared" si="12"/>
        <v/>
      </c>
      <c r="Z50" s="1" t="str">
        <f t="shared" si="12"/>
        <v/>
      </c>
      <c r="AA50" s="1" t="str">
        <f t="shared" si="12"/>
        <v/>
      </c>
      <c r="AB50" s="1" t="str">
        <f t="shared" si="12"/>
        <v/>
      </c>
      <c r="AC50" s="1" t="str">
        <f t="shared" si="12"/>
        <v/>
      </c>
      <c r="AD50" s="1" t="str">
        <f t="shared" si="12"/>
        <v/>
      </c>
      <c r="AE50" s="1" t="str">
        <f t="shared" si="12"/>
        <v/>
      </c>
      <c r="AF50" s="1" t="str">
        <f t="shared" si="12"/>
        <v/>
      </c>
      <c r="AG50" s="1" t="str">
        <f t="shared" si="12"/>
        <v/>
      </c>
      <c r="AH50" s="1" t="str">
        <f t="shared" si="12"/>
        <v/>
      </c>
      <c r="AI50" s="1" t="str">
        <f t="shared" si="12"/>
        <v/>
      </c>
      <c r="AJ50" s="1" t="str">
        <f t="shared" si="12"/>
        <v/>
      </c>
      <c r="AK50" s="1" t="str">
        <f t="shared" si="12"/>
        <v/>
      </c>
    </row>
    <row r="51" spans="1:37" ht="29.15" customHeight="1" x14ac:dyDescent="0.25">
      <c r="A51" s="31" t="str">
        <f>IF(A24="","",A24)</f>
        <v>(3)</v>
      </c>
      <c r="C51" s="5"/>
      <c r="D51" s="112">
        <f ca="1">IF(D24="","",D24)</f>
        <v>29156</v>
      </c>
      <c r="E51" s="112" t="str">
        <f t="shared" si="13"/>
        <v/>
      </c>
      <c r="F51" s="112" t="str">
        <f t="shared" si="13"/>
        <v/>
      </c>
      <c r="G51" s="112" t="str">
        <f t="shared" si="13"/>
        <v/>
      </c>
      <c r="H51" s="129" t="str">
        <f t="shared" si="13"/>
        <v>÷</v>
      </c>
      <c r="I51" s="112" t="str">
        <f>IF(I24="","",I24)</f>
        <v/>
      </c>
      <c r="J51" s="112">
        <f ca="1">IF(J24="","",J24)</f>
        <v>799</v>
      </c>
      <c r="K51" s="112" t="str">
        <f>IF(K24="","",K24)</f>
        <v/>
      </c>
      <c r="L51" s="112" t="str">
        <f>IF(L24="","",L24)</f>
        <v/>
      </c>
      <c r="M51" s="1" t="str">
        <f>IF(M24="","",M24)</f>
        <v/>
      </c>
      <c r="N51" s="30" t="str">
        <f>IF(N24="","",N24)</f>
        <v>をわられる数を上から２けた，</v>
      </c>
      <c r="S51" s="5"/>
    </row>
    <row r="52" spans="1:37" ht="29.15" customHeight="1" x14ac:dyDescent="0.25">
      <c r="A52" s="5" t="str">
        <f>IF(A25="","",A25)</f>
        <v/>
      </c>
      <c r="D52" s="30" t="str">
        <f>IF(D25="","",D25)</f>
        <v>わる数を上から１けたのがい数にし，商は上から１けただけ</v>
      </c>
    </row>
    <row r="53" spans="1:37" ht="29.15" customHeight="1" x14ac:dyDescent="0.25">
      <c r="A53" s="5" t="str">
        <f>IF(A26="","",A26)</f>
        <v/>
      </c>
      <c r="C53" s="5"/>
      <c r="D53" s="30" t="str">
        <f>IF(D26="","",D26)</f>
        <v>もとめましょう。</v>
      </c>
      <c r="T53" s="5"/>
    </row>
    <row r="54" spans="1:37" ht="29.15" customHeight="1" x14ac:dyDescent="0.25">
      <c r="A54" s="5" t="str">
        <f t="shared" ref="A54:AK54" si="14">IF(A27="","",A27)</f>
        <v/>
      </c>
      <c r="D54" s="121">
        <f ca="1">ROUND(D51,-4)</f>
        <v>30000</v>
      </c>
      <c r="E54" s="121" t="str">
        <f>IF(E27="","",E27)</f>
        <v/>
      </c>
      <c r="F54" s="121" t="str">
        <f>IF(F27="","",F27)</f>
        <v/>
      </c>
      <c r="G54" s="121" t="str">
        <f>IF(G27="","",G27)</f>
        <v/>
      </c>
      <c r="H54" s="121" t="s">
        <v>13</v>
      </c>
      <c r="I54" s="121" t="str">
        <f>IF(I27="","",I27)</f>
        <v/>
      </c>
      <c r="J54" s="121">
        <f ca="1">ROUND(J51,-2)</f>
        <v>800</v>
      </c>
      <c r="K54" s="121" t="str">
        <f>IF(K27="","",K27)</f>
        <v/>
      </c>
      <c r="L54" s="121" t="str">
        <f>IF(L27="","",L27)</f>
        <v/>
      </c>
      <c r="M54" s="121" t="s">
        <v>25</v>
      </c>
      <c r="N54" s="121"/>
      <c r="O54" s="121">
        <f ca="1">IF(D54/J54&gt;100,ROUND(D54/J54,-2),ROUND(D54/J54,-1))</f>
        <v>40</v>
      </c>
      <c r="P54" s="121"/>
      <c r="Q54" s="121"/>
      <c r="S54" s="1" t="str">
        <f t="shared" si="14"/>
        <v/>
      </c>
      <c r="T54" s="1" t="str">
        <f t="shared" si="14"/>
        <v/>
      </c>
      <c r="U54" s="1" t="str">
        <f t="shared" si="14"/>
        <v/>
      </c>
      <c r="V54" s="1" t="str">
        <f t="shared" si="14"/>
        <v/>
      </c>
      <c r="W54" s="1" t="str">
        <f t="shared" si="14"/>
        <v/>
      </c>
      <c r="X54" s="1" t="str">
        <f t="shared" si="14"/>
        <v/>
      </c>
      <c r="Y54" s="1" t="str">
        <f t="shared" si="14"/>
        <v/>
      </c>
      <c r="Z54" s="1" t="str">
        <f t="shared" si="14"/>
        <v/>
      </c>
      <c r="AA54" s="1" t="str">
        <f t="shared" si="14"/>
        <v/>
      </c>
      <c r="AB54" s="1" t="str">
        <f t="shared" si="14"/>
        <v/>
      </c>
      <c r="AC54" s="1" t="str">
        <f t="shared" si="14"/>
        <v/>
      </c>
      <c r="AD54" s="1" t="str">
        <f t="shared" si="14"/>
        <v/>
      </c>
      <c r="AE54" s="1" t="str">
        <f t="shared" si="14"/>
        <v/>
      </c>
      <c r="AF54" s="1" t="str">
        <f t="shared" si="14"/>
        <v/>
      </c>
      <c r="AG54" s="1" t="str">
        <f t="shared" si="14"/>
        <v/>
      </c>
      <c r="AH54" s="1" t="str">
        <f t="shared" si="14"/>
        <v/>
      </c>
      <c r="AI54" s="1" t="str">
        <f t="shared" si="14"/>
        <v/>
      </c>
      <c r="AJ54" s="1" t="str">
        <f t="shared" si="14"/>
        <v/>
      </c>
      <c r="AK54" s="1" t="str">
        <f t="shared" si="14"/>
        <v/>
      </c>
    </row>
  </sheetData>
  <mergeCells count="90">
    <mergeCell ref="D54:G54"/>
    <mergeCell ref="H54:I54"/>
    <mergeCell ref="J54:L54"/>
    <mergeCell ref="M54:N54"/>
    <mergeCell ref="O54:Q54"/>
    <mergeCell ref="N50:O50"/>
    <mergeCell ref="P50:S50"/>
    <mergeCell ref="D38:G38"/>
    <mergeCell ref="H38:I38"/>
    <mergeCell ref="J38:M38"/>
    <mergeCell ref="N38:O38"/>
    <mergeCell ref="P38:T38"/>
    <mergeCell ref="L43:M43"/>
    <mergeCell ref="N43:Q43"/>
    <mergeCell ref="D43:F43"/>
    <mergeCell ref="D46:G46"/>
    <mergeCell ref="H46:I46"/>
    <mergeCell ref="J46:L46"/>
    <mergeCell ref="M46:N46"/>
    <mergeCell ref="O46:S46"/>
    <mergeCell ref="D47:H47"/>
    <mergeCell ref="I47:J47"/>
    <mergeCell ref="K47:M47"/>
    <mergeCell ref="D51:G51"/>
    <mergeCell ref="H51:I51"/>
    <mergeCell ref="J51:L51"/>
    <mergeCell ref="D50:H50"/>
    <mergeCell ref="I50:J50"/>
    <mergeCell ref="K50:M50"/>
    <mergeCell ref="I43:K43"/>
    <mergeCell ref="D4:G4"/>
    <mergeCell ref="H4:I4"/>
    <mergeCell ref="J4:M4"/>
    <mergeCell ref="D6:G6"/>
    <mergeCell ref="H6:I6"/>
    <mergeCell ref="J6:M6"/>
    <mergeCell ref="D8:G8"/>
    <mergeCell ref="H8:I8"/>
    <mergeCell ref="J8:M8"/>
    <mergeCell ref="G43:H43"/>
    <mergeCell ref="D36:G36"/>
    <mergeCell ref="H36:I36"/>
    <mergeCell ref="J36:M36"/>
    <mergeCell ref="D10:G10"/>
    <mergeCell ref="H10:I10"/>
    <mergeCell ref="J10:M10"/>
    <mergeCell ref="D14:F14"/>
    <mergeCell ref="G14:H14"/>
    <mergeCell ref="I14:K14"/>
    <mergeCell ref="D17:G17"/>
    <mergeCell ref="H17:I17"/>
    <mergeCell ref="J17:L17"/>
    <mergeCell ref="D20:H20"/>
    <mergeCell ref="I20:J20"/>
    <mergeCell ref="K20:M20"/>
    <mergeCell ref="H24:I24"/>
    <mergeCell ref="J24:L24"/>
    <mergeCell ref="D24:G24"/>
    <mergeCell ref="D31:G31"/>
    <mergeCell ref="H31:I31"/>
    <mergeCell ref="J31:M31"/>
    <mergeCell ref="J37:M37"/>
    <mergeCell ref="N32:O32"/>
    <mergeCell ref="P32:T32"/>
    <mergeCell ref="D34:G34"/>
    <mergeCell ref="D33:G33"/>
    <mergeCell ref="H33:I33"/>
    <mergeCell ref="J33:M33"/>
    <mergeCell ref="D32:G32"/>
    <mergeCell ref="H32:I32"/>
    <mergeCell ref="J32:M32"/>
    <mergeCell ref="P34:T34"/>
    <mergeCell ref="N36:O36"/>
    <mergeCell ref="P36:T36"/>
    <mergeCell ref="AI1:AJ1"/>
    <mergeCell ref="D41:F41"/>
    <mergeCell ref="G41:H41"/>
    <mergeCell ref="I41:K41"/>
    <mergeCell ref="D44:G44"/>
    <mergeCell ref="H44:I44"/>
    <mergeCell ref="J44:L44"/>
    <mergeCell ref="H34:I34"/>
    <mergeCell ref="J34:M34"/>
    <mergeCell ref="N34:O34"/>
    <mergeCell ref="AI28:AJ28"/>
    <mergeCell ref="D35:G35"/>
    <mergeCell ref="H35:I35"/>
    <mergeCell ref="J35:M35"/>
    <mergeCell ref="D37:G37"/>
    <mergeCell ref="H37:I37"/>
  </mergeCells>
  <phoneticPr fontId="2"/>
  <pageMargins left="0.98425196850393704" right="0.98425196850393704" top="0.98425196850393704" bottom="0.98425196850393704" header="0.51181102362204722" footer="0.51181102362204722"/>
  <pageSetup paperSize="9" orientation="portrait" horizontalDpi="300" verticalDpi="0" r:id="rId1"/>
  <headerFooter alignWithMargins="0">
    <oddHeader>&amp;L&amp;14算数ドリル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EA710-2F55-4C5B-BF62-EC88627AD101}">
  <dimension ref="A1:AN52"/>
  <sheetViews>
    <sheetView zoomScaleNormal="100" workbookViewId="0"/>
  </sheetViews>
  <sheetFormatPr defaultColWidth="11.0703125" defaultRowHeight="25" customHeight="1" x14ac:dyDescent="0.25"/>
  <cols>
    <col min="1" max="37" width="1.7109375" style="1" customWidth="1"/>
    <col min="38" max="16384" width="11.0703125" style="1"/>
  </cols>
  <sheetData>
    <row r="1" spans="1:40" ht="25" customHeight="1" x14ac:dyDescent="0.25">
      <c r="D1" s="2" t="s">
        <v>262</v>
      </c>
      <c r="AG1" s="3" t="s">
        <v>2</v>
      </c>
      <c r="AH1" s="3"/>
      <c r="AI1" s="111"/>
      <c r="AJ1" s="111"/>
    </row>
    <row r="2" spans="1:40" ht="25" customHeight="1" x14ac:dyDescent="0.25">
      <c r="Q2" s="4" t="s">
        <v>0</v>
      </c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</row>
    <row r="3" spans="1:40" ht="29.15" customHeight="1" x14ac:dyDescent="0.25">
      <c r="A3" s="164"/>
      <c r="B3" s="164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5"/>
      <c r="X3" s="165"/>
      <c r="Y3" s="165"/>
      <c r="Z3" s="165"/>
      <c r="AA3" s="165"/>
      <c r="AB3" s="165"/>
      <c r="AC3" s="165"/>
      <c r="AD3" s="165"/>
      <c r="AE3" s="165"/>
      <c r="AF3" s="165"/>
      <c r="AG3" s="165"/>
      <c r="AH3" s="165"/>
      <c r="AI3" s="165"/>
      <c r="AJ3" s="165"/>
      <c r="AK3" s="165"/>
    </row>
    <row r="4" spans="1:40" ht="29.15" customHeight="1" x14ac:dyDescent="0.25">
      <c r="A4" s="164">
        <v>1</v>
      </c>
      <c r="B4" s="165" t="s">
        <v>129</v>
      </c>
      <c r="C4" s="165"/>
      <c r="D4" s="166" t="s">
        <v>263</v>
      </c>
      <c r="E4" s="166"/>
      <c r="F4" s="166"/>
      <c r="G4" s="166"/>
      <c r="H4" s="166"/>
      <c r="I4" s="166"/>
      <c r="J4" s="166"/>
      <c r="K4" s="166"/>
      <c r="L4" s="166"/>
      <c r="M4" s="166"/>
      <c r="N4" s="165"/>
      <c r="O4" s="165"/>
      <c r="P4" s="165"/>
      <c r="Q4" s="165"/>
      <c r="R4" s="165"/>
      <c r="S4" s="165"/>
      <c r="T4" s="165"/>
      <c r="U4" s="165"/>
      <c r="V4" s="165"/>
      <c r="W4" s="168">
        <f ca="1">INT(RAND()*4+3)</f>
        <v>6</v>
      </c>
      <c r="X4" s="168"/>
      <c r="Y4" s="165" t="s">
        <v>264</v>
      </c>
      <c r="Z4" s="165"/>
      <c r="AA4" s="165"/>
      <c r="AB4" s="165"/>
      <c r="AC4" s="165"/>
      <c r="AD4" s="165"/>
      <c r="AE4" s="165"/>
      <c r="AF4" s="165"/>
      <c r="AG4" s="165"/>
      <c r="AH4" s="165"/>
      <c r="AI4" s="165"/>
      <c r="AJ4" s="165"/>
      <c r="AK4" s="165"/>
    </row>
    <row r="5" spans="1:40" ht="29.15" customHeight="1" x14ac:dyDescent="0.25">
      <c r="A5" s="164"/>
      <c r="B5" s="165"/>
      <c r="C5" s="164"/>
      <c r="D5" s="165" t="s">
        <v>265</v>
      </c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169">
        <f ca="1">INT(RAND()*5+10)*10</f>
        <v>100</v>
      </c>
      <c r="U5" s="169"/>
      <c r="V5" s="169"/>
      <c r="W5" s="167" t="s">
        <v>266</v>
      </c>
      <c r="X5" s="167"/>
      <c r="Y5" s="167"/>
      <c r="Z5" s="167"/>
      <c r="AA5" s="167"/>
      <c r="AB5" s="165"/>
      <c r="AC5" s="165"/>
      <c r="AD5" s="165"/>
      <c r="AE5" s="165"/>
      <c r="AF5" s="165"/>
      <c r="AG5" s="165"/>
      <c r="AH5" s="165"/>
      <c r="AI5" s="165"/>
      <c r="AJ5" s="165"/>
      <c r="AK5" s="165"/>
    </row>
    <row r="6" spans="1:40" ht="29.15" customHeight="1" x14ac:dyDescent="0.25">
      <c r="A6" s="164"/>
      <c r="B6" s="165"/>
      <c r="C6" s="165"/>
      <c r="D6" s="166" t="s">
        <v>267</v>
      </c>
      <c r="E6" s="166"/>
      <c r="F6" s="166"/>
      <c r="G6" s="166"/>
      <c r="H6" s="166"/>
      <c r="I6" s="166"/>
      <c r="J6" s="166"/>
      <c r="K6" s="166"/>
      <c r="L6" s="166"/>
      <c r="M6" s="166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  <c r="AF6" s="165"/>
      <c r="AG6" s="165"/>
      <c r="AH6" s="165"/>
      <c r="AI6" s="165"/>
      <c r="AJ6" s="165"/>
      <c r="AK6" s="165"/>
    </row>
    <row r="7" spans="1:40" ht="29.15" customHeight="1" x14ac:dyDescent="0.25">
      <c r="A7" s="164"/>
      <c r="B7" s="165"/>
      <c r="C7" s="164"/>
      <c r="D7" s="165" t="s">
        <v>268</v>
      </c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164"/>
      <c r="U7" s="165"/>
      <c r="V7" s="165"/>
      <c r="W7" s="170">
        <f ca="1">INT(RAND()*5+10)*10*W4+T5</f>
        <v>760</v>
      </c>
      <c r="X7" s="170"/>
      <c r="Y7" s="170"/>
      <c r="Z7" s="170"/>
      <c r="AA7" s="167" t="s">
        <v>269</v>
      </c>
      <c r="AB7" s="165"/>
      <c r="AC7" s="165"/>
      <c r="AD7" s="165"/>
      <c r="AE7" s="165"/>
      <c r="AF7" s="165"/>
      <c r="AG7" s="165"/>
      <c r="AH7" s="165"/>
      <c r="AI7" s="165"/>
      <c r="AJ7" s="165"/>
      <c r="AK7" s="165"/>
    </row>
    <row r="8" spans="1:40" ht="29.15" customHeight="1" x14ac:dyDescent="0.25">
      <c r="A8" s="164"/>
      <c r="B8" s="165"/>
      <c r="C8" s="165"/>
      <c r="D8" s="166" t="s">
        <v>270</v>
      </c>
      <c r="E8" s="166"/>
      <c r="F8" s="166"/>
      <c r="G8" s="166"/>
      <c r="H8" s="166"/>
      <c r="I8" s="166"/>
      <c r="J8" s="166"/>
      <c r="K8" s="166"/>
      <c r="L8" s="166"/>
      <c r="M8" s="166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  <c r="AK8" s="165"/>
    </row>
    <row r="9" spans="1:40" ht="29.15" customHeight="1" x14ac:dyDescent="0.25">
      <c r="A9" s="164"/>
      <c r="B9" s="165"/>
      <c r="C9" s="164" t="s">
        <v>271</v>
      </c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64"/>
      <c r="U9" s="165"/>
      <c r="V9" s="165"/>
      <c r="W9" s="167"/>
      <c r="X9" s="167"/>
      <c r="Y9" s="167"/>
      <c r="Z9" s="167"/>
      <c r="AA9" s="167"/>
      <c r="AB9" s="165"/>
      <c r="AC9" s="165"/>
      <c r="AD9" s="165"/>
      <c r="AE9" s="165"/>
      <c r="AF9" s="165"/>
      <c r="AG9" s="165"/>
      <c r="AH9" s="165"/>
      <c r="AI9" s="165"/>
      <c r="AJ9" s="165"/>
      <c r="AK9" s="165"/>
    </row>
    <row r="10" spans="1:40" ht="29.15" customHeight="1" x14ac:dyDescent="0.25">
      <c r="A10" s="164"/>
      <c r="B10" s="165"/>
      <c r="C10" s="165"/>
      <c r="D10" s="166"/>
      <c r="E10" s="166"/>
      <c r="F10" s="166"/>
      <c r="G10" s="166"/>
      <c r="H10" s="166"/>
      <c r="I10" s="166"/>
      <c r="J10" s="166"/>
      <c r="K10" s="166"/>
      <c r="L10" s="166"/>
      <c r="M10" s="166"/>
      <c r="N10" s="165"/>
      <c r="O10" s="165"/>
      <c r="P10" s="165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  <c r="AH10" s="165"/>
      <c r="AI10" s="165"/>
      <c r="AJ10" s="165"/>
      <c r="AK10" s="165"/>
    </row>
    <row r="11" spans="1:40" ht="29.15" customHeight="1" x14ac:dyDescent="0.25">
      <c r="A11" s="164"/>
      <c r="B11" s="165"/>
      <c r="C11" s="164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71"/>
      <c r="AE11" s="171"/>
      <c r="AF11" s="171"/>
      <c r="AG11" s="171"/>
      <c r="AH11" s="171"/>
      <c r="AI11" s="171" t="s">
        <v>272</v>
      </c>
      <c r="AJ11" s="171"/>
      <c r="AK11" s="165"/>
    </row>
    <row r="12" spans="1:40" ht="29.15" customHeight="1" x14ac:dyDescent="0.25">
      <c r="A12" s="164">
        <v>2</v>
      </c>
      <c r="B12" s="165" t="s">
        <v>129</v>
      </c>
      <c r="C12" s="164"/>
      <c r="D12" s="165" t="s">
        <v>273</v>
      </c>
      <c r="E12" s="165"/>
      <c r="F12" s="165"/>
      <c r="G12" s="165"/>
      <c r="H12" s="165"/>
      <c r="I12" s="168">
        <f ca="1">INT(RAND()*5+5)</f>
        <v>6</v>
      </c>
      <c r="J12" s="168"/>
      <c r="K12" s="165" t="s">
        <v>274</v>
      </c>
      <c r="L12" s="165"/>
      <c r="M12" s="165"/>
      <c r="N12" s="165"/>
      <c r="O12" s="165"/>
      <c r="P12" s="165"/>
      <c r="Q12" s="165"/>
      <c r="R12" s="165"/>
      <c r="S12" s="165"/>
      <c r="T12" s="165"/>
      <c r="U12" s="165"/>
      <c r="V12" s="165"/>
      <c r="W12" s="165"/>
      <c r="X12" s="165"/>
      <c r="Y12" s="165"/>
      <c r="Z12" s="165"/>
      <c r="AA12" s="165"/>
      <c r="AB12" s="165"/>
      <c r="AC12" s="165"/>
      <c r="AD12" s="165"/>
      <c r="AE12" s="165"/>
      <c r="AF12" s="165"/>
      <c r="AG12" s="165"/>
      <c r="AH12" s="165"/>
      <c r="AI12" s="165"/>
      <c r="AJ12" s="165"/>
      <c r="AK12" s="165"/>
    </row>
    <row r="13" spans="1:40" ht="29.15" customHeight="1" x14ac:dyDescent="0.25">
      <c r="A13" s="164"/>
      <c r="B13" s="165"/>
      <c r="C13" s="164"/>
      <c r="D13" s="165" t="s">
        <v>275</v>
      </c>
      <c r="E13" s="165"/>
      <c r="F13" s="165"/>
      <c r="G13" s="165"/>
      <c r="H13" s="168">
        <f ca="1">INT(RAND()*I12+1)*10</f>
        <v>40</v>
      </c>
      <c r="I13" s="168"/>
      <c r="J13" s="165" t="s">
        <v>276</v>
      </c>
      <c r="K13" s="165"/>
      <c r="L13" s="165"/>
      <c r="M13" s="165"/>
      <c r="N13" s="165"/>
      <c r="O13" s="165"/>
      <c r="P13" s="165"/>
      <c r="Q13" s="165"/>
      <c r="R13" s="165"/>
      <c r="S13" s="165"/>
      <c r="T13" s="165"/>
      <c r="U13" s="165"/>
      <c r="V13" s="165"/>
      <c r="W13" s="168">
        <f ca="1">AL13-H13</f>
        <v>680</v>
      </c>
      <c r="X13" s="168"/>
      <c r="Y13" s="168"/>
      <c r="Z13" s="165" t="s">
        <v>277</v>
      </c>
      <c r="AA13" s="165"/>
      <c r="AB13" s="165"/>
      <c r="AC13" s="165"/>
      <c r="AD13" s="165"/>
      <c r="AE13" s="165"/>
      <c r="AF13" s="165"/>
      <c r="AG13" s="165"/>
      <c r="AH13" s="165"/>
      <c r="AI13" s="165"/>
      <c r="AJ13" s="165"/>
      <c r="AK13" s="165"/>
      <c r="AL13" s="166">
        <f ca="1">INT(RAND()*5+11)*10*$I$12</f>
        <v>720</v>
      </c>
      <c r="AM13" s="166"/>
      <c r="AN13" s="166"/>
    </row>
    <row r="14" spans="1:40" ht="29.15" customHeight="1" x14ac:dyDescent="0.25">
      <c r="A14" s="164"/>
      <c r="B14" s="165"/>
      <c r="C14" s="164"/>
      <c r="D14" s="166" t="s">
        <v>278</v>
      </c>
      <c r="E14" s="166"/>
      <c r="F14" s="166"/>
      <c r="G14" s="166"/>
      <c r="H14" s="166"/>
      <c r="I14" s="166"/>
      <c r="J14" s="166"/>
      <c r="K14" s="166"/>
      <c r="L14" s="165"/>
      <c r="M14" s="165"/>
      <c r="N14" s="165"/>
      <c r="O14" s="165"/>
      <c r="P14" s="165"/>
      <c r="Q14" s="165"/>
      <c r="R14" s="165"/>
      <c r="S14" s="165"/>
      <c r="T14" s="164"/>
      <c r="U14" s="165"/>
      <c r="V14" s="165"/>
      <c r="W14" s="167"/>
      <c r="X14" s="167"/>
      <c r="Y14" s="167"/>
      <c r="Z14" s="167"/>
      <c r="AA14" s="167"/>
      <c r="AB14" s="165"/>
      <c r="AC14" s="165"/>
      <c r="AD14" s="165"/>
      <c r="AE14" s="165"/>
      <c r="AF14" s="165"/>
      <c r="AG14" s="165"/>
      <c r="AH14" s="165"/>
      <c r="AI14" s="165"/>
      <c r="AJ14" s="165"/>
      <c r="AK14" s="165"/>
    </row>
    <row r="15" spans="1:40" ht="29.15" customHeight="1" x14ac:dyDescent="0.25">
      <c r="A15" s="164"/>
      <c r="B15" s="165"/>
      <c r="C15" s="164" t="s">
        <v>271</v>
      </c>
      <c r="D15" s="165"/>
      <c r="E15" s="165"/>
      <c r="F15" s="165"/>
      <c r="G15" s="165"/>
      <c r="H15" s="165"/>
      <c r="I15" s="165"/>
      <c r="J15" s="165"/>
      <c r="K15" s="165"/>
      <c r="L15" s="165"/>
      <c r="M15" s="165"/>
      <c r="N15" s="165"/>
      <c r="O15" s="165"/>
      <c r="P15" s="165"/>
      <c r="Q15" s="165"/>
      <c r="R15" s="165"/>
      <c r="S15" s="165"/>
      <c r="T15" s="164"/>
      <c r="U15" s="165"/>
      <c r="V15" s="165"/>
      <c r="W15" s="167"/>
      <c r="X15" s="167"/>
      <c r="Y15" s="167"/>
      <c r="Z15" s="167"/>
      <c r="AA15" s="167"/>
      <c r="AB15" s="165"/>
      <c r="AC15" s="165"/>
      <c r="AD15" s="165"/>
      <c r="AE15" s="165"/>
      <c r="AF15" s="165"/>
      <c r="AG15" s="165"/>
      <c r="AH15" s="165"/>
      <c r="AI15" s="165"/>
      <c r="AJ15" s="165"/>
      <c r="AK15" s="165"/>
    </row>
    <row r="16" spans="1:40" ht="29.15" customHeight="1" x14ac:dyDescent="0.25">
      <c r="A16" s="164"/>
      <c r="B16" s="165"/>
      <c r="C16" s="165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5"/>
      <c r="O16" s="165"/>
      <c r="P16" s="165"/>
      <c r="Q16" s="165"/>
      <c r="R16" s="165"/>
      <c r="S16" s="165"/>
      <c r="T16" s="165"/>
      <c r="U16" s="165"/>
      <c r="V16" s="165"/>
      <c r="W16" s="165"/>
      <c r="X16" s="165"/>
      <c r="Y16" s="165"/>
      <c r="Z16" s="165"/>
      <c r="AA16" s="165"/>
      <c r="AB16" s="165"/>
      <c r="AC16" s="165"/>
      <c r="AD16" s="165"/>
      <c r="AE16" s="165"/>
      <c r="AF16" s="165"/>
      <c r="AG16" s="165"/>
      <c r="AH16" s="165"/>
      <c r="AI16" s="165"/>
      <c r="AJ16" s="165"/>
      <c r="AK16" s="165"/>
    </row>
    <row r="17" spans="1:38" ht="29.15" customHeight="1" x14ac:dyDescent="0.25">
      <c r="A17" s="164"/>
      <c r="B17" s="165"/>
      <c r="C17" s="164"/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5"/>
      <c r="O17" s="165"/>
      <c r="P17" s="165"/>
      <c r="Q17" s="165"/>
      <c r="R17" s="165"/>
      <c r="S17" s="165"/>
      <c r="T17" s="165"/>
      <c r="U17" s="165"/>
      <c r="V17" s="165"/>
      <c r="W17" s="165"/>
      <c r="X17" s="165"/>
      <c r="Y17" s="165"/>
      <c r="Z17" s="165"/>
      <c r="AA17" s="165"/>
      <c r="AB17" s="165"/>
      <c r="AC17" s="165"/>
      <c r="AD17" s="171"/>
      <c r="AE17" s="171"/>
      <c r="AF17" s="171"/>
      <c r="AG17" s="171"/>
      <c r="AH17" s="171"/>
      <c r="AI17" s="171" t="s">
        <v>272</v>
      </c>
      <c r="AJ17" s="171"/>
      <c r="AK17" s="165"/>
    </row>
    <row r="18" spans="1:38" ht="29.15" customHeight="1" x14ac:dyDescent="0.25">
      <c r="A18" s="165">
        <v>3</v>
      </c>
      <c r="B18" s="30" t="s">
        <v>129</v>
      </c>
      <c r="C18" s="165"/>
      <c r="D18" s="30" t="s">
        <v>279</v>
      </c>
      <c r="E18" s="165"/>
      <c r="F18" s="165"/>
      <c r="G18" s="165"/>
      <c r="H18" s="165"/>
      <c r="I18" s="165"/>
      <c r="J18" s="165"/>
      <c r="K18" s="165"/>
      <c r="L18" s="165"/>
      <c r="M18" s="165"/>
      <c r="N18" s="165"/>
      <c r="O18" s="165"/>
      <c r="P18" s="165"/>
      <c r="Q18" s="165"/>
      <c r="R18" s="165"/>
      <c r="S18" s="165"/>
      <c r="T18" s="165"/>
      <c r="U18" s="165"/>
      <c r="V18" s="165"/>
      <c r="W18" s="165"/>
      <c r="X18" s="165"/>
      <c r="Y18" s="165"/>
      <c r="Z18" s="165"/>
      <c r="AA18" s="165"/>
      <c r="AB18" s="165"/>
      <c r="AC18" s="165"/>
      <c r="AD18" s="165"/>
      <c r="AE18" s="165"/>
      <c r="AF18" s="165"/>
      <c r="AG18" s="165"/>
      <c r="AH18" s="165"/>
      <c r="AI18" s="165"/>
      <c r="AJ18" s="165"/>
      <c r="AK18" s="165"/>
    </row>
    <row r="19" spans="1:38" ht="29.15" customHeight="1" x14ac:dyDescent="0.25">
      <c r="A19" s="164"/>
      <c r="B19" s="165"/>
      <c r="C19" s="165"/>
      <c r="D19" s="30" t="s">
        <v>280</v>
      </c>
      <c r="E19" s="165"/>
      <c r="F19" s="165"/>
      <c r="G19" s="168">
        <f ca="1">INT(RAND()*3+3)</f>
        <v>4</v>
      </c>
      <c r="H19" s="168"/>
      <c r="I19" s="30" t="s">
        <v>281</v>
      </c>
      <c r="J19" s="165"/>
      <c r="K19" s="165"/>
      <c r="L19" s="165"/>
      <c r="M19" s="165"/>
      <c r="N19" s="165"/>
      <c r="O19" s="165"/>
      <c r="P19" s="165"/>
      <c r="Q19" s="165"/>
      <c r="R19" s="165"/>
      <c r="S19" s="165"/>
      <c r="T19" s="165"/>
      <c r="U19" s="165"/>
      <c r="V19" s="165"/>
      <c r="W19" s="165"/>
      <c r="X19" s="165"/>
      <c r="Y19" s="165"/>
      <c r="Z19" s="165"/>
      <c r="AA19" s="165"/>
      <c r="AB19" s="165"/>
      <c r="AC19" s="165"/>
      <c r="AD19" s="165"/>
      <c r="AE19" s="165"/>
      <c r="AF19" s="165"/>
      <c r="AG19" s="165"/>
      <c r="AH19" s="165"/>
      <c r="AI19" s="165"/>
      <c r="AJ19" s="165"/>
      <c r="AK19" s="165"/>
    </row>
    <row r="20" spans="1:38" ht="29.15" customHeight="1" x14ac:dyDescent="0.25">
      <c r="A20" s="164"/>
      <c r="B20" s="165"/>
      <c r="C20" s="164"/>
      <c r="D20" s="163" t="s">
        <v>282</v>
      </c>
      <c r="E20" s="166"/>
      <c r="F20" s="166"/>
      <c r="G20" s="166"/>
      <c r="H20" s="166"/>
      <c r="I20" s="166"/>
      <c r="J20" s="166"/>
      <c r="K20" s="166"/>
      <c r="L20" s="166"/>
      <c r="M20" s="166"/>
      <c r="N20" s="165"/>
      <c r="O20" s="165"/>
      <c r="P20" s="165"/>
      <c r="Q20" s="165"/>
      <c r="R20" s="165"/>
      <c r="S20" s="165"/>
      <c r="T20" s="164"/>
      <c r="U20" s="165"/>
      <c r="V20" s="165"/>
      <c r="W20" s="167"/>
      <c r="X20" s="167"/>
      <c r="Y20" s="167"/>
      <c r="Z20" s="168">
        <f ca="1">INT(RAND()*5+5)</f>
        <v>7</v>
      </c>
      <c r="AA20" s="168"/>
      <c r="AB20" s="172" t="s">
        <v>283</v>
      </c>
      <c r="AC20" s="165"/>
      <c r="AD20" s="165"/>
      <c r="AE20" s="165"/>
      <c r="AF20" s="165"/>
      <c r="AG20" s="165"/>
      <c r="AH20" s="165"/>
      <c r="AI20" s="165"/>
      <c r="AJ20" s="165"/>
      <c r="AK20" s="165"/>
      <c r="AL20" s="165"/>
    </row>
    <row r="21" spans="1:38" ht="29.15" customHeight="1" x14ac:dyDescent="0.25">
      <c r="A21" s="164"/>
      <c r="B21" s="165"/>
      <c r="C21" s="165"/>
      <c r="D21" s="30" t="s">
        <v>284</v>
      </c>
      <c r="E21" s="165"/>
      <c r="F21" s="165"/>
      <c r="G21" s="165"/>
      <c r="H21" s="165"/>
      <c r="I21" s="165"/>
      <c r="J21" s="165"/>
      <c r="K21" s="165"/>
      <c r="L21" s="165"/>
      <c r="M21" s="165"/>
      <c r="N21" s="165"/>
      <c r="O21" s="165"/>
      <c r="P21" s="165"/>
      <c r="Q21" s="165"/>
      <c r="R21" s="165"/>
      <c r="S21" s="168">
        <f ca="1">INT(RAND()*6+10+Z20)</f>
        <v>21</v>
      </c>
      <c r="T21" s="168"/>
      <c r="U21" s="30" t="s">
        <v>285</v>
      </c>
      <c r="V21" s="165"/>
      <c r="W21" s="165"/>
      <c r="X21" s="165"/>
      <c r="Y21" s="165"/>
      <c r="Z21" s="165"/>
      <c r="AA21" s="165"/>
      <c r="AB21" s="165"/>
      <c r="AC21" s="165"/>
      <c r="AD21" s="165"/>
      <c r="AE21" s="165"/>
      <c r="AF21" s="165"/>
      <c r="AG21" s="165"/>
      <c r="AH21" s="165"/>
      <c r="AI21" s="165"/>
      <c r="AJ21" s="165"/>
      <c r="AK21" s="165"/>
    </row>
    <row r="22" spans="1:38" ht="29.15" customHeight="1" x14ac:dyDescent="0.25">
      <c r="A22" s="164"/>
      <c r="B22" s="165"/>
      <c r="C22" s="164"/>
      <c r="D22" s="30" t="s">
        <v>286</v>
      </c>
      <c r="E22" s="165"/>
      <c r="F22" s="165"/>
      <c r="G22" s="165"/>
      <c r="H22" s="165"/>
      <c r="I22" s="165"/>
      <c r="J22" s="165"/>
      <c r="K22" s="165"/>
      <c r="L22" s="165"/>
      <c r="M22" s="165"/>
      <c r="N22" s="165"/>
      <c r="O22" s="165"/>
      <c r="P22" s="165"/>
      <c r="Q22" s="165"/>
      <c r="R22" s="165"/>
      <c r="S22" s="165"/>
      <c r="T22" s="164"/>
      <c r="U22" s="165"/>
      <c r="V22" s="165"/>
      <c r="W22" s="167"/>
      <c r="X22" s="167"/>
      <c r="Y22" s="167"/>
      <c r="Z22" s="167"/>
      <c r="AA22" s="167"/>
      <c r="AB22" s="165"/>
      <c r="AC22" s="165"/>
      <c r="AD22" s="165"/>
      <c r="AE22" s="165"/>
      <c r="AF22" s="165"/>
      <c r="AG22" s="165"/>
      <c r="AH22" s="165"/>
      <c r="AI22" s="165"/>
      <c r="AJ22" s="165"/>
      <c r="AK22" s="165"/>
    </row>
    <row r="23" spans="1:38" ht="29.15" customHeight="1" x14ac:dyDescent="0.25">
      <c r="A23" s="165"/>
      <c r="B23" s="165"/>
      <c r="C23" s="164" t="s">
        <v>271</v>
      </c>
      <c r="D23" s="165"/>
      <c r="E23" s="165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  <c r="AC23" s="165"/>
      <c r="AD23" s="165"/>
      <c r="AE23" s="165"/>
      <c r="AF23" s="165"/>
      <c r="AG23" s="165"/>
      <c r="AH23" s="165"/>
      <c r="AI23" s="165"/>
      <c r="AJ23" s="165"/>
      <c r="AK23" s="165"/>
    </row>
    <row r="24" spans="1:38" ht="29.15" customHeight="1" x14ac:dyDescent="0.25">
      <c r="A24" s="164"/>
      <c r="B24" s="165"/>
      <c r="C24" s="164"/>
      <c r="D24" s="166"/>
      <c r="E24" s="166"/>
      <c r="F24" s="166"/>
      <c r="G24" s="166"/>
      <c r="H24" s="166"/>
      <c r="I24" s="166"/>
      <c r="J24" s="166"/>
      <c r="K24" s="166"/>
      <c r="L24" s="166"/>
      <c r="M24" s="165"/>
      <c r="N24" s="165"/>
      <c r="O24" s="165"/>
      <c r="P24" s="165"/>
      <c r="Q24" s="165"/>
      <c r="R24" s="165"/>
      <c r="S24" s="164"/>
      <c r="T24" s="165"/>
      <c r="U24" s="165"/>
      <c r="V24" s="165"/>
      <c r="W24" s="165"/>
      <c r="X24" s="165"/>
      <c r="Y24" s="165"/>
      <c r="Z24" s="165"/>
      <c r="AA24" s="165"/>
      <c r="AB24" s="165"/>
      <c r="AC24" s="165"/>
      <c r="AD24" s="165"/>
      <c r="AE24" s="165"/>
      <c r="AF24" s="165"/>
      <c r="AG24" s="165"/>
      <c r="AH24" s="165"/>
      <c r="AI24" s="165"/>
      <c r="AJ24" s="165"/>
      <c r="AK24" s="165"/>
    </row>
    <row r="25" spans="1:38" ht="29.15" customHeight="1" x14ac:dyDescent="0.25">
      <c r="A25" s="164"/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  <c r="AC25" s="165"/>
      <c r="AD25" s="165"/>
      <c r="AE25" s="165"/>
      <c r="AF25" s="165"/>
      <c r="AG25" s="165"/>
      <c r="AH25" s="165"/>
      <c r="AI25" s="165"/>
      <c r="AJ25" s="165"/>
      <c r="AK25" s="165"/>
    </row>
    <row r="26" spans="1:38" ht="29.15" customHeight="1" x14ac:dyDescent="0.25">
      <c r="A26" s="164"/>
      <c r="B26" s="165"/>
      <c r="C26" s="164"/>
      <c r="D26" s="165"/>
      <c r="E26" s="165"/>
      <c r="F26" s="165"/>
      <c r="G26" s="165"/>
      <c r="H26" s="165"/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4"/>
      <c r="U26" s="165"/>
      <c r="V26" s="165"/>
      <c r="W26" s="165"/>
      <c r="X26" s="165"/>
      <c r="Y26" s="165"/>
      <c r="Z26" s="165"/>
      <c r="AA26" s="165"/>
      <c r="AB26" s="165"/>
      <c r="AC26" s="165"/>
      <c r="AD26" s="171"/>
      <c r="AE26" s="171"/>
      <c r="AF26" s="171"/>
      <c r="AG26" s="171"/>
      <c r="AH26" s="171"/>
      <c r="AI26" s="173" t="s">
        <v>287</v>
      </c>
      <c r="AJ26" s="171"/>
      <c r="AK26" s="165"/>
    </row>
    <row r="27" spans="1:38" ht="25" customHeight="1" x14ac:dyDescent="0.25">
      <c r="D27" s="2" t="str">
        <f>IF(D1="","",D1)</f>
        <v>もとの数はいくつ</v>
      </c>
      <c r="AG27" s="3" t="str">
        <f>IF(AG1="","",AG1)</f>
        <v>№</v>
      </c>
      <c r="AH27" s="3"/>
      <c r="AI27" s="111" t="str">
        <f>IF(AI1="","",AI1)</f>
        <v/>
      </c>
      <c r="AJ27" s="111"/>
    </row>
    <row r="28" spans="1:38" ht="25" customHeight="1" x14ac:dyDescent="0.25">
      <c r="E28" s="6" t="s">
        <v>1</v>
      </c>
      <c r="Q28" s="4" t="str">
        <f>IF(Q2="","",Q2)</f>
        <v>名前</v>
      </c>
      <c r="R28" s="3"/>
      <c r="S28" s="3"/>
      <c r="T28" s="3"/>
      <c r="U28" s="3" t="str">
        <f>IF(U2="","",U2)</f>
        <v/>
      </c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</row>
    <row r="29" spans="1:38" ht="29.15" customHeight="1" x14ac:dyDescent="0.25">
      <c r="A29" s="31" t="str">
        <f>IF(A3="","",A3)</f>
        <v/>
      </c>
      <c r="B29" s="31" t="str">
        <f t="shared" ref="B29:AK29" si="0">IF(B3="","",B3)</f>
        <v/>
      </c>
      <c r="C29" s="31" t="str">
        <f t="shared" si="0"/>
        <v/>
      </c>
      <c r="D29" s="31" t="str">
        <f t="shared" si="0"/>
        <v/>
      </c>
      <c r="E29" s="31" t="str">
        <f t="shared" si="0"/>
        <v/>
      </c>
      <c r="F29" s="31" t="str">
        <f t="shared" si="0"/>
        <v/>
      </c>
      <c r="G29" s="31" t="str">
        <f t="shared" si="0"/>
        <v/>
      </c>
      <c r="H29" s="31" t="str">
        <f t="shared" si="0"/>
        <v/>
      </c>
      <c r="I29" s="31" t="str">
        <f t="shared" si="0"/>
        <v/>
      </c>
      <c r="J29" s="31" t="str">
        <f t="shared" si="0"/>
        <v/>
      </c>
      <c r="K29" s="31" t="str">
        <f t="shared" si="0"/>
        <v/>
      </c>
      <c r="L29" s="31" t="str">
        <f t="shared" si="0"/>
        <v/>
      </c>
      <c r="M29" s="31" t="str">
        <f t="shared" si="0"/>
        <v/>
      </c>
      <c r="N29" s="31" t="str">
        <f t="shared" si="0"/>
        <v/>
      </c>
      <c r="O29" s="31" t="str">
        <f t="shared" si="0"/>
        <v/>
      </c>
      <c r="P29" s="31" t="str">
        <f t="shared" si="0"/>
        <v/>
      </c>
      <c r="Q29" s="31" t="str">
        <f t="shared" si="0"/>
        <v/>
      </c>
      <c r="R29" s="31" t="str">
        <f t="shared" si="0"/>
        <v/>
      </c>
      <c r="S29" s="31" t="str">
        <f t="shared" si="0"/>
        <v/>
      </c>
      <c r="T29" s="31" t="str">
        <f t="shared" si="0"/>
        <v/>
      </c>
      <c r="U29" s="31" t="str">
        <f t="shared" si="0"/>
        <v/>
      </c>
      <c r="V29" s="31" t="str">
        <f t="shared" si="0"/>
        <v/>
      </c>
      <c r="W29" s="31" t="str">
        <f t="shared" si="0"/>
        <v/>
      </c>
      <c r="X29" s="31" t="str">
        <f t="shared" si="0"/>
        <v/>
      </c>
      <c r="Y29" s="31" t="str">
        <f t="shared" si="0"/>
        <v/>
      </c>
      <c r="Z29" s="31" t="str">
        <f t="shared" si="0"/>
        <v/>
      </c>
      <c r="AA29" s="31" t="str">
        <f t="shared" si="0"/>
        <v/>
      </c>
      <c r="AB29" s="31" t="str">
        <f t="shared" si="0"/>
        <v/>
      </c>
      <c r="AC29" s="31" t="str">
        <f t="shared" si="0"/>
        <v/>
      </c>
      <c r="AD29" s="31" t="str">
        <f t="shared" si="0"/>
        <v/>
      </c>
      <c r="AE29" s="31" t="str">
        <f t="shared" si="0"/>
        <v/>
      </c>
      <c r="AF29" s="31" t="str">
        <f t="shared" si="0"/>
        <v/>
      </c>
      <c r="AG29" s="31" t="str">
        <f t="shared" si="0"/>
        <v/>
      </c>
      <c r="AH29" s="31" t="str">
        <f t="shared" si="0"/>
        <v/>
      </c>
      <c r="AI29" s="31" t="str">
        <f t="shared" si="0"/>
        <v/>
      </c>
      <c r="AJ29" s="31" t="str">
        <f t="shared" si="0"/>
        <v/>
      </c>
      <c r="AK29" s="31" t="str">
        <f t="shared" si="0"/>
        <v/>
      </c>
    </row>
    <row r="30" spans="1:38" ht="29.15" customHeight="1" x14ac:dyDescent="0.25">
      <c r="A30" s="31">
        <f t="shared" ref="A30:AK30" si="1">IF(A4="","",A4)</f>
        <v>1</v>
      </c>
      <c r="B30" s="31" t="str">
        <f t="shared" si="1"/>
        <v>．</v>
      </c>
      <c r="C30" s="31" t="str">
        <f t="shared" si="1"/>
        <v/>
      </c>
      <c r="D30" s="31" t="str">
        <f t="shared" si="1"/>
        <v>文ぼう具店で同じねだんのノートを</v>
      </c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174">
        <f t="shared" ca="1" si="1"/>
        <v>6</v>
      </c>
      <c r="X30" s="174"/>
      <c r="Y30" s="31" t="str">
        <f t="shared" si="1"/>
        <v>さつ買い、</v>
      </c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</row>
    <row r="31" spans="1:38" ht="29.15" customHeight="1" x14ac:dyDescent="0.25">
      <c r="A31" s="31" t="str">
        <f t="shared" ref="A31:AK31" si="2">IF(A5="","",A5)</f>
        <v/>
      </c>
      <c r="B31" s="31" t="str">
        <f t="shared" si="2"/>
        <v/>
      </c>
      <c r="C31" s="31" t="str">
        <f t="shared" si="2"/>
        <v/>
      </c>
      <c r="D31" s="31" t="str">
        <f t="shared" si="2"/>
        <v>そのあとスーパーに行って、</v>
      </c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174">
        <f t="shared" ca="1" si="2"/>
        <v>100</v>
      </c>
      <c r="U31" s="174"/>
      <c r="V31" s="174"/>
      <c r="W31" s="31" t="str">
        <f t="shared" si="2"/>
        <v>円のジュースを１本</v>
      </c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 t="str">
        <f t="shared" si="2"/>
        <v/>
      </c>
    </row>
    <row r="32" spans="1:38" ht="29.15" customHeight="1" x14ac:dyDescent="0.25">
      <c r="A32" s="31" t="str">
        <f t="shared" ref="A32:AK32" si="3">IF(A6="","",A6)</f>
        <v/>
      </c>
      <c r="B32" s="31" t="str">
        <f t="shared" si="3"/>
        <v/>
      </c>
      <c r="C32" s="31" t="str">
        <f t="shared" si="3"/>
        <v/>
      </c>
      <c r="D32" s="31" t="str">
        <f t="shared" si="3"/>
        <v>買いました。</v>
      </c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 t="str">
        <f t="shared" si="3"/>
        <v/>
      </c>
      <c r="U32" s="31" t="str">
        <f t="shared" si="3"/>
        <v/>
      </c>
      <c r="V32" s="31" t="str">
        <f t="shared" si="3"/>
        <v/>
      </c>
      <c r="W32" s="31" t="str">
        <f t="shared" si="3"/>
        <v/>
      </c>
      <c r="X32" s="31" t="str">
        <f t="shared" si="3"/>
        <v/>
      </c>
      <c r="Y32" s="31" t="str">
        <f t="shared" si="3"/>
        <v/>
      </c>
      <c r="Z32" s="31" t="str">
        <f t="shared" si="3"/>
        <v/>
      </c>
      <c r="AA32" s="31" t="str">
        <f t="shared" si="3"/>
        <v/>
      </c>
      <c r="AB32" s="31" t="str">
        <f t="shared" si="3"/>
        <v/>
      </c>
      <c r="AC32" s="31" t="str">
        <f t="shared" si="3"/>
        <v/>
      </c>
      <c r="AD32" s="31" t="str">
        <f t="shared" si="3"/>
        <v/>
      </c>
      <c r="AE32" s="31" t="str">
        <f t="shared" si="3"/>
        <v/>
      </c>
      <c r="AF32" s="31" t="str">
        <f t="shared" si="3"/>
        <v/>
      </c>
      <c r="AG32" s="31" t="str">
        <f t="shared" si="3"/>
        <v/>
      </c>
      <c r="AH32" s="31" t="str">
        <f t="shared" si="3"/>
        <v/>
      </c>
      <c r="AI32" s="31" t="str">
        <f t="shared" si="3"/>
        <v/>
      </c>
      <c r="AJ32" s="31" t="str">
        <f t="shared" si="3"/>
        <v/>
      </c>
      <c r="AK32" s="31" t="str">
        <f t="shared" si="3"/>
        <v/>
      </c>
    </row>
    <row r="33" spans="1:37" ht="29.15" customHeight="1" x14ac:dyDescent="0.25">
      <c r="A33" s="31" t="str">
        <f t="shared" ref="A33:AK33" si="4">IF(A7="","",A7)</f>
        <v/>
      </c>
      <c r="B33" s="31" t="str">
        <f t="shared" si="4"/>
        <v/>
      </c>
      <c r="C33" s="31" t="str">
        <f t="shared" si="4"/>
        <v/>
      </c>
      <c r="D33" s="31" t="str">
        <f t="shared" si="4"/>
        <v>ノートとジュースの代金は、全部で</v>
      </c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174">
        <f t="shared" ca="1" si="4"/>
        <v>760</v>
      </c>
      <c r="X33" s="174"/>
      <c r="Y33" s="174"/>
      <c r="Z33" s="174"/>
      <c r="AA33" s="31" t="str">
        <f t="shared" si="4"/>
        <v>円でした。</v>
      </c>
      <c r="AB33" s="31"/>
      <c r="AC33" s="31"/>
      <c r="AD33" s="31"/>
      <c r="AE33" s="31"/>
      <c r="AF33" s="31"/>
      <c r="AG33" s="31"/>
      <c r="AH33" s="31"/>
      <c r="AI33" s="31"/>
      <c r="AJ33" s="31"/>
      <c r="AK33" s="31" t="str">
        <f t="shared" si="4"/>
        <v/>
      </c>
    </row>
    <row r="34" spans="1:37" ht="29.15" customHeight="1" x14ac:dyDescent="0.25">
      <c r="A34" s="31" t="str">
        <f t="shared" ref="A34:AK34" si="5">IF(A8="","",A8)</f>
        <v/>
      </c>
      <c r="B34" s="31" t="str">
        <f t="shared" si="5"/>
        <v/>
      </c>
      <c r="C34" s="31" t="str">
        <f t="shared" si="5"/>
        <v/>
      </c>
      <c r="D34" s="31" t="str">
        <f t="shared" si="5"/>
        <v>ノート１さつのねだんは何円ですか。</v>
      </c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 t="str">
        <f t="shared" si="5"/>
        <v/>
      </c>
    </row>
    <row r="35" spans="1:37" ht="29.15" customHeight="1" x14ac:dyDescent="0.25">
      <c r="A35" s="31" t="str">
        <f t="shared" ref="A35:AK35" si="6">IF(A9="","",A9)</f>
        <v/>
      </c>
      <c r="B35" s="31" t="str">
        <f t="shared" si="6"/>
        <v/>
      </c>
      <c r="C35" s="31" t="str">
        <f t="shared" si="6"/>
        <v>（しき）</v>
      </c>
      <c r="D35" s="31"/>
      <c r="E35" s="31"/>
      <c r="F35" s="31"/>
      <c r="G35" s="31"/>
      <c r="H35" s="31"/>
      <c r="I35" s="177">
        <f ca="1">W33</f>
        <v>760</v>
      </c>
      <c r="J35" s="177"/>
      <c r="K35" s="177"/>
      <c r="L35" s="177" t="s">
        <v>26</v>
      </c>
      <c r="M35" s="177"/>
      <c r="N35" s="177">
        <f ca="1">T31</f>
        <v>100</v>
      </c>
      <c r="O35" s="177"/>
      <c r="P35" s="177"/>
      <c r="Q35" s="177" t="s">
        <v>25</v>
      </c>
      <c r="R35" s="177"/>
      <c r="S35" s="177">
        <f ca="1">I35-N35</f>
        <v>660</v>
      </c>
      <c r="T35" s="177"/>
      <c r="U35" s="177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</row>
    <row r="36" spans="1:37" ht="29.15" customHeight="1" x14ac:dyDescent="0.25">
      <c r="A36" s="31" t="str">
        <f t="shared" ref="A36:AK36" si="7">IF(A10="","",A10)</f>
        <v/>
      </c>
      <c r="B36" s="31" t="str">
        <f t="shared" si="7"/>
        <v/>
      </c>
      <c r="C36" s="31" t="str">
        <f t="shared" si="7"/>
        <v/>
      </c>
      <c r="D36" s="31" t="str">
        <f t="shared" si="7"/>
        <v/>
      </c>
      <c r="E36" s="31" t="str">
        <f t="shared" si="7"/>
        <v/>
      </c>
      <c r="F36" s="31" t="str">
        <f t="shared" si="7"/>
        <v/>
      </c>
      <c r="G36" s="31" t="str">
        <f t="shared" si="7"/>
        <v/>
      </c>
      <c r="H36" s="31" t="str">
        <f t="shared" si="7"/>
        <v/>
      </c>
      <c r="I36" s="177">
        <f ca="1">S35</f>
        <v>660</v>
      </c>
      <c r="J36" s="177"/>
      <c r="K36" s="177"/>
      <c r="L36" s="177" t="s">
        <v>13</v>
      </c>
      <c r="M36" s="177"/>
      <c r="N36" s="177">
        <f ca="1">W30</f>
        <v>6</v>
      </c>
      <c r="O36" s="177"/>
      <c r="P36" s="177"/>
      <c r="Q36" s="177" t="s">
        <v>25</v>
      </c>
      <c r="R36" s="177"/>
      <c r="S36" s="177">
        <f ca="1">I36/N36</f>
        <v>110</v>
      </c>
      <c r="T36" s="177"/>
      <c r="U36" s="177"/>
      <c r="V36" s="31" t="str">
        <f t="shared" si="7"/>
        <v/>
      </c>
      <c r="W36" s="31" t="str">
        <f t="shared" si="7"/>
        <v/>
      </c>
      <c r="X36" s="31" t="str">
        <f t="shared" si="7"/>
        <v/>
      </c>
      <c r="Y36" s="31" t="str">
        <f t="shared" si="7"/>
        <v/>
      </c>
      <c r="Z36" s="31" t="str">
        <f t="shared" si="7"/>
        <v/>
      </c>
      <c r="AA36" s="31" t="str">
        <f t="shared" si="7"/>
        <v/>
      </c>
      <c r="AB36" s="31" t="str">
        <f t="shared" si="7"/>
        <v/>
      </c>
      <c r="AC36" s="31" t="str">
        <f t="shared" si="7"/>
        <v/>
      </c>
      <c r="AD36" s="31" t="str">
        <f t="shared" si="7"/>
        <v/>
      </c>
      <c r="AE36" s="31" t="str">
        <f t="shared" si="7"/>
        <v/>
      </c>
      <c r="AF36" s="31" t="str">
        <f t="shared" si="7"/>
        <v/>
      </c>
      <c r="AG36" s="31" t="str">
        <f t="shared" si="7"/>
        <v/>
      </c>
      <c r="AH36" s="31" t="str">
        <f t="shared" si="7"/>
        <v/>
      </c>
      <c r="AI36" s="31" t="str">
        <f t="shared" si="7"/>
        <v/>
      </c>
      <c r="AJ36" s="31" t="str">
        <f t="shared" si="7"/>
        <v/>
      </c>
      <c r="AK36" s="31" t="str">
        <f t="shared" si="7"/>
        <v/>
      </c>
    </row>
    <row r="37" spans="1:37" ht="29.15" customHeight="1" x14ac:dyDescent="0.25">
      <c r="A37" s="31" t="str">
        <f t="shared" ref="A37:AK37" si="8">IF(A11="","",A11)</f>
        <v/>
      </c>
      <c r="B37" s="31" t="str">
        <f t="shared" si="8"/>
        <v/>
      </c>
      <c r="C37" s="31" t="str">
        <f t="shared" si="8"/>
        <v/>
      </c>
      <c r="D37" s="31" t="str">
        <f t="shared" si="8"/>
        <v/>
      </c>
      <c r="E37" s="31" t="str">
        <f t="shared" si="8"/>
        <v/>
      </c>
      <c r="F37" s="31" t="str">
        <f t="shared" si="8"/>
        <v/>
      </c>
      <c r="G37" s="31" t="str">
        <f t="shared" si="8"/>
        <v/>
      </c>
      <c r="H37" s="31" t="str">
        <f t="shared" si="8"/>
        <v/>
      </c>
      <c r="I37" s="31" t="str">
        <f t="shared" si="8"/>
        <v/>
      </c>
      <c r="J37" s="31" t="str">
        <f t="shared" si="8"/>
        <v/>
      </c>
      <c r="K37" s="31" t="str">
        <f t="shared" si="8"/>
        <v/>
      </c>
      <c r="L37" s="31" t="str">
        <f t="shared" si="8"/>
        <v/>
      </c>
      <c r="M37" s="31" t="str">
        <f t="shared" si="8"/>
        <v/>
      </c>
      <c r="N37" s="31" t="str">
        <f t="shared" si="8"/>
        <v/>
      </c>
      <c r="O37" s="31" t="str">
        <f t="shared" si="8"/>
        <v/>
      </c>
      <c r="P37" s="31" t="str">
        <f t="shared" si="8"/>
        <v/>
      </c>
      <c r="Q37" s="31" t="str">
        <f t="shared" si="8"/>
        <v/>
      </c>
      <c r="R37" s="31" t="str">
        <f t="shared" si="8"/>
        <v/>
      </c>
      <c r="S37" s="31" t="str">
        <f t="shared" si="8"/>
        <v/>
      </c>
      <c r="T37" s="31" t="str">
        <f t="shared" si="8"/>
        <v/>
      </c>
      <c r="U37" s="31" t="str">
        <f t="shared" si="8"/>
        <v/>
      </c>
      <c r="V37" s="31" t="str">
        <f t="shared" si="8"/>
        <v/>
      </c>
      <c r="W37" s="31" t="str">
        <f t="shared" si="8"/>
        <v/>
      </c>
      <c r="X37" s="31" t="str">
        <f t="shared" si="8"/>
        <v/>
      </c>
      <c r="Y37" s="31" t="str">
        <f t="shared" si="8"/>
        <v/>
      </c>
      <c r="Z37" s="31" t="str">
        <f t="shared" si="8"/>
        <v/>
      </c>
      <c r="AA37" s="31" t="str">
        <f t="shared" si="8"/>
        <v/>
      </c>
      <c r="AB37" s="31" t="str">
        <f t="shared" si="8"/>
        <v/>
      </c>
      <c r="AC37" s="31" t="str">
        <f t="shared" si="8"/>
        <v/>
      </c>
      <c r="AD37" s="175" t="str">
        <f t="shared" si="8"/>
        <v/>
      </c>
      <c r="AE37" s="175" t="str">
        <f t="shared" si="8"/>
        <v/>
      </c>
      <c r="AF37" s="176">
        <f ca="1">S36</f>
        <v>110</v>
      </c>
      <c r="AG37" s="176"/>
      <c r="AH37" s="176"/>
      <c r="AI37" s="175" t="str">
        <f t="shared" si="8"/>
        <v>円</v>
      </c>
      <c r="AJ37" s="175"/>
      <c r="AK37" s="31" t="str">
        <f t="shared" si="8"/>
        <v/>
      </c>
    </row>
    <row r="38" spans="1:37" ht="29.15" customHeight="1" x14ac:dyDescent="0.25">
      <c r="A38" s="31">
        <f t="shared" ref="A38:AK38" si="9">IF(A12="","",A12)</f>
        <v>2</v>
      </c>
      <c r="B38" s="31" t="str">
        <f t="shared" si="9"/>
        <v>．</v>
      </c>
      <c r="C38" s="31" t="str">
        <f t="shared" si="9"/>
        <v/>
      </c>
      <c r="D38" s="31" t="str">
        <f t="shared" si="9"/>
        <v>りんごを</v>
      </c>
      <c r="E38" s="31"/>
      <c r="F38" s="31"/>
      <c r="G38" s="31"/>
      <c r="H38" s="31"/>
      <c r="I38" s="174">
        <f t="shared" ca="1" si="9"/>
        <v>6</v>
      </c>
      <c r="J38" s="174"/>
      <c r="K38" s="31" t="str">
        <f t="shared" si="9"/>
        <v>こ買いました。</v>
      </c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 t="str">
        <f t="shared" si="9"/>
        <v/>
      </c>
    </row>
    <row r="39" spans="1:37" ht="29.15" customHeight="1" x14ac:dyDescent="0.25">
      <c r="A39" s="31" t="str">
        <f t="shared" ref="A39:AK39" si="10">IF(A13="","",A13)</f>
        <v/>
      </c>
      <c r="B39" s="31" t="str">
        <f t="shared" si="10"/>
        <v/>
      </c>
      <c r="C39" s="31" t="str">
        <f t="shared" si="10"/>
        <v/>
      </c>
      <c r="D39" s="31" t="str">
        <f t="shared" si="10"/>
        <v>代金を</v>
      </c>
      <c r="E39" s="31"/>
      <c r="F39" s="31"/>
      <c r="G39" s="31"/>
      <c r="H39" s="174">
        <f t="shared" ca="1" si="10"/>
        <v>40</v>
      </c>
      <c r="I39" s="174"/>
      <c r="J39" s="31" t="str">
        <f t="shared" si="10"/>
        <v>円やすくしてもらって、</v>
      </c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174">
        <f t="shared" ca="1" si="10"/>
        <v>680</v>
      </c>
      <c r="X39" s="174"/>
      <c r="Y39" s="174"/>
      <c r="Z39" s="31" t="str">
        <f t="shared" si="10"/>
        <v>円はらいました。</v>
      </c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 t="str">
        <f t="shared" si="10"/>
        <v/>
      </c>
    </row>
    <row r="40" spans="1:37" ht="29.15" customHeight="1" x14ac:dyDescent="0.25">
      <c r="A40" s="31" t="str">
        <f t="shared" ref="A40:AK40" si="11">IF(A14="","",A14)</f>
        <v/>
      </c>
      <c r="B40" s="31" t="str">
        <f t="shared" si="11"/>
        <v/>
      </c>
      <c r="C40" s="31" t="str">
        <f t="shared" si="11"/>
        <v/>
      </c>
      <c r="D40" s="31" t="str">
        <f t="shared" si="11"/>
        <v>りんごは、１こ何円のねだんがついていましたか。</v>
      </c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</row>
    <row r="41" spans="1:37" ht="29.15" customHeight="1" x14ac:dyDescent="0.25">
      <c r="A41" s="31" t="str">
        <f t="shared" ref="A41:AK41" si="12">IF(A15="","",A15)</f>
        <v/>
      </c>
      <c r="B41" s="31" t="str">
        <f t="shared" si="12"/>
        <v/>
      </c>
      <c r="C41" s="31" t="str">
        <f t="shared" si="12"/>
        <v>（しき）</v>
      </c>
      <c r="D41" s="31"/>
      <c r="E41" s="31"/>
      <c r="F41" s="31"/>
      <c r="G41" s="31"/>
      <c r="H41" s="31"/>
      <c r="I41" s="177">
        <f ca="1">W39</f>
        <v>680</v>
      </c>
      <c r="J41" s="177"/>
      <c r="K41" s="177"/>
      <c r="L41" s="177" t="s">
        <v>27</v>
      </c>
      <c r="M41" s="177"/>
      <c r="N41" s="177">
        <f ca="1">H39</f>
        <v>40</v>
      </c>
      <c r="O41" s="177"/>
      <c r="P41" s="177"/>
      <c r="Q41" s="177" t="s">
        <v>25</v>
      </c>
      <c r="R41" s="177"/>
      <c r="S41" s="177">
        <f ca="1">I41+N41</f>
        <v>720</v>
      </c>
      <c r="T41" s="177"/>
      <c r="U41" s="177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</row>
    <row r="42" spans="1:37" ht="29.15" customHeight="1" x14ac:dyDescent="0.25">
      <c r="A42" s="31" t="str">
        <f t="shared" ref="A42:AK42" si="13">IF(A16="","",A16)</f>
        <v/>
      </c>
      <c r="B42" s="31" t="str">
        <f t="shared" si="13"/>
        <v/>
      </c>
      <c r="C42" s="31" t="str">
        <f t="shared" si="13"/>
        <v/>
      </c>
      <c r="D42" s="31" t="str">
        <f t="shared" si="13"/>
        <v/>
      </c>
      <c r="E42" s="31" t="str">
        <f t="shared" si="13"/>
        <v/>
      </c>
      <c r="F42" s="31" t="str">
        <f t="shared" si="13"/>
        <v/>
      </c>
      <c r="G42" s="31" t="str">
        <f t="shared" si="13"/>
        <v/>
      </c>
      <c r="H42" s="31" t="str">
        <f t="shared" si="13"/>
        <v/>
      </c>
      <c r="I42" s="178">
        <f ca="1">S41</f>
        <v>720</v>
      </c>
      <c r="J42" s="178"/>
      <c r="K42" s="178"/>
      <c r="L42" s="177" t="s">
        <v>13</v>
      </c>
      <c r="M42" s="177"/>
      <c r="N42" s="177">
        <f ca="1">I38</f>
        <v>6</v>
      </c>
      <c r="O42" s="177"/>
      <c r="P42" s="177"/>
      <c r="Q42" s="177" t="s">
        <v>25</v>
      </c>
      <c r="R42" s="177"/>
      <c r="S42" s="177">
        <f ca="1">I42/N42</f>
        <v>120</v>
      </c>
      <c r="T42" s="177"/>
      <c r="U42" s="177"/>
      <c r="V42" s="31" t="str">
        <f t="shared" si="13"/>
        <v/>
      </c>
      <c r="W42" s="31" t="str">
        <f t="shared" si="13"/>
        <v/>
      </c>
      <c r="X42" s="31" t="str">
        <f t="shared" si="13"/>
        <v/>
      </c>
      <c r="Y42" s="31" t="str">
        <f t="shared" si="13"/>
        <v/>
      </c>
      <c r="Z42" s="31" t="str">
        <f t="shared" si="13"/>
        <v/>
      </c>
      <c r="AA42" s="31" t="str">
        <f t="shared" si="13"/>
        <v/>
      </c>
      <c r="AB42" s="31" t="str">
        <f t="shared" si="13"/>
        <v/>
      </c>
      <c r="AC42" s="31" t="str">
        <f t="shared" si="13"/>
        <v/>
      </c>
      <c r="AD42" s="31" t="str">
        <f t="shared" si="13"/>
        <v/>
      </c>
      <c r="AE42" s="31" t="str">
        <f t="shared" si="13"/>
        <v/>
      </c>
      <c r="AF42" s="31" t="str">
        <f t="shared" si="13"/>
        <v/>
      </c>
      <c r="AG42" s="31" t="str">
        <f t="shared" si="13"/>
        <v/>
      </c>
      <c r="AH42" s="31" t="str">
        <f t="shared" si="13"/>
        <v/>
      </c>
      <c r="AI42" s="31" t="str">
        <f t="shared" si="13"/>
        <v/>
      </c>
      <c r="AJ42" s="31" t="str">
        <f t="shared" si="13"/>
        <v/>
      </c>
      <c r="AK42" s="31" t="str">
        <f t="shared" si="13"/>
        <v/>
      </c>
    </row>
    <row r="43" spans="1:37" ht="29.15" customHeight="1" x14ac:dyDescent="0.25">
      <c r="A43" s="31" t="str">
        <f t="shared" ref="A43:AK43" si="14">IF(A17="","",A17)</f>
        <v/>
      </c>
      <c r="B43" s="31" t="str">
        <f t="shared" si="14"/>
        <v/>
      </c>
      <c r="C43" s="31" t="str">
        <f t="shared" si="14"/>
        <v/>
      </c>
      <c r="D43" s="31" t="str">
        <f t="shared" si="14"/>
        <v/>
      </c>
      <c r="E43" s="31" t="str">
        <f t="shared" si="14"/>
        <v/>
      </c>
      <c r="F43" s="31" t="str">
        <f t="shared" si="14"/>
        <v/>
      </c>
      <c r="G43" s="31" t="str">
        <f t="shared" si="14"/>
        <v/>
      </c>
      <c r="H43" s="31" t="str">
        <f t="shared" si="14"/>
        <v/>
      </c>
      <c r="I43" s="31" t="str">
        <f t="shared" si="14"/>
        <v/>
      </c>
      <c r="J43" s="31" t="str">
        <f t="shared" si="14"/>
        <v/>
      </c>
      <c r="K43" s="31" t="str">
        <f t="shared" si="14"/>
        <v/>
      </c>
      <c r="L43" s="31" t="str">
        <f t="shared" si="14"/>
        <v/>
      </c>
      <c r="M43" s="31" t="str">
        <f t="shared" si="14"/>
        <v/>
      </c>
      <c r="N43" s="31" t="str">
        <f t="shared" si="14"/>
        <v/>
      </c>
      <c r="O43" s="31" t="str">
        <f t="shared" si="14"/>
        <v/>
      </c>
      <c r="P43" s="31" t="str">
        <f t="shared" si="14"/>
        <v/>
      </c>
      <c r="Q43" s="31" t="str">
        <f t="shared" si="14"/>
        <v/>
      </c>
      <c r="R43" s="31" t="str">
        <f t="shared" si="14"/>
        <v/>
      </c>
      <c r="S43" s="31" t="str">
        <f t="shared" si="14"/>
        <v/>
      </c>
      <c r="T43" s="31" t="str">
        <f t="shared" si="14"/>
        <v/>
      </c>
      <c r="U43" s="31" t="str">
        <f t="shared" si="14"/>
        <v/>
      </c>
      <c r="V43" s="31" t="str">
        <f t="shared" si="14"/>
        <v/>
      </c>
      <c r="W43" s="31" t="str">
        <f t="shared" si="14"/>
        <v/>
      </c>
      <c r="X43" s="31" t="str">
        <f t="shared" si="14"/>
        <v/>
      </c>
      <c r="Y43" s="31" t="str">
        <f t="shared" si="14"/>
        <v/>
      </c>
      <c r="Z43" s="31" t="str">
        <f t="shared" si="14"/>
        <v/>
      </c>
      <c r="AA43" s="31" t="str">
        <f t="shared" si="14"/>
        <v/>
      </c>
      <c r="AB43" s="31" t="str">
        <f t="shared" si="14"/>
        <v/>
      </c>
      <c r="AC43" s="31" t="str">
        <f t="shared" si="14"/>
        <v/>
      </c>
      <c r="AD43" s="175" t="str">
        <f t="shared" si="14"/>
        <v/>
      </c>
      <c r="AE43" s="175" t="str">
        <f t="shared" si="14"/>
        <v/>
      </c>
      <c r="AF43" s="176">
        <f ca="1">S42</f>
        <v>120</v>
      </c>
      <c r="AG43" s="176"/>
      <c r="AH43" s="176"/>
      <c r="AI43" s="175" t="str">
        <f t="shared" si="14"/>
        <v>円</v>
      </c>
      <c r="AJ43" s="175"/>
      <c r="AK43" s="31" t="str">
        <f t="shared" si="14"/>
        <v/>
      </c>
    </row>
    <row r="44" spans="1:37" ht="29.15" customHeight="1" x14ac:dyDescent="0.25">
      <c r="A44" s="31">
        <f t="shared" ref="A44:AK44" si="15">IF(A18="","",A18)</f>
        <v>3</v>
      </c>
      <c r="B44" s="31" t="str">
        <f t="shared" si="15"/>
        <v>．</v>
      </c>
      <c r="C44" s="31" t="str">
        <f t="shared" si="15"/>
        <v/>
      </c>
      <c r="D44" s="31" t="str">
        <f t="shared" si="15"/>
        <v>さくらさんの家では、いちごがりでとってきたいちごを</v>
      </c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 t="str">
        <f t="shared" si="15"/>
        <v/>
      </c>
    </row>
    <row r="45" spans="1:37" ht="29.15" customHeight="1" x14ac:dyDescent="0.25">
      <c r="A45" s="31" t="str">
        <f t="shared" ref="A45:AK45" si="16">IF(A19="","",A19)</f>
        <v/>
      </c>
      <c r="B45" s="31" t="str">
        <f t="shared" si="16"/>
        <v/>
      </c>
      <c r="C45" s="31" t="str">
        <f t="shared" si="16"/>
        <v/>
      </c>
      <c r="D45" s="31" t="str">
        <f t="shared" si="16"/>
        <v>家族</v>
      </c>
      <c r="E45" s="31"/>
      <c r="F45" s="31"/>
      <c r="G45" s="174">
        <f t="shared" ca="1" si="16"/>
        <v>4</v>
      </c>
      <c r="H45" s="174"/>
      <c r="I45" s="31" t="str">
        <f t="shared" si="16"/>
        <v>人で同じ数ずつに分けました。</v>
      </c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 t="str">
        <f t="shared" si="16"/>
        <v/>
      </c>
    </row>
    <row r="46" spans="1:37" ht="29.15" customHeight="1" x14ac:dyDescent="0.25">
      <c r="A46" s="31" t="str">
        <f t="shared" ref="A46:AK46" si="17">IF(A20="","",A20)</f>
        <v/>
      </c>
      <c r="B46" s="31" t="str">
        <f t="shared" si="17"/>
        <v/>
      </c>
      <c r="C46" s="31" t="str">
        <f t="shared" si="17"/>
        <v/>
      </c>
      <c r="D46" s="31" t="str">
        <f t="shared" si="17"/>
        <v>そのあと、さくらさんは、お父さんから</v>
      </c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 t="str">
        <f t="shared" si="17"/>
        <v/>
      </c>
      <c r="Z46" s="174">
        <f t="shared" ca="1" si="17"/>
        <v>7</v>
      </c>
      <c r="AA46" s="174"/>
      <c r="AB46" s="31" t="str">
        <f t="shared" si="17"/>
        <v>こもらったので、</v>
      </c>
      <c r="AC46" s="31"/>
      <c r="AD46" s="31"/>
      <c r="AE46" s="31"/>
      <c r="AF46" s="31"/>
      <c r="AG46" s="31"/>
      <c r="AH46" s="31"/>
      <c r="AI46" s="31"/>
      <c r="AJ46" s="31"/>
      <c r="AK46" s="31" t="str">
        <f t="shared" si="17"/>
        <v/>
      </c>
    </row>
    <row r="47" spans="1:37" ht="29.15" customHeight="1" x14ac:dyDescent="0.25">
      <c r="A47" s="31" t="str">
        <f t="shared" ref="A47:AK47" si="18">IF(A21="","",A21)</f>
        <v/>
      </c>
      <c r="B47" s="31" t="str">
        <f t="shared" si="18"/>
        <v/>
      </c>
      <c r="C47" s="31" t="str">
        <f t="shared" si="18"/>
        <v/>
      </c>
      <c r="D47" s="31" t="str">
        <f t="shared" si="18"/>
        <v>さくらさんのいちごの数は</v>
      </c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174">
        <f t="shared" ca="1" si="18"/>
        <v>21</v>
      </c>
      <c r="T47" s="174"/>
      <c r="U47" s="31" t="str">
        <f t="shared" si="18"/>
        <v>こになりました。</v>
      </c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 t="str">
        <f t="shared" si="18"/>
        <v/>
      </c>
    </row>
    <row r="48" spans="1:37" ht="29.15" customHeight="1" x14ac:dyDescent="0.25">
      <c r="A48" s="31" t="str">
        <f t="shared" ref="A48:AK48" si="19">IF(A22="","",A22)</f>
        <v/>
      </c>
      <c r="B48" s="31" t="str">
        <f t="shared" si="19"/>
        <v/>
      </c>
      <c r="C48" s="31" t="str">
        <f t="shared" si="19"/>
        <v/>
      </c>
      <c r="D48" s="31" t="str">
        <f t="shared" si="19"/>
        <v>いちごがりでとってきたいちごは、全部で何こありましたか。</v>
      </c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 t="str">
        <f t="shared" si="19"/>
        <v/>
      </c>
    </row>
    <row r="49" spans="1:37" ht="29.15" customHeight="1" x14ac:dyDescent="0.25">
      <c r="A49" s="31" t="str">
        <f t="shared" ref="A49:AK49" si="20">IF(A23="","",A23)</f>
        <v/>
      </c>
      <c r="B49" s="31" t="str">
        <f t="shared" si="20"/>
        <v/>
      </c>
      <c r="C49" s="31" t="str">
        <f t="shared" si="20"/>
        <v>（しき）</v>
      </c>
      <c r="D49" s="31"/>
      <c r="E49" s="31"/>
      <c r="F49" s="31"/>
      <c r="G49" s="31"/>
      <c r="H49" s="31"/>
      <c r="I49" s="177">
        <f ca="1">S47</f>
        <v>21</v>
      </c>
      <c r="J49" s="177"/>
      <c r="K49" s="177" t="s">
        <v>26</v>
      </c>
      <c r="L49" s="177"/>
      <c r="M49" s="177">
        <f ca="1">Z46</f>
        <v>7</v>
      </c>
      <c r="N49" s="177"/>
      <c r="O49" s="177" t="s">
        <v>25</v>
      </c>
      <c r="P49" s="177"/>
      <c r="Q49" s="177">
        <f ca="1">I49-M49</f>
        <v>14</v>
      </c>
      <c r="R49" s="177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 t="str">
        <f t="shared" si="20"/>
        <v/>
      </c>
    </row>
    <row r="50" spans="1:37" ht="29.15" customHeight="1" x14ac:dyDescent="0.25">
      <c r="A50" s="31" t="str">
        <f t="shared" ref="A50:AK50" si="21">IF(A24="","",A24)</f>
        <v/>
      </c>
      <c r="B50" s="31" t="str">
        <f t="shared" si="21"/>
        <v/>
      </c>
      <c r="C50" s="31" t="str">
        <f t="shared" si="21"/>
        <v/>
      </c>
      <c r="D50" s="31" t="str">
        <f t="shared" si="21"/>
        <v/>
      </c>
      <c r="E50" s="31" t="str">
        <f t="shared" si="21"/>
        <v/>
      </c>
      <c r="F50" s="31" t="str">
        <f t="shared" si="21"/>
        <v/>
      </c>
      <c r="G50" s="31" t="str">
        <f t="shared" si="21"/>
        <v/>
      </c>
      <c r="H50" s="31" t="str">
        <f t="shared" si="21"/>
        <v/>
      </c>
      <c r="I50" s="177">
        <f ca="1">Q49</f>
        <v>14</v>
      </c>
      <c r="J50" s="177"/>
      <c r="K50" s="177" t="s">
        <v>28</v>
      </c>
      <c r="L50" s="177"/>
      <c r="M50" s="177">
        <f ca="1">G45</f>
        <v>4</v>
      </c>
      <c r="N50" s="177"/>
      <c r="O50" s="177" t="s">
        <v>25</v>
      </c>
      <c r="P50" s="177"/>
      <c r="Q50" s="177">
        <f ca="1">I50*M50</f>
        <v>56</v>
      </c>
      <c r="R50" s="177"/>
      <c r="S50" s="31" t="str">
        <f t="shared" si="21"/>
        <v/>
      </c>
      <c r="T50" s="31" t="str">
        <f t="shared" si="21"/>
        <v/>
      </c>
      <c r="U50" s="31" t="str">
        <f t="shared" si="21"/>
        <v/>
      </c>
      <c r="V50" s="31" t="str">
        <f t="shared" si="21"/>
        <v/>
      </c>
      <c r="W50" s="31" t="str">
        <f t="shared" si="21"/>
        <v/>
      </c>
      <c r="X50" s="31" t="str">
        <f t="shared" si="21"/>
        <v/>
      </c>
      <c r="Y50" s="31" t="str">
        <f t="shared" si="21"/>
        <v/>
      </c>
      <c r="Z50" s="31" t="str">
        <f t="shared" si="21"/>
        <v/>
      </c>
      <c r="AA50" s="31" t="str">
        <f t="shared" si="21"/>
        <v/>
      </c>
      <c r="AB50" s="31" t="str">
        <f t="shared" si="21"/>
        <v/>
      </c>
      <c r="AC50" s="31" t="str">
        <f t="shared" si="21"/>
        <v/>
      </c>
      <c r="AD50" s="31" t="str">
        <f t="shared" si="21"/>
        <v/>
      </c>
      <c r="AE50" s="31" t="str">
        <f t="shared" si="21"/>
        <v/>
      </c>
      <c r="AF50" s="31" t="str">
        <f t="shared" si="21"/>
        <v/>
      </c>
      <c r="AG50" s="31" t="str">
        <f t="shared" si="21"/>
        <v/>
      </c>
      <c r="AH50" s="31" t="str">
        <f t="shared" si="21"/>
        <v/>
      </c>
      <c r="AI50" s="31" t="str">
        <f t="shared" si="21"/>
        <v/>
      </c>
      <c r="AJ50" s="31" t="str">
        <f t="shared" si="21"/>
        <v/>
      </c>
      <c r="AK50" s="31" t="str">
        <f t="shared" si="21"/>
        <v/>
      </c>
    </row>
    <row r="51" spans="1:37" ht="29.15" customHeight="1" x14ac:dyDescent="0.25">
      <c r="A51" s="31" t="str">
        <f t="shared" ref="A51:AK51" si="22">IF(A25="","",A25)</f>
        <v/>
      </c>
      <c r="B51" s="31" t="str">
        <f t="shared" si="22"/>
        <v/>
      </c>
      <c r="C51" s="31" t="str">
        <f t="shared" si="22"/>
        <v/>
      </c>
      <c r="D51" s="31" t="str">
        <f t="shared" si="22"/>
        <v/>
      </c>
      <c r="E51" s="31" t="str">
        <f t="shared" si="22"/>
        <v/>
      </c>
      <c r="F51" s="31" t="str">
        <f t="shared" si="22"/>
        <v/>
      </c>
      <c r="G51" s="31" t="str">
        <f t="shared" si="22"/>
        <v/>
      </c>
      <c r="H51" s="31" t="str">
        <f t="shared" si="22"/>
        <v/>
      </c>
      <c r="I51" s="31" t="str">
        <f t="shared" si="22"/>
        <v/>
      </c>
      <c r="J51" s="31" t="str">
        <f t="shared" si="22"/>
        <v/>
      </c>
      <c r="K51" s="31" t="str">
        <f t="shared" si="22"/>
        <v/>
      </c>
      <c r="L51" s="31" t="str">
        <f t="shared" si="22"/>
        <v/>
      </c>
      <c r="M51" s="31" t="str">
        <f t="shared" si="22"/>
        <v/>
      </c>
      <c r="N51" s="31" t="str">
        <f t="shared" si="22"/>
        <v/>
      </c>
      <c r="O51" s="31" t="str">
        <f t="shared" si="22"/>
        <v/>
      </c>
      <c r="P51" s="31" t="str">
        <f t="shared" si="22"/>
        <v/>
      </c>
      <c r="Q51" s="31" t="str">
        <f t="shared" si="22"/>
        <v/>
      </c>
      <c r="R51" s="31" t="str">
        <f t="shared" si="22"/>
        <v/>
      </c>
      <c r="S51" s="31" t="str">
        <f t="shared" si="22"/>
        <v/>
      </c>
      <c r="T51" s="31" t="str">
        <f t="shared" si="22"/>
        <v/>
      </c>
      <c r="U51" s="31" t="str">
        <f t="shared" si="22"/>
        <v/>
      </c>
      <c r="V51" s="31" t="str">
        <f t="shared" si="22"/>
        <v/>
      </c>
      <c r="W51" s="31" t="str">
        <f t="shared" si="22"/>
        <v/>
      </c>
      <c r="X51" s="31" t="str">
        <f t="shared" si="22"/>
        <v/>
      </c>
      <c r="Y51" s="31" t="str">
        <f t="shared" si="22"/>
        <v/>
      </c>
      <c r="Z51" s="31" t="str">
        <f t="shared" si="22"/>
        <v/>
      </c>
      <c r="AA51" s="31" t="str">
        <f t="shared" si="22"/>
        <v/>
      </c>
      <c r="AB51" s="31" t="str">
        <f t="shared" si="22"/>
        <v/>
      </c>
      <c r="AC51" s="31" t="str">
        <f t="shared" si="22"/>
        <v/>
      </c>
      <c r="AD51" s="31" t="str">
        <f t="shared" si="22"/>
        <v/>
      </c>
      <c r="AE51" s="31" t="str">
        <f t="shared" si="22"/>
        <v/>
      </c>
      <c r="AF51" s="31" t="str">
        <f t="shared" si="22"/>
        <v/>
      </c>
      <c r="AG51" s="31" t="str">
        <f t="shared" si="22"/>
        <v/>
      </c>
      <c r="AH51" s="31" t="str">
        <f t="shared" si="22"/>
        <v/>
      </c>
      <c r="AI51" s="31" t="str">
        <f t="shared" si="22"/>
        <v/>
      </c>
      <c r="AJ51" s="31" t="str">
        <f t="shared" si="22"/>
        <v/>
      </c>
      <c r="AK51" s="31" t="str">
        <f t="shared" si="22"/>
        <v/>
      </c>
    </row>
    <row r="52" spans="1:37" ht="29.15" customHeight="1" x14ac:dyDescent="0.25">
      <c r="A52" s="31" t="str">
        <f t="shared" ref="A52:AK52" si="23">IF(A26="","",A26)</f>
        <v/>
      </c>
      <c r="B52" s="31" t="str">
        <f t="shared" si="23"/>
        <v/>
      </c>
      <c r="C52" s="31" t="str">
        <f t="shared" si="23"/>
        <v/>
      </c>
      <c r="D52" s="31" t="str">
        <f t="shared" si="23"/>
        <v/>
      </c>
      <c r="E52" s="31" t="str">
        <f t="shared" si="23"/>
        <v/>
      </c>
      <c r="F52" s="31" t="str">
        <f t="shared" si="23"/>
        <v/>
      </c>
      <c r="G52" s="31" t="str">
        <f t="shared" si="23"/>
        <v/>
      </c>
      <c r="H52" s="31" t="str">
        <f t="shared" si="23"/>
        <v/>
      </c>
      <c r="I52" s="31" t="str">
        <f t="shared" si="23"/>
        <v/>
      </c>
      <c r="J52" s="31" t="str">
        <f t="shared" si="23"/>
        <v/>
      </c>
      <c r="K52" s="31" t="str">
        <f t="shared" si="23"/>
        <v/>
      </c>
      <c r="L52" s="31" t="str">
        <f t="shared" si="23"/>
        <v/>
      </c>
      <c r="M52" s="31" t="str">
        <f t="shared" si="23"/>
        <v/>
      </c>
      <c r="N52" s="31" t="str">
        <f t="shared" si="23"/>
        <v/>
      </c>
      <c r="O52" s="31" t="str">
        <f t="shared" si="23"/>
        <v/>
      </c>
      <c r="P52" s="31" t="str">
        <f t="shared" si="23"/>
        <v/>
      </c>
      <c r="Q52" s="31" t="str">
        <f t="shared" si="23"/>
        <v/>
      </c>
      <c r="R52" s="31" t="str">
        <f t="shared" si="23"/>
        <v/>
      </c>
      <c r="S52" s="31" t="str">
        <f t="shared" si="23"/>
        <v/>
      </c>
      <c r="T52" s="31" t="str">
        <f t="shared" si="23"/>
        <v/>
      </c>
      <c r="U52" s="31" t="str">
        <f t="shared" si="23"/>
        <v/>
      </c>
      <c r="V52" s="31" t="str">
        <f t="shared" si="23"/>
        <v/>
      </c>
      <c r="W52" s="31" t="str">
        <f t="shared" si="23"/>
        <v/>
      </c>
      <c r="X52" s="31" t="str">
        <f t="shared" si="23"/>
        <v/>
      </c>
      <c r="Y52" s="31" t="str">
        <f t="shared" si="23"/>
        <v/>
      </c>
      <c r="Z52" s="31" t="str">
        <f t="shared" si="23"/>
        <v/>
      </c>
      <c r="AA52" s="31" t="str">
        <f t="shared" si="23"/>
        <v/>
      </c>
      <c r="AB52" s="31" t="str">
        <f t="shared" si="23"/>
        <v/>
      </c>
      <c r="AC52" s="31" t="str">
        <f t="shared" si="23"/>
        <v/>
      </c>
      <c r="AD52" s="175" t="str">
        <f t="shared" si="23"/>
        <v/>
      </c>
      <c r="AE52" s="175" t="str">
        <f t="shared" si="23"/>
        <v/>
      </c>
      <c r="AF52" s="175" t="str">
        <f t="shared" si="23"/>
        <v/>
      </c>
      <c r="AG52" s="176">
        <f ca="1">Q50</f>
        <v>56</v>
      </c>
      <c r="AH52" s="176"/>
      <c r="AI52" s="175" t="str">
        <f t="shared" si="23"/>
        <v>こ</v>
      </c>
      <c r="AJ52" s="175"/>
      <c r="AK52" s="31" t="str">
        <f t="shared" si="23"/>
        <v/>
      </c>
    </row>
  </sheetData>
  <mergeCells count="53">
    <mergeCell ref="M50:N50"/>
    <mergeCell ref="O50:P50"/>
    <mergeCell ref="Q50:R50"/>
    <mergeCell ref="AG52:AH52"/>
    <mergeCell ref="N42:P42"/>
    <mergeCell ref="Q42:R42"/>
    <mergeCell ref="S42:U42"/>
    <mergeCell ref="AF43:AH43"/>
    <mergeCell ref="K49:L49"/>
    <mergeCell ref="M49:N49"/>
    <mergeCell ref="O49:P49"/>
    <mergeCell ref="Q49:R49"/>
    <mergeCell ref="N36:P36"/>
    <mergeCell ref="Q36:R36"/>
    <mergeCell ref="S36:U36"/>
    <mergeCell ref="AF37:AH37"/>
    <mergeCell ref="I41:K41"/>
    <mergeCell ref="L41:M41"/>
    <mergeCell ref="N41:P41"/>
    <mergeCell ref="Q41:R41"/>
    <mergeCell ref="S41:U41"/>
    <mergeCell ref="H39:I39"/>
    <mergeCell ref="W39:Y39"/>
    <mergeCell ref="G45:H45"/>
    <mergeCell ref="S47:T47"/>
    <mergeCell ref="Z46:AA46"/>
    <mergeCell ref="I35:K35"/>
    <mergeCell ref="L35:M35"/>
    <mergeCell ref="N35:P35"/>
    <mergeCell ref="Q35:R35"/>
    <mergeCell ref="S35:U35"/>
    <mergeCell ref="G19:H19"/>
    <mergeCell ref="Z20:AA20"/>
    <mergeCell ref="S21:T21"/>
    <mergeCell ref="W30:X30"/>
    <mergeCell ref="T31:V31"/>
    <mergeCell ref="W4:X4"/>
    <mergeCell ref="T5:V5"/>
    <mergeCell ref="W7:Z7"/>
    <mergeCell ref="I12:J12"/>
    <mergeCell ref="H13:I13"/>
    <mergeCell ref="W13:Y13"/>
    <mergeCell ref="W33:Z33"/>
    <mergeCell ref="I38:J38"/>
    <mergeCell ref="I50:J50"/>
    <mergeCell ref="K50:L50"/>
    <mergeCell ref="I49:J49"/>
    <mergeCell ref="I42:K42"/>
    <mergeCell ref="L42:M42"/>
    <mergeCell ref="I36:K36"/>
    <mergeCell ref="L36:M36"/>
    <mergeCell ref="AI27:AJ27"/>
    <mergeCell ref="AI1:AJ1"/>
  </mergeCells>
  <phoneticPr fontId="2"/>
  <pageMargins left="0.98425196850393704" right="0.98425196850393704" top="0.98425196850393704" bottom="0.98425196850393704" header="0.51181102362204722" footer="0.51181102362204722"/>
  <pageSetup paperSize="9" orientation="portrait" horizontalDpi="300" verticalDpi="0" r:id="rId1"/>
  <headerFooter alignWithMargins="0">
    <oddHeader>&amp;L&amp;14算数ドリル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AP67"/>
  <sheetViews>
    <sheetView workbookViewId="0"/>
  </sheetViews>
  <sheetFormatPr defaultColWidth="8.78515625" defaultRowHeight="25" customHeight="1" x14ac:dyDescent="0.25"/>
  <cols>
    <col min="1" max="37" width="1.7109375" style="20" customWidth="1"/>
    <col min="38" max="38" width="8.78515625" style="20"/>
    <col min="39" max="42" width="8.78515625" style="33"/>
    <col min="43" max="16384" width="8.78515625" style="20"/>
  </cols>
  <sheetData>
    <row r="1" spans="1:42" ht="25" customHeight="1" x14ac:dyDescent="0.25">
      <c r="D1" s="21" t="s">
        <v>65</v>
      </c>
      <c r="AG1" s="22" t="s">
        <v>66</v>
      </c>
      <c r="AH1" s="22"/>
      <c r="AI1" s="132"/>
      <c r="AJ1" s="132"/>
    </row>
    <row r="2" spans="1:42" ht="25" customHeight="1" x14ac:dyDescent="0.25">
      <c r="Q2" s="23" t="s">
        <v>0</v>
      </c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</row>
    <row r="3" spans="1:42" ht="25" customHeight="1" x14ac:dyDescent="0.25">
      <c r="Q3" s="24"/>
    </row>
    <row r="4" spans="1:42" ht="32.15" customHeight="1" x14ac:dyDescent="0.25">
      <c r="A4" s="25" t="s">
        <v>67</v>
      </c>
      <c r="D4" s="131">
        <f ca="1">VLOOKUP(B5,$AN$4:$AP$67,2,FALSE)/10</f>
        <v>0.6</v>
      </c>
      <c r="E4" s="131"/>
      <c r="F4" s="131"/>
      <c r="G4" s="25" t="s">
        <v>68</v>
      </c>
      <c r="I4" s="131">
        <f ca="1">VLOOKUP(B5,$AN$4:$AP$67,3,FALSE)</f>
        <v>8</v>
      </c>
      <c r="J4" s="131"/>
      <c r="K4" s="27"/>
      <c r="L4" s="27"/>
      <c r="AM4" s="33">
        <f ca="1">RAND()</f>
        <v>0.72599831392612202</v>
      </c>
      <c r="AN4" s="33">
        <f ca="1">RANK(AM4,$AM$4:$AM$67)</f>
        <v>19</v>
      </c>
      <c r="AO4" s="33">
        <v>2</v>
      </c>
      <c r="AP4" s="33">
        <v>2</v>
      </c>
    </row>
    <row r="5" spans="1:42" ht="32.15" customHeight="1" x14ac:dyDescent="0.25">
      <c r="B5" s="33">
        <v>1</v>
      </c>
      <c r="AM5" s="33">
        <f t="shared" ref="AM5:AM67" ca="1" si="0">RAND()</f>
        <v>0.56553388669698246</v>
      </c>
      <c r="AN5" s="33">
        <f t="shared" ref="AN5:AN67" ca="1" si="1">RANK(AM5,$AM$4:$AM$67)</f>
        <v>28</v>
      </c>
      <c r="AO5" s="33">
        <v>2</v>
      </c>
      <c r="AP5" s="33">
        <f>AP4+1</f>
        <v>3</v>
      </c>
    </row>
    <row r="6" spans="1:42" ht="32.15" customHeight="1" x14ac:dyDescent="0.25">
      <c r="A6" s="32" t="s">
        <v>113</v>
      </c>
      <c r="D6" s="131">
        <f ca="1">VLOOKUP(B7,$AN$4:$AP$67,2,FALSE)/10</f>
        <v>0.2</v>
      </c>
      <c r="E6" s="131"/>
      <c r="F6" s="131"/>
      <c r="G6" s="25" t="s">
        <v>28</v>
      </c>
      <c r="I6" s="131">
        <f ca="1">VLOOKUP(B7,$AN$4:$AP$67,3,FALSE)</f>
        <v>9</v>
      </c>
      <c r="J6" s="131"/>
      <c r="AM6" s="33">
        <f t="shared" ca="1" si="0"/>
        <v>0.87342332835886716</v>
      </c>
      <c r="AN6" s="33">
        <f t="shared" ca="1" si="1"/>
        <v>9</v>
      </c>
      <c r="AO6" s="33">
        <v>2</v>
      </c>
      <c r="AP6" s="33">
        <f t="shared" ref="AP6:AP67" si="2">AP5+1</f>
        <v>4</v>
      </c>
    </row>
    <row r="7" spans="1:42" ht="32.15" customHeight="1" x14ac:dyDescent="0.25">
      <c r="B7" s="33">
        <v>2</v>
      </c>
      <c r="AM7" s="33">
        <f t="shared" ca="1" si="0"/>
        <v>0.91832462359051914</v>
      </c>
      <c r="AN7" s="33">
        <f t="shared" ca="1" si="1"/>
        <v>7</v>
      </c>
      <c r="AO7" s="33">
        <v>2</v>
      </c>
      <c r="AP7" s="33">
        <f t="shared" si="2"/>
        <v>5</v>
      </c>
    </row>
    <row r="8" spans="1:42" ht="32.15" customHeight="1" x14ac:dyDescent="0.25">
      <c r="A8" s="25" t="s">
        <v>70</v>
      </c>
      <c r="D8" s="131">
        <f ca="1">VLOOKUP(B9,$AN$4:$AP$67,2,FALSE)/10</f>
        <v>0.7</v>
      </c>
      <c r="E8" s="131"/>
      <c r="F8" s="131"/>
      <c r="G8" s="25" t="s">
        <v>28</v>
      </c>
      <c r="I8" s="131">
        <f ca="1">VLOOKUP(B9,$AN$4:$AP$67,3,FALSE)</f>
        <v>5</v>
      </c>
      <c r="J8" s="131"/>
      <c r="K8" s="26"/>
      <c r="L8" s="26"/>
      <c r="AM8" s="33">
        <f t="shared" ca="1" si="0"/>
        <v>0.70102028924344928</v>
      </c>
      <c r="AN8" s="33">
        <f t="shared" ca="1" si="1"/>
        <v>21</v>
      </c>
      <c r="AO8" s="33">
        <v>2</v>
      </c>
      <c r="AP8" s="33">
        <f t="shared" si="2"/>
        <v>6</v>
      </c>
    </row>
    <row r="9" spans="1:42" ht="32.15" customHeight="1" x14ac:dyDescent="0.25">
      <c r="B9" s="33">
        <v>3</v>
      </c>
      <c r="AM9" s="33">
        <f t="shared" ca="1" si="0"/>
        <v>0.52782618709000162</v>
      </c>
      <c r="AN9" s="33">
        <f t="shared" ca="1" si="1"/>
        <v>30</v>
      </c>
      <c r="AO9" s="33">
        <v>2</v>
      </c>
      <c r="AP9" s="33">
        <f t="shared" si="2"/>
        <v>7</v>
      </c>
    </row>
    <row r="10" spans="1:42" ht="32.15" customHeight="1" x14ac:dyDescent="0.25">
      <c r="A10" s="25" t="s">
        <v>71</v>
      </c>
      <c r="D10" s="131">
        <f ca="1">VLOOKUP(B11,$AN$4:$AP$67,2,FALSE)/10</f>
        <v>0.4</v>
      </c>
      <c r="E10" s="131"/>
      <c r="F10" s="131"/>
      <c r="G10" s="25" t="s">
        <v>28</v>
      </c>
      <c r="I10" s="131">
        <f ca="1">VLOOKUP(B11,$AN$4:$AP$67,3,FALSE)</f>
        <v>7</v>
      </c>
      <c r="J10" s="131"/>
      <c r="AM10" s="33">
        <f t="shared" ca="1" si="0"/>
        <v>0.78388369646968037</v>
      </c>
      <c r="AN10" s="33">
        <f t="shared" ca="1" si="1"/>
        <v>14</v>
      </c>
      <c r="AO10" s="33">
        <v>2</v>
      </c>
      <c r="AP10" s="33">
        <f t="shared" si="2"/>
        <v>8</v>
      </c>
    </row>
    <row r="11" spans="1:42" ht="32.15" customHeight="1" x14ac:dyDescent="0.25">
      <c r="B11" s="33">
        <v>4</v>
      </c>
      <c r="AM11" s="33">
        <f t="shared" ca="1" si="0"/>
        <v>0.987651128242932</v>
      </c>
      <c r="AN11" s="33">
        <f t="shared" ca="1" si="1"/>
        <v>2</v>
      </c>
      <c r="AO11" s="33">
        <v>2</v>
      </c>
      <c r="AP11" s="33">
        <f t="shared" si="2"/>
        <v>9</v>
      </c>
    </row>
    <row r="12" spans="1:42" ht="32.15" customHeight="1" x14ac:dyDescent="0.25">
      <c r="A12" s="25" t="s">
        <v>72</v>
      </c>
      <c r="D12" s="131">
        <f ca="1">VLOOKUP(B13,$AN$4:$AP$67,2,FALSE)/10</f>
        <v>0.3</v>
      </c>
      <c r="E12" s="131"/>
      <c r="F12" s="131"/>
      <c r="G12" s="25" t="s">
        <v>28</v>
      </c>
      <c r="I12" s="131">
        <f ca="1">VLOOKUP(B13,$AN$4:$AP$67,3,FALSE)</f>
        <v>7</v>
      </c>
      <c r="J12" s="131"/>
      <c r="AM12" s="33">
        <f t="shared" ca="1" si="0"/>
        <v>0.77083454878290603</v>
      </c>
      <c r="AN12" s="33">
        <f t="shared" ca="1" si="1"/>
        <v>15</v>
      </c>
      <c r="AO12" s="33">
        <v>3</v>
      </c>
      <c r="AP12" s="33">
        <v>2</v>
      </c>
    </row>
    <row r="13" spans="1:42" ht="32.15" customHeight="1" x14ac:dyDescent="0.25">
      <c r="B13" s="33">
        <v>5</v>
      </c>
      <c r="AM13" s="33">
        <f t="shared" ca="1" si="0"/>
        <v>2.2581366232847677E-2</v>
      </c>
      <c r="AN13" s="33">
        <f t="shared" ca="1" si="1"/>
        <v>63</v>
      </c>
      <c r="AO13" s="33">
        <v>3</v>
      </c>
      <c r="AP13" s="33">
        <f t="shared" si="2"/>
        <v>3</v>
      </c>
    </row>
    <row r="14" spans="1:42" ht="32.15" customHeight="1" x14ac:dyDescent="0.25">
      <c r="A14" s="25" t="s">
        <v>73</v>
      </c>
      <c r="D14" s="131">
        <f ca="1">VLOOKUP(B15,$AN$4:$AP$67,2,FALSE)/100</f>
        <v>7.0000000000000007E-2</v>
      </c>
      <c r="E14" s="131"/>
      <c r="F14" s="131"/>
      <c r="G14" s="25" t="s">
        <v>28</v>
      </c>
      <c r="I14" s="131">
        <f ca="1">VLOOKUP(B15,$AN$4:$AP$67,3,FALSE)</f>
        <v>8</v>
      </c>
      <c r="J14" s="131"/>
      <c r="AM14" s="33">
        <f t="shared" ca="1" si="0"/>
        <v>0.29213917100100528</v>
      </c>
      <c r="AN14" s="33">
        <f t="shared" ca="1" si="1"/>
        <v>47</v>
      </c>
      <c r="AO14" s="33">
        <v>3</v>
      </c>
      <c r="AP14" s="33">
        <f t="shared" si="2"/>
        <v>4</v>
      </c>
    </row>
    <row r="15" spans="1:42" ht="32.15" customHeight="1" x14ac:dyDescent="0.25">
      <c r="B15" s="33">
        <v>6</v>
      </c>
      <c r="AM15" s="33">
        <f t="shared" ca="1" si="0"/>
        <v>3.5921986961052754E-3</v>
      </c>
      <c r="AN15" s="33">
        <f t="shared" ca="1" si="1"/>
        <v>64</v>
      </c>
      <c r="AO15" s="33">
        <v>3</v>
      </c>
      <c r="AP15" s="33">
        <f t="shared" si="2"/>
        <v>5</v>
      </c>
    </row>
    <row r="16" spans="1:42" ht="32.15" customHeight="1" x14ac:dyDescent="0.25">
      <c r="A16" s="25" t="s">
        <v>74</v>
      </c>
      <c r="D16" s="131">
        <f ca="1">VLOOKUP(B17,$AN$4:$AP$67,2,FALSE)/100</f>
        <v>0.02</v>
      </c>
      <c r="E16" s="131"/>
      <c r="F16" s="131"/>
      <c r="G16" s="25" t="s">
        <v>28</v>
      </c>
      <c r="I16" s="131">
        <f ca="1">VLOOKUP(B17,$AN$4:$AP$67,3,FALSE)</f>
        <v>5</v>
      </c>
      <c r="J16" s="131"/>
      <c r="K16" s="26"/>
      <c r="T16" s="27"/>
      <c r="AM16" s="33">
        <f t="shared" ca="1" si="0"/>
        <v>0.35982621982284724</v>
      </c>
      <c r="AN16" s="33">
        <f t="shared" ca="1" si="1"/>
        <v>43</v>
      </c>
      <c r="AO16" s="33">
        <v>3</v>
      </c>
      <c r="AP16" s="33">
        <f t="shared" si="2"/>
        <v>6</v>
      </c>
    </row>
    <row r="17" spans="1:42" ht="32.15" customHeight="1" x14ac:dyDescent="0.25">
      <c r="B17" s="33">
        <v>7</v>
      </c>
      <c r="G17" s="27"/>
      <c r="AM17" s="33">
        <f t="shared" ca="1" si="0"/>
        <v>0.94034473712180511</v>
      </c>
      <c r="AN17" s="33">
        <f t="shared" ca="1" si="1"/>
        <v>5</v>
      </c>
      <c r="AO17" s="33">
        <v>3</v>
      </c>
      <c r="AP17" s="33">
        <f t="shared" si="2"/>
        <v>7</v>
      </c>
    </row>
    <row r="18" spans="1:42" ht="32.15" customHeight="1" x14ac:dyDescent="0.25">
      <c r="A18" s="25" t="s">
        <v>75</v>
      </c>
      <c r="D18" s="131">
        <f ca="1">VLOOKUP(B19,$AN$4:$AP$67,2,FALSE)/100</f>
        <v>0.09</v>
      </c>
      <c r="E18" s="131"/>
      <c r="F18" s="131"/>
      <c r="G18" s="25" t="s">
        <v>28</v>
      </c>
      <c r="I18" s="131">
        <f ca="1">VLOOKUP(B19,$AN$4:$AP$67,3,FALSE)</f>
        <v>4</v>
      </c>
      <c r="J18" s="131"/>
      <c r="K18" s="26"/>
      <c r="AM18" s="33">
        <f t="shared" ca="1" si="0"/>
        <v>5.4513112948654241E-2</v>
      </c>
      <c r="AN18" s="33">
        <f t="shared" ca="1" si="1"/>
        <v>61</v>
      </c>
      <c r="AO18" s="33">
        <v>3</v>
      </c>
      <c r="AP18" s="33">
        <f t="shared" si="2"/>
        <v>8</v>
      </c>
    </row>
    <row r="19" spans="1:42" ht="32.15" customHeight="1" x14ac:dyDescent="0.25">
      <c r="B19" s="33">
        <v>8</v>
      </c>
      <c r="E19" s="27"/>
      <c r="AM19" s="33">
        <f t="shared" ca="1" si="0"/>
        <v>8.0496011868886885E-2</v>
      </c>
      <c r="AN19" s="33">
        <f t="shared" ca="1" si="1"/>
        <v>58</v>
      </c>
      <c r="AO19" s="33">
        <v>3</v>
      </c>
      <c r="AP19" s="33">
        <f t="shared" si="2"/>
        <v>9</v>
      </c>
    </row>
    <row r="20" spans="1:42" ht="32.15" customHeight="1" x14ac:dyDescent="0.25">
      <c r="A20" s="25" t="s">
        <v>76</v>
      </c>
      <c r="D20" s="131">
        <f ca="1">VLOOKUP(B21,$AN$4:$AP$67,2,FALSE)/100</f>
        <v>0.02</v>
      </c>
      <c r="E20" s="131"/>
      <c r="F20" s="131"/>
      <c r="G20" s="25" t="s">
        <v>28</v>
      </c>
      <c r="I20" s="131">
        <f ca="1">VLOOKUP(B21,$AN$4:$AP$67,3,FALSE)</f>
        <v>4</v>
      </c>
      <c r="J20" s="131"/>
      <c r="AM20" s="33">
        <f t="shared" ca="1" si="0"/>
        <v>0.65513292177613536</v>
      </c>
      <c r="AN20" s="33">
        <f t="shared" ca="1" si="1"/>
        <v>23</v>
      </c>
      <c r="AO20" s="33">
        <v>4</v>
      </c>
      <c r="AP20" s="33">
        <v>2</v>
      </c>
    </row>
    <row r="21" spans="1:42" ht="32.15" customHeight="1" x14ac:dyDescent="0.25">
      <c r="B21" s="33">
        <v>9</v>
      </c>
      <c r="AM21" s="33">
        <f t="shared" ca="1" si="0"/>
        <v>0.44131555280877799</v>
      </c>
      <c r="AN21" s="33">
        <f t="shared" ca="1" si="1"/>
        <v>38</v>
      </c>
      <c r="AO21" s="33">
        <v>4</v>
      </c>
      <c r="AP21" s="33">
        <f t="shared" si="2"/>
        <v>3</v>
      </c>
    </row>
    <row r="22" spans="1:42" ht="32.15" customHeight="1" x14ac:dyDescent="0.25">
      <c r="A22" s="25" t="s">
        <v>77</v>
      </c>
      <c r="D22" s="131">
        <f ca="1">VLOOKUP(B23,$AN$4:$AP$67,2,FALSE)/100</f>
        <v>0.05</v>
      </c>
      <c r="E22" s="131"/>
      <c r="F22" s="131"/>
      <c r="G22" s="25" t="s">
        <v>28</v>
      </c>
      <c r="I22" s="131">
        <f ca="1">VLOOKUP(B23,$AN$4:$AP$67,3,FALSE)</f>
        <v>8</v>
      </c>
      <c r="J22" s="131"/>
      <c r="AM22" s="33">
        <f t="shared" ca="1" si="0"/>
        <v>0.68070502415232215</v>
      </c>
      <c r="AN22" s="33">
        <f t="shared" ca="1" si="1"/>
        <v>22</v>
      </c>
      <c r="AO22" s="33">
        <v>4</v>
      </c>
      <c r="AP22" s="33">
        <f t="shared" si="2"/>
        <v>4</v>
      </c>
    </row>
    <row r="23" spans="1:42" ht="32.15" customHeight="1" x14ac:dyDescent="0.25">
      <c r="B23" s="33">
        <v>10</v>
      </c>
      <c r="AM23" s="33">
        <f t="shared" ca="1" si="0"/>
        <v>5.3623569586758513E-2</v>
      </c>
      <c r="AN23" s="33">
        <f t="shared" ca="1" si="1"/>
        <v>62</v>
      </c>
      <c r="AO23" s="33">
        <v>4</v>
      </c>
      <c r="AP23" s="33">
        <f t="shared" si="2"/>
        <v>5</v>
      </c>
    </row>
    <row r="24" spans="1:42" ht="32.15" customHeight="1" x14ac:dyDescent="0.25">
      <c r="B24" s="33"/>
      <c r="AM24" s="33">
        <f t="shared" ca="1" si="0"/>
        <v>0.39069949528735182</v>
      </c>
      <c r="AN24" s="33">
        <f t="shared" ca="1" si="1"/>
        <v>41</v>
      </c>
      <c r="AO24" s="33">
        <v>4</v>
      </c>
      <c r="AP24" s="33">
        <f t="shared" si="2"/>
        <v>6</v>
      </c>
    </row>
    <row r="25" spans="1:42" ht="32.15" customHeight="1" x14ac:dyDescent="0.25">
      <c r="B25" s="33"/>
      <c r="AM25" s="33">
        <f t="shared" ca="1" si="0"/>
        <v>0.96694693658925412</v>
      </c>
      <c r="AN25" s="33">
        <f t="shared" ca="1" si="1"/>
        <v>4</v>
      </c>
      <c r="AO25" s="33">
        <v>4</v>
      </c>
      <c r="AP25" s="33">
        <f t="shared" si="2"/>
        <v>7</v>
      </c>
    </row>
    <row r="26" spans="1:42" ht="25" customHeight="1" x14ac:dyDescent="0.25">
      <c r="D26" s="21" t="str">
        <f>IF(D1="","",D1)</f>
        <v>小数のかけ算</v>
      </c>
      <c r="X26" s="27"/>
      <c r="Y26" s="27"/>
      <c r="AA26" s="27"/>
      <c r="AG26" s="22" t="str">
        <f>IF(AG1="","",AG1)</f>
        <v>№</v>
      </c>
      <c r="AH26" s="22"/>
      <c r="AI26" s="132" t="str">
        <f>IF(AI1="","",AI1)</f>
        <v/>
      </c>
      <c r="AJ26" s="132"/>
      <c r="AM26" s="33">
        <f t="shared" ca="1" si="0"/>
        <v>0.84298275539111933</v>
      </c>
      <c r="AN26" s="33">
        <f t="shared" ca="1" si="1"/>
        <v>11</v>
      </c>
      <c r="AO26" s="33">
        <v>4</v>
      </c>
      <c r="AP26" s="33">
        <f t="shared" si="2"/>
        <v>8</v>
      </c>
    </row>
    <row r="27" spans="1:42" ht="25" customHeight="1" x14ac:dyDescent="0.25">
      <c r="E27" s="28" t="s">
        <v>1</v>
      </c>
      <c r="Q27" s="23" t="str">
        <f>IF(Q2="","",Q2)</f>
        <v>名前</v>
      </c>
      <c r="R27" s="22"/>
      <c r="S27" s="22"/>
      <c r="T27" s="22"/>
      <c r="U27" s="23" t="str">
        <f>IF(U2="","",U2)</f>
        <v/>
      </c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M27" s="33">
        <f t="shared" ca="1" si="0"/>
        <v>0.54570350175101368</v>
      </c>
      <c r="AN27" s="33">
        <f t="shared" ca="1" si="1"/>
        <v>29</v>
      </c>
      <c r="AO27" s="33">
        <v>4</v>
      </c>
      <c r="AP27" s="33">
        <f t="shared" si="2"/>
        <v>9</v>
      </c>
    </row>
    <row r="28" spans="1:42" ht="25" customHeight="1" x14ac:dyDescent="0.25">
      <c r="A28" s="20" t="str">
        <f>IF(A3="","",A3)</f>
        <v/>
      </c>
      <c r="B28" s="20" t="str">
        <f t="shared" ref="B28:AK28" si="3">IF(B3="","",B3)</f>
        <v/>
      </c>
      <c r="C28" s="20" t="str">
        <f t="shared" si="3"/>
        <v/>
      </c>
      <c r="D28" s="20" t="str">
        <f t="shared" si="3"/>
        <v/>
      </c>
      <c r="E28" s="20" t="str">
        <f t="shared" si="3"/>
        <v/>
      </c>
      <c r="F28" s="20" t="str">
        <f t="shared" si="3"/>
        <v/>
      </c>
      <c r="G28" s="20" t="str">
        <f t="shared" si="3"/>
        <v/>
      </c>
      <c r="H28" s="20" t="str">
        <f t="shared" si="3"/>
        <v/>
      </c>
      <c r="I28" s="20" t="str">
        <f t="shared" si="3"/>
        <v/>
      </c>
      <c r="J28" s="20" t="str">
        <f t="shared" si="3"/>
        <v/>
      </c>
      <c r="K28" s="20" t="str">
        <f t="shared" si="3"/>
        <v/>
      </c>
      <c r="L28" s="20" t="str">
        <f t="shared" si="3"/>
        <v/>
      </c>
      <c r="M28" s="20" t="str">
        <f t="shared" si="3"/>
        <v/>
      </c>
      <c r="N28" s="20" t="str">
        <f t="shared" si="3"/>
        <v/>
      </c>
      <c r="O28" s="20" t="str">
        <f t="shared" si="3"/>
        <v/>
      </c>
      <c r="P28" s="20" t="str">
        <f t="shared" si="3"/>
        <v/>
      </c>
      <c r="Q28" s="20" t="str">
        <f t="shared" si="3"/>
        <v/>
      </c>
      <c r="R28" s="20" t="str">
        <f t="shared" si="3"/>
        <v/>
      </c>
      <c r="S28" s="20" t="str">
        <f t="shared" si="3"/>
        <v/>
      </c>
      <c r="T28" s="20" t="str">
        <f t="shared" si="3"/>
        <v/>
      </c>
      <c r="U28" s="20" t="str">
        <f t="shared" si="3"/>
        <v/>
      </c>
      <c r="V28" s="20" t="str">
        <f t="shared" si="3"/>
        <v/>
      </c>
      <c r="W28" s="20" t="str">
        <f t="shared" si="3"/>
        <v/>
      </c>
      <c r="X28" s="20" t="str">
        <f t="shared" si="3"/>
        <v/>
      </c>
      <c r="Y28" s="20" t="str">
        <f t="shared" si="3"/>
        <v/>
      </c>
      <c r="Z28" s="20" t="str">
        <f t="shared" si="3"/>
        <v/>
      </c>
      <c r="AA28" s="20" t="str">
        <f t="shared" si="3"/>
        <v/>
      </c>
      <c r="AB28" s="20" t="str">
        <f t="shared" si="3"/>
        <v/>
      </c>
      <c r="AC28" s="20" t="str">
        <f t="shared" si="3"/>
        <v/>
      </c>
      <c r="AD28" s="20" t="str">
        <f t="shared" si="3"/>
        <v/>
      </c>
      <c r="AE28" s="20" t="str">
        <f t="shared" si="3"/>
        <v/>
      </c>
      <c r="AF28" s="20" t="str">
        <f t="shared" si="3"/>
        <v/>
      </c>
      <c r="AG28" s="20" t="str">
        <f t="shared" si="3"/>
        <v/>
      </c>
      <c r="AH28" s="20" t="str">
        <f t="shared" si="3"/>
        <v/>
      </c>
      <c r="AI28" s="20" t="str">
        <f t="shared" si="3"/>
        <v/>
      </c>
      <c r="AJ28" s="20" t="str">
        <f t="shared" si="3"/>
        <v/>
      </c>
      <c r="AK28" s="20" t="str">
        <f t="shared" si="3"/>
        <v/>
      </c>
      <c r="AM28" s="33">
        <f t="shared" ca="1" si="0"/>
        <v>7.6599473244235328E-2</v>
      </c>
      <c r="AN28" s="33">
        <f t="shared" ca="1" si="1"/>
        <v>59</v>
      </c>
      <c r="AO28" s="33">
        <v>5</v>
      </c>
      <c r="AP28" s="33">
        <v>2</v>
      </c>
    </row>
    <row r="29" spans="1:42" ht="32.15" customHeight="1" x14ac:dyDescent="0.25">
      <c r="A29" s="25" t="str">
        <f t="shared" ref="A29:AK29" si="4">IF(A4="","",A4)</f>
        <v>(1)</v>
      </c>
      <c r="D29" s="131">
        <f t="shared" ca="1" si="4"/>
        <v>0.6</v>
      </c>
      <c r="E29" s="131" t="str">
        <f t="shared" si="4"/>
        <v/>
      </c>
      <c r="F29" s="131" t="str">
        <f t="shared" si="4"/>
        <v/>
      </c>
      <c r="G29" s="25" t="str">
        <f t="shared" si="4"/>
        <v>×</v>
      </c>
      <c r="H29" s="20" t="str">
        <f t="shared" si="4"/>
        <v/>
      </c>
      <c r="I29" s="131">
        <f t="shared" ca="1" si="4"/>
        <v>8</v>
      </c>
      <c r="J29" s="131" t="str">
        <f t="shared" si="4"/>
        <v/>
      </c>
      <c r="K29" s="130" t="s">
        <v>25</v>
      </c>
      <c r="L29" s="131"/>
      <c r="M29" s="133">
        <f ca="1">D29*I29</f>
        <v>4.8</v>
      </c>
      <c r="N29" s="133"/>
      <c r="O29" s="133"/>
      <c r="P29" s="133"/>
      <c r="Q29" s="20" t="str">
        <f t="shared" si="4"/>
        <v/>
      </c>
      <c r="R29" s="20" t="str">
        <f t="shared" si="4"/>
        <v/>
      </c>
      <c r="S29" s="20" t="str">
        <f t="shared" si="4"/>
        <v/>
      </c>
      <c r="T29" s="20" t="str">
        <f t="shared" si="4"/>
        <v/>
      </c>
      <c r="U29" s="20" t="str">
        <f t="shared" si="4"/>
        <v/>
      </c>
      <c r="V29" s="20" t="str">
        <f t="shared" si="4"/>
        <v/>
      </c>
      <c r="W29" s="20" t="str">
        <f t="shared" si="4"/>
        <v/>
      </c>
      <c r="X29" s="20" t="str">
        <f t="shared" si="4"/>
        <v/>
      </c>
      <c r="Y29" s="20" t="str">
        <f t="shared" si="4"/>
        <v/>
      </c>
      <c r="Z29" s="20" t="str">
        <f t="shared" si="4"/>
        <v/>
      </c>
      <c r="AA29" s="20" t="str">
        <f t="shared" si="4"/>
        <v/>
      </c>
      <c r="AB29" s="20" t="str">
        <f t="shared" si="4"/>
        <v/>
      </c>
      <c r="AC29" s="20" t="str">
        <f t="shared" si="4"/>
        <v/>
      </c>
      <c r="AD29" s="20" t="str">
        <f t="shared" si="4"/>
        <v/>
      </c>
      <c r="AE29" s="20" t="str">
        <f t="shared" si="4"/>
        <v/>
      </c>
      <c r="AF29" s="20" t="str">
        <f t="shared" si="4"/>
        <v/>
      </c>
      <c r="AG29" s="20" t="str">
        <f t="shared" si="4"/>
        <v/>
      </c>
      <c r="AH29" s="20" t="str">
        <f t="shared" si="4"/>
        <v/>
      </c>
      <c r="AI29" s="20" t="str">
        <f t="shared" si="4"/>
        <v/>
      </c>
      <c r="AJ29" s="20" t="str">
        <f t="shared" si="4"/>
        <v/>
      </c>
      <c r="AK29" s="20" t="str">
        <f t="shared" si="4"/>
        <v/>
      </c>
      <c r="AM29" s="33">
        <f t="shared" ca="1" si="0"/>
        <v>0.64986172641963202</v>
      </c>
      <c r="AN29" s="33">
        <f t="shared" ca="1" si="1"/>
        <v>24</v>
      </c>
      <c r="AO29" s="33">
        <v>5</v>
      </c>
      <c r="AP29" s="33">
        <f t="shared" si="2"/>
        <v>3</v>
      </c>
    </row>
    <row r="30" spans="1:42" ht="32.15" customHeight="1" x14ac:dyDescent="0.25">
      <c r="A30" s="20" t="str">
        <f t="shared" ref="A30:AK30" si="5">IF(A5="","",A5)</f>
        <v/>
      </c>
      <c r="B30" s="33"/>
      <c r="D30" s="20" t="str">
        <f t="shared" si="5"/>
        <v/>
      </c>
      <c r="E30" s="20" t="str">
        <f t="shared" si="5"/>
        <v/>
      </c>
      <c r="F30" s="20" t="str">
        <f t="shared" si="5"/>
        <v/>
      </c>
      <c r="G30" s="20" t="str">
        <f t="shared" si="5"/>
        <v/>
      </c>
      <c r="H30" s="20" t="str">
        <f t="shared" si="5"/>
        <v/>
      </c>
      <c r="I30" s="20" t="str">
        <f t="shared" si="5"/>
        <v/>
      </c>
      <c r="J30" s="20" t="str">
        <f t="shared" si="5"/>
        <v/>
      </c>
      <c r="K30" s="20" t="str">
        <f t="shared" si="5"/>
        <v/>
      </c>
      <c r="L30" s="20" t="str">
        <f t="shared" si="5"/>
        <v/>
      </c>
      <c r="M30" s="20" t="str">
        <f t="shared" si="5"/>
        <v/>
      </c>
      <c r="N30" s="20" t="str">
        <f t="shared" si="5"/>
        <v/>
      </c>
      <c r="O30" s="20" t="str">
        <f t="shared" si="5"/>
        <v/>
      </c>
      <c r="P30" s="20" t="str">
        <f t="shared" si="5"/>
        <v/>
      </c>
      <c r="Q30" s="20" t="str">
        <f t="shared" si="5"/>
        <v/>
      </c>
      <c r="R30" s="20" t="str">
        <f t="shared" si="5"/>
        <v/>
      </c>
      <c r="S30" s="20" t="str">
        <f t="shared" si="5"/>
        <v/>
      </c>
      <c r="T30" s="20" t="str">
        <f t="shared" si="5"/>
        <v/>
      </c>
      <c r="U30" s="20" t="str">
        <f t="shared" si="5"/>
        <v/>
      </c>
      <c r="V30" s="20" t="str">
        <f t="shared" si="5"/>
        <v/>
      </c>
      <c r="W30" s="20" t="str">
        <f t="shared" si="5"/>
        <v/>
      </c>
      <c r="X30" s="20" t="str">
        <f t="shared" si="5"/>
        <v/>
      </c>
      <c r="Y30" s="20" t="str">
        <f t="shared" si="5"/>
        <v/>
      </c>
      <c r="Z30" s="20" t="str">
        <f t="shared" si="5"/>
        <v/>
      </c>
      <c r="AA30" s="20" t="str">
        <f t="shared" si="5"/>
        <v/>
      </c>
      <c r="AB30" s="20" t="str">
        <f t="shared" si="5"/>
        <v/>
      </c>
      <c r="AC30" s="20" t="str">
        <f t="shared" si="5"/>
        <v/>
      </c>
      <c r="AD30" s="20" t="str">
        <f t="shared" si="5"/>
        <v/>
      </c>
      <c r="AE30" s="20" t="str">
        <f t="shared" si="5"/>
        <v/>
      </c>
      <c r="AF30" s="20" t="str">
        <f t="shared" si="5"/>
        <v/>
      </c>
      <c r="AG30" s="20" t="str">
        <f t="shared" si="5"/>
        <v/>
      </c>
      <c r="AH30" s="20" t="str">
        <f t="shared" si="5"/>
        <v/>
      </c>
      <c r="AI30" s="20" t="str">
        <f t="shared" si="5"/>
        <v/>
      </c>
      <c r="AJ30" s="20" t="str">
        <f t="shared" si="5"/>
        <v/>
      </c>
      <c r="AK30" s="20" t="str">
        <f t="shared" si="5"/>
        <v/>
      </c>
      <c r="AM30" s="33">
        <f t="shared" ca="1" si="0"/>
        <v>0.23957090782418333</v>
      </c>
      <c r="AN30" s="33">
        <f t="shared" ca="1" si="1"/>
        <v>50</v>
      </c>
      <c r="AO30" s="33">
        <v>5</v>
      </c>
      <c r="AP30" s="33">
        <f t="shared" si="2"/>
        <v>4</v>
      </c>
    </row>
    <row r="31" spans="1:42" ht="32.15" customHeight="1" x14ac:dyDescent="0.25">
      <c r="A31" s="32" t="str">
        <f t="shared" ref="A31:AK31" si="6">IF(A6="","",A6)</f>
        <v>(2)</v>
      </c>
      <c r="D31" s="131">
        <f t="shared" ca="1" si="6"/>
        <v>0.2</v>
      </c>
      <c r="E31" s="131" t="str">
        <f t="shared" si="6"/>
        <v/>
      </c>
      <c r="F31" s="131" t="str">
        <f t="shared" si="6"/>
        <v/>
      </c>
      <c r="G31" s="25" t="str">
        <f t="shared" si="6"/>
        <v>×</v>
      </c>
      <c r="H31" s="20" t="str">
        <f t="shared" si="6"/>
        <v/>
      </c>
      <c r="I31" s="131">
        <f t="shared" ca="1" si="6"/>
        <v>9</v>
      </c>
      <c r="J31" s="131" t="str">
        <f t="shared" si="6"/>
        <v/>
      </c>
      <c r="K31" s="130" t="s">
        <v>25</v>
      </c>
      <c r="L31" s="131"/>
      <c r="M31" s="133">
        <f ca="1">D31*I31</f>
        <v>1.8</v>
      </c>
      <c r="N31" s="133"/>
      <c r="O31" s="133"/>
      <c r="P31" s="133"/>
      <c r="Q31" s="20" t="str">
        <f t="shared" si="6"/>
        <v/>
      </c>
      <c r="R31" s="20" t="str">
        <f t="shared" si="6"/>
        <v/>
      </c>
      <c r="S31" s="20" t="str">
        <f t="shared" si="6"/>
        <v/>
      </c>
      <c r="T31" s="20" t="str">
        <f t="shared" si="6"/>
        <v/>
      </c>
      <c r="U31" s="20" t="str">
        <f t="shared" si="6"/>
        <v/>
      </c>
      <c r="V31" s="20" t="str">
        <f t="shared" si="6"/>
        <v/>
      </c>
      <c r="W31" s="20" t="str">
        <f t="shared" si="6"/>
        <v/>
      </c>
      <c r="X31" s="20" t="str">
        <f t="shared" si="6"/>
        <v/>
      </c>
      <c r="Y31" s="20" t="str">
        <f t="shared" si="6"/>
        <v/>
      </c>
      <c r="Z31" s="20" t="str">
        <f t="shared" si="6"/>
        <v/>
      </c>
      <c r="AA31" s="20" t="str">
        <f t="shared" si="6"/>
        <v/>
      </c>
      <c r="AB31" s="20" t="str">
        <f t="shared" si="6"/>
        <v/>
      </c>
      <c r="AC31" s="20" t="str">
        <f t="shared" si="6"/>
        <v/>
      </c>
      <c r="AD31" s="20" t="str">
        <f t="shared" si="6"/>
        <v/>
      </c>
      <c r="AE31" s="20" t="str">
        <f t="shared" si="6"/>
        <v/>
      </c>
      <c r="AF31" s="20" t="str">
        <f t="shared" si="6"/>
        <v/>
      </c>
      <c r="AG31" s="20" t="str">
        <f t="shared" si="6"/>
        <v/>
      </c>
      <c r="AH31" s="20" t="str">
        <f t="shared" si="6"/>
        <v/>
      </c>
      <c r="AI31" s="20" t="str">
        <f t="shared" si="6"/>
        <v/>
      </c>
      <c r="AJ31" s="20" t="str">
        <f t="shared" si="6"/>
        <v/>
      </c>
      <c r="AK31" s="20" t="str">
        <f t="shared" si="6"/>
        <v/>
      </c>
      <c r="AM31" s="33">
        <f t="shared" ca="1" si="0"/>
        <v>0.26996196728539623</v>
      </c>
      <c r="AN31" s="33">
        <f t="shared" ca="1" si="1"/>
        <v>49</v>
      </c>
      <c r="AO31" s="33">
        <v>5</v>
      </c>
      <c r="AP31" s="33">
        <f t="shared" si="2"/>
        <v>5</v>
      </c>
    </row>
    <row r="32" spans="1:42" ht="32.15" customHeight="1" x14ac:dyDescent="0.25">
      <c r="A32" s="20" t="str">
        <f t="shared" ref="A32:AK32" si="7">IF(A7="","",A7)</f>
        <v/>
      </c>
      <c r="B32" s="33"/>
      <c r="D32" s="20" t="str">
        <f t="shared" si="7"/>
        <v/>
      </c>
      <c r="E32" s="20" t="str">
        <f t="shared" si="7"/>
        <v/>
      </c>
      <c r="F32" s="20" t="str">
        <f t="shared" si="7"/>
        <v/>
      </c>
      <c r="G32" s="20" t="str">
        <f t="shared" si="7"/>
        <v/>
      </c>
      <c r="H32" s="20" t="str">
        <f t="shared" si="7"/>
        <v/>
      </c>
      <c r="I32" s="20" t="str">
        <f t="shared" si="7"/>
        <v/>
      </c>
      <c r="J32" s="20" t="str">
        <f t="shared" si="7"/>
        <v/>
      </c>
      <c r="K32" s="20" t="str">
        <f t="shared" si="7"/>
        <v/>
      </c>
      <c r="L32" s="20" t="str">
        <f t="shared" si="7"/>
        <v/>
      </c>
      <c r="M32" s="20" t="str">
        <f t="shared" si="7"/>
        <v/>
      </c>
      <c r="N32" s="20" t="str">
        <f t="shared" si="7"/>
        <v/>
      </c>
      <c r="O32" s="20" t="str">
        <f t="shared" si="7"/>
        <v/>
      </c>
      <c r="P32" s="20" t="str">
        <f t="shared" si="7"/>
        <v/>
      </c>
      <c r="Q32" s="20" t="str">
        <f t="shared" si="7"/>
        <v/>
      </c>
      <c r="R32" s="20" t="str">
        <f t="shared" si="7"/>
        <v/>
      </c>
      <c r="S32" s="20" t="str">
        <f t="shared" si="7"/>
        <v/>
      </c>
      <c r="T32" s="20" t="str">
        <f t="shared" si="7"/>
        <v/>
      </c>
      <c r="U32" s="20" t="str">
        <f t="shared" si="7"/>
        <v/>
      </c>
      <c r="V32" s="20" t="str">
        <f t="shared" si="7"/>
        <v/>
      </c>
      <c r="W32" s="20" t="str">
        <f t="shared" si="7"/>
        <v/>
      </c>
      <c r="X32" s="20" t="str">
        <f t="shared" si="7"/>
        <v/>
      </c>
      <c r="Y32" s="20" t="str">
        <f t="shared" si="7"/>
        <v/>
      </c>
      <c r="Z32" s="20" t="str">
        <f t="shared" si="7"/>
        <v/>
      </c>
      <c r="AA32" s="20" t="str">
        <f t="shared" si="7"/>
        <v/>
      </c>
      <c r="AB32" s="20" t="str">
        <f t="shared" si="7"/>
        <v/>
      </c>
      <c r="AC32" s="20" t="str">
        <f t="shared" si="7"/>
        <v/>
      </c>
      <c r="AD32" s="20" t="str">
        <f t="shared" si="7"/>
        <v/>
      </c>
      <c r="AE32" s="20" t="str">
        <f t="shared" si="7"/>
        <v/>
      </c>
      <c r="AF32" s="20" t="str">
        <f t="shared" si="7"/>
        <v/>
      </c>
      <c r="AG32" s="20" t="str">
        <f t="shared" si="7"/>
        <v/>
      </c>
      <c r="AH32" s="20" t="str">
        <f t="shared" si="7"/>
        <v/>
      </c>
      <c r="AI32" s="20" t="str">
        <f t="shared" si="7"/>
        <v/>
      </c>
      <c r="AJ32" s="20" t="str">
        <f t="shared" si="7"/>
        <v/>
      </c>
      <c r="AK32" s="20" t="str">
        <f t="shared" si="7"/>
        <v/>
      </c>
      <c r="AM32" s="33">
        <f t="shared" ca="1" si="0"/>
        <v>0.52133933377373654</v>
      </c>
      <c r="AN32" s="33">
        <f t="shared" ca="1" si="1"/>
        <v>31</v>
      </c>
      <c r="AO32" s="33">
        <v>5</v>
      </c>
      <c r="AP32" s="33">
        <f t="shared" si="2"/>
        <v>6</v>
      </c>
    </row>
    <row r="33" spans="1:42" ht="32.15" customHeight="1" x14ac:dyDescent="0.25">
      <c r="A33" s="25" t="str">
        <f t="shared" ref="A33:AK33" si="8">IF(A8="","",A8)</f>
        <v>(3)</v>
      </c>
      <c r="D33" s="131">
        <f t="shared" ca="1" si="8"/>
        <v>0.7</v>
      </c>
      <c r="E33" s="131" t="str">
        <f t="shared" si="8"/>
        <v/>
      </c>
      <c r="F33" s="131" t="str">
        <f t="shared" si="8"/>
        <v/>
      </c>
      <c r="G33" s="25" t="str">
        <f t="shared" si="8"/>
        <v>×</v>
      </c>
      <c r="H33" s="20" t="str">
        <f t="shared" si="8"/>
        <v/>
      </c>
      <c r="I33" s="131">
        <f t="shared" ca="1" si="8"/>
        <v>5</v>
      </c>
      <c r="J33" s="131" t="str">
        <f t="shared" si="8"/>
        <v/>
      </c>
      <c r="K33" s="130" t="s">
        <v>25</v>
      </c>
      <c r="L33" s="131"/>
      <c r="M33" s="133">
        <f ca="1">D33*I33</f>
        <v>3.5</v>
      </c>
      <c r="N33" s="133"/>
      <c r="O33" s="133"/>
      <c r="P33" s="133"/>
      <c r="Q33" s="20" t="str">
        <f t="shared" si="8"/>
        <v/>
      </c>
      <c r="R33" s="20" t="str">
        <f t="shared" si="8"/>
        <v/>
      </c>
      <c r="S33" s="20" t="str">
        <f t="shared" si="8"/>
        <v/>
      </c>
      <c r="T33" s="20" t="str">
        <f t="shared" si="8"/>
        <v/>
      </c>
      <c r="U33" s="20" t="str">
        <f t="shared" si="8"/>
        <v/>
      </c>
      <c r="V33" s="20" t="str">
        <f t="shared" si="8"/>
        <v/>
      </c>
      <c r="W33" s="20" t="str">
        <f t="shared" si="8"/>
        <v/>
      </c>
      <c r="X33" s="20" t="str">
        <f t="shared" si="8"/>
        <v/>
      </c>
      <c r="Y33" s="20" t="str">
        <f t="shared" si="8"/>
        <v/>
      </c>
      <c r="Z33" s="20" t="str">
        <f t="shared" si="8"/>
        <v/>
      </c>
      <c r="AA33" s="20" t="str">
        <f t="shared" si="8"/>
        <v/>
      </c>
      <c r="AB33" s="20" t="str">
        <f t="shared" si="8"/>
        <v/>
      </c>
      <c r="AC33" s="20" t="str">
        <f t="shared" si="8"/>
        <v/>
      </c>
      <c r="AD33" s="20" t="str">
        <f t="shared" si="8"/>
        <v/>
      </c>
      <c r="AE33" s="20" t="str">
        <f t="shared" si="8"/>
        <v/>
      </c>
      <c r="AF33" s="20" t="str">
        <f t="shared" si="8"/>
        <v/>
      </c>
      <c r="AG33" s="20" t="str">
        <f t="shared" si="8"/>
        <v/>
      </c>
      <c r="AH33" s="20" t="str">
        <f t="shared" si="8"/>
        <v/>
      </c>
      <c r="AI33" s="20" t="str">
        <f t="shared" si="8"/>
        <v/>
      </c>
      <c r="AJ33" s="20" t="str">
        <f t="shared" si="8"/>
        <v/>
      </c>
      <c r="AK33" s="20" t="str">
        <f t="shared" si="8"/>
        <v/>
      </c>
      <c r="AM33" s="33">
        <f t="shared" ca="1" si="0"/>
        <v>0.4090240315795437</v>
      </c>
      <c r="AN33" s="33">
        <f t="shared" ca="1" si="1"/>
        <v>39</v>
      </c>
      <c r="AO33" s="33">
        <v>5</v>
      </c>
      <c r="AP33" s="33">
        <f t="shared" si="2"/>
        <v>7</v>
      </c>
    </row>
    <row r="34" spans="1:42" ht="32.15" customHeight="1" x14ac:dyDescent="0.25">
      <c r="A34" s="20" t="str">
        <f t="shared" ref="A34:AK34" si="9">IF(A9="","",A9)</f>
        <v/>
      </c>
      <c r="B34" s="33"/>
      <c r="D34" s="20" t="str">
        <f t="shared" si="9"/>
        <v/>
      </c>
      <c r="E34" s="20" t="str">
        <f t="shared" si="9"/>
        <v/>
      </c>
      <c r="F34" s="20" t="str">
        <f t="shared" si="9"/>
        <v/>
      </c>
      <c r="G34" s="20" t="str">
        <f t="shared" si="9"/>
        <v/>
      </c>
      <c r="H34" s="20" t="str">
        <f t="shared" si="9"/>
        <v/>
      </c>
      <c r="I34" s="20" t="str">
        <f t="shared" si="9"/>
        <v/>
      </c>
      <c r="J34" s="20" t="str">
        <f t="shared" si="9"/>
        <v/>
      </c>
      <c r="K34" s="20" t="str">
        <f t="shared" si="9"/>
        <v/>
      </c>
      <c r="L34" s="20" t="str">
        <f t="shared" si="9"/>
        <v/>
      </c>
      <c r="M34" s="20" t="str">
        <f t="shared" si="9"/>
        <v/>
      </c>
      <c r="N34" s="20" t="str">
        <f t="shared" si="9"/>
        <v/>
      </c>
      <c r="O34" s="20" t="str">
        <f t="shared" si="9"/>
        <v/>
      </c>
      <c r="P34" s="20" t="str">
        <f t="shared" si="9"/>
        <v/>
      </c>
      <c r="Q34" s="20" t="str">
        <f t="shared" si="9"/>
        <v/>
      </c>
      <c r="R34" s="20" t="str">
        <f t="shared" si="9"/>
        <v/>
      </c>
      <c r="S34" s="20" t="str">
        <f t="shared" si="9"/>
        <v/>
      </c>
      <c r="T34" s="20" t="str">
        <f t="shared" si="9"/>
        <v/>
      </c>
      <c r="U34" s="20" t="str">
        <f t="shared" si="9"/>
        <v/>
      </c>
      <c r="V34" s="20" t="str">
        <f t="shared" si="9"/>
        <v/>
      </c>
      <c r="W34" s="20" t="str">
        <f t="shared" si="9"/>
        <v/>
      </c>
      <c r="X34" s="20" t="str">
        <f t="shared" si="9"/>
        <v/>
      </c>
      <c r="Y34" s="20" t="str">
        <f t="shared" si="9"/>
        <v/>
      </c>
      <c r="Z34" s="20" t="str">
        <f t="shared" si="9"/>
        <v/>
      </c>
      <c r="AA34" s="20" t="str">
        <f t="shared" si="9"/>
        <v/>
      </c>
      <c r="AB34" s="20" t="str">
        <f t="shared" si="9"/>
        <v/>
      </c>
      <c r="AC34" s="20" t="str">
        <f t="shared" si="9"/>
        <v/>
      </c>
      <c r="AD34" s="20" t="str">
        <f t="shared" si="9"/>
        <v/>
      </c>
      <c r="AE34" s="20" t="str">
        <f t="shared" si="9"/>
        <v/>
      </c>
      <c r="AF34" s="20" t="str">
        <f t="shared" si="9"/>
        <v/>
      </c>
      <c r="AG34" s="20" t="str">
        <f t="shared" si="9"/>
        <v/>
      </c>
      <c r="AH34" s="20" t="str">
        <f t="shared" si="9"/>
        <v/>
      </c>
      <c r="AI34" s="20" t="str">
        <f t="shared" si="9"/>
        <v/>
      </c>
      <c r="AJ34" s="20" t="str">
        <f t="shared" si="9"/>
        <v/>
      </c>
      <c r="AK34" s="20" t="str">
        <f t="shared" si="9"/>
        <v/>
      </c>
      <c r="AM34" s="33">
        <f t="shared" ca="1" si="0"/>
        <v>0.85923502269432883</v>
      </c>
      <c r="AN34" s="33">
        <f t="shared" ca="1" si="1"/>
        <v>10</v>
      </c>
      <c r="AO34" s="33">
        <v>5</v>
      </c>
      <c r="AP34" s="33">
        <f t="shared" si="2"/>
        <v>8</v>
      </c>
    </row>
    <row r="35" spans="1:42" ht="32.15" customHeight="1" x14ac:dyDescent="0.25">
      <c r="A35" s="25" t="str">
        <f t="shared" ref="A35:AK35" si="10">IF(A10="","",A10)</f>
        <v>(4)</v>
      </c>
      <c r="D35" s="131">
        <f t="shared" ca="1" si="10"/>
        <v>0.4</v>
      </c>
      <c r="E35" s="131" t="str">
        <f t="shared" si="10"/>
        <v/>
      </c>
      <c r="F35" s="131" t="str">
        <f t="shared" si="10"/>
        <v/>
      </c>
      <c r="G35" s="25" t="str">
        <f t="shared" si="10"/>
        <v>×</v>
      </c>
      <c r="H35" s="20" t="str">
        <f t="shared" si="10"/>
        <v/>
      </c>
      <c r="I35" s="131">
        <f t="shared" ca="1" si="10"/>
        <v>7</v>
      </c>
      <c r="J35" s="131" t="str">
        <f t="shared" si="10"/>
        <v/>
      </c>
      <c r="K35" s="130" t="s">
        <v>25</v>
      </c>
      <c r="L35" s="131"/>
      <c r="M35" s="133">
        <f ca="1">D35*I35</f>
        <v>2.8000000000000003</v>
      </c>
      <c r="N35" s="133"/>
      <c r="O35" s="133"/>
      <c r="P35" s="133"/>
      <c r="Q35" s="20" t="str">
        <f t="shared" si="10"/>
        <v/>
      </c>
      <c r="R35" s="20" t="str">
        <f t="shared" si="10"/>
        <v/>
      </c>
      <c r="S35" s="20" t="str">
        <f t="shared" si="10"/>
        <v/>
      </c>
      <c r="T35" s="20" t="str">
        <f t="shared" si="10"/>
        <v/>
      </c>
      <c r="U35" s="20" t="str">
        <f t="shared" si="10"/>
        <v/>
      </c>
      <c r="V35" s="20" t="str">
        <f t="shared" si="10"/>
        <v/>
      </c>
      <c r="W35" s="20" t="str">
        <f t="shared" si="10"/>
        <v/>
      </c>
      <c r="X35" s="20" t="str">
        <f t="shared" si="10"/>
        <v/>
      </c>
      <c r="Y35" s="20" t="str">
        <f t="shared" si="10"/>
        <v/>
      </c>
      <c r="Z35" s="20" t="str">
        <f t="shared" si="10"/>
        <v/>
      </c>
      <c r="AA35" s="20" t="str">
        <f t="shared" si="10"/>
        <v/>
      </c>
      <c r="AB35" s="20" t="str">
        <f t="shared" si="10"/>
        <v/>
      </c>
      <c r="AC35" s="20" t="str">
        <f t="shared" si="10"/>
        <v/>
      </c>
      <c r="AD35" s="20" t="str">
        <f t="shared" si="10"/>
        <v/>
      </c>
      <c r="AE35" s="20" t="str">
        <f t="shared" si="10"/>
        <v/>
      </c>
      <c r="AF35" s="20" t="str">
        <f t="shared" si="10"/>
        <v/>
      </c>
      <c r="AG35" s="20" t="str">
        <f t="shared" si="10"/>
        <v/>
      </c>
      <c r="AH35" s="20" t="str">
        <f t="shared" si="10"/>
        <v/>
      </c>
      <c r="AI35" s="20" t="str">
        <f t="shared" si="10"/>
        <v/>
      </c>
      <c r="AJ35" s="20" t="str">
        <f t="shared" si="10"/>
        <v/>
      </c>
      <c r="AK35" s="20" t="str">
        <f t="shared" si="10"/>
        <v/>
      </c>
      <c r="AM35" s="33">
        <f t="shared" ca="1" si="0"/>
        <v>0.30518149563020081</v>
      </c>
      <c r="AN35" s="33">
        <f t="shared" ca="1" si="1"/>
        <v>46</v>
      </c>
      <c r="AO35" s="33">
        <v>5</v>
      </c>
      <c r="AP35" s="33">
        <f t="shared" si="2"/>
        <v>9</v>
      </c>
    </row>
    <row r="36" spans="1:42" ht="32.15" customHeight="1" x14ac:dyDescent="0.25">
      <c r="A36" s="20" t="str">
        <f t="shared" ref="A36:AK36" si="11">IF(A11="","",A11)</f>
        <v/>
      </c>
      <c r="B36" s="33"/>
      <c r="D36" s="20" t="str">
        <f t="shared" si="11"/>
        <v/>
      </c>
      <c r="E36" s="20" t="str">
        <f t="shared" si="11"/>
        <v/>
      </c>
      <c r="F36" s="20" t="str">
        <f t="shared" si="11"/>
        <v/>
      </c>
      <c r="G36" s="20" t="str">
        <f t="shared" si="11"/>
        <v/>
      </c>
      <c r="H36" s="20" t="str">
        <f t="shared" si="11"/>
        <v/>
      </c>
      <c r="I36" s="20" t="str">
        <f t="shared" si="11"/>
        <v/>
      </c>
      <c r="J36" s="20" t="str">
        <f t="shared" si="11"/>
        <v/>
      </c>
      <c r="K36" s="20" t="str">
        <f t="shared" si="11"/>
        <v/>
      </c>
      <c r="L36" s="20" t="str">
        <f t="shared" si="11"/>
        <v/>
      </c>
      <c r="M36" s="20" t="str">
        <f t="shared" si="11"/>
        <v/>
      </c>
      <c r="N36" s="20" t="str">
        <f t="shared" si="11"/>
        <v/>
      </c>
      <c r="O36" s="20" t="str">
        <f t="shared" si="11"/>
        <v/>
      </c>
      <c r="P36" s="20" t="str">
        <f t="shared" si="11"/>
        <v/>
      </c>
      <c r="Q36" s="20" t="str">
        <f t="shared" si="11"/>
        <v/>
      </c>
      <c r="R36" s="20" t="str">
        <f t="shared" si="11"/>
        <v/>
      </c>
      <c r="S36" s="20" t="str">
        <f t="shared" si="11"/>
        <v/>
      </c>
      <c r="T36" s="20" t="str">
        <f t="shared" si="11"/>
        <v/>
      </c>
      <c r="U36" s="20" t="str">
        <f t="shared" si="11"/>
        <v/>
      </c>
      <c r="V36" s="20" t="str">
        <f t="shared" si="11"/>
        <v/>
      </c>
      <c r="W36" s="20" t="str">
        <f t="shared" si="11"/>
        <v/>
      </c>
      <c r="X36" s="20" t="str">
        <f t="shared" si="11"/>
        <v/>
      </c>
      <c r="Y36" s="20" t="str">
        <f t="shared" si="11"/>
        <v/>
      </c>
      <c r="Z36" s="20" t="str">
        <f t="shared" si="11"/>
        <v/>
      </c>
      <c r="AA36" s="20" t="str">
        <f t="shared" si="11"/>
        <v/>
      </c>
      <c r="AB36" s="20" t="str">
        <f t="shared" si="11"/>
        <v/>
      </c>
      <c r="AC36" s="20" t="str">
        <f t="shared" si="11"/>
        <v/>
      </c>
      <c r="AD36" s="20" t="str">
        <f t="shared" si="11"/>
        <v/>
      </c>
      <c r="AE36" s="20" t="str">
        <f t="shared" si="11"/>
        <v/>
      </c>
      <c r="AF36" s="20" t="str">
        <f t="shared" si="11"/>
        <v/>
      </c>
      <c r="AG36" s="20" t="str">
        <f t="shared" si="11"/>
        <v/>
      </c>
      <c r="AH36" s="20" t="str">
        <f t="shared" si="11"/>
        <v/>
      </c>
      <c r="AI36" s="20" t="str">
        <f t="shared" si="11"/>
        <v/>
      </c>
      <c r="AJ36" s="20" t="str">
        <f t="shared" si="11"/>
        <v/>
      </c>
      <c r="AK36" s="20" t="str">
        <f t="shared" si="11"/>
        <v/>
      </c>
      <c r="AM36" s="33">
        <f t="shared" ca="1" si="0"/>
        <v>0.56863307435858423</v>
      </c>
      <c r="AN36" s="33">
        <f t="shared" ca="1" si="1"/>
        <v>27</v>
      </c>
      <c r="AO36" s="33">
        <v>6</v>
      </c>
      <c r="AP36" s="33">
        <v>2</v>
      </c>
    </row>
    <row r="37" spans="1:42" ht="32.15" customHeight="1" x14ac:dyDescent="0.25">
      <c r="A37" s="25" t="str">
        <f t="shared" ref="A37:AK37" si="12">IF(A12="","",A12)</f>
        <v>(5)</v>
      </c>
      <c r="D37" s="131">
        <f t="shared" ca="1" si="12"/>
        <v>0.3</v>
      </c>
      <c r="E37" s="131" t="str">
        <f t="shared" si="12"/>
        <v/>
      </c>
      <c r="F37" s="131" t="str">
        <f t="shared" si="12"/>
        <v/>
      </c>
      <c r="G37" s="25" t="str">
        <f t="shared" si="12"/>
        <v>×</v>
      </c>
      <c r="H37" s="20" t="str">
        <f t="shared" si="12"/>
        <v/>
      </c>
      <c r="I37" s="131">
        <f t="shared" ca="1" si="12"/>
        <v>7</v>
      </c>
      <c r="J37" s="131" t="str">
        <f t="shared" si="12"/>
        <v/>
      </c>
      <c r="K37" s="130" t="s">
        <v>25</v>
      </c>
      <c r="L37" s="131"/>
      <c r="M37" s="133">
        <f ca="1">D37*I37</f>
        <v>2.1</v>
      </c>
      <c r="N37" s="133"/>
      <c r="O37" s="133"/>
      <c r="P37" s="133"/>
      <c r="Q37" s="20" t="str">
        <f t="shared" si="12"/>
        <v/>
      </c>
      <c r="R37" s="20" t="str">
        <f t="shared" si="12"/>
        <v/>
      </c>
      <c r="S37" s="20" t="str">
        <f t="shared" si="12"/>
        <v/>
      </c>
      <c r="T37" s="20" t="str">
        <f t="shared" si="12"/>
        <v/>
      </c>
      <c r="U37" s="20" t="str">
        <f t="shared" si="12"/>
        <v/>
      </c>
      <c r="V37" s="20" t="str">
        <f t="shared" si="12"/>
        <v/>
      </c>
      <c r="W37" s="20" t="str">
        <f t="shared" si="12"/>
        <v/>
      </c>
      <c r="X37" s="20" t="str">
        <f t="shared" si="12"/>
        <v/>
      </c>
      <c r="Y37" s="20" t="str">
        <f t="shared" si="12"/>
        <v/>
      </c>
      <c r="Z37" s="20" t="str">
        <f t="shared" si="12"/>
        <v/>
      </c>
      <c r="AA37" s="20" t="str">
        <f t="shared" si="12"/>
        <v/>
      </c>
      <c r="AB37" s="20" t="str">
        <f t="shared" si="12"/>
        <v/>
      </c>
      <c r="AC37" s="20" t="str">
        <f t="shared" si="12"/>
        <v/>
      </c>
      <c r="AD37" s="20" t="str">
        <f t="shared" si="12"/>
        <v/>
      </c>
      <c r="AE37" s="20" t="str">
        <f t="shared" si="12"/>
        <v/>
      </c>
      <c r="AF37" s="20" t="str">
        <f t="shared" si="12"/>
        <v/>
      </c>
      <c r="AG37" s="20" t="str">
        <f t="shared" si="12"/>
        <v/>
      </c>
      <c r="AH37" s="20" t="str">
        <f t="shared" si="12"/>
        <v/>
      </c>
      <c r="AI37" s="20" t="str">
        <f t="shared" si="12"/>
        <v/>
      </c>
      <c r="AJ37" s="20" t="str">
        <f t="shared" si="12"/>
        <v/>
      </c>
      <c r="AK37" s="20" t="str">
        <f t="shared" si="12"/>
        <v/>
      </c>
      <c r="AM37" s="33">
        <f t="shared" ca="1" si="0"/>
        <v>0.31278853656344729</v>
      </c>
      <c r="AN37" s="33">
        <f t="shared" ca="1" si="1"/>
        <v>45</v>
      </c>
      <c r="AO37" s="33">
        <v>6</v>
      </c>
      <c r="AP37" s="33">
        <f t="shared" si="2"/>
        <v>3</v>
      </c>
    </row>
    <row r="38" spans="1:42" ht="32.15" customHeight="1" x14ac:dyDescent="0.25">
      <c r="A38" s="20" t="str">
        <f t="shared" ref="A38:AK38" si="13">IF(A13="","",A13)</f>
        <v/>
      </c>
      <c r="B38" s="33"/>
      <c r="D38" s="20" t="str">
        <f t="shared" si="13"/>
        <v/>
      </c>
      <c r="E38" s="20" t="str">
        <f t="shared" si="13"/>
        <v/>
      </c>
      <c r="F38" s="20" t="str">
        <f t="shared" si="13"/>
        <v/>
      </c>
      <c r="G38" s="20" t="str">
        <f t="shared" si="13"/>
        <v/>
      </c>
      <c r="H38" s="20" t="str">
        <f t="shared" si="13"/>
        <v/>
      </c>
      <c r="I38" s="20" t="str">
        <f t="shared" si="13"/>
        <v/>
      </c>
      <c r="J38" s="20" t="str">
        <f t="shared" si="13"/>
        <v/>
      </c>
      <c r="K38" s="20" t="str">
        <f t="shared" si="13"/>
        <v/>
      </c>
      <c r="L38" s="20" t="str">
        <f t="shared" si="13"/>
        <v/>
      </c>
      <c r="M38" s="20" t="str">
        <f t="shared" si="13"/>
        <v/>
      </c>
      <c r="N38" s="20" t="str">
        <f t="shared" si="13"/>
        <v/>
      </c>
      <c r="O38" s="20" t="str">
        <f t="shared" si="13"/>
        <v/>
      </c>
      <c r="P38" s="20" t="str">
        <f t="shared" si="13"/>
        <v/>
      </c>
      <c r="Q38" s="20" t="str">
        <f t="shared" si="13"/>
        <v/>
      </c>
      <c r="R38" s="20" t="str">
        <f t="shared" si="13"/>
        <v/>
      </c>
      <c r="S38" s="20" t="str">
        <f t="shared" si="13"/>
        <v/>
      </c>
      <c r="T38" s="20" t="str">
        <f t="shared" si="13"/>
        <v/>
      </c>
      <c r="U38" s="20" t="str">
        <f t="shared" si="13"/>
        <v/>
      </c>
      <c r="V38" s="20" t="str">
        <f t="shared" si="13"/>
        <v/>
      </c>
      <c r="W38" s="20" t="str">
        <f t="shared" si="13"/>
        <v/>
      </c>
      <c r="X38" s="20" t="str">
        <f t="shared" si="13"/>
        <v/>
      </c>
      <c r="Y38" s="20" t="str">
        <f t="shared" si="13"/>
        <v/>
      </c>
      <c r="Z38" s="20" t="str">
        <f t="shared" si="13"/>
        <v/>
      </c>
      <c r="AA38" s="20" t="str">
        <f t="shared" si="13"/>
        <v/>
      </c>
      <c r="AB38" s="20" t="str">
        <f t="shared" si="13"/>
        <v/>
      </c>
      <c r="AC38" s="20" t="str">
        <f t="shared" si="13"/>
        <v/>
      </c>
      <c r="AD38" s="20" t="str">
        <f t="shared" si="13"/>
        <v/>
      </c>
      <c r="AE38" s="20" t="str">
        <f t="shared" si="13"/>
        <v/>
      </c>
      <c r="AF38" s="20" t="str">
        <f t="shared" si="13"/>
        <v/>
      </c>
      <c r="AG38" s="20" t="str">
        <f t="shared" si="13"/>
        <v/>
      </c>
      <c r="AH38" s="20" t="str">
        <f t="shared" si="13"/>
        <v/>
      </c>
      <c r="AI38" s="20" t="str">
        <f t="shared" si="13"/>
        <v/>
      </c>
      <c r="AJ38" s="20" t="str">
        <f t="shared" si="13"/>
        <v/>
      </c>
      <c r="AK38" s="20" t="str">
        <f t="shared" si="13"/>
        <v/>
      </c>
      <c r="AM38" s="33">
        <f t="shared" ca="1" si="0"/>
        <v>0.23738728098604633</v>
      </c>
      <c r="AN38" s="33">
        <f t="shared" ca="1" si="1"/>
        <v>51</v>
      </c>
      <c r="AO38" s="33">
        <v>6</v>
      </c>
      <c r="AP38" s="33">
        <f t="shared" si="2"/>
        <v>4</v>
      </c>
    </row>
    <row r="39" spans="1:42" ht="32.15" customHeight="1" x14ac:dyDescent="0.25">
      <c r="A39" s="25" t="str">
        <f t="shared" ref="A39:AK39" si="14">IF(A14="","",A14)</f>
        <v>(6)</v>
      </c>
      <c r="D39" s="131">
        <f t="shared" ca="1" si="14"/>
        <v>7.0000000000000007E-2</v>
      </c>
      <c r="E39" s="131" t="str">
        <f t="shared" si="14"/>
        <v/>
      </c>
      <c r="F39" s="131" t="str">
        <f t="shared" si="14"/>
        <v/>
      </c>
      <c r="G39" s="25" t="str">
        <f t="shared" si="14"/>
        <v>×</v>
      </c>
      <c r="H39" s="20" t="str">
        <f t="shared" si="14"/>
        <v/>
      </c>
      <c r="I39" s="131">
        <f t="shared" ca="1" si="14"/>
        <v>8</v>
      </c>
      <c r="J39" s="131" t="str">
        <f t="shared" si="14"/>
        <v/>
      </c>
      <c r="K39" s="130" t="s">
        <v>25</v>
      </c>
      <c r="L39" s="131"/>
      <c r="M39" s="133">
        <f ca="1">D39*I39</f>
        <v>0.56000000000000005</v>
      </c>
      <c r="N39" s="133"/>
      <c r="O39" s="133"/>
      <c r="P39" s="133"/>
      <c r="Q39" s="20" t="str">
        <f t="shared" si="14"/>
        <v/>
      </c>
      <c r="R39" s="20" t="str">
        <f t="shared" si="14"/>
        <v/>
      </c>
      <c r="S39" s="20" t="str">
        <f t="shared" si="14"/>
        <v/>
      </c>
      <c r="T39" s="20" t="str">
        <f t="shared" si="14"/>
        <v/>
      </c>
      <c r="U39" s="20" t="str">
        <f t="shared" si="14"/>
        <v/>
      </c>
      <c r="V39" s="20" t="str">
        <f t="shared" si="14"/>
        <v/>
      </c>
      <c r="W39" s="20" t="str">
        <f t="shared" si="14"/>
        <v/>
      </c>
      <c r="X39" s="20" t="str">
        <f t="shared" si="14"/>
        <v/>
      </c>
      <c r="Y39" s="20" t="str">
        <f t="shared" si="14"/>
        <v/>
      </c>
      <c r="Z39" s="20" t="str">
        <f t="shared" si="14"/>
        <v/>
      </c>
      <c r="AA39" s="20" t="str">
        <f t="shared" si="14"/>
        <v/>
      </c>
      <c r="AB39" s="20" t="str">
        <f t="shared" si="14"/>
        <v/>
      </c>
      <c r="AC39" s="20" t="str">
        <f t="shared" si="14"/>
        <v/>
      </c>
      <c r="AD39" s="20" t="str">
        <f t="shared" si="14"/>
        <v/>
      </c>
      <c r="AE39" s="20" t="str">
        <f t="shared" si="14"/>
        <v/>
      </c>
      <c r="AF39" s="20" t="str">
        <f t="shared" si="14"/>
        <v/>
      </c>
      <c r="AG39" s="20" t="str">
        <f t="shared" si="14"/>
        <v/>
      </c>
      <c r="AH39" s="20" t="str">
        <f t="shared" si="14"/>
        <v/>
      </c>
      <c r="AI39" s="20" t="str">
        <f t="shared" si="14"/>
        <v/>
      </c>
      <c r="AJ39" s="20" t="str">
        <f t="shared" si="14"/>
        <v/>
      </c>
      <c r="AK39" s="20" t="str">
        <f t="shared" si="14"/>
        <v/>
      </c>
      <c r="AM39" s="33">
        <f t="shared" ca="1" si="0"/>
        <v>0.44876834165486101</v>
      </c>
      <c r="AN39" s="33">
        <f t="shared" ca="1" si="1"/>
        <v>37</v>
      </c>
      <c r="AO39" s="33">
        <v>6</v>
      </c>
      <c r="AP39" s="33">
        <f t="shared" si="2"/>
        <v>5</v>
      </c>
    </row>
    <row r="40" spans="1:42" ht="32.15" customHeight="1" x14ac:dyDescent="0.25">
      <c r="A40" s="20" t="str">
        <f t="shared" ref="A40:AK40" si="15">IF(A15="","",A15)</f>
        <v/>
      </c>
      <c r="B40" s="33"/>
      <c r="D40" s="20" t="str">
        <f t="shared" si="15"/>
        <v/>
      </c>
      <c r="E40" s="20" t="str">
        <f t="shared" si="15"/>
        <v/>
      </c>
      <c r="F40" s="20" t="str">
        <f t="shared" si="15"/>
        <v/>
      </c>
      <c r="G40" s="20" t="str">
        <f t="shared" si="15"/>
        <v/>
      </c>
      <c r="H40" s="20" t="str">
        <f t="shared" si="15"/>
        <v/>
      </c>
      <c r="I40" s="20" t="str">
        <f t="shared" si="15"/>
        <v/>
      </c>
      <c r="J40" s="20" t="str">
        <f t="shared" si="15"/>
        <v/>
      </c>
      <c r="K40" s="20" t="str">
        <f t="shared" si="15"/>
        <v/>
      </c>
      <c r="L40" s="20" t="str">
        <f t="shared" si="15"/>
        <v/>
      </c>
      <c r="M40" s="20" t="str">
        <f t="shared" si="15"/>
        <v/>
      </c>
      <c r="N40" s="20" t="str">
        <f t="shared" si="15"/>
        <v/>
      </c>
      <c r="O40" s="20" t="str">
        <f t="shared" si="15"/>
        <v/>
      </c>
      <c r="P40" s="20" t="str">
        <f t="shared" si="15"/>
        <v/>
      </c>
      <c r="Q40" s="20" t="str">
        <f t="shared" si="15"/>
        <v/>
      </c>
      <c r="R40" s="20" t="str">
        <f t="shared" si="15"/>
        <v/>
      </c>
      <c r="S40" s="20" t="str">
        <f t="shared" si="15"/>
        <v/>
      </c>
      <c r="T40" s="20" t="str">
        <f t="shared" si="15"/>
        <v/>
      </c>
      <c r="U40" s="20" t="str">
        <f t="shared" si="15"/>
        <v/>
      </c>
      <c r="V40" s="20" t="str">
        <f t="shared" si="15"/>
        <v/>
      </c>
      <c r="W40" s="20" t="str">
        <f t="shared" si="15"/>
        <v/>
      </c>
      <c r="X40" s="20" t="str">
        <f t="shared" si="15"/>
        <v/>
      </c>
      <c r="Y40" s="20" t="str">
        <f t="shared" si="15"/>
        <v/>
      </c>
      <c r="Z40" s="20" t="str">
        <f t="shared" si="15"/>
        <v/>
      </c>
      <c r="AA40" s="20" t="str">
        <f t="shared" si="15"/>
        <v/>
      </c>
      <c r="AB40" s="20" t="str">
        <f t="shared" si="15"/>
        <v/>
      </c>
      <c r="AC40" s="20" t="str">
        <f t="shared" si="15"/>
        <v/>
      </c>
      <c r="AD40" s="20" t="str">
        <f t="shared" si="15"/>
        <v/>
      </c>
      <c r="AE40" s="20" t="str">
        <f t="shared" si="15"/>
        <v/>
      </c>
      <c r="AF40" s="20" t="str">
        <f t="shared" si="15"/>
        <v/>
      </c>
      <c r="AG40" s="20" t="str">
        <f t="shared" si="15"/>
        <v/>
      </c>
      <c r="AH40" s="20" t="str">
        <f t="shared" si="15"/>
        <v/>
      </c>
      <c r="AI40" s="20" t="str">
        <f t="shared" si="15"/>
        <v/>
      </c>
      <c r="AJ40" s="20" t="str">
        <f t="shared" si="15"/>
        <v/>
      </c>
      <c r="AK40" s="20" t="str">
        <f t="shared" si="15"/>
        <v/>
      </c>
      <c r="AM40" s="33">
        <f t="shared" ca="1" si="0"/>
        <v>0.48158202259650373</v>
      </c>
      <c r="AN40" s="33">
        <f t="shared" ca="1" si="1"/>
        <v>35</v>
      </c>
      <c r="AO40" s="33">
        <v>6</v>
      </c>
      <c r="AP40" s="33">
        <f t="shared" si="2"/>
        <v>6</v>
      </c>
    </row>
    <row r="41" spans="1:42" ht="32.15" customHeight="1" x14ac:dyDescent="0.25">
      <c r="A41" s="25" t="str">
        <f t="shared" ref="A41:AK41" si="16">IF(A16="","",A16)</f>
        <v>(7)</v>
      </c>
      <c r="D41" s="131">
        <f t="shared" ca="1" si="16"/>
        <v>0.02</v>
      </c>
      <c r="E41" s="131" t="str">
        <f t="shared" si="16"/>
        <v/>
      </c>
      <c r="F41" s="131" t="str">
        <f t="shared" si="16"/>
        <v/>
      </c>
      <c r="G41" s="25" t="str">
        <f t="shared" si="16"/>
        <v>×</v>
      </c>
      <c r="H41" s="20" t="str">
        <f t="shared" si="16"/>
        <v/>
      </c>
      <c r="I41" s="131">
        <f t="shared" ca="1" si="16"/>
        <v>5</v>
      </c>
      <c r="J41" s="131" t="str">
        <f t="shared" si="16"/>
        <v/>
      </c>
      <c r="K41" s="130" t="s">
        <v>25</v>
      </c>
      <c r="L41" s="131"/>
      <c r="M41" s="133">
        <f ca="1">D41*I41</f>
        <v>0.1</v>
      </c>
      <c r="N41" s="133"/>
      <c r="O41" s="133"/>
      <c r="P41" s="133"/>
      <c r="Q41" s="20" t="str">
        <f t="shared" si="16"/>
        <v/>
      </c>
      <c r="R41" s="20" t="str">
        <f t="shared" si="16"/>
        <v/>
      </c>
      <c r="S41" s="20" t="str">
        <f t="shared" si="16"/>
        <v/>
      </c>
      <c r="T41" s="27" t="str">
        <f t="shared" si="16"/>
        <v/>
      </c>
      <c r="U41" s="20" t="str">
        <f t="shared" si="16"/>
        <v/>
      </c>
      <c r="V41" s="20" t="str">
        <f t="shared" si="16"/>
        <v/>
      </c>
      <c r="W41" s="20" t="str">
        <f t="shared" si="16"/>
        <v/>
      </c>
      <c r="X41" s="20" t="str">
        <f t="shared" si="16"/>
        <v/>
      </c>
      <c r="Y41" s="20" t="str">
        <f t="shared" si="16"/>
        <v/>
      </c>
      <c r="Z41" s="20" t="str">
        <f t="shared" si="16"/>
        <v/>
      </c>
      <c r="AA41" s="20" t="str">
        <f t="shared" si="16"/>
        <v/>
      </c>
      <c r="AB41" s="20" t="str">
        <f t="shared" si="16"/>
        <v/>
      </c>
      <c r="AC41" s="20" t="str">
        <f t="shared" si="16"/>
        <v/>
      </c>
      <c r="AD41" s="20" t="str">
        <f t="shared" si="16"/>
        <v/>
      </c>
      <c r="AE41" s="20" t="str">
        <f t="shared" si="16"/>
        <v/>
      </c>
      <c r="AF41" s="20" t="str">
        <f t="shared" si="16"/>
        <v/>
      </c>
      <c r="AG41" s="20" t="str">
        <f t="shared" si="16"/>
        <v/>
      </c>
      <c r="AH41" s="20" t="str">
        <f t="shared" si="16"/>
        <v/>
      </c>
      <c r="AI41" s="20" t="str">
        <f t="shared" si="16"/>
        <v/>
      </c>
      <c r="AJ41" s="20" t="str">
        <f t="shared" si="16"/>
        <v/>
      </c>
      <c r="AK41" s="20" t="str">
        <f t="shared" si="16"/>
        <v/>
      </c>
      <c r="AM41" s="33">
        <f t="shared" ca="1" si="0"/>
        <v>0.2059173649775089</v>
      </c>
      <c r="AN41" s="33">
        <f t="shared" ca="1" si="1"/>
        <v>52</v>
      </c>
      <c r="AO41" s="33">
        <v>6</v>
      </c>
      <c r="AP41" s="33">
        <f t="shared" si="2"/>
        <v>7</v>
      </c>
    </row>
    <row r="42" spans="1:42" ht="32.15" customHeight="1" x14ac:dyDescent="0.25">
      <c r="A42" s="20" t="str">
        <f t="shared" ref="A42:AK42" si="17">IF(A17="","",A17)</f>
        <v/>
      </c>
      <c r="B42" s="33"/>
      <c r="D42" s="20" t="str">
        <f t="shared" si="17"/>
        <v/>
      </c>
      <c r="E42" s="20" t="str">
        <f t="shared" si="17"/>
        <v/>
      </c>
      <c r="F42" s="20" t="str">
        <f t="shared" si="17"/>
        <v/>
      </c>
      <c r="G42" s="27" t="str">
        <f t="shared" si="17"/>
        <v/>
      </c>
      <c r="H42" s="20" t="str">
        <f t="shared" si="17"/>
        <v/>
      </c>
      <c r="I42" s="20" t="str">
        <f t="shared" si="17"/>
        <v/>
      </c>
      <c r="J42" s="20" t="str">
        <f t="shared" si="17"/>
        <v/>
      </c>
      <c r="K42" s="20" t="str">
        <f t="shared" si="17"/>
        <v/>
      </c>
      <c r="L42" s="20" t="str">
        <f t="shared" si="17"/>
        <v/>
      </c>
      <c r="M42" s="20" t="str">
        <f t="shared" si="17"/>
        <v/>
      </c>
      <c r="N42" s="20" t="str">
        <f t="shared" si="17"/>
        <v/>
      </c>
      <c r="O42" s="20" t="str">
        <f t="shared" si="17"/>
        <v/>
      </c>
      <c r="P42" s="20" t="str">
        <f t="shared" si="17"/>
        <v/>
      </c>
      <c r="Q42" s="20" t="str">
        <f t="shared" si="17"/>
        <v/>
      </c>
      <c r="R42" s="20" t="str">
        <f t="shared" si="17"/>
        <v/>
      </c>
      <c r="S42" s="20" t="str">
        <f t="shared" si="17"/>
        <v/>
      </c>
      <c r="T42" s="20" t="str">
        <f t="shared" si="17"/>
        <v/>
      </c>
      <c r="U42" s="20" t="str">
        <f t="shared" si="17"/>
        <v/>
      </c>
      <c r="V42" s="20" t="str">
        <f t="shared" si="17"/>
        <v/>
      </c>
      <c r="W42" s="20" t="str">
        <f t="shared" si="17"/>
        <v/>
      </c>
      <c r="X42" s="20" t="str">
        <f t="shared" si="17"/>
        <v/>
      </c>
      <c r="Y42" s="20" t="str">
        <f t="shared" si="17"/>
        <v/>
      </c>
      <c r="Z42" s="20" t="str">
        <f t="shared" si="17"/>
        <v/>
      </c>
      <c r="AA42" s="20" t="str">
        <f t="shared" si="17"/>
        <v/>
      </c>
      <c r="AB42" s="20" t="str">
        <f t="shared" si="17"/>
        <v/>
      </c>
      <c r="AC42" s="20" t="str">
        <f t="shared" si="17"/>
        <v/>
      </c>
      <c r="AD42" s="20" t="str">
        <f t="shared" si="17"/>
        <v/>
      </c>
      <c r="AE42" s="20" t="str">
        <f t="shared" si="17"/>
        <v/>
      </c>
      <c r="AF42" s="20" t="str">
        <f t="shared" si="17"/>
        <v/>
      </c>
      <c r="AG42" s="20" t="str">
        <f t="shared" si="17"/>
        <v/>
      </c>
      <c r="AH42" s="20" t="str">
        <f t="shared" si="17"/>
        <v/>
      </c>
      <c r="AI42" s="20" t="str">
        <f t="shared" si="17"/>
        <v/>
      </c>
      <c r="AJ42" s="20" t="str">
        <f t="shared" si="17"/>
        <v/>
      </c>
      <c r="AK42" s="20" t="str">
        <f t="shared" si="17"/>
        <v/>
      </c>
      <c r="AM42" s="33">
        <f t="shared" ca="1" si="0"/>
        <v>0.99184599035529275</v>
      </c>
      <c r="AN42" s="33">
        <f t="shared" ca="1" si="1"/>
        <v>1</v>
      </c>
      <c r="AO42" s="33">
        <v>6</v>
      </c>
      <c r="AP42" s="33">
        <f t="shared" si="2"/>
        <v>8</v>
      </c>
    </row>
    <row r="43" spans="1:42" ht="32.15" customHeight="1" x14ac:dyDescent="0.25">
      <c r="A43" s="25" t="str">
        <f t="shared" ref="A43:AK43" si="18">IF(A18="","",A18)</f>
        <v>(8)</v>
      </c>
      <c r="D43" s="131">
        <f t="shared" ca="1" si="18"/>
        <v>0.09</v>
      </c>
      <c r="E43" s="131" t="str">
        <f t="shared" si="18"/>
        <v/>
      </c>
      <c r="F43" s="131" t="str">
        <f t="shared" si="18"/>
        <v/>
      </c>
      <c r="G43" s="25" t="str">
        <f t="shared" si="18"/>
        <v>×</v>
      </c>
      <c r="H43" s="20" t="str">
        <f t="shared" si="18"/>
        <v/>
      </c>
      <c r="I43" s="131">
        <f t="shared" ca="1" si="18"/>
        <v>4</v>
      </c>
      <c r="J43" s="131" t="str">
        <f t="shared" si="18"/>
        <v/>
      </c>
      <c r="K43" s="130" t="s">
        <v>25</v>
      </c>
      <c r="L43" s="131"/>
      <c r="M43" s="133">
        <f ca="1">D43*I43</f>
        <v>0.36</v>
      </c>
      <c r="N43" s="133"/>
      <c r="O43" s="133"/>
      <c r="P43" s="133"/>
      <c r="Q43" s="20" t="str">
        <f t="shared" si="18"/>
        <v/>
      </c>
      <c r="R43" s="20" t="str">
        <f t="shared" si="18"/>
        <v/>
      </c>
      <c r="S43" s="20" t="str">
        <f t="shared" si="18"/>
        <v/>
      </c>
      <c r="T43" s="20" t="str">
        <f t="shared" si="18"/>
        <v/>
      </c>
      <c r="U43" s="20" t="str">
        <f t="shared" si="18"/>
        <v/>
      </c>
      <c r="V43" s="20" t="str">
        <f t="shared" si="18"/>
        <v/>
      </c>
      <c r="W43" s="20" t="str">
        <f t="shared" si="18"/>
        <v/>
      </c>
      <c r="X43" s="20" t="str">
        <f t="shared" si="18"/>
        <v/>
      </c>
      <c r="Y43" s="20" t="str">
        <f t="shared" si="18"/>
        <v/>
      </c>
      <c r="Z43" s="20" t="str">
        <f t="shared" si="18"/>
        <v/>
      </c>
      <c r="AA43" s="20" t="str">
        <f t="shared" si="18"/>
        <v/>
      </c>
      <c r="AB43" s="20" t="str">
        <f t="shared" si="18"/>
        <v/>
      </c>
      <c r="AC43" s="20" t="str">
        <f t="shared" si="18"/>
        <v/>
      </c>
      <c r="AD43" s="20" t="str">
        <f t="shared" si="18"/>
        <v/>
      </c>
      <c r="AE43" s="20" t="str">
        <f t="shared" si="18"/>
        <v/>
      </c>
      <c r="AF43" s="20" t="str">
        <f t="shared" si="18"/>
        <v/>
      </c>
      <c r="AG43" s="20" t="str">
        <f t="shared" si="18"/>
        <v/>
      </c>
      <c r="AH43" s="20" t="str">
        <f t="shared" si="18"/>
        <v/>
      </c>
      <c r="AI43" s="20" t="str">
        <f t="shared" si="18"/>
        <v/>
      </c>
      <c r="AJ43" s="20" t="str">
        <f t="shared" si="18"/>
        <v/>
      </c>
      <c r="AK43" s="20" t="str">
        <f t="shared" si="18"/>
        <v/>
      </c>
      <c r="AM43" s="33">
        <f t="shared" ca="1" si="0"/>
        <v>7.0195797143545513E-2</v>
      </c>
      <c r="AN43" s="33">
        <f t="shared" ca="1" si="1"/>
        <v>60</v>
      </c>
      <c r="AO43" s="33">
        <v>6</v>
      </c>
      <c r="AP43" s="33">
        <f t="shared" si="2"/>
        <v>9</v>
      </c>
    </row>
    <row r="44" spans="1:42" ht="32.15" customHeight="1" x14ac:dyDescent="0.25">
      <c r="A44" s="20" t="str">
        <f t="shared" ref="A44:AK44" si="19">IF(A19="","",A19)</f>
        <v/>
      </c>
      <c r="B44" s="33"/>
      <c r="D44" s="20" t="str">
        <f t="shared" si="19"/>
        <v/>
      </c>
      <c r="E44" s="27" t="str">
        <f t="shared" si="19"/>
        <v/>
      </c>
      <c r="F44" s="20" t="str">
        <f t="shared" si="19"/>
        <v/>
      </c>
      <c r="G44" s="20" t="str">
        <f t="shared" si="19"/>
        <v/>
      </c>
      <c r="H44" s="20" t="str">
        <f t="shared" si="19"/>
        <v/>
      </c>
      <c r="I44" s="20" t="str">
        <f t="shared" si="19"/>
        <v/>
      </c>
      <c r="J44" s="20" t="str">
        <f t="shared" si="19"/>
        <v/>
      </c>
      <c r="K44" s="20" t="str">
        <f t="shared" si="19"/>
        <v/>
      </c>
      <c r="L44" s="20" t="str">
        <f t="shared" si="19"/>
        <v/>
      </c>
      <c r="M44" s="20" t="str">
        <f t="shared" si="19"/>
        <v/>
      </c>
      <c r="N44" s="20" t="str">
        <f t="shared" si="19"/>
        <v/>
      </c>
      <c r="O44" s="20" t="str">
        <f t="shared" si="19"/>
        <v/>
      </c>
      <c r="P44" s="20" t="str">
        <f t="shared" si="19"/>
        <v/>
      </c>
      <c r="Q44" s="20" t="str">
        <f t="shared" si="19"/>
        <v/>
      </c>
      <c r="R44" s="20" t="str">
        <f t="shared" si="19"/>
        <v/>
      </c>
      <c r="S44" s="20" t="str">
        <f t="shared" si="19"/>
        <v/>
      </c>
      <c r="T44" s="20" t="str">
        <f t="shared" si="19"/>
        <v/>
      </c>
      <c r="U44" s="20" t="str">
        <f t="shared" si="19"/>
        <v/>
      </c>
      <c r="V44" s="20" t="str">
        <f t="shared" si="19"/>
        <v/>
      </c>
      <c r="W44" s="20" t="str">
        <f t="shared" si="19"/>
        <v/>
      </c>
      <c r="X44" s="20" t="str">
        <f t="shared" si="19"/>
        <v/>
      </c>
      <c r="Y44" s="20" t="str">
        <f t="shared" si="19"/>
        <v/>
      </c>
      <c r="Z44" s="20" t="str">
        <f t="shared" si="19"/>
        <v/>
      </c>
      <c r="AA44" s="20" t="str">
        <f t="shared" si="19"/>
        <v/>
      </c>
      <c r="AB44" s="20" t="str">
        <f t="shared" si="19"/>
        <v/>
      </c>
      <c r="AC44" s="20" t="str">
        <f t="shared" si="19"/>
        <v/>
      </c>
      <c r="AD44" s="20" t="str">
        <f t="shared" si="19"/>
        <v/>
      </c>
      <c r="AE44" s="20" t="str">
        <f t="shared" si="19"/>
        <v/>
      </c>
      <c r="AF44" s="20" t="str">
        <f t="shared" si="19"/>
        <v/>
      </c>
      <c r="AG44" s="20" t="str">
        <f t="shared" si="19"/>
        <v/>
      </c>
      <c r="AH44" s="20" t="str">
        <f t="shared" si="19"/>
        <v/>
      </c>
      <c r="AI44" s="20" t="str">
        <f t="shared" si="19"/>
        <v/>
      </c>
      <c r="AJ44" s="20" t="str">
        <f t="shared" si="19"/>
        <v/>
      </c>
      <c r="AK44" s="20" t="str">
        <f t="shared" si="19"/>
        <v/>
      </c>
      <c r="AM44" s="33">
        <f t="shared" ca="1" si="0"/>
        <v>0.73914002941115453</v>
      </c>
      <c r="AN44" s="33">
        <f t="shared" ca="1" si="1"/>
        <v>17</v>
      </c>
      <c r="AO44" s="33">
        <v>7</v>
      </c>
      <c r="AP44" s="33">
        <v>2</v>
      </c>
    </row>
    <row r="45" spans="1:42" ht="32.15" customHeight="1" x14ac:dyDescent="0.25">
      <c r="A45" s="25" t="str">
        <f t="shared" ref="A45:AK45" si="20">IF(A20="","",A20)</f>
        <v>(９)</v>
      </c>
      <c r="D45" s="131">
        <f t="shared" ca="1" si="20"/>
        <v>0.02</v>
      </c>
      <c r="E45" s="131" t="str">
        <f t="shared" si="20"/>
        <v/>
      </c>
      <c r="F45" s="131" t="str">
        <f t="shared" si="20"/>
        <v/>
      </c>
      <c r="G45" s="25" t="str">
        <f t="shared" si="20"/>
        <v>×</v>
      </c>
      <c r="H45" s="20" t="str">
        <f t="shared" si="20"/>
        <v/>
      </c>
      <c r="I45" s="131">
        <f t="shared" ca="1" si="20"/>
        <v>4</v>
      </c>
      <c r="J45" s="131" t="str">
        <f t="shared" si="20"/>
        <v/>
      </c>
      <c r="K45" s="130" t="s">
        <v>25</v>
      </c>
      <c r="L45" s="131"/>
      <c r="M45" s="133">
        <f ca="1">D45*I45</f>
        <v>0.08</v>
      </c>
      <c r="N45" s="133"/>
      <c r="O45" s="133"/>
      <c r="P45" s="133"/>
      <c r="Q45" s="20" t="str">
        <f t="shared" si="20"/>
        <v/>
      </c>
      <c r="R45" s="20" t="str">
        <f t="shared" si="20"/>
        <v/>
      </c>
      <c r="S45" s="20" t="str">
        <f t="shared" si="20"/>
        <v/>
      </c>
      <c r="T45" s="20" t="str">
        <f t="shared" si="20"/>
        <v/>
      </c>
      <c r="U45" s="20" t="str">
        <f t="shared" si="20"/>
        <v/>
      </c>
      <c r="V45" s="20" t="str">
        <f t="shared" si="20"/>
        <v/>
      </c>
      <c r="W45" s="20" t="str">
        <f t="shared" si="20"/>
        <v/>
      </c>
      <c r="X45" s="20" t="str">
        <f t="shared" si="20"/>
        <v/>
      </c>
      <c r="Y45" s="20" t="str">
        <f t="shared" si="20"/>
        <v/>
      </c>
      <c r="Z45" s="20" t="str">
        <f t="shared" si="20"/>
        <v/>
      </c>
      <c r="AA45" s="20" t="str">
        <f t="shared" si="20"/>
        <v/>
      </c>
      <c r="AB45" s="20" t="str">
        <f t="shared" si="20"/>
        <v/>
      </c>
      <c r="AC45" s="20" t="str">
        <f t="shared" si="20"/>
        <v/>
      </c>
      <c r="AD45" s="20" t="str">
        <f t="shared" si="20"/>
        <v/>
      </c>
      <c r="AE45" s="20" t="str">
        <f t="shared" si="20"/>
        <v/>
      </c>
      <c r="AF45" s="20" t="str">
        <f t="shared" si="20"/>
        <v/>
      </c>
      <c r="AG45" s="20" t="str">
        <f t="shared" si="20"/>
        <v/>
      </c>
      <c r="AH45" s="20" t="str">
        <f t="shared" si="20"/>
        <v/>
      </c>
      <c r="AI45" s="20" t="str">
        <f t="shared" si="20"/>
        <v/>
      </c>
      <c r="AJ45" s="20" t="str">
        <f t="shared" si="20"/>
        <v/>
      </c>
      <c r="AK45" s="20" t="str">
        <f t="shared" si="20"/>
        <v/>
      </c>
      <c r="AM45" s="33">
        <f t="shared" ca="1" si="0"/>
        <v>0.33540160064910918</v>
      </c>
      <c r="AN45" s="33">
        <f t="shared" ca="1" si="1"/>
        <v>44</v>
      </c>
      <c r="AO45" s="33">
        <v>7</v>
      </c>
      <c r="AP45" s="33">
        <f t="shared" si="2"/>
        <v>3</v>
      </c>
    </row>
    <row r="46" spans="1:42" ht="32.15" customHeight="1" x14ac:dyDescent="0.25">
      <c r="A46" s="20" t="str">
        <f t="shared" ref="A46:AK46" si="21">IF(A21="","",A21)</f>
        <v/>
      </c>
      <c r="B46" s="33"/>
      <c r="D46" s="20" t="str">
        <f t="shared" si="21"/>
        <v/>
      </c>
      <c r="E46" s="20" t="str">
        <f t="shared" si="21"/>
        <v/>
      </c>
      <c r="F46" s="20" t="str">
        <f t="shared" si="21"/>
        <v/>
      </c>
      <c r="G46" s="20" t="str">
        <f t="shared" si="21"/>
        <v/>
      </c>
      <c r="H46" s="20" t="str">
        <f t="shared" si="21"/>
        <v/>
      </c>
      <c r="I46" s="20" t="str">
        <f t="shared" si="21"/>
        <v/>
      </c>
      <c r="J46" s="20" t="str">
        <f t="shared" si="21"/>
        <v/>
      </c>
      <c r="K46" s="20" t="str">
        <f t="shared" si="21"/>
        <v/>
      </c>
      <c r="L46" s="20" t="str">
        <f t="shared" si="21"/>
        <v/>
      </c>
      <c r="M46" s="20" t="str">
        <f t="shared" si="21"/>
        <v/>
      </c>
      <c r="N46" s="20" t="str">
        <f t="shared" si="21"/>
        <v/>
      </c>
      <c r="O46" s="20" t="str">
        <f t="shared" si="21"/>
        <v/>
      </c>
      <c r="P46" s="20" t="str">
        <f t="shared" si="21"/>
        <v/>
      </c>
      <c r="Q46" s="20" t="str">
        <f t="shared" si="21"/>
        <v/>
      </c>
      <c r="R46" s="20" t="str">
        <f t="shared" si="21"/>
        <v/>
      </c>
      <c r="S46" s="20" t="str">
        <f t="shared" si="21"/>
        <v/>
      </c>
      <c r="T46" s="20" t="str">
        <f t="shared" si="21"/>
        <v/>
      </c>
      <c r="U46" s="20" t="str">
        <f t="shared" si="21"/>
        <v/>
      </c>
      <c r="V46" s="20" t="str">
        <f t="shared" si="21"/>
        <v/>
      </c>
      <c r="W46" s="20" t="str">
        <f t="shared" si="21"/>
        <v/>
      </c>
      <c r="X46" s="20" t="str">
        <f t="shared" si="21"/>
        <v/>
      </c>
      <c r="Y46" s="20" t="str">
        <f t="shared" si="21"/>
        <v/>
      </c>
      <c r="Z46" s="20" t="str">
        <f t="shared" si="21"/>
        <v/>
      </c>
      <c r="AA46" s="20" t="str">
        <f t="shared" si="21"/>
        <v/>
      </c>
      <c r="AB46" s="20" t="str">
        <f t="shared" si="21"/>
        <v/>
      </c>
      <c r="AC46" s="20" t="str">
        <f t="shared" si="21"/>
        <v/>
      </c>
      <c r="AD46" s="20" t="str">
        <f t="shared" si="21"/>
        <v/>
      </c>
      <c r="AE46" s="20" t="str">
        <f t="shared" si="21"/>
        <v/>
      </c>
      <c r="AF46" s="20" t="str">
        <f t="shared" si="21"/>
        <v/>
      </c>
      <c r="AG46" s="20" t="str">
        <f t="shared" si="21"/>
        <v/>
      </c>
      <c r="AH46" s="20" t="str">
        <f t="shared" si="21"/>
        <v/>
      </c>
      <c r="AI46" s="20" t="str">
        <f t="shared" si="21"/>
        <v/>
      </c>
      <c r="AJ46" s="20" t="str">
        <f t="shared" si="21"/>
        <v/>
      </c>
      <c r="AK46" s="20" t="str">
        <f t="shared" si="21"/>
        <v/>
      </c>
      <c r="AM46" s="33">
        <f t="shared" ca="1" si="0"/>
        <v>0.15826285933437367</v>
      </c>
      <c r="AN46" s="33">
        <f t="shared" ca="1" si="1"/>
        <v>55</v>
      </c>
      <c r="AO46" s="33">
        <v>7</v>
      </c>
      <c r="AP46" s="33">
        <f t="shared" si="2"/>
        <v>4</v>
      </c>
    </row>
    <row r="47" spans="1:42" ht="32.15" customHeight="1" x14ac:dyDescent="0.25">
      <c r="A47" s="25" t="str">
        <f t="shared" ref="A47:AK47" si="22">IF(A22="","",A22)</f>
        <v>(10)</v>
      </c>
      <c r="D47" s="131">
        <f t="shared" ca="1" si="22"/>
        <v>0.05</v>
      </c>
      <c r="E47" s="131" t="str">
        <f t="shared" si="22"/>
        <v/>
      </c>
      <c r="F47" s="131" t="str">
        <f t="shared" si="22"/>
        <v/>
      </c>
      <c r="G47" s="25" t="str">
        <f t="shared" si="22"/>
        <v>×</v>
      </c>
      <c r="H47" s="20" t="str">
        <f t="shared" si="22"/>
        <v/>
      </c>
      <c r="I47" s="131">
        <f t="shared" ca="1" si="22"/>
        <v>8</v>
      </c>
      <c r="J47" s="131" t="str">
        <f t="shared" si="22"/>
        <v/>
      </c>
      <c r="K47" s="130" t="s">
        <v>25</v>
      </c>
      <c r="L47" s="131"/>
      <c r="M47" s="133">
        <f ca="1">D47*I47</f>
        <v>0.4</v>
      </c>
      <c r="N47" s="133"/>
      <c r="O47" s="133"/>
      <c r="P47" s="133"/>
      <c r="Q47" s="20" t="str">
        <f t="shared" si="22"/>
        <v/>
      </c>
      <c r="R47" s="20" t="str">
        <f t="shared" si="22"/>
        <v/>
      </c>
      <c r="S47" s="20" t="str">
        <f t="shared" si="22"/>
        <v/>
      </c>
      <c r="T47" s="20" t="str">
        <f t="shared" si="22"/>
        <v/>
      </c>
      <c r="U47" s="20" t="str">
        <f t="shared" si="22"/>
        <v/>
      </c>
      <c r="V47" s="20" t="str">
        <f t="shared" si="22"/>
        <v/>
      </c>
      <c r="W47" s="20" t="str">
        <f t="shared" si="22"/>
        <v/>
      </c>
      <c r="X47" s="20" t="str">
        <f t="shared" si="22"/>
        <v/>
      </c>
      <c r="Y47" s="20" t="str">
        <f t="shared" si="22"/>
        <v/>
      </c>
      <c r="Z47" s="20" t="str">
        <f t="shared" si="22"/>
        <v/>
      </c>
      <c r="AA47" s="20" t="str">
        <f t="shared" si="22"/>
        <v/>
      </c>
      <c r="AB47" s="20" t="str">
        <f t="shared" si="22"/>
        <v/>
      </c>
      <c r="AC47" s="20" t="str">
        <f t="shared" si="22"/>
        <v/>
      </c>
      <c r="AD47" s="20" t="str">
        <f t="shared" si="22"/>
        <v/>
      </c>
      <c r="AE47" s="20" t="str">
        <f t="shared" si="22"/>
        <v/>
      </c>
      <c r="AF47" s="20" t="str">
        <f t="shared" si="22"/>
        <v/>
      </c>
      <c r="AG47" s="20" t="str">
        <f t="shared" si="22"/>
        <v/>
      </c>
      <c r="AH47" s="20" t="str">
        <f t="shared" si="22"/>
        <v/>
      </c>
      <c r="AI47" s="20" t="str">
        <f t="shared" si="22"/>
        <v/>
      </c>
      <c r="AJ47" s="20" t="str">
        <f t="shared" si="22"/>
        <v/>
      </c>
      <c r="AK47" s="20" t="str">
        <f t="shared" si="22"/>
        <v/>
      </c>
      <c r="AM47" s="33">
        <f t="shared" ca="1" si="0"/>
        <v>0.97140167377224795</v>
      </c>
      <c r="AN47" s="33">
        <f t="shared" ca="1" si="1"/>
        <v>3</v>
      </c>
      <c r="AO47" s="33">
        <v>7</v>
      </c>
      <c r="AP47" s="33">
        <f t="shared" si="2"/>
        <v>5</v>
      </c>
    </row>
    <row r="48" spans="1:42" ht="32.15" customHeight="1" x14ac:dyDescent="0.25">
      <c r="A48" s="20" t="str">
        <f t="shared" ref="A48:AK48" si="23">IF(A23="","",A23)</f>
        <v/>
      </c>
      <c r="B48" s="33"/>
      <c r="D48" s="20" t="str">
        <f t="shared" si="23"/>
        <v/>
      </c>
      <c r="E48" s="20" t="str">
        <f t="shared" si="23"/>
        <v/>
      </c>
      <c r="F48" s="20" t="str">
        <f t="shared" si="23"/>
        <v/>
      </c>
      <c r="G48" s="20" t="str">
        <f t="shared" si="23"/>
        <v/>
      </c>
      <c r="H48" s="20" t="str">
        <f t="shared" si="23"/>
        <v/>
      </c>
      <c r="I48" s="20" t="str">
        <f t="shared" si="23"/>
        <v/>
      </c>
      <c r="J48" s="20" t="str">
        <f t="shared" si="23"/>
        <v/>
      </c>
      <c r="K48" s="20" t="str">
        <f t="shared" si="23"/>
        <v/>
      </c>
      <c r="L48" s="20" t="str">
        <f t="shared" si="23"/>
        <v/>
      </c>
      <c r="M48" s="20" t="str">
        <f t="shared" si="23"/>
        <v/>
      </c>
      <c r="N48" s="20" t="str">
        <f t="shared" si="23"/>
        <v/>
      </c>
      <c r="O48" s="20" t="str">
        <f t="shared" si="23"/>
        <v/>
      </c>
      <c r="P48" s="20" t="str">
        <f t="shared" si="23"/>
        <v/>
      </c>
      <c r="Q48" s="20" t="str">
        <f t="shared" si="23"/>
        <v/>
      </c>
      <c r="R48" s="20" t="str">
        <f t="shared" si="23"/>
        <v/>
      </c>
      <c r="S48" s="20" t="str">
        <f t="shared" si="23"/>
        <v/>
      </c>
      <c r="T48" s="20" t="str">
        <f t="shared" si="23"/>
        <v/>
      </c>
      <c r="U48" s="20" t="str">
        <f t="shared" si="23"/>
        <v/>
      </c>
      <c r="V48" s="20" t="str">
        <f t="shared" si="23"/>
        <v/>
      </c>
      <c r="W48" s="20" t="str">
        <f t="shared" si="23"/>
        <v/>
      </c>
      <c r="X48" s="20" t="str">
        <f t="shared" si="23"/>
        <v/>
      </c>
      <c r="Y48" s="20" t="str">
        <f t="shared" si="23"/>
        <v/>
      </c>
      <c r="Z48" s="20" t="str">
        <f t="shared" si="23"/>
        <v/>
      </c>
      <c r="AA48" s="20" t="str">
        <f t="shared" si="23"/>
        <v/>
      </c>
      <c r="AB48" s="20" t="str">
        <f t="shared" si="23"/>
        <v/>
      </c>
      <c r="AC48" s="20" t="str">
        <f t="shared" si="23"/>
        <v/>
      </c>
      <c r="AD48" s="20" t="str">
        <f t="shared" si="23"/>
        <v/>
      </c>
      <c r="AE48" s="20" t="str">
        <f t="shared" si="23"/>
        <v/>
      </c>
      <c r="AF48" s="20" t="str">
        <f t="shared" si="23"/>
        <v/>
      </c>
      <c r="AG48" s="20" t="str">
        <f t="shared" si="23"/>
        <v/>
      </c>
      <c r="AH48" s="20" t="str">
        <f t="shared" si="23"/>
        <v/>
      </c>
      <c r="AI48" s="20" t="str">
        <f t="shared" si="23"/>
        <v/>
      </c>
      <c r="AJ48" s="20" t="str">
        <f t="shared" si="23"/>
        <v/>
      </c>
      <c r="AK48" s="20" t="str">
        <f t="shared" si="23"/>
        <v/>
      </c>
      <c r="AM48" s="33">
        <f t="shared" ca="1" si="0"/>
        <v>0.73633908739658704</v>
      </c>
      <c r="AN48" s="33">
        <f t="shared" ca="1" si="1"/>
        <v>18</v>
      </c>
      <c r="AO48" s="33">
        <v>7</v>
      </c>
      <c r="AP48" s="33">
        <f t="shared" si="2"/>
        <v>6</v>
      </c>
    </row>
    <row r="49" spans="1:42" ht="32.15" customHeight="1" x14ac:dyDescent="0.25">
      <c r="A49" s="20" t="str">
        <f t="shared" ref="A49:AK49" si="24">IF(A24="","",A24)</f>
        <v/>
      </c>
      <c r="B49" s="33"/>
      <c r="D49" s="20" t="str">
        <f t="shared" si="24"/>
        <v/>
      </c>
      <c r="E49" s="20" t="str">
        <f t="shared" si="24"/>
        <v/>
      </c>
      <c r="F49" s="20" t="str">
        <f t="shared" si="24"/>
        <v/>
      </c>
      <c r="G49" s="20" t="str">
        <f t="shared" si="24"/>
        <v/>
      </c>
      <c r="H49" s="20" t="str">
        <f t="shared" si="24"/>
        <v/>
      </c>
      <c r="I49" s="20" t="str">
        <f t="shared" si="24"/>
        <v/>
      </c>
      <c r="J49" s="20" t="str">
        <f t="shared" si="24"/>
        <v/>
      </c>
      <c r="K49" s="20" t="str">
        <f t="shared" si="24"/>
        <v/>
      </c>
      <c r="L49" s="20" t="str">
        <f t="shared" si="24"/>
        <v/>
      </c>
      <c r="M49" s="20" t="str">
        <f t="shared" si="24"/>
        <v/>
      </c>
      <c r="N49" s="20" t="str">
        <f t="shared" si="24"/>
        <v/>
      </c>
      <c r="O49" s="20" t="str">
        <f t="shared" si="24"/>
        <v/>
      </c>
      <c r="P49" s="20" t="str">
        <f t="shared" si="24"/>
        <v/>
      </c>
      <c r="Q49" s="20" t="str">
        <f t="shared" si="24"/>
        <v/>
      </c>
      <c r="R49" s="20" t="str">
        <f t="shared" si="24"/>
        <v/>
      </c>
      <c r="S49" s="20" t="str">
        <f t="shared" si="24"/>
        <v/>
      </c>
      <c r="T49" s="20" t="str">
        <f t="shared" si="24"/>
        <v/>
      </c>
      <c r="U49" s="20" t="str">
        <f t="shared" si="24"/>
        <v/>
      </c>
      <c r="V49" s="20" t="str">
        <f t="shared" si="24"/>
        <v/>
      </c>
      <c r="W49" s="20" t="str">
        <f t="shared" si="24"/>
        <v/>
      </c>
      <c r="X49" s="20" t="str">
        <f t="shared" si="24"/>
        <v/>
      </c>
      <c r="Y49" s="20" t="str">
        <f t="shared" si="24"/>
        <v/>
      </c>
      <c r="Z49" s="20" t="str">
        <f t="shared" si="24"/>
        <v/>
      </c>
      <c r="AA49" s="20" t="str">
        <f t="shared" si="24"/>
        <v/>
      </c>
      <c r="AB49" s="20" t="str">
        <f t="shared" si="24"/>
        <v/>
      </c>
      <c r="AC49" s="20" t="str">
        <f t="shared" si="24"/>
        <v/>
      </c>
      <c r="AD49" s="20" t="str">
        <f t="shared" si="24"/>
        <v/>
      </c>
      <c r="AE49" s="20" t="str">
        <f t="shared" si="24"/>
        <v/>
      </c>
      <c r="AF49" s="20" t="str">
        <f t="shared" si="24"/>
        <v/>
      </c>
      <c r="AG49" s="20" t="str">
        <f t="shared" si="24"/>
        <v/>
      </c>
      <c r="AH49" s="20" t="str">
        <f t="shared" si="24"/>
        <v/>
      </c>
      <c r="AI49" s="20" t="str">
        <f t="shared" si="24"/>
        <v/>
      </c>
      <c r="AJ49" s="20" t="str">
        <f t="shared" si="24"/>
        <v/>
      </c>
      <c r="AK49" s="20" t="str">
        <f t="shared" si="24"/>
        <v/>
      </c>
      <c r="AM49" s="33">
        <f t="shared" ca="1" si="0"/>
        <v>0.82203780417221728</v>
      </c>
      <c r="AN49" s="33">
        <f t="shared" ca="1" si="1"/>
        <v>12</v>
      </c>
      <c r="AO49" s="33">
        <v>7</v>
      </c>
      <c r="AP49" s="33">
        <f t="shared" si="2"/>
        <v>7</v>
      </c>
    </row>
    <row r="50" spans="1:42" ht="32.15" customHeight="1" x14ac:dyDescent="0.25">
      <c r="A50" s="20" t="str">
        <f t="shared" ref="A50:AK50" si="25">IF(A25="","",A25)</f>
        <v/>
      </c>
      <c r="B50" s="33"/>
      <c r="D50" s="20" t="str">
        <f t="shared" si="25"/>
        <v/>
      </c>
      <c r="E50" s="20" t="str">
        <f t="shared" si="25"/>
        <v/>
      </c>
      <c r="F50" s="20" t="str">
        <f t="shared" si="25"/>
        <v/>
      </c>
      <c r="G50" s="20" t="str">
        <f t="shared" si="25"/>
        <v/>
      </c>
      <c r="H50" s="20" t="str">
        <f t="shared" si="25"/>
        <v/>
      </c>
      <c r="I50" s="20" t="str">
        <f t="shared" si="25"/>
        <v/>
      </c>
      <c r="J50" s="20" t="str">
        <f t="shared" si="25"/>
        <v/>
      </c>
      <c r="K50" s="20" t="str">
        <f t="shared" si="25"/>
        <v/>
      </c>
      <c r="L50" s="20" t="str">
        <f t="shared" si="25"/>
        <v/>
      </c>
      <c r="M50" s="20" t="str">
        <f t="shared" si="25"/>
        <v/>
      </c>
      <c r="N50" s="20" t="str">
        <f t="shared" si="25"/>
        <v/>
      </c>
      <c r="O50" s="20" t="str">
        <f t="shared" si="25"/>
        <v/>
      </c>
      <c r="P50" s="20" t="str">
        <f t="shared" si="25"/>
        <v/>
      </c>
      <c r="Q50" s="20" t="str">
        <f t="shared" si="25"/>
        <v/>
      </c>
      <c r="R50" s="20" t="str">
        <f t="shared" si="25"/>
        <v/>
      </c>
      <c r="S50" s="20" t="str">
        <f t="shared" si="25"/>
        <v/>
      </c>
      <c r="T50" s="20" t="str">
        <f t="shared" si="25"/>
        <v/>
      </c>
      <c r="U50" s="20" t="str">
        <f t="shared" si="25"/>
        <v/>
      </c>
      <c r="V50" s="20" t="str">
        <f t="shared" si="25"/>
        <v/>
      </c>
      <c r="W50" s="20" t="str">
        <f t="shared" si="25"/>
        <v/>
      </c>
      <c r="X50" s="20" t="str">
        <f t="shared" si="25"/>
        <v/>
      </c>
      <c r="Y50" s="20" t="str">
        <f t="shared" si="25"/>
        <v/>
      </c>
      <c r="Z50" s="20" t="str">
        <f t="shared" si="25"/>
        <v/>
      </c>
      <c r="AA50" s="20" t="str">
        <f t="shared" si="25"/>
        <v/>
      </c>
      <c r="AB50" s="20" t="str">
        <f t="shared" si="25"/>
        <v/>
      </c>
      <c r="AC50" s="20" t="str">
        <f t="shared" si="25"/>
        <v/>
      </c>
      <c r="AD50" s="20" t="str">
        <f t="shared" si="25"/>
        <v/>
      </c>
      <c r="AE50" s="20" t="str">
        <f t="shared" si="25"/>
        <v/>
      </c>
      <c r="AF50" s="20" t="str">
        <f t="shared" si="25"/>
        <v/>
      </c>
      <c r="AG50" s="20" t="str">
        <f t="shared" si="25"/>
        <v/>
      </c>
      <c r="AH50" s="20" t="str">
        <f t="shared" si="25"/>
        <v/>
      </c>
      <c r="AI50" s="20" t="str">
        <f t="shared" si="25"/>
        <v/>
      </c>
      <c r="AJ50" s="20" t="str">
        <f t="shared" si="25"/>
        <v/>
      </c>
      <c r="AK50" s="20" t="str">
        <f t="shared" si="25"/>
        <v/>
      </c>
      <c r="AM50" s="33">
        <f t="shared" ca="1" si="0"/>
        <v>0.9363381004292165</v>
      </c>
      <c r="AN50" s="33">
        <f t="shared" ca="1" si="1"/>
        <v>6</v>
      </c>
      <c r="AO50" s="33">
        <v>7</v>
      </c>
      <c r="AP50" s="33">
        <f t="shared" si="2"/>
        <v>8</v>
      </c>
    </row>
    <row r="51" spans="1:42" ht="25" customHeight="1" x14ac:dyDescent="0.25">
      <c r="AM51" s="33">
        <f t="shared" ca="1" si="0"/>
        <v>0.48610293464373655</v>
      </c>
      <c r="AN51" s="33">
        <f t="shared" ca="1" si="1"/>
        <v>34</v>
      </c>
      <c r="AO51" s="33">
        <v>7</v>
      </c>
      <c r="AP51" s="33">
        <f t="shared" si="2"/>
        <v>9</v>
      </c>
    </row>
    <row r="52" spans="1:42" ht="25" customHeight="1" x14ac:dyDescent="0.25">
      <c r="AM52" s="33">
        <f t="shared" ca="1" si="0"/>
        <v>0.12392647720981409</v>
      </c>
      <c r="AN52" s="33">
        <f t="shared" ca="1" si="1"/>
        <v>57</v>
      </c>
      <c r="AO52" s="33">
        <v>8</v>
      </c>
      <c r="AP52" s="33">
        <v>2</v>
      </c>
    </row>
    <row r="53" spans="1:42" ht="25" customHeight="1" x14ac:dyDescent="0.25">
      <c r="AM53" s="33">
        <f t="shared" ca="1" si="0"/>
        <v>0.36959610485305672</v>
      </c>
      <c r="AN53" s="33">
        <f t="shared" ca="1" si="1"/>
        <v>42</v>
      </c>
      <c r="AO53" s="33">
        <v>8</v>
      </c>
      <c r="AP53" s="33">
        <f t="shared" si="2"/>
        <v>3</v>
      </c>
    </row>
    <row r="54" spans="1:42" ht="25" customHeight="1" x14ac:dyDescent="0.25">
      <c r="AM54" s="33">
        <f t="shared" ca="1" si="0"/>
        <v>0.5199197314132985</v>
      </c>
      <c r="AN54" s="33">
        <f t="shared" ca="1" si="1"/>
        <v>33</v>
      </c>
      <c r="AO54" s="33">
        <v>8</v>
      </c>
      <c r="AP54" s="33">
        <f t="shared" si="2"/>
        <v>4</v>
      </c>
    </row>
    <row r="55" spans="1:42" ht="25" customHeight="1" x14ac:dyDescent="0.25">
      <c r="AM55" s="33">
        <f t="shared" ca="1" si="0"/>
        <v>0.74000683175100934</v>
      </c>
      <c r="AN55" s="33">
        <f t="shared" ca="1" si="1"/>
        <v>16</v>
      </c>
      <c r="AO55" s="33">
        <v>8</v>
      </c>
      <c r="AP55" s="33">
        <f t="shared" si="2"/>
        <v>5</v>
      </c>
    </row>
    <row r="56" spans="1:42" ht="25" customHeight="1" x14ac:dyDescent="0.25">
      <c r="AM56" s="33">
        <f t="shared" ca="1" si="0"/>
        <v>0.70503892842361493</v>
      </c>
      <c r="AN56" s="33">
        <f t="shared" ca="1" si="1"/>
        <v>20</v>
      </c>
      <c r="AO56" s="33">
        <v>8</v>
      </c>
      <c r="AP56" s="33">
        <f t="shared" si="2"/>
        <v>6</v>
      </c>
    </row>
    <row r="57" spans="1:42" ht="25" customHeight="1" x14ac:dyDescent="0.25">
      <c r="AM57" s="33">
        <f t="shared" ca="1" si="0"/>
        <v>0.17772557729798644</v>
      </c>
      <c r="AN57" s="33">
        <f t="shared" ca="1" si="1"/>
        <v>54</v>
      </c>
      <c r="AO57" s="33">
        <v>8</v>
      </c>
      <c r="AP57" s="33">
        <f t="shared" si="2"/>
        <v>7</v>
      </c>
    </row>
    <row r="58" spans="1:42" ht="25" customHeight="1" x14ac:dyDescent="0.25">
      <c r="AM58" s="33">
        <f t="shared" ca="1" si="0"/>
        <v>0.20042050109030951</v>
      </c>
      <c r="AN58" s="33">
        <f t="shared" ca="1" si="1"/>
        <v>53</v>
      </c>
      <c r="AO58" s="33">
        <v>8</v>
      </c>
      <c r="AP58" s="33">
        <f t="shared" si="2"/>
        <v>8</v>
      </c>
    </row>
    <row r="59" spans="1:42" ht="25" customHeight="1" x14ac:dyDescent="0.25">
      <c r="AM59" s="33">
        <f t="shared" ca="1" si="0"/>
        <v>0.6021228713946426</v>
      </c>
      <c r="AN59" s="33">
        <f t="shared" ca="1" si="1"/>
        <v>26</v>
      </c>
      <c r="AO59" s="33">
        <v>8</v>
      </c>
      <c r="AP59" s="33">
        <f t="shared" si="2"/>
        <v>9</v>
      </c>
    </row>
    <row r="60" spans="1:42" ht="25" customHeight="1" x14ac:dyDescent="0.25">
      <c r="AM60" s="33">
        <f t="shared" ca="1" si="0"/>
        <v>0.64727777402706699</v>
      </c>
      <c r="AN60" s="33">
        <f t="shared" ca="1" si="1"/>
        <v>25</v>
      </c>
      <c r="AO60" s="33">
        <v>9</v>
      </c>
      <c r="AP60" s="33">
        <v>2</v>
      </c>
    </row>
    <row r="61" spans="1:42" ht="25" customHeight="1" x14ac:dyDescent="0.25">
      <c r="AM61" s="33">
        <f t="shared" ca="1" si="0"/>
        <v>0.79354410007969656</v>
      </c>
      <c r="AN61" s="33">
        <f t="shared" ca="1" si="1"/>
        <v>13</v>
      </c>
      <c r="AO61" s="33">
        <v>9</v>
      </c>
      <c r="AP61" s="33">
        <f t="shared" si="2"/>
        <v>3</v>
      </c>
    </row>
    <row r="62" spans="1:42" ht="25" customHeight="1" x14ac:dyDescent="0.25">
      <c r="AM62" s="33">
        <f t="shared" ca="1" si="0"/>
        <v>0.91286325049445294</v>
      </c>
      <c r="AN62" s="33">
        <f t="shared" ca="1" si="1"/>
        <v>8</v>
      </c>
      <c r="AO62" s="33">
        <v>9</v>
      </c>
      <c r="AP62" s="33">
        <f t="shared" si="2"/>
        <v>4</v>
      </c>
    </row>
    <row r="63" spans="1:42" ht="25" customHeight="1" x14ac:dyDescent="0.25">
      <c r="AM63" s="33">
        <f t="shared" ca="1" si="0"/>
        <v>0.52072734663569342</v>
      </c>
      <c r="AN63" s="33">
        <f t="shared" ca="1" si="1"/>
        <v>32</v>
      </c>
      <c r="AO63" s="33">
        <v>9</v>
      </c>
      <c r="AP63" s="33">
        <f t="shared" si="2"/>
        <v>5</v>
      </c>
    </row>
    <row r="64" spans="1:42" ht="25" customHeight="1" x14ac:dyDescent="0.25">
      <c r="AM64" s="33">
        <f t="shared" ca="1" si="0"/>
        <v>0.27185504586257514</v>
      </c>
      <c r="AN64" s="33">
        <f t="shared" ca="1" si="1"/>
        <v>48</v>
      </c>
      <c r="AO64" s="33">
        <v>9</v>
      </c>
      <c r="AP64" s="33">
        <f t="shared" si="2"/>
        <v>6</v>
      </c>
    </row>
    <row r="65" spans="39:42" ht="25" customHeight="1" x14ac:dyDescent="0.25">
      <c r="AM65" s="33">
        <f t="shared" ca="1" si="0"/>
        <v>0.47628919892443666</v>
      </c>
      <c r="AN65" s="33">
        <f t="shared" ca="1" si="1"/>
        <v>36</v>
      </c>
      <c r="AO65" s="33">
        <v>9</v>
      </c>
      <c r="AP65" s="33">
        <f t="shared" si="2"/>
        <v>7</v>
      </c>
    </row>
    <row r="66" spans="39:42" ht="25" customHeight="1" x14ac:dyDescent="0.25">
      <c r="AM66" s="33">
        <f t="shared" ca="1" si="0"/>
        <v>0.14774427155265535</v>
      </c>
      <c r="AN66" s="33">
        <f t="shared" ca="1" si="1"/>
        <v>56</v>
      </c>
      <c r="AO66" s="33">
        <v>9</v>
      </c>
      <c r="AP66" s="33">
        <f t="shared" si="2"/>
        <v>8</v>
      </c>
    </row>
    <row r="67" spans="39:42" ht="25" customHeight="1" x14ac:dyDescent="0.25">
      <c r="AM67" s="33">
        <f t="shared" ca="1" si="0"/>
        <v>0.40847609806847185</v>
      </c>
      <c r="AN67" s="33">
        <f t="shared" ca="1" si="1"/>
        <v>40</v>
      </c>
      <c r="AO67" s="33">
        <v>9</v>
      </c>
      <c r="AP67" s="33">
        <f t="shared" si="2"/>
        <v>9</v>
      </c>
    </row>
  </sheetData>
  <mergeCells count="62">
    <mergeCell ref="M47:P47"/>
    <mergeCell ref="M37:P37"/>
    <mergeCell ref="M39:P39"/>
    <mergeCell ref="M41:P41"/>
    <mergeCell ref="M43:P43"/>
    <mergeCell ref="M45:P45"/>
    <mergeCell ref="K31:L31"/>
    <mergeCell ref="M31:P31"/>
    <mergeCell ref="M33:P33"/>
    <mergeCell ref="M35:P35"/>
    <mergeCell ref="AI1:AJ1"/>
    <mergeCell ref="I10:J10"/>
    <mergeCell ref="D31:F31"/>
    <mergeCell ref="D33:F33"/>
    <mergeCell ref="D41:F41"/>
    <mergeCell ref="D18:F18"/>
    <mergeCell ref="D29:F29"/>
    <mergeCell ref="D35:F35"/>
    <mergeCell ref="I37:J37"/>
    <mergeCell ref="I4:J4"/>
    <mergeCell ref="I6:J6"/>
    <mergeCell ref="I8:J8"/>
    <mergeCell ref="I16:J16"/>
    <mergeCell ref="AI26:AJ26"/>
    <mergeCell ref="K29:L29"/>
    <mergeCell ref="M29:P29"/>
    <mergeCell ref="D47:F47"/>
    <mergeCell ref="D39:F39"/>
    <mergeCell ref="D37:F37"/>
    <mergeCell ref="K33:L33"/>
    <mergeCell ref="K35:L35"/>
    <mergeCell ref="K37:L37"/>
    <mergeCell ref="K39:L39"/>
    <mergeCell ref="I33:J33"/>
    <mergeCell ref="I45:J45"/>
    <mergeCell ref="K41:L41"/>
    <mergeCell ref="K45:L45"/>
    <mergeCell ref="K43:L43"/>
    <mergeCell ref="D43:F43"/>
    <mergeCell ref="I12:J12"/>
    <mergeCell ref="I14:J14"/>
    <mergeCell ref="D45:F45"/>
    <mergeCell ref="I20:J20"/>
    <mergeCell ref="I35:J35"/>
    <mergeCell ref="I41:J41"/>
    <mergeCell ref="I43:J43"/>
    <mergeCell ref="K47:L47"/>
    <mergeCell ref="I47:J47"/>
    <mergeCell ref="I39:J39"/>
    <mergeCell ref="D4:F4"/>
    <mergeCell ref="D22:F22"/>
    <mergeCell ref="D20:F20"/>
    <mergeCell ref="D6:F6"/>
    <mergeCell ref="D8:F8"/>
    <mergeCell ref="I31:J31"/>
    <mergeCell ref="I18:J18"/>
    <mergeCell ref="D10:F10"/>
    <mergeCell ref="D12:F12"/>
    <mergeCell ref="D14:F14"/>
    <mergeCell ref="D16:F16"/>
    <mergeCell ref="I22:J22"/>
    <mergeCell ref="I29:J29"/>
  </mergeCells>
  <phoneticPr fontId="2"/>
  <pageMargins left="0.98425196850393704" right="0.98425196850393704" top="0.98425196850393704" bottom="0.98425196850393704" header="0.51181102362204722" footer="0.51181102362204722"/>
  <pageSetup paperSize="9" orientation="portrait" horizontalDpi="300" verticalDpi="0" r:id="rId1"/>
  <headerFooter alignWithMargins="0">
    <oddHeader>&amp;L算数ドリル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K57"/>
  <sheetViews>
    <sheetView workbookViewId="0"/>
  </sheetViews>
  <sheetFormatPr defaultColWidth="8.78515625" defaultRowHeight="25" customHeight="1" x14ac:dyDescent="0.25"/>
  <cols>
    <col min="1" max="8" width="1.7109375" style="1" customWidth="1"/>
    <col min="9" max="9" width="1.7109375" style="10" customWidth="1"/>
    <col min="10" max="26" width="1.7109375" style="1" customWidth="1"/>
    <col min="27" max="27" width="1.7109375" style="10" customWidth="1"/>
    <col min="28" max="37" width="1.7109375" style="1" customWidth="1"/>
    <col min="38" max="16384" width="8.78515625" style="1"/>
  </cols>
  <sheetData>
    <row r="1" spans="1:36" ht="25" customHeight="1" x14ac:dyDescent="0.25">
      <c r="D1" s="2" t="s">
        <v>114</v>
      </c>
      <c r="AG1" s="3" t="s">
        <v>115</v>
      </c>
      <c r="AH1" s="3"/>
      <c r="AI1" s="111"/>
      <c r="AJ1" s="111"/>
    </row>
    <row r="2" spans="1:36" ht="25" customHeight="1" x14ac:dyDescent="0.25">
      <c r="M2" s="34"/>
      <c r="Q2" s="4" t="s">
        <v>0</v>
      </c>
      <c r="R2" s="3"/>
      <c r="S2" s="3"/>
      <c r="T2" s="4"/>
      <c r="U2" s="3"/>
      <c r="V2" s="3"/>
      <c r="W2" s="3"/>
      <c r="X2" s="3"/>
      <c r="Y2" s="3"/>
      <c r="Z2" s="3"/>
      <c r="AA2" s="3"/>
      <c r="AB2" s="3"/>
      <c r="AC2" s="3"/>
      <c r="AD2" s="29"/>
      <c r="AE2" s="3"/>
      <c r="AF2" s="3"/>
    </row>
    <row r="3" spans="1:36" s="38" customFormat="1" ht="25" customHeight="1" x14ac:dyDescent="0.25">
      <c r="A3" s="37"/>
      <c r="I3" s="39"/>
      <c r="AA3" s="39"/>
    </row>
    <row r="4" spans="1:36" s="38" customFormat="1" ht="28" customHeight="1" x14ac:dyDescent="0.25">
      <c r="A4" s="37" t="s">
        <v>116</v>
      </c>
      <c r="G4" s="38">
        <f ca="1">INT(J4-INT(J4/10)*10)</f>
        <v>7</v>
      </c>
      <c r="H4" s="39" t="s">
        <v>117</v>
      </c>
      <c r="I4" s="38">
        <f ca="1">INT(RAND()*9+1)</f>
        <v>5</v>
      </c>
      <c r="J4" s="44">
        <f ca="1">INT(RAND()*9+1)</f>
        <v>7</v>
      </c>
      <c r="T4" s="37" t="s">
        <v>118</v>
      </c>
      <c r="Z4" s="38">
        <f ca="1">INT(AC4-INT(AC4/10)*10)</f>
        <v>8</v>
      </c>
      <c r="AA4" s="39" t="s">
        <v>117</v>
      </c>
      <c r="AB4" s="38">
        <f ca="1">INT(RAND()*9+1)</f>
        <v>5</v>
      </c>
      <c r="AC4" s="44">
        <f ca="1">INT(RAND()*9+1)</f>
        <v>8</v>
      </c>
    </row>
    <row r="5" spans="1:36" s="38" customFormat="1" ht="28" customHeight="1" x14ac:dyDescent="0.25">
      <c r="D5" s="134" t="s">
        <v>119</v>
      </c>
      <c r="E5" s="134"/>
      <c r="F5" s="40"/>
      <c r="G5" s="40"/>
      <c r="H5" s="41"/>
      <c r="I5" s="40">
        <f ca="1">INT(RAND()*8+2)</f>
        <v>6</v>
      </c>
      <c r="W5" s="134" t="s">
        <v>119</v>
      </c>
      <c r="X5" s="134"/>
      <c r="Y5" s="40"/>
      <c r="Z5" s="40"/>
      <c r="AA5" s="41"/>
      <c r="AB5" s="40">
        <f ca="1">INT(RAND()*8+2)</f>
        <v>9</v>
      </c>
    </row>
    <row r="6" spans="1:36" s="38" customFormat="1" ht="28" customHeight="1" x14ac:dyDescent="0.25">
      <c r="H6" s="39"/>
      <c r="AA6" s="39"/>
    </row>
    <row r="7" spans="1:36" s="38" customFormat="1" ht="28" customHeight="1" x14ac:dyDescent="0.25">
      <c r="I7" s="39"/>
      <c r="AB7" s="39"/>
    </row>
    <row r="8" spans="1:36" s="38" customFormat="1" ht="28" customHeight="1" x14ac:dyDescent="0.25">
      <c r="I8" s="39"/>
      <c r="AB8" s="39"/>
    </row>
    <row r="9" spans="1:36" s="38" customFormat="1" ht="28" customHeight="1" x14ac:dyDescent="0.25">
      <c r="A9" s="37" t="s">
        <v>120</v>
      </c>
      <c r="G9" s="38">
        <v>0</v>
      </c>
      <c r="H9" s="38" t="s">
        <v>129</v>
      </c>
      <c r="I9" s="38">
        <f ca="1">INT(RAND()*9+1)</f>
        <v>1</v>
      </c>
      <c r="J9" s="39"/>
      <c r="K9" s="38">
        <f ca="1">INT(RAND()*9+1)</f>
        <v>1</v>
      </c>
      <c r="T9" s="37" t="s">
        <v>121</v>
      </c>
      <c r="Z9" s="38">
        <v>0</v>
      </c>
      <c r="AA9" s="38" t="s">
        <v>129</v>
      </c>
      <c r="AB9" s="38">
        <f ca="1">INT(RAND()*9+1)</f>
        <v>3</v>
      </c>
      <c r="AC9" s="39"/>
      <c r="AD9" s="38">
        <f ca="1">INT(RAND()*9+1)</f>
        <v>3</v>
      </c>
    </row>
    <row r="10" spans="1:36" s="38" customFormat="1" ht="28" customHeight="1" x14ac:dyDescent="0.25">
      <c r="D10" s="134" t="s">
        <v>119</v>
      </c>
      <c r="E10" s="134"/>
      <c r="F10" s="40"/>
      <c r="G10" s="40"/>
      <c r="H10" s="40"/>
      <c r="I10" s="40"/>
      <c r="J10" s="41"/>
      <c r="K10" s="40">
        <f ca="1">INT(RAND()*8+2)</f>
        <v>9</v>
      </c>
      <c r="W10" s="134" t="s">
        <v>119</v>
      </c>
      <c r="X10" s="134"/>
      <c r="Y10" s="40"/>
      <c r="Z10" s="40"/>
      <c r="AA10" s="40"/>
      <c r="AB10" s="40"/>
      <c r="AC10" s="41"/>
      <c r="AD10" s="40">
        <f ca="1">INT(RAND()*8+2)</f>
        <v>4</v>
      </c>
    </row>
    <row r="11" spans="1:36" s="38" customFormat="1" ht="28" customHeight="1" x14ac:dyDescent="0.25">
      <c r="I11" s="39"/>
      <c r="AB11" s="39"/>
    </row>
    <row r="12" spans="1:36" s="38" customFormat="1" ht="28" customHeight="1" x14ac:dyDescent="0.25">
      <c r="I12" s="39"/>
      <c r="AB12" s="39"/>
    </row>
    <row r="13" spans="1:36" s="38" customFormat="1" ht="28" customHeight="1" x14ac:dyDescent="0.25">
      <c r="I13" s="39"/>
      <c r="AB13" s="39"/>
    </row>
    <row r="14" spans="1:36" s="38" customFormat="1" ht="28" customHeight="1" x14ac:dyDescent="0.25">
      <c r="A14" s="37" t="s">
        <v>122</v>
      </c>
      <c r="G14" s="38">
        <f ca="1">IF(INT(L14/10)=0,"",INT(L14/10))</f>
        <v>2</v>
      </c>
      <c r="I14" s="38">
        <f ca="1">INT(L14-INT(L14/10)*10)</f>
        <v>2</v>
      </c>
      <c r="J14" s="39" t="s">
        <v>117</v>
      </c>
      <c r="K14" s="38">
        <f ca="1">INT(RAND()*9+1)</f>
        <v>1</v>
      </c>
      <c r="L14" s="44">
        <f ca="1">INT(RAND()*19+11)</f>
        <v>22</v>
      </c>
      <c r="T14" s="37" t="s">
        <v>123</v>
      </c>
      <c r="Z14" s="38">
        <f ca="1">IF(INT(AE14/10)=0,"",INT(AE14/10))</f>
        <v>2</v>
      </c>
      <c r="AB14" s="38">
        <f ca="1">INT(AE14-INT(AE14/10)*10)</f>
        <v>1</v>
      </c>
      <c r="AC14" s="39" t="s">
        <v>117</v>
      </c>
      <c r="AD14" s="38">
        <f ca="1">INT(RAND()*9+1)</f>
        <v>8</v>
      </c>
      <c r="AE14" s="44">
        <f ca="1">INT(RAND()*19+11)</f>
        <v>21</v>
      </c>
    </row>
    <row r="15" spans="1:36" s="38" customFormat="1" ht="28" customHeight="1" x14ac:dyDescent="0.25">
      <c r="D15" s="134" t="s">
        <v>119</v>
      </c>
      <c r="E15" s="134"/>
      <c r="F15" s="40"/>
      <c r="G15" s="40"/>
      <c r="H15" s="40"/>
      <c r="I15" s="40"/>
      <c r="J15" s="41"/>
      <c r="K15" s="40">
        <f ca="1">INT(RAND()*8+2)</f>
        <v>8</v>
      </c>
      <c r="W15" s="134" t="s">
        <v>119</v>
      </c>
      <c r="X15" s="134"/>
      <c r="Y15" s="40"/>
      <c r="Z15" s="40"/>
      <c r="AA15" s="40"/>
      <c r="AB15" s="40"/>
      <c r="AC15" s="41"/>
      <c r="AD15" s="40">
        <f ca="1">INT(RAND()*8+2)</f>
        <v>7</v>
      </c>
      <c r="AF15" s="42"/>
    </row>
    <row r="16" spans="1:36" s="38" customFormat="1" ht="28" customHeight="1" x14ac:dyDescent="0.25">
      <c r="A16" s="42"/>
      <c r="B16" s="42"/>
      <c r="C16" s="42"/>
      <c r="I16" s="39"/>
      <c r="T16" s="42"/>
      <c r="U16" s="42"/>
      <c r="V16" s="42"/>
      <c r="W16" s="42"/>
      <c r="X16" s="42"/>
      <c r="Y16" s="42"/>
      <c r="Z16" s="42"/>
      <c r="AA16" s="42"/>
      <c r="AB16" s="43"/>
      <c r="AC16" s="42"/>
      <c r="AD16" s="42"/>
      <c r="AE16" s="42"/>
      <c r="AF16" s="42"/>
    </row>
    <row r="17" spans="1:37" s="38" customFormat="1" ht="28" customHeight="1" x14ac:dyDescent="0.25">
      <c r="A17" s="42"/>
      <c r="B17" s="42"/>
      <c r="C17" s="42"/>
      <c r="D17" s="42"/>
      <c r="E17" s="42"/>
      <c r="F17" s="42"/>
      <c r="G17" s="42"/>
      <c r="H17" s="42"/>
      <c r="I17" s="43"/>
      <c r="J17" s="42"/>
      <c r="K17" s="42"/>
      <c r="L17" s="42"/>
      <c r="M17" s="42"/>
      <c r="N17" s="42"/>
      <c r="O17" s="42"/>
      <c r="P17" s="42"/>
      <c r="T17" s="42"/>
      <c r="U17" s="42"/>
      <c r="V17" s="42"/>
      <c r="W17" s="42"/>
      <c r="X17" s="42"/>
      <c r="Y17" s="42"/>
      <c r="Z17" s="42"/>
      <c r="AA17" s="42"/>
      <c r="AB17" s="43"/>
      <c r="AC17" s="42"/>
      <c r="AD17" s="42"/>
      <c r="AE17" s="42"/>
      <c r="AF17" s="42"/>
    </row>
    <row r="18" spans="1:37" s="38" customFormat="1" ht="28" customHeight="1" x14ac:dyDescent="0.25">
      <c r="A18" s="42"/>
      <c r="B18" s="42"/>
      <c r="C18" s="42"/>
      <c r="D18" s="42"/>
      <c r="E18" s="42"/>
      <c r="F18" s="42"/>
      <c r="G18" s="42"/>
      <c r="H18" s="42"/>
      <c r="I18" s="43"/>
      <c r="J18" s="42"/>
      <c r="K18" s="42"/>
      <c r="L18" s="42"/>
      <c r="M18" s="42"/>
      <c r="N18" s="42"/>
      <c r="O18" s="42"/>
      <c r="P18" s="42"/>
      <c r="T18" s="42"/>
      <c r="U18" s="42"/>
      <c r="V18" s="42"/>
      <c r="W18" s="42"/>
      <c r="X18" s="42"/>
      <c r="Y18" s="42"/>
      <c r="Z18" s="42"/>
      <c r="AA18" s="42"/>
      <c r="AB18" s="43"/>
      <c r="AC18" s="42"/>
      <c r="AD18" s="42"/>
      <c r="AE18" s="42"/>
      <c r="AF18" s="42"/>
    </row>
    <row r="19" spans="1:37" s="38" customFormat="1" ht="28" customHeight="1" x14ac:dyDescent="0.25">
      <c r="A19" s="37" t="s">
        <v>124</v>
      </c>
      <c r="G19" s="38">
        <f ca="1">INT(J19-INT(J19/10)*10)</f>
        <v>2</v>
      </c>
      <c r="H19" s="39" t="s">
        <v>117</v>
      </c>
      <c r="I19" s="38">
        <f ca="1">INT(RAND()*9+1)</f>
        <v>5</v>
      </c>
      <c r="J19" s="44">
        <f ca="1">INT(RAND()*9+1)</f>
        <v>2</v>
      </c>
      <c r="T19" s="37" t="s">
        <v>125</v>
      </c>
      <c r="Z19" s="38">
        <f ca="1">IF(INT(AE19/10)=0,"",INT(AE19/10))</f>
        <v>1</v>
      </c>
      <c r="AB19" s="38">
        <f ca="1">INT(AE19-INT(AE19/10)*10)</f>
        <v>2</v>
      </c>
      <c r="AC19" s="39" t="s">
        <v>126</v>
      </c>
      <c r="AD19" s="38">
        <f ca="1">INT(RAND()*9+1)</f>
        <v>2</v>
      </c>
      <c r="AE19" s="44">
        <f ca="1">INT(RAND()*19+11)</f>
        <v>12</v>
      </c>
      <c r="AF19" s="42"/>
    </row>
    <row r="20" spans="1:37" s="38" customFormat="1" ht="28" customHeight="1" x14ac:dyDescent="0.25">
      <c r="D20" s="134" t="s">
        <v>105</v>
      </c>
      <c r="E20" s="134"/>
      <c r="F20" s="40"/>
      <c r="G20" s="40"/>
      <c r="H20" s="41"/>
      <c r="I20" s="40">
        <f ca="1">INT(RAND()*8+2)</f>
        <v>4</v>
      </c>
      <c r="J20" s="40"/>
      <c r="W20" s="134" t="s">
        <v>105</v>
      </c>
      <c r="X20" s="134"/>
      <c r="Y20" s="40"/>
      <c r="Z20" s="40"/>
      <c r="AA20" s="40"/>
      <c r="AB20" s="40"/>
      <c r="AC20" s="41"/>
      <c r="AD20" s="40">
        <f ca="1">INT(RAND()*8+2)</f>
        <v>4</v>
      </c>
      <c r="AF20" s="42"/>
    </row>
    <row r="21" spans="1:37" s="38" customFormat="1" ht="28" customHeight="1" x14ac:dyDescent="0.25">
      <c r="A21" s="42"/>
      <c r="B21" s="42"/>
      <c r="C21" s="42"/>
      <c r="H21" s="39"/>
      <c r="T21" s="42"/>
      <c r="U21" s="42"/>
      <c r="V21" s="42"/>
      <c r="W21" s="42"/>
      <c r="X21" s="42"/>
      <c r="Y21" s="42"/>
      <c r="Z21" s="42"/>
      <c r="AA21" s="42"/>
      <c r="AB21" s="43"/>
      <c r="AC21" s="42"/>
      <c r="AD21" s="42"/>
      <c r="AE21" s="42"/>
      <c r="AF21" s="42"/>
    </row>
    <row r="22" spans="1:37" s="38" customFormat="1" ht="28" customHeight="1" x14ac:dyDescent="0.25">
      <c r="A22" s="42"/>
      <c r="B22" s="42"/>
      <c r="C22" s="42"/>
      <c r="D22" s="42"/>
      <c r="E22" s="42"/>
      <c r="F22" s="42"/>
      <c r="G22" s="42"/>
      <c r="H22" s="42"/>
      <c r="I22" s="43"/>
      <c r="J22" s="42"/>
      <c r="K22" s="42"/>
      <c r="L22" s="42"/>
      <c r="M22" s="42"/>
      <c r="N22" s="42"/>
      <c r="O22" s="42"/>
      <c r="P22" s="42"/>
      <c r="T22" s="42"/>
      <c r="U22" s="42"/>
      <c r="V22" s="42"/>
      <c r="W22" s="42"/>
      <c r="X22" s="42"/>
      <c r="Y22" s="42"/>
      <c r="Z22" s="42"/>
      <c r="AA22" s="42"/>
      <c r="AB22" s="43"/>
      <c r="AC22" s="42"/>
      <c r="AD22" s="42"/>
      <c r="AE22" s="42"/>
      <c r="AF22" s="42"/>
    </row>
    <row r="23" spans="1:37" s="38" customFormat="1" ht="28" customHeight="1" x14ac:dyDescent="0.25">
      <c r="A23" s="42"/>
      <c r="B23" s="42"/>
      <c r="C23" s="42"/>
      <c r="D23" s="42"/>
      <c r="E23" s="42"/>
      <c r="F23" s="42"/>
      <c r="G23" s="42"/>
      <c r="H23" s="42"/>
      <c r="I23" s="43"/>
      <c r="J23" s="42"/>
      <c r="K23" s="42"/>
      <c r="L23" s="42"/>
      <c r="M23" s="42"/>
      <c r="N23" s="42"/>
      <c r="O23" s="42"/>
      <c r="P23" s="42"/>
      <c r="T23" s="42"/>
      <c r="U23" s="42"/>
      <c r="V23" s="42"/>
      <c r="W23" s="42"/>
      <c r="X23" s="42"/>
      <c r="Y23" s="42"/>
      <c r="Z23" s="42"/>
      <c r="AA23" s="42"/>
      <c r="AB23" s="43"/>
      <c r="AC23" s="42"/>
      <c r="AD23" s="42"/>
      <c r="AE23" s="42"/>
      <c r="AF23" s="42"/>
    </row>
    <row r="24" spans="1:37" s="38" customFormat="1" ht="28" customHeight="1" x14ac:dyDescent="0.25">
      <c r="A24" s="37" t="s">
        <v>127</v>
      </c>
      <c r="G24" s="38">
        <f ca="1">INT(J24-INT(J24/10)*10)</f>
        <v>6</v>
      </c>
      <c r="H24" s="39" t="s">
        <v>126</v>
      </c>
      <c r="I24" s="38">
        <f ca="1">INT(RAND()*9+1)</f>
        <v>6</v>
      </c>
      <c r="J24" s="44">
        <f ca="1">INT(RAND()*9+1)</f>
        <v>6</v>
      </c>
      <c r="T24" s="135" t="s">
        <v>128</v>
      </c>
      <c r="U24" s="135"/>
      <c r="Z24" s="38">
        <f ca="1">IF(INT(AE24/10)=0,"",INT(AE24/10))</f>
        <v>1</v>
      </c>
      <c r="AB24" s="38">
        <f ca="1">INT(AE24-INT(AE24/10)*10)</f>
        <v>7</v>
      </c>
      <c r="AC24" s="39" t="s">
        <v>126</v>
      </c>
      <c r="AD24" s="38">
        <f ca="1">INT(RAND()*9+1)</f>
        <v>8</v>
      </c>
      <c r="AE24" s="44">
        <f ca="1">INT(RAND()*19+11)</f>
        <v>17</v>
      </c>
      <c r="AF24" s="42"/>
    </row>
    <row r="25" spans="1:37" s="38" customFormat="1" ht="28" customHeight="1" x14ac:dyDescent="0.25">
      <c r="D25" s="134" t="s">
        <v>105</v>
      </c>
      <c r="E25" s="134"/>
      <c r="F25" s="40"/>
      <c r="G25" s="40"/>
      <c r="H25" s="41"/>
      <c r="I25" s="40">
        <f ca="1">INT(RAND()*8+2)</f>
        <v>2</v>
      </c>
      <c r="J25" s="40"/>
      <c r="W25" s="134" t="s">
        <v>105</v>
      </c>
      <c r="X25" s="134"/>
      <c r="Y25" s="40"/>
      <c r="Z25" s="40"/>
      <c r="AA25" s="40"/>
      <c r="AB25" s="40"/>
      <c r="AC25" s="41"/>
      <c r="AD25" s="40">
        <f ca="1">INT(RAND()*8+2)</f>
        <v>3</v>
      </c>
      <c r="AF25" s="42"/>
    </row>
    <row r="26" spans="1:37" s="38" customFormat="1" ht="28" customHeight="1" x14ac:dyDescent="0.25">
      <c r="A26" s="42"/>
      <c r="B26" s="42"/>
      <c r="C26" s="42"/>
      <c r="H26" s="39"/>
      <c r="T26" s="42"/>
      <c r="U26" s="42"/>
      <c r="V26" s="42"/>
      <c r="W26" s="42"/>
      <c r="X26" s="42"/>
      <c r="Y26" s="42"/>
      <c r="Z26" s="42"/>
      <c r="AA26" s="42"/>
      <c r="AB26" s="43"/>
      <c r="AC26" s="42"/>
      <c r="AD26" s="42"/>
      <c r="AE26" s="42"/>
      <c r="AF26" s="42"/>
    </row>
    <row r="27" spans="1:37" s="38" customFormat="1" ht="28" customHeight="1" x14ac:dyDescent="0.25">
      <c r="A27" s="42"/>
      <c r="B27" s="42"/>
      <c r="C27" s="42"/>
      <c r="D27" s="42"/>
      <c r="E27" s="42"/>
      <c r="F27" s="42"/>
      <c r="G27" s="42"/>
      <c r="H27" s="42"/>
      <c r="I27" s="43"/>
      <c r="J27" s="42"/>
      <c r="K27" s="42"/>
      <c r="L27" s="42"/>
      <c r="M27" s="42"/>
      <c r="N27" s="42"/>
      <c r="O27" s="42"/>
      <c r="P27" s="42"/>
      <c r="T27" s="42"/>
      <c r="U27" s="42"/>
      <c r="V27" s="42"/>
      <c r="W27" s="42"/>
      <c r="X27" s="42"/>
      <c r="Y27" s="42"/>
      <c r="Z27" s="42"/>
      <c r="AA27" s="42"/>
      <c r="AB27" s="43"/>
      <c r="AC27" s="42"/>
      <c r="AD27" s="42"/>
      <c r="AE27" s="42"/>
      <c r="AF27" s="42"/>
    </row>
    <row r="28" spans="1:37" s="38" customFormat="1" ht="28" customHeight="1" x14ac:dyDescent="0.25">
      <c r="A28" s="42"/>
      <c r="B28" s="42"/>
      <c r="C28" s="42"/>
      <c r="D28" s="42"/>
      <c r="E28" s="42"/>
      <c r="F28" s="42"/>
      <c r="G28" s="42"/>
      <c r="H28" s="42"/>
      <c r="I28" s="43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3"/>
      <c r="Z28" s="42"/>
      <c r="AA28" s="42"/>
      <c r="AB28" s="42"/>
      <c r="AC28" s="42"/>
      <c r="AD28" s="42"/>
    </row>
    <row r="29" spans="1:37" ht="25" customHeight="1" x14ac:dyDescent="0.25">
      <c r="D29" s="2" t="str">
        <f>IF(D1="","",D1)</f>
        <v>小数のかけ算の筆算</v>
      </c>
      <c r="T29" s="1" t="str">
        <f t="shared" ref="T29:AK29" si="0">IF(T1="","",T1)</f>
        <v/>
      </c>
      <c r="U29" s="1" t="str">
        <f t="shared" si="0"/>
        <v/>
      </c>
      <c r="V29" s="1" t="str">
        <f t="shared" si="0"/>
        <v/>
      </c>
      <c r="W29" s="1" t="str">
        <f t="shared" si="0"/>
        <v/>
      </c>
      <c r="X29" s="1" t="str">
        <f t="shared" si="0"/>
        <v/>
      </c>
      <c r="Y29" s="1" t="str">
        <f t="shared" si="0"/>
        <v/>
      </c>
      <c r="Z29" s="1" t="str">
        <f t="shared" si="0"/>
        <v/>
      </c>
      <c r="AA29" s="1" t="str">
        <f t="shared" si="0"/>
        <v/>
      </c>
      <c r="AB29" s="1" t="str">
        <f t="shared" si="0"/>
        <v/>
      </c>
      <c r="AC29" s="1" t="str">
        <f t="shared" si="0"/>
        <v/>
      </c>
      <c r="AD29" s="1" t="str">
        <f t="shared" si="0"/>
        <v/>
      </c>
      <c r="AE29" s="1" t="str">
        <f t="shared" si="0"/>
        <v/>
      </c>
      <c r="AF29" s="1" t="str">
        <f t="shared" si="0"/>
        <v/>
      </c>
      <c r="AG29" s="3" t="str">
        <f t="shared" si="0"/>
        <v>№</v>
      </c>
      <c r="AH29" s="3"/>
      <c r="AI29" s="111" t="str">
        <f t="shared" si="0"/>
        <v/>
      </c>
      <c r="AJ29" s="111"/>
      <c r="AK29" s="1" t="str">
        <f t="shared" si="0"/>
        <v/>
      </c>
    </row>
    <row r="30" spans="1:37" ht="25" customHeight="1" x14ac:dyDescent="0.25">
      <c r="E30" s="6" t="s">
        <v>1</v>
      </c>
      <c r="I30" s="1" t="str">
        <f t="shared" ref="I30:Q30" si="1">IF(I2="","",I2)</f>
        <v/>
      </c>
      <c r="J30" s="1" t="str">
        <f t="shared" si="1"/>
        <v/>
      </c>
      <c r="K30" s="1" t="str">
        <f t="shared" si="1"/>
        <v/>
      </c>
      <c r="L30" s="1" t="str">
        <f t="shared" si="1"/>
        <v/>
      </c>
      <c r="M30" s="1" t="str">
        <f t="shared" si="1"/>
        <v/>
      </c>
      <c r="N30" s="1" t="str">
        <f t="shared" si="1"/>
        <v/>
      </c>
      <c r="O30" s="1" t="str">
        <f t="shared" si="1"/>
        <v/>
      </c>
      <c r="P30" s="1" t="str">
        <f t="shared" si="1"/>
        <v/>
      </c>
      <c r="Q30" s="4" t="str">
        <f t="shared" si="1"/>
        <v>名前</v>
      </c>
      <c r="R30" s="3"/>
      <c r="S30" s="3"/>
      <c r="T30" s="3"/>
      <c r="U30" s="3" t="str">
        <f>IF(U2="","",U2)</f>
        <v/>
      </c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</row>
    <row r="31" spans="1:37" ht="25" customHeight="1" x14ac:dyDescent="0.25">
      <c r="A31" s="1" t="str">
        <f t="shared" ref="A31:H31" si="2">IF(A3="","",A3)</f>
        <v/>
      </c>
      <c r="B31" s="1" t="str">
        <f t="shared" si="2"/>
        <v/>
      </c>
      <c r="C31" s="1" t="str">
        <f t="shared" si="2"/>
        <v/>
      </c>
      <c r="D31" s="1" t="str">
        <f t="shared" si="2"/>
        <v/>
      </c>
      <c r="E31" s="1" t="str">
        <f t="shared" si="2"/>
        <v/>
      </c>
      <c r="F31" s="1" t="str">
        <f t="shared" si="2"/>
        <v/>
      </c>
      <c r="G31" s="1" t="str">
        <f t="shared" si="2"/>
        <v/>
      </c>
      <c r="H31" s="1" t="str">
        <f t="shared" si="2"/>
        <v/>
      </c>
      <c r="I31" s="1" t="str">
        <f t="shared" ref="I31:Q31" si="3">IF(I3="","",I3)</f>
        <v/>
      </c>
      <c r="J31" s="1" t="str">
        <f t="shared" si="3"/>
        <v/>
      </c>
      <c r="K31" s="1" t="str">
        <f t="shared" si="3"/>
        <v/>
      </c>
      <c r="L31" s="1" t="str">
        <f t="shared" si="3"/>
        <v/>
      </c>
      <c r="M31" s="1" t="str">
        <f t="shared" si="3"/>
        <v/>
      </c>
      <c r="N31" s="1" t="str">
        <f t="shared" si="3"/>
        <v/>
      </c>
      <c r="O31" s="1" t="str">
        <f t="shared" si="3"/>
        <v/>
      </c>
      <c r="P31" s="1" t="str">
        <f t="shared" si="3"/>
        <v/>
      </c>
      <c r="Q31" s="1" t="str">
        <f t="shared" si="3"/>
        <v/>
      </c>
      <c r="R31" s="1" t="str">
        <f t="shared" ref="R31:T34" si="4">IF(R3="","",R3)</f>
        <v/>
      </c>
      <c r="S31" s="1" t="str">
        <f t="shared" si="4"/>
        <v/>
      </c>
      <c r="T31" s="1" t="str">
        <f t="shared" si="4"/>
        <v/>
      </c>
      <c r="U31" s="1" t="str">
        <f>IF(U3="","",U3)</f>
        <v/>
      </c>
      <c r="V31" s="1" t="str">
        <f t="shared" ref="V31:AK31" si="5">IF(V3="","",V3)</f>
        <v/>
      </c>
      <c r="W31" s="1" t="str">
        <f t="shared" si="5"/>
        <v/>
      </c>
      <c r="X31" s="1" t="str">
        <f t="shared" si="5"/>
        <v/>
      </c>
      <c r="Y31" s="1" t="str">
        <f t="shared" si="5"/>
        <v/>
      </c>
      <c r="Z31" s="1" t="str">
        <f t="shared" si="5"/>
        <v/>
      </c>
      <c r="AA31" s="1" t="str">
        <f t="shared" si="5"/>
        <v/>
      </c>
      <c r="AB31" s="1" t="str">
        <f t="shared" si="5"/>
        <v/>
      </c>
      <c r="AC31" s="1" t="str">
        <f t="shared" si="5"/>
        <v/>
      </c>
      <c r="AD31" s="1" t="str">
        <f t="shared" si="5"/>
        <v/>
      </c>
      <c r="AE31" s="1" t="str">
        <f t="shared" si="5"/>
        <v/>
      </c>
      <c r="AF31" s="1" t="str">
        <f t="shared" si="5"/>
        <v/>
      </c>
      <c r="AG31" s="1" t="str">
        <f t="shared" si="5"/>
        <v/>
      </c>
      <c r="AH31" s="1" t="str">
        <f t="shared" si="5"/>
        <v/>
      </c>
      <c r="AI31" s="1" t="str">
        <f t="shared" si="5"/>
        <v/>
      </c>
      <c r="AJ31" s="1" t="str">
        <f t="shared" si="5"/>
        <v/>
      </c>
      <c r="AK31" s="1" t="str">
        <f t="shared" si="5"/>
        <v/>
      </c>
    </row>
    <row r="32" spans="1:37" ht="26.15" customHeight="1" x14ac:dyDescent="0.25">
      <c r="A32" s="37" t="str">
        <f>IF(A4="","",A4)</f>
        <v>(1)</v>
      </c>
      <c r="B32" s="38"/>
      <c r="C32" s="38"/>
      <c r="D32" s="38" t="str">
        <f t="shared" ref="D32:I33" si="6">IF(D4="","",D4)</f>
        <v/>
      </c>
      <c r="E32" s="38" t="str">
        <f t="shared" si="6"/>
        <v/>
      </c>
      <c r="F32" s="38" t="str">
        <f t="shared" si="6"/>
        <v/>
      </c>
      <c r="G32" s="38">
        <f t="shared" ca="1" si="6"/>
        <v>7</v>
      </c>
      <c r="H32" s="39" t="str">
        <f t="shared" si="6"/>
        <v>.</v>
      </c>
      <c r="I32" s="38">
        <f t="shared" ca="1" si="6"/>
        <v>5</v>
      </c>
      <c r="K32" s="44">
        <f ca="1">G32*10+I32</f>
        <v>75</v>
      </c>
      <c r="L32" s="38" t="str">
        <f t="shared" ref="L32:Q34" si="7">IF(L4="","",L4)</f>
        <v/>
      </c>
      <c r="M32" s="38" t="str">
        <f t="shared" si="7"/>
        <v/>
      </c>
      <c r="N32" s="38" t="str">
        <f t="shared" si="7"/>
        <v/>
      </c>
      <c r="O32" s="38" t="str">
        <f t="shared" si="7"/>
        <v/>
      </c>
      <c r="P32" s="38" t="str">
        <f t="shared" si="7"/>
        <v/>
      </c>
      <c r="Q32" s="38" t="str">
        <f t="shared" si="7"/>
        <v/>
      </c>
      <c r="R32" s="38" t="str">
        <f t="shared" si="4"/>
        <v/>
      </c>
      <c r="S32" s="38" t="str">
        <f t="shared" si="4"/>
        <v/>
      </c>
      <c r="T32" s="37" t="str">
        <f t="shared" si="4"/>
        <v>(2)</v>
      </c>
      <c r="U32" s="38"/>
      <c r="V32" s="38"/>
      <c r="W32" s="38" t="str">
        <f t="shared" ref="W32:AG34" si="8">IF(W4="","",W4)</f>
        <v/>
      </c>
      <c r="X32" s="38" t="str">
        <f t="shared" si="8"/>
        <v/>
      </c>
      <c r="Y32" s="38" t="str">
        <f t="shared" si="8"/>
        <v/>
      </c>
      <c r="Z32" s="38">
        <f t="shared" ca="1" si="8"/>
        <v>8</v>
      </c>
      <c r="AA32" s="39" t="str">
        <f t="shared" si="8"/>
        <v>.</v>
      </c>
      <c r="AB32" s="38">
        <f t="shared" ca="1" si="8"/>
        <v>5</v>
      </c>
      <c r="AD32" s="44">
        <f ca="1">Z32*10+AB32</f>
        <v>85</v>
      </c>
      <c r="AE32" s="38" t="str">
        <f t="shared" si="8"/>
        <v/>
      </c>
      <c r="AF32" s="38" t="str">
        <f t="shared" si="8"/>
        <v/>
      </c>
      <c r="AG32" s="38" t="str">
        <f t="shared" si="8"/>
        <v/>
      </c>
      <c r="AH32" s="38" t="str">
        <f t="shared" ref="AH32:AK34" si="9">IF(AH4="","",AH4)</f>
        <v/>
      </c>
      <c r="AI32" s="38" t="str">
        <f t="shared" si="9"/>
        <v/>
      </c>
      <c r="AJ32" s="38" t="str">
        <f t="shared" si="9"/>
        <v/>
      </c>
      <c r="AK32" s="38" t="str">
        <f t="shared" si="9"/>
        <v/>
      </c>
    </row>
    <row r="33" spans="1:37" ht="26.15" customHeight="1" x14ac:dyDescent="0.25">
      <c r="A33" s="38" t="str">
        <f>IF(A5="","",A5)</f>
        <v/>
      </c>
      <c r="B33" s="38"/>
      <c r="C33" s="38"/>
      <c r="D33" s="134" t="str">
        <f t="shared" si="6"/>
        <v>×</v>
      </c>
      <c r="E33" s="134" t="str">
        <f t="shared" si="6"/>
        <v/>
      </c>
      <c r="F33" s="40" t="str">
        <f t="shared" si="6"/>
        <v/>
      </c>
      <c r="G33" s="40" t="str">
        <f t="shared" si="6"/>
        <v/>
      </c>
      <c r="H33" s="41" t="str">
        <f t="shared" si="6"/>
        <v/>
      </c>
      <c r="I33" s="40">
        <f t="shared" ca="1" si="6"/>
        <v>6</v>
      </c>
      <c r="K33" s="44">
        <f ca="1">I33</f>
        <v>6</v>
      </c>
      <c r="L33" s="38" t="str">
        <f t="shared" si="7"/>
        <v/>
      </c>
      <c r="M33" s="38" t="str">
        <f t="shared" si="7"/>
        <v/>
      </c>
      <c r="N33" s="38" t="str">
        <f t="shared" si="7"/>
        <v/>
      </c>
      <c r="O33" s="38" t="str">
        <f t="shared" si="7"/>
        <v/>
      </c>
      <c r="P33" s="38" t="str">
        <f t="shared" si="7"/>
        <v/>
      </c>
      <c r="Q33" s="38" t="str">
        <f t="shared" si="7"/>
        <v/>
      </c>
      <c r="R33" s="38" t="str">
        <f t="shared" si="4"/>
        <v/>
      </c>
      <c r="S33" s="38" t="str">
        <f t="shared" si="4"/>
        <v/>
      </c>
      <c r="T33" s="38" t="str">
        <f t="shared" si="4"/>
        <v/>
      </c>
      <c r="U33" s="38"/>
      <c r="V33" s="38"/>
      <c r="W33" s="134" t="str">
        <f t="shared" si="8"/>
        <v>×</v>
      </c>
      <c r="X33" s="134" t="str">
        <f t="shared" si="8"/>
        <v/>
      </c>
      <c r="Y33" s="40" t="str">
        <f t="shared" si="8"/>
        <v/>
      </c>
      <c r="Z33" s="40" t="str">
        <f t="shared" si="8"/>
        <v/>
      </c>
      <c r="AA33" s="41" t="str">
        <f t="shared" si="8"/>
        <v/>
      </c>
      <c r="AB33" s="40">
        <f t="shared" ca="1" si="8"/>
        <v>9</v>
      </c>
      <c r="AD33" s="44">
        <f ca="1">AB33</f>
        <v>9</v>
      </c>
      <c r="AE33" s="38" t="str">
        <f t="shared" si="8"/>
        <v/>
      </c>
      <c r="AF33" s="38" t="str">
        <f t="shared" si="8"/>
        <v/>
      </c>
      <c r="AG33" s="38" t="str">
        <f t="shared" si="8"/>
        <v/>
      </c>
      <c r="AH33" s="38" t="str">
        <f t="shared" si="9"/>
        <v/>
      </c>
      <c r="AI33" s="38" t="str">
        <f t="shared" si="9"/>
        <v/>
      </c>
      <c r="AJ33" s="38" t="str">
        <f t="shared" si="9"/>
        <v/>
      </c>
      <c r="AK33" s="38" t="str">
        <f t="shared" si="9"/>
        <v/>
      </c>
    </row>
    <row r="34" spans="1:37" ht="26.15" customHeight="1" x14ac:dyDescent="0.25">
      <c r="A34" s="38" t="str">
        <f>IF(A6="","",A6)</f>
        <v/>
      </c>
      <c r="B34" s="38"/>
      <c r="C34" s="38"/>
      <c r="D34" s="38" t="str">
        <f>IF(D6="","",D6)</f>
        <v/>
      </c>
      <c r="E34" s="45">
        <f ca="1">INT(K34/100)</f>
        <v>4</v>
      </c>
      <c r="F34" s="45"/>
      <c r="G34" s="45">
        <f ca="1">INT((K34-E34*100)/10)</f>
        <v>5</v>
      </c>
      <c r="H34" s="46" t="str">
        <f ca="1">IF(I34="","",".")</f>
        <v>.</v>
      </c>
      <c r="I34" s="45">
        <f ca="1">K34-E34*100-G34*10</f>
        <v>0</v>
      </c>
      <c r="K34" s="44">
        <f ca="1">K32*K33</f>
        <v>450</v>
      </c>
      <c r="L34" s="38" t="str">
        <f t="shared" si="7"/>
        <v/>
      </c>
      <c r="M34" s="38" t="str">
        <f t="shared" si="7"/>
        <v/>
      </c>
      <c r="N34" s="38" t="str">
        <f t="shared" si="7"/>
        <v/>
      </c>
      <c r="O34" s="38" t="str">
        <f t="shared" si="7"/>
        <v/>
      </c>
      <c r="P34" s="38" t="str">
        <f t="shared" si="7"/>
        <v/>
      </c>
      <c r="Q34" s="38" t="str">
        <f t="shared" si="7"/>
        <v/>
      </c>
      <c r="R34" s="38" t="str">
        <f t="shared" si="4"/>
        <v/>
      </c>
      <c r="S34" s="38" t="str">
        <f t="shared" si="4"/>
        <v/>
      </c>
      <c r="T34" s="38" t="str">
        <f t="shared" si="4"/>
        <v/>
      </c>
      <c r="U34" s="38"/>
      <c r="V34" s="38"/>
      <c r="W34" s="38" t="str">
        <f t="shared" si="8"/>
        <v/>
      </c>
      <c r="X34" s="45">
        <f ca="1">INT(AD34/100)</f>
        <v>7</v>
      </c>
      <c r="Y34" s="45"/>
      <c r="Z34" s="45">
        <f ca="1">INT((AD34-X34*100)/10)</f>
        <v>6</v>
      </c>
      <c r="AA34" s="46" t="str">
        <f ca="1">IF(AB34="","",".")</f>
        <v>.</v>
      </c>
      <c r="AB34" s="45">
        <f ca="1">AD34-X34*100-Z34*10</f>
        <v>5</v>
      </c>
      <c r="AD34" s="44">
        <f ca="1">AD32*AD33</f>
        <v>765</v>
      </c>
      <c r="AE34" s="38" t="str">
        <f t="shared" si="8"/>
        <v/>
      </c>
      <c r="AF34" s="38" t="str">
        <f t="shared" si="8"/>
        <v/>
      </c>
      <c r="AG34" s="38" t="str">
        <f t="shared" si="8"/>
        <v/>
      </c>
      <c r="AH34" s="38" t="str">
        <f t="shared" si="9"/>
        <v/>
      </c>
      <c r="AI34" s="38" t="str">
        <f t="shared" si="9"/>
        <v/>
      </c>
      <c r="AJ34" s="38" t="str">
        <f t="shared" si="9"/>
        <v/>
      </c>
      <c r="AK34" s="38" t="str">
        <f t="shared" si="9"/>
        <v/>
      </c>
    </row>
    <row r="35" spans="1:37" ht="26.15" customHeight="1" x14ac:dyDescent="0.25">
      <c r="A35" s="38" t="str">
        <f>IF(A7="","",A7)</f>
        <v/>
      </c>
      <c r="B35" s="38" t="str">
        <f t="shared" ref="B35:AK35" si="10">IF(B7="","",B7)</f>
        <v/>
      </c>
      <c r="C35" s="38" t="str">
        <f t="shared" si="10"/>
        <v/>
      </c>
      <c r="D35" s="38" t="str">
        <f t="shared" si="10"/>
        <v/>
      </c>
      <c r="E35" s="38" t="str">
        <f t="shared" si="10"/>
        <v/>
      </c>
      <c r="F35" s="38" t="str">
        <f t="shared" si="10"/>
        <v/>
      </c>
      <c r="G35" s="38" t="str">
        <f t="shared" si="10"/>
        <v/>
      </c>
      <c r="H35" s="38" t="str">
        <f t="shared" si="10"/>
        <v/>
      </c>
      <c r="I35" s="38" t="str">
        <f t="shared" si="10"/>
        <v/>
      </c>
      <c r="J35" s="38" t="str">
        <f t="shared" si="10"/>
        <v/>
      </c>
      <c r="K35" s="38" t="str">
        <f t="shared" si="10"/>
        <v/>
      </c>
      <c r="L35" s="38" t="str">
        <f t="shared" si="10"/>
        <v/>
      </c>
      <c r="M35" s="38" t="str">
        <f t="shared" si="10"/>
        <v/>
      </c>
      <c r="N35" s="38" t="str">
        <f t="shared" si="10"/>
        <v/>
      </c>
      <c r="O35" s="38" t="str">
        <f t="shared" si="10"/>
        <v/>
      </c>
      <c r="P35" s="38" t="str">
        <f t="shared" si="10"/>
        <v/>
      </c>
      <c r="Q35" s="38" t="str">
        <f t="shared" si="10"/>
        <v/>
      </c>
      <c r="R35" s="38" t="str">
        <f t="shared" si="10"/>
        <v/>
      </c>
      <c r="S35" s="38" t="str">
        <f t="shared" si="10"/>
        <v/>
      </c>
      <c r="T35" s="38" t="str">
        <f t="shared" si="10"/>
        <v/>
      </c>
      <c r="U35" s="38" t="str">
        <f t="shared" si="10"/>
        <v/>
      </c>
      <c r="V35" s="38" t="str">
        <f t="shared" si="10"/>
        <v/>
      </c>
      <c r="W35" s="38" t="str">
        <f t="shared" si="10"/>
        <v/>
      </c>
      <c r="X35" s="38" t="str">
        <f t="shared" si="10"/>
        <v/>
      </c>
      <c r="Y35" s="38" t="str">
        <f t="shared" si="10"/>
        <v/>
      </c>
      <c r="Z35" s="38" t="str">
        <f t="shared" si="10"/>
        <v/>
      </c>
      <c r="AA35" s="38" t="str">
        <f t="shared" si="10"/>
        <v/>
      </c>
      <c r="AB35" s="38" t="str">
        <f t="shared" si="10"/>
        <v/>
      </c>
      <c r="AC35" s="38" t="str">
        <f t="shared" si="10"/>
        <v/>
      </c>
      <c r="AD35" s="38" t="str">
        <f t="shared" si="10"/>
        <v/>
      </c>
      <c r="AE35" s="38" t="str">
        <f t="shared" si="10"/>
        <v/>
      </c>
      <c r="AF35" s="38" t="str">
        <f t="shared" si="10"/>
        <v/>
      </c>
      <c r="AG35" s="38" t="str">
        <f t="shared" si="10"/>
        <v/>
      </c>
      <c r="AH35" s="38" t="str">
        <f t="shared" si="10"/>
        <v/>
      </c>
      <c r="AI35" s="38" t="str">
        <f t="shared" si="10"/>
        <v/>
      </c>
      <c r="AJ35" s="38" t="str">
        <f t="shared" si="10"/>
        <v/>
      </c>
      <c r="AK35" s="38" t="str">
        <f t="shared" si="10"/>
        <v/>
      </c>
    </row>
    <row r="36" spans="1:37" ht="26.15" customHeight="1" x14ac:dyDescent="0.25">
      <c r="A36" s="38" t="str">
        <f t="shared" ref="A36:AK42" si="11">IF(A8="","",A8)</f>
        <v/>
      </c>
      <c r="B36" s="38" t="str">
        <f t="shared" si="11"/>
        <v/>
      </c>
      <c r="C36" s="38" t="str">
        <f t="shared" si="11"/>
        <v/>
      </c>
      <c r="D36" s="38" t="str">
        <f t="shared" si="11"/>
        <v/>
      </c>
      <c r="E36" s="38" t="str">
        <f t="shared" si="11"/>
        <v/>
      </c>
      <c r="F36" s="38" t="str">
        <f t="shared" si="11"/>
        <v/>
      </c>
      <c r="G36" s="38" t="str">
        <f t="shared" si="11"/>
        <v/>
      </c>
      <c r="H36" s="38" t="str">
        <f t="shared" si="11"/>
        <v/>
      </c>
      <c r="I36" s="38" t="str">
        <f t="shared" si="11"/>
        <v/>
      </c>
      <c r="J36" s="38" t="str">
        <f t="shared" si="11"/>
        <v/>
      </c>
      <c r="K36" s="38" t="str">
        <f t="shared" si="11"/>
        <v/>
      </c>
      <c r="L36" s="38" t="str">
        <f t="shared" si="11"/>
        <v/>
      </c>
      <c r="M36" s="38" t="str">
        <f t="shared" si="11"/>
        <v/>
      </c>
      <c r="N36" s="38" t="str">
        <f t="shared" si="11"/>
        <v/>
      </c>
      <c r="O36" s="38" t="str">
        <f t="shared" si="11"/>
        <v/>
      </c>
      <c r="P36" s="38" t="str">
        <f t="shared" si="11"/>
        <v/>
      </c>
      <c r="Q36" s="38" t="str">
        <f t="shared" si="11"/>
        <v/>
      </c>
      <c r="R36" s="38" t="str">
        <f t="shared" si="11"/>
        <v/>
      </c>
      <c r="S36" s="38" t="str">
        <f t="shared" si="11"/>
        <v/>
      </c>
      <c r="T36" s="38" t="str">
        <f t="shared" si="11"/>
        <v/>
      </c>
      <c r="U36" s="38" t="str">
        <f t="shared" si="11"/>
        <v/>
      </c>
      <c r="V36" s="38" t="str">
        <f t="shared" si="11"/>
        <v/>
      </c>
      <c r="W36" s="38" t="str">
        <f t="shared" si="11"/>
        <v/>
      </c>
      <c r="X36" s="38" t="str">
        <f t="shared" si="11"/>
        <v/>
      </c>
      <c r="Y36" s="38" t="str">
        <f t="shared" si="11"/>
        <v/>
      </c>
      <c r="Z36" s="38" t="str">
        <f t="shared" si="11"/>
        <v/>
      </c>
      <c r="AA36" s="38" t="str">
        <f t="shared" si="11"/>
        <v/>
      </c>
      <c r="AB36" s="38" t="str">
        <f t="shared" si="11"/>
        <v/>
      </c>
      <c r="AC36" s="38" t="str">
        <f t="shared" si="11"/>
        <v/>
      </c>
      <c r="AD36" s="38" t="str">
        <f t="shared" si="11"/>
        <v/>
      </c>
      <c r="AE36" s="38" t="str">
        <f t="shared" si="11"/>
        <v/>
      </c>
      <c r="AF36" s="38" t="str">
        <f t="shared" si="11"/>
        <v/>
      </c>
      <c r="AG36" s="38" t="str">
        <f t="shared" si="11"/>
        <v/>
      </c>
      <c r="AH36" s="38" t="str">
        <f t="shared" si="11"/>
        <v/>
      </c>
      <c r="AI36" s="38" t="str">
        <f t="shared" si="11"/>
        <v/>
      </c>
      <c r="AJ36" s="38" t="str">
        <f t="shared" si="11"/>
        <v/>
      </c>
      <c r="AK36" s="38" t="str">
        <f t="shared" si="11"/>
        <v/>
      </c>
    </row>
    <row r="37" spans="1:37" ht="26.15" customHeight="1" x14ac:dyDescent="0.25">
      <c r="A37" s="37" t="str">
        <f t="shared" si="11"/>
        <v>(3)</v>
      </c>
      <c r="B37" s="38"/>
      <c r="C37" s="38"/>
      <c r="D37" s="38" t="str">
        <f t="shared" si="11"/>
        <v/>
      </c>
      <c r="E37" s="38" t="str">
        <f t="shared" si="11"/>
        <v/>
      </c>
      <c r="F37" s="38" t="str">
        <f t="shared" si="11"/>
        <v/>
      </c>
      <c r="G37" s="38">
        <f t="shared" si="11"/>
        <v>0</v>
      </c>
      <c r="H37" s="38" t="str">
        <f t="shared" si="11"/>
        <v>．</v>
      </c>
      <c r="I37" s="38">
        <f t="shared" ca="1" si="11"/>
        <v>1</v>
      </c>
      <c r="J37" s="39" t="str">
        <f t="shared" si="11"/>
        <v/>
      </c>
      <c r="K37" s="38">
        <f t="shared" ca="1" si="11"/>
        <v>1</v>
      </c>
      <c r="L37" s="38" t="str">
        <f t="shared" si="11"/>
        <v/>
      </c>
      <c r="M37" s="44">
        <f ca="1">I37*10+K37</f>
        <v>11</v>
      </c>
      <c r="N37" s="38" t="str">
        <f t="shared" si="11"/>
        <v/>
      </c>
      <c r="O37" s="38" t="str">
        <f t="shared" si="11"/>
        <v/>
      </c>
      <c r="P37" s="38" t="str">
        <f t="shared" si="11"/>
        <v/>
      </c>
      <c r="Q37" s="38" t="str">
        <f t="shared" si="11"/>
        <v/>
      </c>
      <c r="R37" s="38" t="str">
        <f t="shared" si="11"/>
        <v/>
      </c>
      <c r="S37" s="38" t="str">
        <f t="shared" si="11"/>
        <v/>
      </c>
      <c r="T37" s="37" t="str">
        <f t="shared" si="11"/>
        <v>(4)</v>
      </c>
      <c r="U37" s="38"/>
      <c r="V37" s="38"/>
      <c r="W37" s="38" t="str">
        <f t="shared" ref="W37:AH39" si="12">IF(W9="","",W9)</f>
        <v/>
      </c>
      <c r="X37" s="38" t="str">
        <f t="shared" si="12"/>
        <v/>
      </c>
      <c r="Y37" s="38" t="str">
        <f t="shared" si="12"/>
        <v/>
      </c>
      <c r="Z37" s="38">
        <f t="shared" si="12"/>
        <v>0</v>
      </c>
      <c r="AA37" s="38" t="str">
        <f t="shared" si="12"/>
        <v>．</v>
      </c>
      <c r="AB37" s="38">
        <f t="shared" ca="1" si="12"/>
        <v>3</v>
      </c>
      <c r="AC37" s="39" t="str">
        <f t="shared" si="12"/>
        <v/>
      </c>
      <c r="AD37" s="38">
        <f t="shared" ca="1" si="12"/>
        <v>3</v>
      </c>
      <c r="AE37" s="38" t="str">
        <f t="shared" si="12"/>
        <v/>
      </c>
      <c r="AF37" s="44">
        <f ca="1">AB37*10+AD37</f>
        <v>33</v>
      </c>
      <c r="AG37" s="38" t="str">
        <f t="shared" si="12"/>
        <v/>
      </c>
      <c r="AH37" s="38" t="str">
        <f t="shared" si="12"/>
        <v/>
      </c>
      <c r="AI37" s="38" t="str">
        <f t="shared" si="11"/>
        <v/>
      </c>
      <c r="AJ37" s="38" t="str">
        <f t="shared" si="11"/>
        <v/>
      </c>
      <c r="AK37" s="38" t="str">
        <f t="shared" si="11"/>
        <v/>
      </c>
    </row>
    <row r="38" spans="1:37" ht="26.15" customHeight="1" x14ac:dyDescent="0.25">
      <c r="A38" s="38" t="str">
        <f t="shared" si="11"/>
        <v/>
      </c>
      <c r="B38" s="38"/>
      <c r="C38" s="38"/>
      <c r="D38" s="134" t="str">
        <f t="shared" si="11"/>
        <v>×</v>
      </c>
      <c r="E38" s="134" t="str">
        <f t="shared" si="11"/>
        <v/>
      </c>
      <c r="F38" s="40" t="str">
        <f t="shared" si="11"/>
        <v/>
      </c>
      <c r="G38" s="40" t="str">
        <f t="shared" si="11"/>
        <v/>
      </c>
      <c r="H38" s="40" t="str">
        <f t="shared" si="11"/>
        <v/>
      </c>
      <c r="I38" s="40" t="str">
        <f t="shared" si="11"/>
        <v/>
      </c>
      <c r="J38" s="41" t="str">
        <f t="shared" si="11"/>
        <v/>
      </c>
      <c r="K38" s="40">
        <f t="shared" ca="1" si="11"/>
        <v>9</v>
      </c>
      <c r="L38" s="38" t="str">
        <f t="shared" si="11"/>
        <v/>
      </c>
      <c r="M38" s="44">
        <f ca="1">K38</f>
        <v>9</v>
      </c>
      <c r="N38" s="38" t="str">
        <f t="shared" si="11"/>
        <v/>
      </c>
      <c r="O38" s="38" t="str">
        <f t="shared" si="11"/>
        <v/>
      </c>
      <c r="P38" s="38" t="str">
        <f t="shared" si="11"/>
        <v/>
      </c>
      <c r="Q38" s="38" t="str">
        <f t="shared" si="11"/>
        <v/>
      </c>
      <c r="R38" s="38" t="str">
        <f t="shared" si="11"/>
        <v/>
      </c>
      <c r="S38" s="38" t="str">
        <f t="shared" si="11"/>
        <v/>
      </c>
      <c r="T38" s="38" t="str">
        <f t="shared" si="11"/>
        <v/>
      </c>
      <c r="U38" s="38"/>
      <c r="V38" s="38"/>
      <c r="W38" s="134" t="str">
        <f t="shared" si="12"/>
        <v>×</v>
      </c>
      <c r="X38" s="134" t="str">
        <f t="shared" si="12"/>
        <v/>
      </c>
      <c r="Y38" s="40" t="str">
        <f t="shared" si="12"/>
        <v/>
      </c>
      <c r="Z38" s="40" t="str">
        <f t="shared" si="12"/>
        <v/>
      </c>
      <c r="AA38" s="40" t="str">
        <f t="shared" si="12"/>
        <v/>
      </c>
      <c r="AB38" s="40" t="str">
        <f t="shared" si="12"/>
        <v/>
      </c>
      <c r="AC38" s="41" t="str">
        <f t="shared" si="12"/>
        <v/>
      </c>
      <c r="AD38" s="40">
        <f t="shared" ca="1" si="12"/>
        <v>4</v>
      </c>
      <c r="AE38" s="38" t="str">
        <f t="shared" si="12"/>
        <v/>
      </c>
      <c r="AF38" s="44">
        <f ca="1">AD38</f>
        <v>4</v>
      </c>
      <c r="AG38" s="38" t="str">
        <f t="shared" si="12"/>
        <v/>
      </c>
      <c r="AH38" s="38" t="str">
        <f t="shared" si="12"/>
        <v/>
      </c>
      <c r="AI38" s="38" t="str">
        <f t="shared" si="11"/>
        <v/>
      </c>
      <c r="AJ38" s="38" t="str">
        <f t="shared" si="11"/>
        <v/>
      </c>
      <c r="AK38" s="38" t="str">
        <f t="shared" si="11"/>
        <v/>
      </c>
    </row>
    <row r="39" spans="1:37" ht="26.15" customHeight="1" x14ac:dyDescent="0.25">
      <c r="A39" s="38" t="str">
        <f t="shared" si="11"/>
        <v/>
      </c>
      <c r="B39" s="38"/>
      <c r="C39" s="38"/>
      <c r="D39" s="45" t="str">
        <f t="shared" si="11"/>
        <v/>
      </c>
      <c r="E39" s="45" t="str">
        <f t="shared" si="11"/>
        <v/>
      </c>
      <c r="F39" s="45" t="str">
        <f t="shared" si="11"/>
        <v/>
      </c>
      <c r="G39" s="45">
        <f ca="1">INT(M39/100)</f>
        <v>0</v>
      </c>
      <c r="H39" s="45" t="s">
        <v>130</v>
      </c>
      <c r="I39" s="46">
        <f ca="1">INT((M39-G39*100)/10)</f>
        <v>9</v>
      </c>
      <c r="J39" s="45" t="str">
        <f t="shared" si="11"/>
        <v/>
      </c>
      <c r="K39" s="45">
        <f ca="1">M39-G39*100-I39*10</f>
        <v>9</v>
      </c>
      <c r="L39" s="38" t="str">
        <f t="shared" si="11"/>
        <v/>
      </c>
      <c r="M39" s="44">
        <f ca="1">M37*M38</f>
        <v>99</v>
      </c>
      <c r="N39" s="38" t="str">
        <f t="shared" si="11"/>
        <v/>
      </c>
      <c r="O39" s="38" t="str">
        <f t="shared" si="11"/>
        <v/>
      </c>
      <c r="P39" s="38" t="str">
        <f t="shared" si="11"/>
        <v/>
      </c>
      <c r="Q39" s="38" t="str">
        <f t="shared" si="11"/>
        <v/>
      </c>
      <c r="R39" s="38" t="str">
        <f t="shared" si="11"/>
        <v/>
      </c>
      <c r="S39" s="38" t="str">
        <f t="shared" si="11"/>
        <v/>
      </c>
      <c r="T39" s="38" t="str">
        <f t="shared" si="11"/>
        <v/>
      </c>
      <c r="U39" s="38"/>
      <c r="V39" s="38"/>
      <c r="W39" s="45" t="str">
        <f t="shared" si="12"/>
        <v/>
      </c>
      <c r="X39" s="45" t="str">
        <f t="shared" si="12"/>
        <v/>
      </c>
      <c r="Y39" s="45" t="str">
        <f t="shared" si="12"/>
        <v/>
      </c>
      <c r="Z39" s="45">
        <f ca="1">INT(AF39/100)</f>
        <v>1</v>
      </c>
      <c r="AA39" s="45" t="s">
        <v>130</v>
      </c>
      <c r="AB39" s="46">
        <f ca="1">INT((AF39-Z39*100)/10)</f>
        <v>3</v>
      </c>
      <c r="AC39" s="45" t="str">
        <f t="shared" si="12"/>
        <v/>
      </c>
      <c r="AD39" s="45">
        <f ca="1">AF39-Z39*100-AB39*10</f>
        <v>2</v>
      </c>
      <c r="AE39" s="38" t="str">
        <f t="shared" si="12"/>
        <v/>
      </c>
      <c r="AF39" s="44">
        <f ca="1">AF37*AF38</f>
        <v>132</v>
      </c>
      <c r="AG39" s="38" t="str">
        <f t="shared" si="12"/>
        <v/>
      </c>
      <c r="AH39" s="38" t="str">
        <f t="shared" si="12"/>
        <v/>
      </c>
      <c r="AI39" s="38" t="str">
        <f t="shared" si="11"/>
        <v/>
      </c>
      <c r="AJ39" s="38" t="str">
        <f t="shared" si="11"/>
        <v/>
      </c>
      <c r="AK39" s="38" t="str">
        <f t="shared" si="11"/>
        <v/>
      </c>
    </row>
    <row r="40" spans="1:37" ht="26.15" customHeight="1" x14ac:dyDescent="0.25">
      <c r="A40" s="38" t="str">
        <f t="shared" si="11"/>
        <v/>
      </c>
      <c r="B40" s="38"/>
      <c r="C40" s="38"/>
      <c r="D40" s="38" t="str">
        <f t="shared" si="11"/>
        <v/>
      </c>
      <c r="E40" s="38" t="str">
        <f t="shared" si="11"/>
        <v/>
      </c>
      <c r="F40" s="38" t="str">
        <f t="shared" si="11"/>
        <v/>
      </c>
      <c r="G40" s="38" t="str">
        <f t="shared" si="11"/>
        <v/>
      </c>
      <c r="H40" s="38" t="str">
        <f t="shared" si="11"/>
        <v/>
      </c>
      <c r="I40" s="39" t="str">
        <f t="shared" si="11"/>
        <v/>
      </c>
      <c r="J40" s="38" t="str">
        <f t="shared" si="11"/>
        <v/>
      </c>
      <c r="K40" s="38" t="str">
        <f t="shared" si="11"/>
        <v/>
      </c>
      <c r="L40" s="38" t="str">
        <f t="shared" si="11"/>
        <v/>
      </c>
      <c r="M40" s="38" t="str">
        <f t="shared" si="11"/>
        <v/>
      </c>
      <c r="N40" s="38" t="str">
        <f t="shared" si="11"/>
        <v/>
      </c>
      <c r="O40" s="38" t="str">
        <f t="shared" si="11"/>
        <v/>
      </c>
      <c r="P40" s="38" t="str">
        <f t="shared" si="11"/>
        <v/>
      </c>
      <c r="Q40" s="38" t="str">
        <f t="shared" si="11"/>
        <v/>
      </c>
      <c r="R40" s="38" t="str">
        <f t="shared" si="11"/>
        <v/>
      </c>
      <c r="S40" s="38" t="str">
        <f t="shared" si="11"/>
        <v/>
      </c>
      <c r="T40" s="38" t="str">
        <f t="shared" si="11"/>
        <v/>
      </c>
      <c r="U40" s="38"/>
      <c r="V40" s="38"/>
      <c r="W40" s="38" t="str">
        <f t="shared" si="11"/>
        <v/>
      </c>
      <c r="X40" s="38" t="str">
        <f t="shared" si="11"/>
        <v/>
      </c>
      <c r="Y40" s="38" t="str">
        <f t="shared" si="11"/>
        <v/>
      </c>
      <c r="Z40" s="38" t="str">
        <f t="shared" si="11"/>
        <v/>
      </c>
      <c r="AA40" s="38" t="str">
        <f t="shared" si="11"/>
        <v/>
      </c>
      <c r="AB40" s="39" t="str">
        <f t="shared" si="11"/>
        <v/>
      </c>
      <c r="AC40" s="38" t="str">
        <f t="shared" si="11"/>
        <v/>
      </c>
      <c r="AD40" s="38" t="str">
        <f t="shared" si="11"/>
        <v/>
      </c>
      <c r="AE40" s="38" t="str">
        <f t="shared" si="11"/>
        <v/>
      </c>
      <c r="AF40" s="38" t="str">
        <f t="shared" si="11"/>
        <v/>
      </c>
      <c r="AG40" s="38" t="str">
        <f t="shared" si="11"/>
        <v/>
      </c>
      <c r="AH40" s="38" t="str">
        <f t="shared" si="11"/>
        <v/>
      </c>
      <c r="AI40" s="38" t="str">
        <f t="shared" si="11"/>
        <v/>
      </c>
      <c r="AJ40" s="38" t="str">
        <f t="shared" si="11"/>
        <v/>
      </c>
      <c r="AK40" s="38" t="str">
        <f t="shared" si="11"/>
        <v/>
      </c>
    </row>
    <row r="41" spans="1:37" ht="26.15" customHeight="1" x14ac:dyDescent="0.25">
      <c r="A41" s="38" t="str">
        <f t="shared" si="11"/>
        <v/>
      </c>
      <c r="B41" s="38"/>
      <c r="C41" s="38"/>
      <c r="D41" s="38" t="str">
        <f t="shared" si="11"/>
        <v/>
      </c>
      <c r="E41" s="38" t="str">
        <f t="shared" si="11"/>
        <v/>
      </c>
      <c r="F41" s="38" t="str">
        <f t="shared" si="11"/>
        <v/>
      </c>
      <c r="G41" s="38" t="str">
        <f t="shared" si="11"/>
        <v/>
      </c>
      <c r="H41" s="38" t="str">
        <f t="shared" si="11"/>
        <v/>
      </c>
      <c r="I41" s="39" t="str">
        <f t="shared" si="11"/>
        <v/>
      </c>
      <c r="J41" s="38" t="str">
        <f t="shared" si="11"/>
        <v/>
      </c>
      <c r="K41" s="38" t="str">
        <f t="shared" si="11"/>
        <v/>
      </c>
      <c r="L41" s="38" t="str">
        <f t="shared" si="11"/>
        <v/>
      </c>
      <c r="M41" s="38" t="str">
        <f t="shared" si="11"/>
        <v/>
      </c>
      <c r="N41" s="38" t="str">
        <f t="shared" si="11"/>
        <v/>
      </c>
      <c r="O41" s="38" t="str">
        <f t="shared" si="11"/>
        <v/>
      </c>
      <c r="P41" s="38" t="str">
        <f t="shared" si="11"/>
        <v/>
      </c>
      <c r="Q41" s="38" t="str">
        <f t="shared" si="11"/>
        <v/>
      </c>
      <c r="R41" s="38" t="str">
        <f t="shared" si="11"/>
        <v/>
      </c>
      <c r="S41" s="38" t="str">
        <f t="shared" si="11"/>
        <v/>
      </c>
      <c r="T41" s="38" t="str">
        <f t="shared" si="11"/>
        <v/>
      </c>
      <c r="U41" s="38"/>
      <c r="V41" s="38"/>
      <c r="W41" s="38" t="str">
        <f t="shared" si="11"/>
        <v/>
      </c>
      <c r="X41" s="38" t="str">
        <f t="shared" si="11"/>
        <v/>
      </c>
      <c r="Y41" s="38" t="str">
        <f t="shared" si="11"/>
        <v/>
      </c>
      <c r="Z41" s="38" t="str">
        <f t="shared" si="11"/>
        <v/>
      </c>
      <c r="AA41" s="38" t="str">
        <f t="shared" si="11"/>
        <v/>
      </c>
      <c r="AB41" s="39" t="str">
        <f t="shared" si="11"/>
        <v/>
      </c>
      <c r="AC41" s="38" t="str">
        <f t="shared" si="11"/>
        <v/>
      </c>
      <c r="AD41" s="38" t="str">
        <f t="shared" si="11"/>
        <v/>
      </c>
      <c r="AE41" s="38" t="str">
        <f t="shared" si="11"/>
        <v/>
      </c>
      <c r="AF41" s="38" t="str">
        <f t="shared" si="11"/>
        <v/>
      </c>
      <c r="AG41" s="38" t="str">
        <f t="shared" si="11"/>
        <v/>
      </c>
      <c r="AH41" s="38" t="str">
        <f t="shared" si="11"/>
        <v/>
      </c>
      <c r="AI41" s="38" t="str">
        <f t="shared" si="11"/>
        <v/>
      </c>
      <c r="AJ41" s="38" t="str">
        <f t="shared" si="11"/>
        <v/>
      </c>
      <c r="AK41" s="38" t="str">
        <f t="shared" si="11"/>
        <v/>
      </c>
    </row>
    <row r="42" spans="1:37" ht="26.15" customHeight="1" x14ac:dyDescent="0.25">
      <c r="A42" s="37" t="str">
        <f t="shared" si="11"/>
        <v>(5)</v>
      </c>
      <c r="B42" s="38"/>
      <c r="C42" s="38"/>
      <c r="D42" s="38" t="str">
        <f t="shared" si="11"/>
        <v/>
      </c>
      <c r="E42" s="38" t="str">
        <f t="shared" si="11"/>
        <v/>
      </c>
      <c r="F42" s="38" t="str">
        <f t="shared" si="11"/>
        <v/>
      </c>
      <c r="G42" s="38">
        <f t="shared" ca="1" si="11"/>
        <v>2</v>
      </c>
      <c r="H42" s="38" t="str">
        <f t="shared" si="11"/>
        <v/>
      </c>
      <c r="I42" s="38">
        <f t="shared" ca="1" si="11"/>
        <v>2</v>
      </c>
      <c r="J42" s="39" t="str">
        <f t="shared" si="11"/>
        <v>.</v>
      </c>
      <c r="K42" s="38">
        <f t="shared" ca="1" si="11"/>
        <v>1</v>
      </c>
      <c r="L42" s="44">
        <f t="shared" ca="1" si="11"/>
        <v>22</v>
      </c>
      <c r="M42" s="44">
        <f ca="1">G42*100+I42*10+K42</f>
        <v>221</v>
      </c>
      <c r="N42" s="38" t="str">
        <f t="shared" si="11"/>
        <v/>
      </c>
      <c r="O42" s="38" t="str">
        <f t="shared" si="11"/>
        <v/>
      </c>
      <c r="P42" s="38" t="str">
        <f t="shared" si="11"/>
        <v/>
      </c>
      <c r="Q42" s="38" t="str">
        <f t="shared" si="11"/>
        <v/>
      </c>
      <c r="R42" s="38" t="str">
        <f t="shared" si="11"/>
        <v/>
      </c>
      <c r="S42" s="38" t="str">
        <f t="shared" si="11"/>
        <v/>
      </c>
      <c r="T42" s="37" t="str">
        <f t="shared" si="11"/>
        <v>(6)</v>
      </c>
      <c r="U42" s="38"/>
      <c r="V42" s="38"/>
      <c r="W42" s="38" t="str">
        <f t="shared" ref="W42:AJ44" si="13">IF(W14="","",W14)</f>
        <v/>
      </c>
      <c r="X42" s="38" t="str">
        <f t="shared" si="13"/>
        <v/>
      </c>
      <c r="Y42" s="38" t="str">
        <f t="shared" si="13"/>
        <v/>
      </c>
      <c r="Z42" s="38">
        <f t="shared" ca="1" si="13"/>
        <v>2</v>
      </c>
      <c r="AA42" s="38" t="str">
        <f t="shared" si="13"/>
        <v/>
      </c>
      <c r="AB42" s="38">
        <f t="shared" ca="1" si="13"/>
        <v>1</v>
      </c>
      <c r="AC42" s="39" t="str">
        <f t="shared" si="13"/>
        <v>.</v>
      </c>
      <c r="AD42" s="38">
        <f t="shared" ca="1" si="13"/>
        <v>8</v>
      </c>
      <c r="AE42" s="44"/>
      <c r="AF42" s="44">
        <f ca="1">Z42*100+AB42*10+AD42</f>
        <v>218</v>
      </c>
      <c r="AG42" s="38" t="str">
        <f t="shared" si="13"/>
        <v/>
      </c>
      <c r="AH42" s="38" t="str">
        <f t="shared" si="13"/>
        <v/>
      </c>
      <c r="AI42" s="38" t="str">
        <f t="shared" si="13"/>
        <v/>
      </c>
      <c r="AJ42" s="38" t="str">
        <f t="shared" si="13"/>
        <v/>
      </c>
      <c r="AK42" s="38" t="str">
        <f t="shared" ref="AK42:AK49" si="14">IF(AK14="","",AK14)</f>
        <v/>
      </c>
    </row>
    <row r="43" spans="1:37" ht="26.15" customHeight="1" x14ac:dyDescent="0.25">
      <c r="A43" s="38" t="str">
        <f t="shared" ref="A43:A49" si="15">IF(A15="","",A15)</f>
        <v/>
      </c>
      <c r="B43" s="38"/>
      <c r="C43" s="38"/>
      <c r="D43" s="134" t="str">
        <f t="shared" ref="D43:L43" si="16">IF(D15="","",D15)</f>
        <v>×</v>
      </c>
      <c r="E43" s="134" t="str">
        <f t="shared" si="16"/>
        <v/>
      </c>
      <c r="F43" s="40" t="str">
        <f t="shared" si="16"/>
        <v/>
      </c>
      <c r="G43" s="40" t="str">
        <f t="shared" si="16"/>
        <v/>
      </c>
      <c r="H43" s="40" t="str">
        <f t="shared" si="16"/>
        <v/>
      </c>
      <c r="I43" s="40" t="str">
        <f t="shared" si="16"/>
        <v/>
      </c>
      <c r="J43" s="41" t="str">
        <f t="shared" si="16"/>
        <v/>
      </c>
      <c r="K43" s="40">
        <f t="shared" ca="1" si="16"/>
        <v>8</v>
      </c>
      <c r="L43" s="38" t="str">
        <f t="shared" si="16"/>
        <v/>
      </c>
      <c r="M43" s="44">
        <f ca="1">K43</f>
        <v>8</v>
      </c>
      <c r="N43" s="38" t="str">
        <f t="shared" ref="N43:T46" si="17">IF(N15="","",N15)</f>
        <v/>
      </c>
      <c r="O43" s="38" t="str">
        <f t="shared" si="17"/>
        <v/>
      </c>
      <c r="P43" s="38" t="str">
        <f t="shared" si="17"/>
        <v/>
      </c>
      <c r="Q43" s="38" t="str">
        <f t="shared" si="17"/>
        <v/>
      </c>
      <c r="R43" s="38" t="str">
        <f t="shared" si="17"/>
        <v/>
      </c>
      <c r="S43" s="38" t="str">
        <f t="shared" si="17"/>
        <v/>
      </c>
      <c r="T43" s="38" t="str">
        <f t="shared" si="17"/>
        <v/>
      </c>
      <c r="U43" s="38"/>
      <c r="V43" s="38"/>
      <c r="W43" s="134" t="str">
        <f t="shared" si="13"/>
        <v>×</v>
      </c>
      <c r="X43" s="134" t="str">
        <f t="shared" si="13"/>
        <v/>
      </c>
      <c r="Y43" s="40" t="str">
        <f t="shared" si="13"/>
        <v/>
      </c>
      <c r="Z43" s="40" t="str">
        <f t="shared" si="13"/>
        <v/>
      </c>
      <c r="AA43" s="40" t="str">
        <f t="shared" si="13"/>
        <v/>
      </c>
      <c r="AB43" s="40" t="str">
        <f t="shared" si="13"/>
        <v/>
      </c>
      <c r="AC43" s="41" t="str">
        <f t="shared" si="13"/>
        <v/>
      </c>
      <c r="AD43" s="40">
        <f t="shared" ca="1" si="13"/>
        <v>7</v>
      </c>
      <c r="AE43" s="38" t="str">
        <f t="shared" si="13"/>
        <v/>
      </c>
      <c r="AF43" s="44">
        <f ca="1">AD43</f>
        <v>7</v>
      </c>
      <c r="AG43" s="38" t="str">
        <f t="shared" si="13"/>
        <v/>
      </c>
      <c r="AH43" s="38" t="str">
        <f t="shared" si="13"/>
        <v/>
      </c>
      <c r="AI43" s="38" t="str">
        <f t="shared" si="13"/>
        <v/>
      </c>
      <c r="AJ43" s="38" t="str">
        <f t="shared" si="13"/>
        <v/>
      </c>
      <c r="AK43" s="38" t="str">
        <f t="shared" si="14"/>
        <v/>
      </c>
    </row>
    <row r="44" spans="1:37" ht="26.15" customHeight="1" x14ac:dyDescent="0.25">
      <c r="A44" s="42" t="str">
        <f t="shared" si="15"/>
        <v/>
      </c>
      <c r="B44" s="42"/>
      <c r="C44" s="42"/>
      <c r="D44" s="38" t="str">
        <f>IF(D16="","",D16)</f>
        <v/>
      </c>
      <c r="E44" s="45">
        <f ca="1">INT(M44/1000)</f>
        <v>1</v>
      </c>
      <c r="F44" s="45" t="str">
        <f>IF(F16="","",F16)</f>
        <v/>
      </c>
      <c r="G44" s="45">
        <f ca="1">INT((M44-E44*1000)/100)</f>
        <v>7</v>
      </c>
      <c r="H44" s="45" t="str">
        <f>IF(H16="","",H16)</f>
        <v/>
      </c>
      <c r="I44" s="46">
        <f ca="1">INT((M44-E44*1000-G44*100)/10)</f>
        <v>6</v>
      </c>
      <c r="J44" s="45" t="s">
        <v>130</v>
      </c>
      <c r="K44" s="45">
        <f ca="1">M44-E44*1000-G44*100-I44*10</f>
        <v>8</v>
      </c>
      <c r="L44" s="38" t="str">
        <f>IF(L16="","",L16)</f>
        <v/>
      </c>
      <c r="M44" s="44">
        <f ca="1">M42*M43</f>
        <v>1768</v>
      </c>
      <c r="N44" s="38" t="str">
        <f t="shared" si="17"/>
        <v/>
      </c>
      <c r="O44" s="38" t="str">
        <f t="shared" si="17"/>
        <v/>
      </c>
      <c r="P44" s="38" t="str">
        <f t="shared" si="17"/>
        <v/>
      </c>
      <c r="Q44" s="38" t="str">
        <f t="shared" si="17"/>
        <v/>
      </c>
      <c r="R44" s="38" t="str">
        <f t="shared" si="17"/>
        <v/>
      </c>
      <c r="S44" s="38" t="str">
        <f t="shared" si="17"/>
        <v/>
      </c>
      <c r="T44" s="42" t="str">
        <f t="shared" si="17"/>
        <v/>
      </c>
      <c r="U44" s="42"/>
      <c r="V44" s="42"/>
      <c r="W44" s="38" t="str">
        <f t="shared" si="13"/>
        <v/>
      </c>
      <c r="X44" s="45">
        <f ca="1">INT(AF44/1000)</f>
        <v>1</v>
      </c>
      <c r="Y44" s="45" t="str">
        <f t="shared" si="13"/>
        <v/>
      </c>
      <c r="Z44" s="45">
        <f ca="1">INT((AF44-X44*1000)/100)</f>
        <v>5</v>
      </c>
      <c r="AA44" s="45" t="str">
        <f t="shared" si="13"/>
        <v/>
      </c>
      <c r="AB44" s="46">
        <f ca="1">INT((AF44-X44*1000-Z44*100)/10)</f>
        <v>2</v>
      </c>
      <c r="AC44" s="45" t="s">
        <v>130</v>
      </c>
      <c r="AD44" s="45">
        <f ca="1">AF44-X44*1000-Z44*100-AB44*10</f>
        <v>6</v>
      </c>
      <c r="AE44" s="38" t="str">
        <f t="shared" si="13"/>
        <v/>
      </c>
      <c r="AF44" s="44">
        <f ca="1">AF42*AF43</f>
        <v>1526</v>
      </c>
      <c r="AG44" s="38" t="str">
        <f t="shared" si="13"/>
        <v/>
      </c>
      <c r="AH44" s="38" t="str">
        <f t="shared" si="13"/>
        <v/>
      </c>
      <c r="AI44" s="38" t="str">
        <f t="shared" si="13"/>
        <v/>
      </c>
      <c r="AJ44" s="38" t="str">
        <f t="shared" si="13"/>
        <v/>
      </c>
      <c r="AK44" s="38" t="str">
        <f t="shared" si="14"/>
        <v/>
      </c>
    </row>
    <row r="45" spans="1:37" ht="26.15" customHeight="1" x14ac:dyDescent="0.25">
      <c r="A45" s="42" t="str">
        <f t="shared" si="15"/>
        <v/>
      </c>
      <c r="B45" s="42"/>
      <c r="C45" s="42"/>
      <c r="D45" s="42" t="str">
        <f>IF(D17="","",D17)</f>
        <v/>
      </c>
      <c r="E45" s="42" t="str">
        <f>IF(E17="","",E17)</f>
        <v/>
      </c>
      <c r="F45" s="42" t="str">
        <f>IF(F17="","",F17)</f>
        <v/>
      </c>
      <c r="G45" s="42" t="str">
        <f>IF(G17="","",G17)</f>
        <v/>
      </c>
      <c r="H45" s="42" t="str">
        <f>IF(H17="","",H17)</f>
        <v/>
      </c>
      <c r="I45" s="43" t="str">
        <f t="shared" ref="I45:K46" si="18">IF(I17="","",I17)</f>
        <v/>
      </c>
      <c r="J45" s="42" t="str">
        <f t="shared" si="18"/>
        <v/>
      </c>
      <c r="K45" s="42" t="str">
        <f t="shared" si="18"/>
        <v/>
      </c>
      <c r="L45" s="42" t="str">
        <f>IF(L17="","",L17)</f>
        <v/>
      </c>
      <c r="M45" s="42" t="str">
        <f>IF(M17="","",M17)</f>
        <v/>
      </c>
      <c r="N45" s="42" t="str">
        <f t="shared" si="17"/>
        <v/>
      </c>
      <c r="O45" s="42" t="str">
        <f t="shared" si="17"/>
        <v/>
      </c>
      <c r="P45" s="42" t="str">
        <f t="shared" si="17"/>
        <v/>
      </c>
      <c r="Q45" s="38" t="str">
        <f t="shared" si="17"/>
        <v/>
      </c>
      <c r="R45" s="38" t="str">
        <f t="shared" si="17"/>
        <v/>
      </c>
      <c r="S45" s="38" t="str">
        <f t="shared" si="17"/>
        <v/>
      </c>
      <c r="T45" s="42" t="str">
        <f t="shared" si="17"/>
        <v/>
      </c>
      <c r="U45" s="42"/>
      <c r="V45" s="42"/>
      <c r="W45" s="42" t="str">
        <f t="shared" ref="W45:AJ45" si="19">IF(W17="","",W17)</f>
        <v/>
      </c>
      <c r="X45" s="42" t="str">
        <f t="shared" si="19"/>
        <v/>
      </c>
      <c r="Y45" s="42" t="str">
        <f t="shared" si="19"/>
        <v/>
      </c>
      <c r="Z45" s="42" t="str">
        <f t="shared" si="19"/>
        <v/>
      </c>
      <c r="AA45" s="42" t="str">
        <f t="shared" si="19"/>
        <v/>
      </c>
      <c r="AB45" s="43" t="str">
        <f t="shared" si="19"/>
        <v/>
      </c>
      <c r="AC45" s="42" t="str">
        <f t="shared" si="19"/>
        <v/>
      </c>
      <c r="AD45" s="42" t="str">
        <f t="shared" si="19"/>
        <v/>
      </c>
      <c r="AE45" s="42" t="str">
        <f t="shared" si="19"/>
        <v/>
      </c>
      <c r="AF45" s="42" t="str">
        <f t="shared" si="19"/>
        <v/>
      </c>
      <c r="AG45" s="38" t="str">
        <f t="shared" si="19"/>
        <v/>
      </c>
      <c r="AH45" s="38" t="str">
        <f t="shared" si="19"/>
        <v/>
      </c>
      <c r="AI45" s="38" t="str">
        <f t="shared" si="19"/>
        <v/>
      </c>
      <c r="AJ45" s="38" t="str">
        <f t="shared" si="19"/>
        <v/>
      </c>
      <c r="AK45" s="38" t="str">
        <f t="shared" si="14"/>
        <v/>
      </c>
    </row>
    <row r="46" spans="1:37" ht="26.15" customHeight="1" x14ac:dyDescent="0.25">
      <c r="A46" s="42" t="str">
        <f t="shared" si="15"/>
        <v/>
      </c>
      <c r="B46" s="42"/>
      <c r="C46" s="42"/>
      <c r="D46" s="42" t="str">
        <f>IF(D18="","",D18)</f>
        <v/>
      </c>
      <c r="E46" s="42" t="str">
        <f>IF(E18="","",E18)</f>
        <v/>
      </c>
      <c r="F46" s="42" t="str">
        <f>IF(F18="","",F18)</f>
        <v/>
      </c>
      <c r="G46" s="42" t="str">
        <f>IF(G18="","",G18)</f>
        <v/>
      </c>
      <c r="H46" s="42" t="str">
        <f>IF(H18="","",H18)</f>
        <v/>
      </c>
      <c r="I46" s="43" t="str">
        <f t="shared" si="18"/>
        <v/>
      </c>
      <c r="J46" s="42" t="str">
        <f t="shared" si="18"/>
        <v/>
      </c>
      <c r="K46" s="42" t="str">
        <f t="shared" si="18"/>
        <v/>
      </c>
      <c r="L46" s="42" t="str">
        <f>IF(L18="","",L18)</f>
        <v/>
      </c>
      <c r="M46" s="42" t="str">
        <f>IF(M18="","",M18)</f>
        <v/>
      </c>
      <c r="N46" s="42" t="str">
        <f t="shared" si="17"/>
        <v/>
      </c>
      <c r="O46" s="42" t="str">
        <f t="shared" si="17"/>
        <v/>
      </c>
      <c r="P46" s="42" t="str">
        <f t="shared" si="17"/>
        <v/>
      </c>
      <c r="Q46" s="38" t="str">
        <f t="shared" si="17"/>
        <v/>
      </c>
      <c r="R46" s="38" t="str">
        <f t="shared" si="17"/>
        <v/>
      </c>
      <c r="S46" s="38" t="str">
        <f t="shared" si="17"/>
        <v/>
      </c>
      <c r="T46" s="42" t="str">
        <f t="shared" si="17"/>
        <v/>
      </c>
      <c r="U46" s="42"/>
      <c r="V46" s="42"/>
      <c r="W46" s="42" t="str">
        <f t="shared" ref="W46:AJ46" si="20">IF(W18="","",W18)</f>
        <v/>
      </c>
      <c r="X46" s="42" t="str">
        <f t="shared" si="20"/>
        <v/>
      </c>
      <c r="Y46" s="42" t="str">
        <f t="shared" si="20"/>
        <v/>
      </c>
      <c r="Z46" s="42" t="str">
        <f t="shared" si="20"/>
        <v/>
      </c>
      <c r="AA46" s="42" t="str">
        <f t="shared" si="20"/>
        <v/>
      </c>
      <c r="AB46" s="43" t="str">
        <f t="shared" si="20"/>
        <v/>
      </c>
      <c r="AC46" s="42" t="str">
        <f t="shared" si="20"/>
        <v/>
      </c>
      <c r="AD46" s="42" t="str">
        <f t="shared" si="20"/>
        <v/>
      </c>
      <c r="AE46" s="42" t="str">
        <f t="shared" si="20"/>
        <v/>
      </c>
      <c r="AF46" s="42" t="str">
        <f t="shared" si="20"/>
        <v/>
      </c>
      <c r="AG46" s="38" t="str">
        <f t="shared" si="20"/>
        <v/>
      </c>
      <c r="AH46" s="38" t="str">
        <f t="shared" si="20"/>
        <v/>
      </c>
      <c r="AI46" s="38" t="str">
        <f t="shared" si="20"/>
        <v/>
      </c>
      <c r="AJ46" s="38" t="str">
        <f t="shared" si="20"/>
        <v/>
      </c>
      <c r="AK46" s="38" t="str">
        <f t="shared" si="14"/>
        <v/>
      </c>
    </row>
    <row r="47" spans="1:37" ht="26.15" customHeight="1" x14ac:dyDescent="0.25">
      <c r="A47" s="37" t="str">
        <f t="shared" si="15"/>
        <v>(7)</v>
      </c>
      <c r="B47" s="38"/>
      <c r="C47" s="38"/>
      <c r="D47" s="38" t="str">
        <f t="shared" ref="D47:N49" si="21">IF(D19="","",D19)</f>
        <v/>
      </c>
      <c r="E47" s="38" t="str">
        <f t="shared" si="21"/>
        <v/>
      </c>
      <c r="F47" s="38" t="str">
        <f t="shared" si="21"/>
        <v/>
      </c>
      <c r="G47" s="38">
        <f t="shared" ca="1" si="21"/>
        <v>2</v>
      </c>
      <c r="H47" s="39" t="str">
        <f t="shared" si="21"/>
        <v>.</v>
      </c>
      <c r="I47" s="38">
        <f t="shared" ca="1" si="21"/>
        <v>5</v>
      </c>
      <c r="K47" s="44">
        <f ca="1">G47*10+I47</f>
        <v>25</v>
      </c>
      <c r="L47" s="38" t="str">
        <f t="shared" si="21"/>
        <v/>
      </c>
      <c r="M47" s="38" t="str">
        <f t="shared" si="21"/>
        <v/>
      </c>
      <c r="N47" s="38" t="str">
        <f t="shared" si="21"/>
        <v/>
      </c>
      <c r="O47" s="38" t="str">
        <f t="shared" ref="O47:T49" si="22">IF(O19="","",O19)</f>
        <v/>
      </c>
      <c r="P47" s="38" t="str">
        <f t="shared" si="22"/>
        <v/>
      </c>
      <c r="Q47" s="38" t="str">
        <f t="shared" si="22"/>
        <v/>
      </c>
      <c r="R47" s="38" t="str">
        <f t="shared" si="22"/>
        <v/>
      </c>
      <c r="S47" s="38" t="str">
        <f t="shared" si="22"/>
        <v/>
      </c>
      <c r="T47" s="37" t="str">
        <f t="shared" si="22"/>
        <v>(8)</v>
      </c>
      <c r="U47" s="38"/>
      <c r="V47" s="38"/>
      <c r="W47" s="38" t="str">
        <f t="shared" ref="W47:AD47" si="23">IF(W19="","",W19)</f>
        <v/>
      </c>
      <c r="X47" s="38" t="str">
        <f t="shared" si="23"/>
        <v/>
      </c>
      <c r="Y47" s="38" t="str">
        <f t="shared" si="23"/>
        <v/>
      </c>
      <c r="Z47" s="38">
        <f t="shared" ca="1" si="23"/>
        <v>1</v>
      </c>
      <c r="AA47" s="38" t="str">
        <f t="shared" si="23"/>
        <v/>
      </c>
      <c r="AB47" s="38">
        <f t="shared" ca="1" si="23"/>
        <v>2</v>
      </c>
      <c r="AC47" s="39" t="str">
        <f t="shared" si="23"/>
        <v>.</v>
      </c>
      <c r="AD47" s="38">
        <f t="shared" ca="1" si="23"/>
        <v>2</v>
      </c>
      <c r="AE47" s="44"/>
      <c r="AF47" s="44">
        <f ca="1">Z47*100+AB47*10+AD47</f>
        <v>122</v>
      </c>
      <c r="AG47" s="38" t="str">
        <f t="shared" ref="AG47:AH49" si="24">IF(AG19="","",AG19)</f>
        <v/>
      </c>
      <c r="AH47" s="38" t="str">
        <f t="shared" si="24"/>
        <v/>
      </c>
      <c r="AI47" s="38" t="str">
        <f t="shared" ref="AI47:AJ49" si="25">IF(AI19="","",AI19)</f>
        <v/>
      </c>
      <c r="AJ47" s="38" t="str">
        <f t="shared" si="25"/>
        <v/>
      </c>
      <c r="AK47" s="38" t="str">
        <f t="shared" si="14"/>
        <v/>
      </c>
    </row>
    <row r="48" spans="1:37" ht="26.15" customHeight="1" x14ac:dyDescent="0.25">
      <c r="A48" s="38" t="str">
        <f t="shared" si="15"/>
        <v/>
      </c>
      <c r="B48" s="38"/>
      <c r="C48" s="38"/>
      <c r="D48" s="134" t="str">
        <f t="shared" si="21"/>
        <v>×</v>
      </c>
      <c r="E48" s="134" t="str">
        <f t="shared" si="21"/>
        <v/>
      </c>
      <c r="F48" s="40" t="str">
        <f t="shared" si="21"/>
        <v/>
      </c>
      <c r="G48" s="40" t="str">
        <f t="shared" si="21"/>
        <v/>
      </c>
      <c r="H48" s="41" t="str">
        <f t="shared" si="21"/>
        <v/>
      </c>
      <c r="I48" s="40">
        <f t="shared" ca="1" si="21"/>
        <v>4</v>
      </c>
      <c r="K48" s="44">
        <f ca="1">I48</f>
        <v>4</v>
      </c>
      <c r="L48" s="38" t="str">
        <f t="shared" si="21"/>
        <v/>
      </c>
      <c r="M48" s="38" t="str">
        <f t="shared" si="21"/>
        <v/>
      </c>
      <c r="N48" s="38" t="str">
        <f t="shared" si="21"/>
        <v/>
      </c>
      <c r="O48" s="38" t="str">
        <f t="shared" si="22"/>
        <v/>
      </c>
      <c r="P48" s="38" t="str">
        <f t="shared" si="22"/>
        <v/>
      </c>
      <c r="Q48" s="38" t="str">
        <f t="shared" si="22"/>
        <v/>
      </c>
      <c r="R48" s="38" t="str">
        <f t="shared" si="22"/>
        <v/>
      </c>
      <c r="S48" s="38" t="str">
        <f t="shared" si="22"/>
        <v/>
      </c>
      <c r="T48" s="38" t="str">
        <f t="shared" si="22"/>
        <v/>
      </c>
      <c r="U48" s="38"/>
      <c r="V48" s="38"/>
      <c r="W48" s="134" t="str">
        <f t="shared" ref="W48:AE48" si="26">IF(W20="","",W20)</f>
        <v>×</v>
      </c>
      <c r="X48" s="134" t="str">
        <f t="shared" si="26"/>
        <v/>
      </c>
      <c r="Y48" s="40" t="str">
        <f t="shared" si="26"/>
        <v/>
      </c>
      <c r="Z48" s="40" t="str">
        <f t="shared" si="26"/>
        <v/>
      </c>
      <c r="AA48" s="40" t="str">
        <f t="shared" si="26"/>
        <v/>
      </c>
      <c r="AB48" s="40" t="str">
        <f t="shared" si="26"/>
        <v/>
      </c>
      <c r="AC48" s="41" t="str">
        <f t="shared" si="26"/>
        <v/>
      </c>
      <c r="AD48" s="40">
        <f t="shared" ca="1" si="26"/>
        <v>4</v>
      </c>
      <c r="AE48" s="38" t="str">
        <f t="shared" si="26"/>
        <v/>
      </c>
      <c r="AF48" s="44">
        <f ca="1">AD48</f>
        <v>4</v>
      </c>
      <c r="AG48" s="38" t="str">
        <f t="shared" si="24"/>
        <v/>
      </c>
      <c r="AH48" s="38" t="str">
        <f t="shared" si="24"/>
        <v/>
      </c>
      <c r="AI48" s="38" t="str">
        <f t="shared" si="25"/>
        <v/>
      </c>
      <c r="AJ48" s="38" t="str">
        <f t="shared" si="25"/>
        <v/>
      </c>
      <c r="AK48" s="38" t="str">
        <f t="shared" si="14"/>
        <v/>
      </c>
    </row>
    <row r="49" spans="1:37" ht="26.15" customHeight="1" x14ac:dyDescent="0.25">
      <c r="A49" s="42" t="str">
        <f t="shared" si="15"/>
        <v/>
      </c>
      <c r="B49" s="42"/>
      <c r="C49" s="42"/>
      <c r="D49" s="38" t="str">
        <f t="shared" si="21"/>
        <v/>
      </c>
      <c r="E49" s="45">
        <f ca="1">INT(K49/100)</f>
        <v>1</v>
      </c>
      <c r="F49" s="45"/>
      <c r="G49" s="45">
        <f ca="1">INT((K49-E49*100)/10)</f>
        <v>0</v>
      </c>
      <c r="H49" s="46" t="str">
        <f ca="1">IF(I49="","",".")</f>
        <v>.</v>
      </c>
      <c r="I49" s="45">
        <f ca="1">K49-E49*100-G49*10</f>
        <v>0</v>
      </c>
      <c r="K49" s="44">
        <f ca="1">K47*K48</f>
        <v>100</v>
      </c>
      <c r="L49" s="38" t="str">
        <f t="shared" si="21"/>
        <v/>
      </c>
      <c r="M49" s="38" t="str">
        <f t="shared" si="21"/>
        <v/>
      </c>
      <c r="N49" s="38" t="str">
        <f t="shared" si="21"/>
        <v/>
      </c>
      <c r="O49" s="38" t="str">
        <f t="shared" si="22"/>
        <v/>
      </c>
      <c r="P49" s="38" t="str">
        <f t="shared" si="22"/>
        <v/>
      </c>
      <c r="Q49" s="38" t="str">
        <f t="shared" si="22"/>
        <v/>
      </c>
      <c r="R49" s="38" t="str">
        <f t="shared" si="22"/>
        <v/>
      </c>
      <c r="S49" s="38" t="str">
        <f t="shared" si="22"/>
        <v/>
      </c>
      <c r="T49" s="42" t="str">
        <f t="shared" si="22"/>
        <v/>
      </c>
      <c r="U49" s="42"/>
      <c r="V49" s="42"/>
      <c r="W49" s="38" t="str">
        <f t="shared" ref="W49:AH50" si="27">IF(W21="","",W21)</f>
        <v/>
      </c>
      <c r="X49" s="45">
        <f ca="1">INT(AF49/1000)</f>
        <v>0</v>
      </c>
      <c r="Y49" s="45" t="str">
        <f>IF(Y21="","",Y21)</f>
        <v/>
      </c>
      <c r="Z49" s="45">
        <f ca="1">INT((AF49-X49*1000)/100)</f>
        <v>4</v>
      </c>
      <c r="AA49" s="45" t="str">
        <f>IF(AA21="","",AA21)</f>
        <v/>
      </c>
      <c r="AB49" s="46">
        <f ca="1">INT((AF49-X49*1000-Z49*100)/10)</f>
        <v>8</v>
      </c>
      <c r="AC49" s="45" t="s">
        <v>130</v>
      </c>
      <c r="AD49" s="45">
        <f ca="1">AF49-X49*1000-Z49*100-AB49*10</f>
        <v>8</v>
      </c>
      <c r="AE49" s="38" t="str">
        <f>IF(AE21="","",AE21)</f>
        <v/>
      </c>
      <c r="AF49" s="44">
        <f ca="1">AF47*AF48</f>
        <v>488</v>
      </c>
      <c r="AG49" s="38" t="str">
        <f t="shared" si="24"/>
        <v/>
      </c>
      <c r="AH49" s="38" t="str">
        <f t="shared" si="24"/>
        <v/>
      </c>
      <c r="AI49" s="38" t="str">
        <f t="shared" si="25"/>
        <v/>
      </c>
      <c r="AJ49" s="38" t="str">
        <f t="shared" si="25"/>
        <v/>
      </c>
      <c r="AK49" s="38" t="str">
        <f t="shared" si="14"/>
        <v/>
      </c>
    </row>
    <row r="50" spans="1:37" ht="26.15" customHeight="1" x14ac:dyDescent="0.25">
      <c r="A50" s="42" t="str">
        <f t="shared" ref="A50:AK56" si="28">IF(A22="","",A22)</f>
        <v/>
      </c>
      <c r="B50" s="42"/>
      <c r="C50" s="42"/>
      <c r="D50" s="42" t="str">
        <f t="shared" si="28"/>
        <v/>
      </c>
      <c r="E50" s="42" t="str">
        <f t="shared" si="28"/>
        <v/>
      </c>
      <c r="F50" s="42" t="str">
        <f t="shared" si="28"/>
        <v/>
      </c>
      <c r="G50" s="42" t="str">
        <f t="shared" si="28"/>
        <v/>
      </c>
      <c r="H50" s="42" t="str">
        <f t="shared" si="28"/>
        <v/>
      </c>
      <c r="I50" s="43" t="str">
        <f t="shared" si="28"/>
        <v/>
      </c>
      <c r="J50" s="42" t="str">
        <f t="shared" si="28"/>
        <v/>
      </c>
      <c r="K50" s="42" t="str">
        <f t="shared" si="28"/>
        <v/>
      </c>
      <c r="L50" s="42" t="str">
        <f t="shared" si="28"/>
        <v/>
      </c>
      <c r="M50" s="42" t="str">
        <f t="shared" si="28"/>
        <v/>
      </c>
      <c r="N50" s="42" t="str">
        <f t="shared" si="28"/>
        <v/>
      </c>
      <c r="O50" s="42" t="str">
        <f t="shared" si="28"/>
        <v/>
      </c>
      <c r="P50" s="42" t="str">
        <f t="shared" si="28"/>
        <v/>
      </c>
      <c r="Q50" s="38" t="str">
        <f t="shared" si="28"/>
        <v/>
      </c>
      <c r="R50" s="38" t="str">
        <f t="shared" si="28"/>
        <v/>
      </c>
      <c r="S50" s="38" t="str">
        <f t="shared" si="28"/>
        <v/>
      </c>
      <c r="T50" s="42" t="str">
        <f t="shared" si="28"/>
        <v/>
      </c>
      <c r="U50" s="42"/>
      <c r="V50" s="42"/>
      <c r="W50" s="42" t="str">
        <f t="shared" si="27"/>
        <v/>
      </c>
      <c r="X50" s="42" t="str">
        <f t="shared" si="27"/>
        <v/>
      </c>
      <c r="Y50" s="42" t="str">
        <f t="shared" si="27"/>
        <v/>
      </c>
      <c r="Z50" s="42" t="str">
        <f t="shared" si="27"/>
        <v/>
      </c>
      <c r="AA50" s="42" t="str">
        <f t="shared" si="27"/>
        <v/>
      </c>
      <c r="AB50" s="43" t="str">
        <f t="shared" si="27"/>
        <v/>
      </c>
      <c r="AC50" s="42" t="str">
        <f t="shared" si="27"/>
        <v/>
      </c>
      <c r="AD50" s="42" t="str">
        <f t="shared" si="27"/>
        <v/>
      </c>
      <c r="AE50" s="42" t="str">
        <f t="shared" si="27"/>
        <v/>
      </c>
      <c r="AF50" s="42" t="str">
        <f t="shared" si="27"/>
        <v/>
      </c>
      <c r="AG50" s="38" t="str">
        <f t="shared" si="27"/>
        <v/>
      </c>
      <c r="AH50" s="38" t="str">
        <f t="shared" si="27"/>
        <v/>
      </c>
      <c r="AI50" s="38" t="str">
        <f t="shared" si="28"/>
        <v/>
      </c>
      <c r="AJ50" s="38" t="str">
        <f t="shared" si="28"/>
        <v/>
      </c>
      <c r="AK50" s="38" t="str">
        <f t="shared" si="28"/>
        <v/>
      </c>
    </row>
    <row r="51" spans="1:37" ht="26.15" customHeight="1" x14ac:dyDescent="0.25">
      <c r="A51" s="42" t="str">
        <f t="shared" si="28"/>
        <v/>
      </c>
      <c r="B51" s="42"/>
      <c r="C51" s="42"/>
      <c r="D51" s="42" t="str">
        <f t="shared" si="28"/>
        <v/>
      </c>
      <c r="E51" s="42" t="str">
        <f t="shared" si="28"/>
        <v/>
      </c>
      <c r="F51" s="42" t="str">
        <f t="shared" si="28"/>
        <v/>
      </c>
      <c r="G51" s="42" t="str">
        <f t="shared" si="28"/>
        <v/>
      </c>
      <c r="H51" s="42" t="str">
        <f t="shared" si="28"/>
        <v/>
      </c>
      <c r="I51" s="43" t="str">
        <f t="shared" si="28"/>
        <v/>
      </c>
      <c r="J51" s="42" t="str">
        <f t="shared" si="28"/>
        <v/>
      </c>
      <c r="K51" s="42" t="str">
        <f t="shared" si="28"/>
        <v/>
      </c>
      <c r="L51" s="42" t="str">
        <f t="shared" si="28"/>
        <v/>
      </c>
      <c r="M51" s="42" t="str">
        <f t="shared" si="28"/>
        <v/>
      </c>
      <c r="N51" s="42" t="str">
        <f t="shared" si="28"/>
        <v/>
      </c>
      <c r="O51" s="42" t="str">
        <f t="shared" si="28"/>
        <v/>
      </c>
      <c r="P51" s="42" t="str">
        <f t="shared" si="28"/>
        <v/>
      </c>
      <c r="Q51" s="38" t="str">
        <f t="shared" si="28"/>
        <v/>
      </c>
      <c r="R51" s="38" t="str">
        <f t="shared" si="28"/>
        <v/>
      </c>
      <c r="S51" s="38" t="str">
        <f t="shared" si="28"/>
        <v/>
      </c>
      <c r="T51" s="42" t="str">
        <f t="shared" si="28"/>
        <v/>
      </c>
      <c r="U51" s="42" t="str">
        <f t="shared" si="28"/>
        <v/>
      </c>
      <c r="V51" s="42" t="str">
        <f t="shared" si="28"/>
        <v/>
      </c>
      <c r="W51" s="42" t="str">
        <f t="shared" si="28"/>
        <v/>
      </c>
      <c r="X51" s="42" t="str">
        <f t="shared" si="28"/>
        <v/>
      </c>
      <c r="Y51" s="42" t="str">
        <f t="shared" si="28"/>
        <v/>
      </c>
      <c r="Z51" s="42" t="str">
        <f t="shared" si="28"/>
        <v/>
      </c>
      <c r="AA51" s="42" t="str">
        <f t="shared" si="28"/>
        <v/>
      </c>
      <c r="AB51" s="43" t="str">
        <f t="shared" si="28"/>
        <v/>
      </c>
      <c r="AC51" s="42" t="str">
        <f t="shared" si="28"/>
        <v/>
      </c>
      <c r="AD51" s="42" t="str">
        <f t="shared" si="28"/>
        <v/>
      </c>
      <c r="AE51" s="42" t="str">
        <f t="shared" si="28"/>
        <v/>
      </c>
      <c r="AF51" s="42" t="str">
        <f t="shared" si="28"/>
        <v/>
      </c>
      <c r="AG51" s="38" t="str">
        <f t="shared" si="28"/>
        <v/>
      </c>
      <c r="AH51" s="38" t="str">
        <f t="shared" si="28"/>
        <v/>
      </c>
      <c r="AI51" s="38" t="str">
        <f t="shared" si="28"/>
        <v/>
      </c>
      <c r="AJ51" s="38" t="str">
        <f t="shared" si="28"/>
        <v/>
      </c>
      <c r="AK51" s="38" t="str">
        <f t="shared" si="28"/>
        <v/>
      </c>
    </row>
    <row r="52" spans="1:37" ht="26.15" customHeight="1" x14ac:dyDescent="0.25">
      <c r="A52" s="37" t="str">
        <f t="shared" si="28"/>
        <v>(9)</v>
      </c>
      <c r="B52" s="38"/>
      <c r="C52" s="38"/>
      <c r="D52" s="38" t="str">
        <f t="shared" ref="D52:I52" si="29">IF(D24="","",D24)</f>
        <v/>
      </c>
      <c r="E52" s="38" t="str">
        <f t="shared" si="29"/>
        <v/>
      </c>
      <c r="F52" s="38" t="str">
        <f t="shared" si="29"/>
        <v/>
      </c>
      <c r="G52" s="38">
        <f t="shared" ca="1" si="29"/>
        <v>6</v>
      </c>
      <c r="H52" s="39" t="str">
        <f t="shared" si="29"/>
        <v>.</v>
      </c>
      <c r="I52" s="38">
        <f t="shared" ca="1" si="29"/>
        <v>6</v>
      </c>
      <c r="K52" s="44">
        <f ca="1">G52*10+I52</f>
        <v>66</v>
      </c>
      <c r="L52" s="38" t="str">
        <f t="shared" ref="L52:N54" si="30">IF(L24="","",L24)</f>
        <v/>
      </c>
      <c r="M52" s="38" t="str">
        <f t="shared" si="30"/>
        <v/>
      </c>
      <c r="N52" s="38" t="str">
        <f t="shared" si="30"/>
        <v/>
      </c>
      <c r="O52" s="38" t="str">
        <f t="shared" si="28"/>
        <v/>
      </c>
      <c r="P52" s="38" t="str">
        <f t="shared" si="28"/>
        <v/>
      </c>
      <c r="Q52" s="38" t="str">
        <f t="shared" si="28"/>
        <v/>
      </c>
      <c r="R52" s="38" t="str">
        <f t="shared" si="28"/>
        <v/>
      </c>
      <c r="S52" s="38" t="str">
        <f t="shared" si="28"/>
        <v/>
      </c>
      <c r="T52" s="135" t="str">
        <f t="shared" si="28"/>
        <v>(10)</v>
      </c>
      <c r="U52" s="135" t="str">
        <f t="shared" si="28"/>
        <v/>
      </c>
      <c r="V52" s="38" t="str">
        <f t="shared" si="28"/>
        <v/>
      </c>
      <c r="W52" s="38" t="str">
        <f t="shared" ref="W52:AD52" si="31">IF(W24="","",W24)</f>
        <v/>
      </c>
      <c r="X52" s="38" t="str">
        <f t="shared" si="31"/>
        <v/>
      </c>
      <c r="Y52" s="38" t="str">
        <f t="shared" si="31"/>
        <v/>
      </c>
      <c r="Z52" s="38">
        <f t="shared" ca="1" si="31"/>
        <v>1</v>
      </c>
      <c r="AA52" s="38" t="str">
        <f t="shared" si="31"/>
        <v/>
      </c>
      <c r="AB52" s="38">
        <f t="shared" ca="1" si="31"/>
        <v>7</v>
      </c>
      <c r="AC52" s="39" t="str">
        <f t="shared" si="31"/>
        <v>.</v>
      </c>
      <c r="AD52" s="38">
        <f t="shared" ca="1" si="31"/>
        <v>8</v>
      </c>
      <c r="AE52" s="44"/>
      <c r="AF52" s="44">
        <f ca="1">Z52*100+AB52*10+AD52</f>
        <v>178</v>
      </c>
      <c r="AG52" s="38" t="str">
        <f t="shared" ref="AG52:AH54" si="32">IF(AG24="","",AG24)</f>
        <v/>
      </c>
      <c r="AH52" s="38" t="str">
        <f t="shared" si="32"/>
        <v/>
      </c>
      <c r="AI52" s="38" t="str">
        <f t="shared" si="28"/>
        <v/>
      </c>
      <c r="AJ52" s="38" t="str">
        <f t="shared" si="28"/>
        <v/>
      </c>
      <c r="AK52" s="38" t="str">
        <f t="shared" si="28"/>
        <v/>
      </c>
    </row>
    <row r="53" spans="1:37" ht="26.15" customHeight="1" x14ac:dyDescent="0.25">
      <c r="A53" s="38" t="str">
        <f t="shared" si="28"/>
        <v/>
      </c>
      <c r="B53" s="38"/>
      <c r="C53" s="38"/>
      <c r="D53" s="134" t="str">
        <f t="shared" ref="D53:I53" si="33">IF(D25="","",D25)</f>
        <v>×</v>
      </c>
      <c r="E53" s="134" t="str">
        <f t="shared" si="33"/>
        <v/>
      </c>
      <c r="F53" s="40" t="str">
        <f t="shared" si="33"/>
        <v/>
      </c>
      <c r="G53" s="40" t="str">
        <f t="shared" si="33"/>
        <v/>
      </c>
      <c r="H53" s="41" t="str">
        <f t="shared" si="33"/>
        <v/>
      </c>
      <c r="I53" s="40">
        <f t="shared" ca="1" si="33"/>
        <v>2</v>
      </c>
      <c r="K53" s="44">
        <f ca="1">I53</f>
        <v>2</v>
      </c>
      <c r="L53" s="38" t="str">
        <f t="shared" si="30"/>
        <v/>
      </c>
      <c r="M53" s="38" t="str">
        <f t="shared" si="30"/>
        <v/>
      </c>
      <c r="N53" s="38" t="str">
        <f t="shared" si="30"/>
        <v/>
      </c>
      <c r="O53" s="38" t="str">
        <f t="shared" si="28"/>
        <v/>
      </c>
      <c r="P53" s="38" t="str">
        <f t="shared" si="28"/>
        <v/>
      </c>
      <c r="Q53" s="38" t="str">
        <f t="shared" si="28"/>
        <v/>
      </c>
      <c r="R53" s="38" t="str">
        <f t="shared" si="28"/>
        <v/>
      </c>
      <c r="S53" s="38" t="str">
        <f t="shared" si="28"/>
        <v/>
      </c>
      <c r="T53" s="38" t="str">
        <f t="shared" si="28"/>
        <v/>
      </c>
      <c r="U53" s="38" t="str">
        <f t="shared" si="28"/>
        <v/>
      </c>
      <c r="V53" s="38" t="str">
        <f t="shared" si="28"/>
        <v/>
      </c>
      <c r="W53" s="134" t="str">
        <f t="shared" ref="W53:AE53" si="34">IF(W25="","",W25)</f>
        <v>×</v>
      </c>
      <c r="X53" s="134" t="str">
        <f t="shared" si="34"/>
        <v/>
      </c>
      <c r="Y53" s="40" t="str">
        <f t="shared" si="34"/>
        <v/>
      </c>
      <c r="Z53" s="40" t="str">
        <f t="shared" si="34"/>
        <v/>
      </c>
      <c r="AA53" s="40" t="str">
        <f t="shared" si="34"/>
        <v/>
      </c>
      <c r="AB53" s="40" t="str">
        <f t="shared" si="34"/>
        <v/>
      </c>
      <c r="AC53" s="41" t="str">
        <f t="shared" si="34"/>
        <v/>
      </c>
      <c r="AD53" s="40">
        <f t="shared" ca="1" si="34"/>
        <v>3</v>
      </c>
      <c r="AE53" s="38" t="str">
        <f t="shared" si="34"/>
        <v/>
      </c>
      <c r="AF53" s="44">
        <f ca="1">AD53</f>
        <v>3</v>
      </c>
      <c r="AG53" s="38" t="str">
        <f t="shared" si="32"/>
        <v/>
      </c>
      <c r="AH53" s="38" t="str">
        <f t="shared" si="32"/>
        <v/>
      </c>
      <c r="AI53" s="38" t="str">
        <f t="shared" si="28"/>
        <v/>
      </c>
      <c r="AJ53" s="38" t="str">
        <f t="shared" si="28"/>
        <v/>
      </c>
      <c r="AK53" s="38" t="str">
        <f t="shared" si="28"/>
        <v/>
      </c>
    </row>
    <row r="54" spans="1:37" ht="26.15" customHeight="1" x14ac:dyDescent="0.25">
      <c r="A54" s="42" t="str">
        <f t="shared" si="28"/>
        <v/>
      </c>
      <c r="B54" s="42"/>
      <c r="C54" s="42"/>
      <c r="D54" s="38" t="str">
        <f t="shared" ref="D54:N55" si="35">IF(D26="","",D26)</f>
        <v/>
      </c>
      <c r="E54" s="45">
        <f ca="1">INT(K54/100)</f>
        <v>1</v>
      </c>
      <c r="F54" s="45"/>
      <c r="G54" s="45">
        <f ca="1">INT((K54-E54*100)/10)</f>
        <v>3</v>
      </c>
      <c r="H54" s="46" t="str">
        <f ca="1">IF(I54="","",".")</f>
        <v>.</v>
      </c>
      <c r="I54" s="45">
        <f ca="1">K54-E54*100-G54*10</f>
        <v>2</v>
      </c>
      <c r="K54" s="44">
        <f ca="1">K52*K53</f>
        <v>132</v>
      </c>
      <c r="L54" s="38" t="str">
        <f t="shared" si="30"/>
        <v/>
      </c>
      <c r="M54" s="38" t="str">
        <f t="shared" si="30"/>
        <v/>
      </c>
      <c r="N54" s="38" t="str">
        <f t="shared" si="30"/>
        <v/>
      </c>
      <c r="O54" s="38" t="str">
        <f t="shared" si="28"/>
        <v/>
      </c>
      <c r="P54" s="38" t="str">
        <f t="shared" si="28"/>
        <v/>
      </c>
      <c r="Q54" s="38" t="str">
        <f t="shared" si="28"/>
        <v/>
      </c>
      <c r="R54" s="38" t="str">
        <f t="shared" si="28"/>
        <v/>
      </c>
      <c r="S54" s="38" t="str">
        <f t="shared" si="28"/>
        <v/>
      </c>
      <c r="T54" s="42" t="str">
        <f t="shared" si="28"/>
        <v/>
      </c>
      <c r="U54" s="42" t="str">
        <f t="shared" si="28"/>
        <v/>
      </c>
      <c r="V54" s="42" t="str">
        <f t="shared" si="28"/>
        <v/>
      </c>
      <c r="W54" s="38" t="str">
        <f>IF(W26="","",W26)</f>
        <v/>
      </c>
      <c r="X54" s="45">
        <f ca="1">INT(AF54/1000)</f>
        <v>0</v>
      </c>
      <c r="Y54" s="45" t="str">
        <f>IF(Y26="","",Y26)</f>
        <v/>
      </c>
      <c r="Z54" s="45">
        <f ca="1">INT((AF54-X54*1000)/100)</f>
        <v>5</v>
      </c>
      <c r="AA54" s="45" t="str">
        <f>IF(AA26="","",AA26)</f>
        <v/>
      </c>
      <c r="AB54" s="46">
        <f ca="1">INT((AF54-X54*1000-Z54*100)/10)</f>
        <v>3</v>
      </c>
      <c r="AC54" s="45" t="s">
        <v>130</v>
      </c>
      <c r="AD54" s="45">
        <f ca="1">AF54-X54*1000-Z54*100-AB54*10</f>
        <v>4</v>
      </c>
      <c r="AE54" s="38" t="str">
        <f>IF(AE26="","",AE26)</f>
        <v/>
      </c>
      <c r="AF54" s="44">
        <f ca="1">AF52*AF53</f>
        <v>534</v>
      </c>
      <c r="AG54" s="38" t="str">
        <f t="shared" si="32"/>
        <v/>
      </c>
      <c r="AH54" s="38" t="str">
        <f t="shared" si="32"/>
        <v/>
      </c>
      <c r="AI54" s="38" t="str">
        <f t="shared" si="28"/>
        <v/>
      </c>
      <c r="AJ54" s="38" t="str">
        <f t="shared" si="28"/>
        <v/>
      </c>
      <c r="AK54" s="38" t="str">
        <f t="shared" si="28"/>
        <v/>
      </c>
    </row>
    <row r="55" spans="1:37" ht="26.15" customHeight="1" x14ac:dyDescent="0.25">
      <c r="A55" s="42" t="str">
        <f t="shared" si="28"/>
        <v/>
      </c>
      <c r="B55" s="42"/>
      <c r="C55" s="42"/>
      <c r="D55" s="42" t="str">
        <f t="shared" si="35"/>
        <v/>
      </c>
      <c r="E55" s="42" t="str">
        <f t="shared" si="35"/>
        <v/>
      </c>
      <c r="F55" s="42" t="str">
        <f t="shared" si="35"/>
        <v/>
      </c>
      <c r="G55" s="42" t="str">
        <f t="shared" si="35"/>
        <v/>
      </c>
      <c r="H55" s="42" t="str">
        <f t="shared" si="35"/>
        <v/>
      </c>
      <c r="I55" s="43" t="str">
        <f t="shared" si="35"/>
        <v/>
      </c>
      <c r="J55" s="42" t="str">
        <f t="shared" si="35"/>
        <v/>
      </c>
      <c r="K55" s="42" t="str">
        <f t="shared" si="35"/>
        <v/>
      </c>
      <c r="L55" s="42" t="str">
        <f t="shared" si="35"/>
        <v/>
      </c>
      <c r="M55" s="42" t="str">
        <f t="shared" si="35"/>
        <v/>
      </c>
      <c r="N55" s="42" t="str">
        <f t="shared" si="35"/>
        <v/>
      </c>
      <c r="O55" s="42" t="str">
        <f t="shared" si="28"/>
        <v/>
      </c>
      <c r="P55" s="42" t="str">
        <f t="shared" si="28"/>
        <v/>
      </c>
      <c r="Q55" s="38" t="str">
        <f t="shared" si="28"/>
        <v/>
      </c>
      <c r="R55" s="38" t="str">
        <f t="shared" si="28"/>
        <v/>
      </c>
      <c r="S55" s="38" t="str">
        <f t="shared" si="28"/>
        <v/>
      </c>
      <c r="T55" s="42" t="str">
        <f t="shared" si="28"/>
        <v/>
      </c>
      <c r="U55" s="42" t="str">
        <f t="shared" si="28"/>
        <v/>
      </c>
      <c r="V55" s="42" t="str">
        <f t="shared" si="28"/>
        <v/>
      </c>
      <c r="W55" s="42" t="str">
        <f t="shared" ref="W55:AH55" si="36">IF(W27="","",W27)</f>
        <v/>
      </c>
      <c r="X55" s="42" t="str">
        <f t="shared" si="36"/>
        <v/>
      </c>
      <c r="Y55" s="42" t="str">
        <f t="shared" si="36"/>
        <v/>
      </c>
      <c r="Z55" s="42" t="str">
        <f t="shared" si="36"/>
        <v/>
      </c>
      <c r="AA55" s="42" t="str">
        <f t="shared" si="36"/>
        <v/>
      </c>
      <c r="AB55" s="43" t="str">
        <f t="shared" si="36"/>
        <v/>
      </c>
      <c r="AC55" s="42" t="str">
        <f t="shared" si="36"/>
        <v/>
      </c>
      <c r="AD55" s="42" t="str">
        <f t="shared" si="36"/>
        <v/>
      </c>
      <c r="AE55" s="42" t="str">
        <f t="shared" si="36"/>
        <v/>
      </c>
      <c r="AF55" s="42" t="str">
        <f t="shared" si="36"/>
        <v/>
      </c>
      <c r="AG55" s="38" t="str">
        <f t="shared" si="36"/>
        <v/>
      </c>
      <c r="AH55" s="38" t="str">
        <f t="shared" si="36"/>
        <v/>
      </c>
      <c r="AI55" s="38" t="str">
        <f t="shared" si="28"/>
        <v/>
      </c>
      <c r="AJ55" s="38" t="str">
        <f t="shared" si="28"/>
        <v/>
      </c>
      <c r="AK55" s="38" t="str">
        <f t="shared" si="28"/>
        <v/>
      </c>
    </row>
    <row r="56" spans="1:37" ht="26.15" customHeight="1" x14ac:dyDescent="0.25">
      <c r="A56" s="42" t="str">
        <f t="shared" si="28"/>
        <v/>
      </c>
      <c r="B56" s="42"/>
      <c r="C56" s="42"/>
      <c r="D56" s="42" t="str">
        <f t="shared" si="28"/>
        <v/>
      </c>
      <c r="E56" s="42" t="str">
        <f t="shared" si="28"/>
        <v/>
      </c>
      <c r="F56" s="42" t="str">
        <f t="shared" si="28"/>
        <v/>
      </c>
      <c r="G56" s="42" t="str">
        <f t="shared" si="28"/>
        <v/>
      </c>
      <c r="H56" s="42" t="str">
        <f t="shared" si="28"/>
        <v/>
      </c>
      <c r="I56" s="43" t="str">
        <f t="shared" si="28"/>
        <v/>
      </c>
      <c r="J56" s="42" t="str">
        <f t="shared" si="28"/>
        <v/>
      </c>
      <c r="K56" s="42" t="str">
        <f t="shared" si="28"/>
        <v/>
      </c>
      <c r="L56" s="42" t="str">
        <f t="shared" si="28"/>
        <v/>
      </c>
      <c r="M56" s="42" t="str">
        <f t="shared" si="28"/>
        <v/>
      </c>
      <c r="N56" s="42" t="str">
        <f t="shared" si="28"/>
        <v/>
      </c>
      <c r="O56" s="42" t="str">
        <f t="shared" si="28"/>
        <v/>
      </c>
      <c r="P56" s="42" t="str">
        <f t="shared" si="28"/>
        <v/>
      </c>
      <c r="Q56" s="42" t="str">
        <f t="shared" si="28"/>
        <v/>
      </c>
      <c r="R56" s="42" t="str">
        <f t="shared" si="28"/>
        <v/>
      </c>
      <c r="S56" s="42" t="str">
        <f t="shared" si="28"/>
        <v/>
      </c>
      <c r="T56" s="42" t="str">
        <f t="shared" si="28"/>
        <v/>
      </c>
      <c r="U56" s="42" t="str">
        <f t="shared" si="28"/>
        <v/>
      </c>
      <c r="V56" s="42" t="str">
        <f t="shared" si="28"/>
        <v/>
      </c>
      <c r="W56" s="42" t="str">
        <f t="shared" si="28"/>
        <v/>
      </c>
      <c r="X56" s="42" t="str">
        <f t="shared" si="28"/>
        <v/>
      </c>
      <c r="Y56" s="43" t="str">
        <f t="shared" si="28"/>
        <v/>
      </c>
      <c r="Z56" s="42" t="str">
        <f t="shared" si="28"/>
        <v/>
      </c>
      <c r="AA56" s="42" t="str">
        <f t="shared" si="28"/>
        <v/>
      </c>
      <c r="AB56" s="42" t="str">
        <f t="shared" si="28"/>
        <v/>
      </c>
      <c r="AC56" s="42" t="str">
        <f t="shared" si="28"/>
        <v/>
      </c>
      <c r="AD56" s="42" t="str">
        <f t="shared" si="28"/>
        <v/>
      </c>
      <c r="AE56" s="38" t="str">
        <f t="shared" si="28"/>
        <v/>
      </c>
      <c r="AF56" s="38" t="str">
        <f t="shared" si="28"/>
        <v/>
      </c>
      <c r="AG56" s="38" t="str">
        <f t="shared" si="28"/>
        <v/>
      </c>
      <c r="AH56" s="38" t="str">
        <f>IF(AH28="","",AH28)</f>
        <v/>
      </c>
      <c r="AI56" s="38" t="str">
        <f>IF(AI28="","",AI28)</f>
        <v/>
      </c>
      <c r="AJ56" s="38" t="str">
        <f>IF(AJ28="","",AJ28)</f>
        <v/>
      </c>
      <c r="AK56" s="38" t="str">
        <f>IF(AK28="","",AK28)</f>
        <v/>
      </c>
    </row>
    <row r="57" spans="1:37" ht="25" customHeight="1" x14ac:dyDescent="0.25">
      <c r="I57" s="1"/>
      <c r="AA57" s="1"/>
    </row>
  </sheetData>
  <mergeCells count="24">
    <mergeCell ref="D48:E48"/>
    <mergeCell ref="W48:X48"/>
    <mergeCell ref="T52:U52"/>
    <mergeCell ref="D53:E53"/>
    <mergeCell ref="W53:X53"/>
    <mergeCell ref="W43:X43"/>
    <mergeCell ref="D20:E20"/>
    <mergeCell ref="W20:X20"/>
    <mergeCell ref="T24:U24"/>
    <mergeCell ref="D25:E25"/>
    <mergeCell ref="W25:X25"/>
    <mergeCell ref="D33:E33"/>
    <mergeCell ref="W33:X33"/>
    <mergeCell ref="D38:E38"/>
    <mergeCell ref="W38:X38"/>
    <mergeCell ref="D43:E43"/>
    <mergeCell ref="AI29:AJ29"/>
    <mergeCell ref="AI1:AJ1"/>
    <mergeCell ref="D5:E5"/>
    <mergeCell ref="W5:X5"/>
    <mergeCell ref="D10:E10"/>
    <mergeCell ref="W10:X10"/>
    <mergeCell ref="D15:E15"/>
    <mergeCell ref="W15:X15"/>
  </mergeCells>
  <phoneticPr fontId="2"/>
  <conditionalFormatting sqref="E34">
    <cfRule type="expression" dxfId="106" priority="10" stopIfTrue="1">
      <formula>E34=0</formula>
    </cfRule>
  </conditionalFormatting>
  <conditionalFormatting sqref="E44">
    <cfRule type="expression" dxfId="105" priority="6" stopIfTrue="1">
      <formula>E44=0</formula>
    </cfRule>
  </conditionalFormatting>
  <conditionalFormatting sqref="E49">
    <cfRule type="expression" dxfId="104" priority="4" stopIfTrue="1">
      <formula>E49=0</formula>
    </cfRule>
  </conditionalFormatting>
  <conditionalFormatting sqref="E54">
    <cfRule type="expression" dxfId="103" priority="2" stopIfTrue="1">
      <formula>E54=0</formula>
    </cfRule>
  </conditionalFormatting>
  <conditionalFormatting sqref="K39">
    <cfRule type="expression" dxfId="102" priority="8" stopIfTrue="1">
      <formula>K39=0</formula>
    </cfRule>
  </conditionalFormatting>
  <conditionalFormatting sqref="X34">
    <cfRule type="expression" dxfId="101" priority="9" stopIfTrue="1">
      <formula>X34=0</formula>
    </cfRule>
  </conditionalFormatting>
  <conditionalFormatting sqref="X44">
    <cfRule type="expression" dxfId="100" priority="5" stopIfTrue="1">
      <formula>X44=0</formula>
    </cfRule>
  </conditionalFormatting>
  <conditionalFormatting sqref="X49">
    <cfRule type="expression" dxfId="99" priority="3" stopIfTrue="1">
      <formula>X49=0</formula>
    </cfRule>
  </conditionalFormatting>
  <conditionalFormatting sqref="X54">
    <cfRule type="expression" dxfId="98" priority="1" stopIfTrue="1">
      <formula>X54=0</formula>
    </cfRule>
  </conditionalFormatting>
  <conditionalFormatting sqref="AD39">
    <cfRule type="expression" dxfId="97" priority="7" stopIfTrue="1">
      <formula>AD39=0</formula>
    </cfRule>
  </conditionalFormatting>
  <pageMargins left="0.98425196850393704" right="0.98425196850393704" top="0.98425196850393704" bottom="0.98425196850393704" header="0.51181102362204722" footer="0.51181102362204722"/>
  <pageSetup paperSize="9" orientation="portrait" horizontalDpi="300" verticalDpi="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19</vt:i4>
      </vt:variant>
      <vt:variant>
        <vt:lpstr>名前付き一覧</vt:lpstr>
      </vt:variant>
      <vt:variant>
        <vt:i4>19</vt:i4>
      </vt:variant>
    </vt:vector>
  </HeadingPairs>
  <TitlesOfParts>
    <vt:vector size="38" baseType="lpstr">
      <vt:lpstr>面積①</vt:lpstr>
      <vt:lpstr>面積②</vt:lpstr>
      <vt:lpstr>面積③</vt:lpstr>
      <vt:lpstr>面積④</vt:lpstr>
      <vt:lpstr>がい数①</vt:lpstr>
      <vt:lpstr>がい数②</vt:lpstr>
      <vt:lpstr>もとの数はいくつ</vt:lpstr>
      <vt:lpstr>小数のかけ算①</vt:lpstr>
      <vt:lpstr>小数のかけ算②</vt:lpstr>
      <vt:lpstr>小数のかけ算③</vt:lpstr>
      <vt:lpstr>小数のわり算①</vt:lpstr>
      <vt:lpstr>小数のわり算②</vt:lpstr>
      <vt:lpstr>小数のわり算③</vt:lpstr>
      <vt:lpstr>小数のわり算④</vt:lpstr>
      <vt:lpstr>小数のわり算⑤</vt:lpstr>
      <vt:lpstr>分数①</vt:lpstr>
      <vt:lpstr>分数②</vt:lpstr>
      <vt:lpstr>分数③</vt:lpstr>
      <vt:lpstr>分数④</vt:lpstr>
      <vt:lpstr>がい数①!Print_Area</vt:lpstr>
      <vt:lpstr>がい数②!Print_Area</vt:lpstr>
      <vt:lpstr>もとの数はいくつ!Print_Area</vt:lpstr>
      <vt:lpstr>小数のかけ算①!Print_Area</vt:lpstr>
      <vt:lpstr>小数のかけ算②!Print_Area</vt:lpstr>
      <vt:lpstr>小数のかけ算③!Print_Area</vt:lpstr>
      <vt:lpstr>小数のわり算①!Print_Area</vt:lpstr>
      <vt:lpstr>小数のわり算②!Print_Area</vt:lpstr>
      <vt:lpstr>小数のわり算③!Print_Area</vt:lpstr>
      <vt:lpstr>小数のわり算④!Print_Area</vt:lpstr>
      <vt:lpstr>小数のわり算⑤!Print_Area</vt:lpstr>
      <vt:lpstr>分数①!Print_Area</vt:lpstr>
      <vt:lpstr>分数②!Print_Area</vt:lpstr>
      <vt:lpstr>分数③!Print_Area</vt:lpstr>
      <vt:lpstr>分数④!Print_Area</vt:lpstr>
      <vt:lpstr>面積①!Print_Area</vt:lpstr>
      <vt:lpstr>面積②!Print_Area</vt:lpstr>
      <vt:lpstr>面積③!Print_Area</vt:lpstr>
      <vt:lpstr>面積④!Print_Area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　英之</dc:creator>
  <cp:lastModifiedBy>鈴木英之</cp:lastModifiedBy>
  <cp:lastPrinted>2011-08-13T05:26:38Z</cp:lastPrinted>
  <dcterms:created xsi:type="dcterms:W3CDTF">2002-04-27T15:07:41Z</dcterms:created>
  <dcterms:modified xsi:type="dcterms:W3CDTF">2023-04-30T08:45:43Z</dcterms:modified>
</cp:coreProperties>
</file>