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C:\Users\toowaki\Desktop\MannenCal\"/>
    </mc:Choice>
  </mc:AlternateContent>
  <xr:revisionPtr revIDLastSave="0" documentId="13_ncr:1_{24D729DC-D724-45C5-9607-4B07C344F35D}" xr6:coauthVersionLast="47" xr6:coauthVersionMax="47" xr10:uidLastSave="{00000000-0000-0000-0000-000000000000}"/>
  <bookViews>
    <workbookView xWindow="4632" yWindow="468" windowWidth="17316" windowHeight="10380" tabRatio="798" xr2:uid="{00000000-000D-0000-FFFF-FFFF00000000}"/>
  </bookViews>
  <sheets>
    <sheet name="使い方" sheetId="13" r:id="rId1"/>
    <sheet name="1ヶ月カレンダー" sheetId="15" r:id="rId2"/>
    <sheet name="年間カレンダー" sheetId="14" r:id="rId3"/>
    <sheet name="週予定+メモ" sheetId="12" r:id="rId4"/>
    <sheet name="1ヶ月表" sheetId="1" r:id="rId5"/>
    <sheet name="3ヶ月表" sheetId="23" r:id="rId6"/>
    <sheet name="1年表" sheetId="24" r:id="rId7"/>
    <sheet name="卓上カレンダ１" sheetId="9" r:id="rId8"/>
    <sheet name="卓上カレンダ２" sheetId="17" r:id="rId9"/>
    <sheet name="工程表" sheetId="27" r:id="rId10"/>
    <sheet name="祝祭日設定" sheetId="2" r:id="rId11"/>
  </sheets>
  <definedNames>
    <definedName name="_xlnm._FilterDatabase" localSheetId="1" hidden="1">'1ヶ月カレンダー'!$Z$4:$AD$4</definedName>
    <definedName name="_xlnm._FilterDatabase" localSheetId="4" hidden="1">'1ヶ月表'!$G$1:$J$1</definedName>
    <definedName name="_xlnm._FilterDatabase" localSheetId="6" hidden="1">'1年表'!$E$1:$H$1</definedName>
    <definedName name="_xlnm._FilterDatabase" localSheetId="5" hidden="1">'3ヶ月表'!$E$1:$H$1</definedName>
    <definedName name="_xlnm._FilterDatabase" localSheetId="7" hidden="1">卓上カレンダ１!$AA$4:$AA$4</definedName>
    <definedName name="_xlnm._FilterDatabase" localSheetId="8" hidden="1">卓上カレンダ２!$AM$5:$AM$5</definedName>
    <definedName name="_xlnm._FilterDatabase" localSheetId="2" hidden="1">年間カレンダー!$F$4:$F$4</definedName>
    <definedName name="_xlnm.Print_Area" localSheetId="1">'1ヶ月カレンダー'!$G$1:$AU$34</definedName>
    <definedName name="_xlnm.Print_Area" localSheetId="4">'1ヶ月表'!$B$1:$L$34</definedName>
    <definedName name="_xlnm.Print_Area" localSheetId="6">'1年表'!$B$1:$BK$35</definedName>
    <definedName name="_xlnm.Print_Area" localSheetId="5">'3ヶ月表'!$B$1:$BK$36</definedName>
    <definedName name="_xlnm.Print_Area" localSheetId="9">工程表!$A$1:$OL$50</definedName>
    <definedName name="_xlnm.Print_Area" localSheetId="3">'週予定+メモ'!$A$1:$AK$174</definedName>
    <definedName name="_xlnm.Print_Area" localSheetId="7">卓上カレンダ１!$B$1:$AB$48</definedName>
    <definedName name="_xlnm.Print_Area" localSheetId="8">卓上カレンダ２!$F$1:$BQ$113</definedName>
    <definedName name="_xlnm.Print_Area" localSheetId="2">年間カレンダー!$G$1:$BB$60</definedName>
    <definedName name="祝祭日">祝祭日設定!$A$2:$B$967</definedName>
  </definedNames>
  <calcPr calcId="191029"/>
  <fileRecoveryPr autoRecover="0"/>
</workbook>
</file>

<file path=xl/calcChain.xml><?xml version="1.0" encoding="utf-8"?>
<calcChain xmlns="http://schemas.openxmlformats.org/spreadsheetml/2006/main">
  <c r="H1" i="9" l="1"/>
  <c r="F5" i="27"/>
  <c r="E50" i="27"/>
  <c r="E49" i="27"/>
  <c r="E48" i="27"/>
  <c r="E47" i="27"/>
  <c r="E46" i="27"/>
  <c r="E45" i="27"/>
  <c r="E44" i="27"/>
  <c r="E43" i="27"/>
  <c r="E42" i="27"/>
  <c r="E41" i="27"/>
  <c r="E40" i="27"/>
  <c r="E39" i="27"/>
  <c r="E38" i="27"/>
  <c r="E37" i="27"/>
  <c r="E36" i="27"/>
  <c r="E35" i="27"/>
  <c r="E34" i="27"/>
  <c r="E33" i="27"/>
  <c r="E32" i="27"/>
  <c r="E31" i="27"/>
  <c r="E30" i="27"/>
  <c r="E29" i="27"/>
  <c r="E28" i="27"/>
  <c r="E27" i="27"/>
  <c r="E26" i="27"/>
  <c r="E25" i="27"/>
  <c r="E24" i="27"/>
  <c r="E23" i="27"/>
  <c r="E22" i="27"/>
  <c r="E21" i="27"/>
  <c r="E20" i="27"/>
  <c r="E19" i="27"/>
  <c r="E18" i="27"/>
  <c r="E17" i="27"/>
  <c r="E16" i="27"/>
  <c r="E15" i="27"/>
  <c r="E14" i="27"/>
  <c r="E13" i="27"/>
  <c r="E12" i="27"/>
  <c r="E11" i="27"/>
  <c r="E10" i="27"/>
  <c r="E9" i="27"/>
  <c r="E8" i="27"/>
  <c r="E7" i="27"/>
  <c r="Y58" i="14"/>
  <c r="Y43" i="14"/>
  <c r="AO58" i="14"/>
  <c r="I58" i="14"/>
  <c r="AO43" i="14"/>
  <c r="AO28" i="14"/>
  <c r="I43" i="14"/>
  <c r="G1" i="27" l="1"/>
  <c r="G2" i="27"/>
  <c r="G4" i="27" l="1"/>
  <c r="G3" i="27"/>
  <c r="G6" i="27"/>
  <c r="G5" i="27"/>
  <c r="H1" i="27"/>
  <c r="H5" i="27" s="1"/>
  <c r="N6" i="23"/>
  <c r="H2" i="27"/>
  <c r="H3" i="27" l="1"/>
  <c r="H4" i="27"/>
  <c r="H6" i="27"/>
  <c r="I1" i="27"/>
  <c r="I5" i="27" s="1"/>
  <c r="N7" i="23"/>
  <c r="J4" i="23"/>
  <c r="BG5" i="24"/>
  <c r="BB5" i="24"/>
  <c r="AW5" i="24"/>
  <c r="AR5" i="24"/>
  <c r="AM5" i="24"/>
  <c r="AH5" i="24"/>
  <c r="AC5" i="24"/>
  <c r="X5" i="24"/>
  <c r="S5" i="24"/>
  <c r="N5" i="24"/>
  <c r="I5" i="24"/>
  <c r="B5" i="24"/>
  <c r="C5" i="24" s="1"/>
  <c r="BG6" i="23"/>
  <c r="BB6" i="23"/>
  <c r="AW6" i="23"/>
  <c r="AR6" i="23"/>
  <c r="AM6" i="23"/>
  <c r="AH6" i="23"/>
  <c r="AC6" i="23"/>
  <c r="X6" i="23"/>
  <c r="S6" i="23"/>
  <c r="I6" i="23"/>
  <c r="B6" i="23"/>
  <c r="I2" i="27"/>
  <c r="I4" i="27" l="1"/>
  <c r="I3" i="27"/>
  <c r="I6" i="27"/>
  <c r="J1" i="27"/>
  <c r="J5" i="27" s="1"/>
  <c r="N8" i="23"/>
  <c r="N9" i="23" s="1"/>
  <c r="O3" i="23"/>
  <c r="Y3" i="23"/>
  <c r="AI3" i="23"/>
  <c r="AS3" i="23"/>
  <c r="BC3" i="23"/>
  <c r="J3" i="23"/>
  <c r="T3" i="23"/>
  <c r="AD3" i="23"/>
  <c r="AN3" i="23"/>
  <c r="AX3" i="23"/>
  <c r="BH3" i="23"/>
  <c r="I7" i="23"/>
  <c r="J3" i="24"/>
  <c r="T3" i="24"/>
  <c r="AD3" i="24"/>
  <c r="AN3" i="24"/>
  <c r="AX3" i="24"/>
  <c r="BH3" i="24"/>
  <c r="O3" i="24"/>
  <c r="Y3" i="24"/>
  <c r="AI3" i="24"/>
  <c r="AS3" i="24"/>
  <c r="BC3" i="24"/>
  <c r="J4" i="24"/>
  <c r="O4" i="24" s="1"/>
  <c r="T4" i="24" s="1"/>
  <c r="Y4" i="24" s="1"/>
  <c r="AD4" i="24" s="1"/>
  <c r="AI4" i="24" s="1"/>
  <c r="AN4" i="24" s="1"/>
  <c r="AS4" i="24" s="1"/>
  <c r="AX4" i="24" s="1"/>
  <c r="BC4" i="24" s="1"/>
  <c r="BH4" i="24" s="1"/>
  <c r="O4" i="23"/>
  <c r="O6" i="23" s="1"/>
  <c r="B6" i="24"/>
  <c r="C6" i="24" s="1"/>
  <c r="B4" i="1"/>
  <c r="C4" i="1" s="1"/>
  <c r="D18" i="15"/>
  <c r="E5" i="24"/>
  <c r="E6" i="23"/>
  <c r="J2" i="27"/>
  <c r="J4" i="27" l="1"/>
  <c r="J3" i="27"/>
  <c r="J6" i="27"/>
  <c r="K1" i="27"/>
  <c r="K5" i="27" s="1"/>
  <c r="O8" i="23"/>
  <c r="O7" i="23"/>
  <c r="O9" i="23"/>
  <c r="N10" i="23"/>
  <c r="T4" i="23"/>
  <c r="Y4" i="23" s="1"/>
  <c r="AD4" i="23" s="1"/>
  <c r="AI4" i="23" s="1"/>
  <c r="AN4" i="23" s="1"/>
  <c r="AS4" i="23" s="1"/>
  <c r="AX4" i="23" s="1"/>
  <c r="BC4" i="23" s="1"/>
  <c r="BH4" i="23" s="1"/>
  <c r="D5" i="24"/>
  <c r="B7" i="24"/>
  <c r="J7" i="23"/>
  <c r="B7" i="23"/>
  <c r="C6" i="23"/>
  <c r="D6" i="23" s="1"/>
  <c r="B5" i="1"/>
  <c r="C5" i="1" s="1"/>
  <c r="C42" i="17"/>
  <c r="K2" i="27"/>
  <c r="Q6" i="23"/>
  <c r="L6" i="23"/>
  <c r="K4" i="27" l="1"/>
  <c r="K3" i="27"/>
  <c r="L1" i="27"/>
  <c r="L5" i="27" s="1"/>
  <c r="K6" i="27"/>
  <c r="O10" i="23"/>
  <c r="N11" i="23"/>
  <c r="P6" i="23"/>
  <c r="D6" i="24"/>
  <c r="B8" i="24"/>
  <c r="C7" i="24"/>
  <c r="I6" i="24"/>
  <c r="J5" i="24"/>
  <c r="K5" i="24" s="1"/>
  <c r="J6" i="23"/>
  <c r="K6" i="23" s="1"/>
  <c r="I8" i="23"/>
  <c r="J8" i="23" s="1"/>
  <c r="C7" i="23"/>
  <c r="B8" i="23"/>
  <c r="B6" i="1"/>
  <c r="C6" i="1" s="1"/>
  <c r="C86" i="17"/>
  <c r="C82" i="17"/>
  <c r="AJ75" i="17" s="1"/>
  <c r="C46" i="17"/>
  <c r="AJ39" i="17" s="1"/>
  <c r="C78" i="17"/>
  <c r="C50" i="17"/>
  <c r="AY51" i="17"/>
  <c r="AQ15" i="17"/>
  <c r="AB15" i="17"/>
  <c r="AF15" i="17"/>
  <c r="V6" i="23"/>
  <c r="X15" i="17"/>
  <c r="AD15" i="17"/>
  <c r="AY15" i="17"/>
  <c r="AS51" i="17"/>
  <c r="AS15" i="17"/>
  <c r="BA15" i="17"/>
  <c r="AF51" i="17"/>
  <c r="AU15" i="17"/>
  <c r="Z15" i="17"/>
  <c r="AQ51" i="17"/>
  <c r="AU51" i="17"/>
  <c r="BC15" i="17"/>
  <c r="L2" i="27"/>
  <c r="Z51" i="17"/>
  <c r="BA51" i="17"/>
  <c r="V51" i="17"/>
  <c r="AW15" i="17"/>
  <c r="L5" i="24"/>
  <c r="AW51" i="17"/>
  <c r="V15" i="17"/>
  <c r="X51" i="17"/>
  <c r="BC51" i="17"/>
  <c r="AD51" i="17"/>
  <c r="E6" i="24"/>
  <c r="AB51" i="17"/>
  <c r="M1" i="27" l="1"/>
  <c r="M5" i="27" s="1"/>
  <c r="L4" i="27"/>
  <c r="L3" i="27"/>
  <c r="L6" i="27"/>
  <c r="O11" i="23"/>
  <c r="N12" i="23"/>
  <c r="D7" i="24"/>
  <c r="I7" i="24"/>
  <c r="J6" i="24"/>
  <c r="B9" i="24"/>
  <c r="C8" i="24"/>
  <c r="N6" i="24"/>
  <c r="O5" i="24"/>
  <c r="P5" i="24" s="1"/>
  <c r="T6" i="23"/>
  <c r="U6" i="23" s="1"/>
  <c r="S7" i="23"/>
  <c r="P7" i="23"/>
  <c r="I9" i="23"/>
  <c r="J9" i="23" s="1"/>
  <c r="K7" i="23"/>
  <c r="D7" i="23"/>
  <c r="C8" i="23"/>
  <c r="B9" i="23"/>
  <c r="B7" i="1"/>
  <c r="C7" i="1" s="1"/>
  <c r="AC74" i="17"/>
  <c r="U74" i="17"/>
  <c r="D97" i="17"/>
  <c r="C97" i="17" s="1"/>
  <c r="D94" i="17"/>
  <c r="W75" i="17" s="1"/>
  <c r="D91" i="17"/>
  <c r="C91" i="17" s="1"/>
  <c r="AJ84" i="17"/>
  <c r="AX74" i="17"/>
  <c r="AP74" i="17"/>
  <c r="D61" i="17"/>
  <c r="D58" i="17"/>
  <c r="W39" i="17" s="1"/>
  <c r="D55" i="17"/>
  <c r="D19" i="17"/>
  <c r="AN17" i="17" s="1"/>
  <c r="D22" i="17"/>
  <c r="C22" i="17" s="1"/>
  <c r="D25" i="17"/>
  <c r="C25" i="17" s="1"/>
  <c r="AX2" i="17"/>
  <c r="AP2" i="17"/>
  <c r="AC2" i="17"/>
  <c r="U2" i="17"/>
  <c r="AG17" i="17"/>
  <c r="AJ12" i="17"/>
  <c r="AJ3" i="17"/>
  <c r="L7" i="23"/>
  <c r="Q7" i="23"/>
  <c r="E7" i="24"/>
  <c r="Q5" i="24"/>
  <c r="AA6" i="23"/>
  <c r="M2" i="27"/>
  <c r="E7" i="23"/>
  <c r="M6" i="27" l="1"/>
  <c r="N1" i="27"/>
  <c r="M4" i="27"/>
  <c r="M3" i="27"/>
  <c r="N3" i="27"/>
  <c r="N4" i="27"/>
  <c r="N6" i="27"/>
  <c r="O1" i="27"/>
  <c r="O5" i="27" s="1"/>
  <c r="AC3" i="17"/>
  <c r="O12" i="23"/>
  <c r="N13" i="23"/>
  <c r="D8" i="24"/>
  <c r="K6" i="24"/>
  <c r="N7" i="24"/>
  <c r="O6" i="24"/>
  <c r="B10" i="24"/>
  <c r="C9" i="24"/>
  <c r="I8" i="24"/>
  <c r="J7" i="24"/>
  <c r="S6" i="24"/>
  <c r="T5" i="24"/>
  <c r="U5" i="24" s="1"/>
  <c r="T7" i="23"/>
  <c r="S8" i="23"/>
  <c r="Y6" i="23"/>
  <c r="Z6" i="23" s="1"/>
  <c r="X7" i="23"/>
  <c r="P8" i="23"/>
  <c r="I10" i="23"/>
  <c r="J10" i="23" s="1"/>
  <c r="K8" i="23"/>
  <c r="D8" i="23"/>
  <c r="C9" i="23"/>
  <c r="B10" i="23"/>
  <c r="B8" i="1"/>
  <c r="C8" i="1" s="1"/>
  <c r="AV75" i="17"/>
  <c r="AX17" i="17"/>
  <c r="B19" i="17"/>
  <c r="AV39" i="17"/>
  <c r="B25" i="17"/>
  <c r="AP5" i="17" s="1"/>
  <c r="Y39" i="17"/>
  <c r="AZ39" i="17"/>
  <c r="AV3" i="17"/>
  <c r="U3" i="17"/>
  <c r="AX89" i="17"/>
  <c r="U17" i="17"/>
  <c r="AR3" i="17"/>
  <c r="AZ3" i="17"/>
  <c r="Y3" i="17"/>
  <c r="AG3" i="17"/>
  <c r="B22" i="17"/>
  <c r="U4" i="17" s="1"/>
  <c r="W4" i="17" s="1"/>
  <c r="Y4" i="17" s="1"/>
  <c r="AA4" i="17" s="1"/>
  <c r="AC4" i="17" s="1"/>
  <c r="AE4" i="17" s="1"/>
  <c r="AG4" i="17" s="1"/>
  <c r="U6" i="17" s="1"/>
  <c r="AP3" i="17"/>
  <c r="AT3" i="17"/>
  <c r="AX3" i="17"/>
  <c r="BB3" i="17"/>
  <c r="W3" i="17"/>
  <c r="AA3" i="17"/>
  <c r="AE3" i="17"/>
  <c r="AG39" i="17"/>
  <c r="B91" i="17"/>
  <c r="U90" i="17" s="1"/>
  <c r="AA90" i="17" s="1"/>
  <c r="AG90" i="17" s="1"/>
  <c r="AK90" i="17" s="1"/>
  <c r="AN90" i="17" s="1"/>
  <c r="AR90" i="17" s="1"/>
  <c r="AX90" i="17" s="1"/>
  <c r="U93" i="17" s="1"/>
  <c r="AA93" i="17" s="1"/>
  <c r="AG93" i="17" s="1"/>
  <c r="AK93" i="17" s="1"/>
  <c r="AN93" i="17" s="1"/>
  <c r="AR93" i="17" s="1"/>
  <c r="AX93" i="17" s="1"/>
  <c r="U96" i="17" s="1"/>
  <c r="AA96" i="17" s="1"/>
  <c r="AG96" i="17" s="1"/>
  <c r="AK96" i="17" s="1"/>
  <c r="AN96" i="17" s="1"/>
  <c r="AR96" i="17" s="1"/>
  <c r="AX96" i="17" s="1"/>
  <c r="U99" i="17" s="1"/>
  <c r="AA99" i="17" s="1"/>
  <c r="AG99" i="17" s="1"/>
  <c r="AK99" i="17" s="1"/>
  <c r="AN99" i="17" s="1"/>
  <c r="AR99" i="17" s="1"/>
  <c r="AX99" i="17" s="1"/>
  <c r="U102" i="17" s="1"/>
  <c r="AA102" i="17" s="1"/>
  <c r="AG102" i="17" s="1"/>
  <c r="AK102" i="17" s="1"/>
  <c r="AN102" i="17" s="1"/>
  <c r="AR102" i="17" s="1"/>
  <c r="AX102" i="17" s="1"/>
  <c r="U105" i="17" s="1"/>
  <c r="AA105" i="17" s="1"/>
  <c r="AG105" i="17" s="1"/>
  <c r="AK105" i="17" s="1"/>
  <c r="AN105" i="17" s="1"/>
  <c r="AR105" i="17" s="1"/>
  <c r="AX105" i="17" s="1"/>
  <c r="U53" i="17"/>
  <c r="AG53" i="17"/>
  <c r="AN53" i="17"/>
  <c r="AX53" i="17"/>
  <c r="AA89" i="17"/>
  <c r="AK89" i="17"/>
  <c r="AR89" i="17"/>
  <c r="C94" i="17"/>
  <c r="AE75" i="17"/>
  <c r="AA75" i="17"/>
  <c r="AG75" i="17"/>
  <c r="AC75" i="17"/>
  <c r="Y75" i="17"/>
  <c r="U75" i="17"/>
  <c r="AA17" i="17"/>
  <c r="AK17" i="17"/>
  <c r="AR17" i="17"/>
  <c r="C19" i="17"/>
  <c r="U19" i="17" s="1"/>
  <c r="U39" i="17"/>
  <c r="AC39" i="17"/>
  <c r="AR39" i="17"/>
  <c r="AA53" i="17"/>
  <c r="AK53" i="17"/>
  <c r="AR53" i="17"/>
  <c r="U89" i="17"/>
  <c r="AG89" i="17"/>
  <c r="AN89" i="17"/>
  <c r="B97" i="17"/>
  <c r="AP76" i="17" s="1"/>
  <c r="AR76" i="17" s="1"/>
  <c r="AT76" i="17" s="1"/>
  <c r="AV76" i="17" s="1"/>
  <c r="AX76" i="17" s="1"/>
  <c r="AZ76" i="17" s="1"/>
  <c r="BB76" i="17" s="1"/>
  <c r="AP78" i="17" s="1"/>
  <c r="AR78" i="17" s="1"/>
  <c r="AT78" i="17" s="1"/>
  <c r="AV78" i="17" s="1"/>
  <c r="AX78" i="17" s="1"/>
  <c r="AZ78" i="17" s="1"/>
  <c r="BB78" i="17" s="1"/>
  <c r="AP80" i="17" s="1"/>
  <c r="AR80" i="17" s="1"/>
  <c r="AT80" i="17" s="1"/>
  <c r="AV80" i="17" s="1"/>
  <c r="AX80" i="17" s="1"/>
  <c r="AZ80" i="17" s="1"/>
  <c r="BB80" i="17" s="1"/>
  <c r="AP82" i="17" s="1"/>
  <c r="AR82" i="17" s="1"/>
  <c r="AT82" i="17" s="1"/>
  <c r="AV82" i="17" s="1"/>
  <c r="AX82" i="17" s="1"/>
  <c r="AZ82" i="17" s="1"/>
  <c r="BB82" i="17" s="1"/>
  <c r="AP84" i="17" s="1"/>
  <c r="AR84" i="17" s="1"/>
  <c r="AT84" i="17" s="1"/>
  <c r="AV84" i="17" s="1"/>
  <c r="AX84" i="17" s="1"/>
  <c r="AZ84" i="17" s="1"/>
  <c r="BB84" i="17" s="1"/>
  <c r="AP86" i="17" s="1"/>
  <c r="AR86" i="17" s="1"/>
  <c r="AT86" i="17" s="1"/>
  <c r="AV86" i="17" s="1"/>
  <c r="AX86" i="17" s="1"/>
  <c r="AZ86" i="17" s="1"/>
  <c r="BB86" i="17" s="1"/>
  <c r="AR75" i="17"/>
  <c r="AZ75" i="17"/>
  <c r="B94" i="17"/>
  <c r="AP75" i="17"/>
  <c r="AT75" i="17"/>
  <c r="AX75" i="17"/>
  <c r="BB75" i="17"/>
  <c r="AA39" i="17"/>
  <c r="AE39" i="17"/>
  <c r="AP39" i="17"/>
  <c r="AT39" i="17"/>
  <c r="AX39" i="17"/>
  <c r="BB39" i="17"/>
  <c r="W3" i="15"/>
  <c r="W11" i="15"/>
  <c r="D24" i="15"/>
  <c r="B24" i="15" s="1"/>
  <c r="D21" i="15"/>
  <c r="C21" i="15" s="1"/>
  <c r="AK16" i="15"/>
  <c r="H34" i="9"/>
  <c r="H33" i="9"/>
  <c r="J33" i="9" s="1"/>
  <c r="L33" i="9" s="1"/>
  <c r="N33" i="9" s="1"/>
  <c r="P33" i="9" s="1"/>
  <c r="R33" i="9" s="1"/>
  <c r="T33" i="9" s="1"/>
  <c r="H35" i="9" s="1"/>
  <c r="J35" i="9" s="1"/>
  <c r="L35" i="9" s="1"/>
  <c r="N35" i="9" s="1"/>
  <c r="P35" i="9" s="1"/>
  <c r="R35" i="9" s="1"/>
  <c r="T35" i="9" s="1"/>
  <c r="H37" i="9" s="1"/>
  <c r="J37" i="9" s="1"/>
  <c r="L37" i="9" s="1"/>
  <c r="N37" i="9" s="1"/>
  <c r="P37" i="9" s="1"/>
  <c r="R37" i="9" s="1"/>
  <c r="T37" i="9" s="1"/>
  <c r="H39" i="9" s="1"/>
  <c r="J39" i="9" s="1"/>
  <c r="L39" i="9" s="1"/>
  <c r="N39" i="9" s="1"/>
  <c r="P39" i="9" s="1"/>
  <c r="R39" i="9" s="1"/>
  <c r="T39" i="9" s="1"/>
  <c r="H41" i="9" s="1"/>
  <c r="J41" i="9" s="1"/>
  <c r="L41" i="9" s="1"/>
  <c r="N41" i="9" s="1"/>
  <c r="P41" i="9" s="1"/>
  <c r="R41" i="9" s="1"/>
  <c r="T41" i="9" s="1"/>
  <c r="H43" i="9" s="1"/>
  <c r="J43" i="9" s="1"/>
  <c r="L43" i="9" s="1"/>
  <c r="N43" i="9" s="1"/>
  <c r="P43" i="9" s="1"/>
  <c r="R43" i="9" s="1"/>
  <c r="T43" i="9" s="1"/>
  <c r="U7" i="15"/>
  <c r="AK13" i="14"/>
  <c r="L8" i="23"/>
  <c r="Q8" i="23"/>
  <c r="U13" i="15"/>
  <c r="V5" i="24"/>
  <c r="U5" i="15"/>
  <c r="U3" i="15"/>
  <c r="E8" i="23"/>
  <c r="O2" i="27"/>
  <c r="U9" i="15"/>
  <c r="E8" i="24"/>
  <c r="U20" i="17"/>
  <c r="AQ4" i="17"/>
  <c r="V7" i="23"/>
  <c r="V5" i="17"/>
  <c r="AF6" i="23"/>
  <c r="U11" i="15"/>
  <c r="L6" i="24"/>
  <c r="N2" i="27"/>
  <c r="N5" i="27" l="1"/>
  <c r="O4" i="27"/>
  <c r="O3" i="27"/>
  <c r="O6" i="27"/>
  <c r="P1" i="27"/>
  <c r="P5" i="27" s="1"/>
  <c r="AP4" i="17"/>
  <c r="AR4" i="17" s="1"/>
  <c r="AT4" i="17" s="1"/>
  <c r="AV4" i="17" s="1"/>
  <c r="AX4" i="17" s="1"/>
  <c r="AZ4" i="17" s="1"/>
  <c r="BB4" i="17" s="1"/>
  <c r="AP6" i="17" s="1"/>
  <c r="AR6" i="17" s="1"/>
  <c r="O13" i="23"/>
  <c r="N14" i="23"/>
  <c r="K7" i="24"/>
  <c r="D9" i="24"/>
  <c r="P6" i="24"/>
  <c r="S7" i="24"/>
  <c r="T6" i="24"/>
  <c r="I9" i="24"/>
  <c r="J8" i="24"/>
  <c r="B11" i="24"/>
  <c r="C10" i="24"/>
  <c r="N8" i="24"/>
  <c r="O7" i="24"/>
  <c r="X6" i="24"/>
  <c r="Y5" i="24"/>
  <c r="Z5" i="24" s="1"/>
  <c r="Y7" i="23"/>
  <c r="X8" i="23"/>
  <c r="AD6" i="23"/>
  <c r="AE6" i="23" s="1"/>
  <c r="AC7" i="23"/>
  <c r="T8" i="23"/>
  <c r="S9" i="23"/>
  <c r="AI6" i="23"/>
  <c r="U7" i="23"/>
  <c r="P9" i="23"/>
  <c r="I11" i="23"/>
  <c r="J11" i="23" s="1"/>
  <c r="K9" i="23"/>
  <c r="C10" i="23"/>
  <c r="B11" i="23"/>
  <c r="D9" i="23"/>
  <c r="B9" i="1"/>
  <c r="C9" i="1" s="1"/>
  <c r="W6" i="17"/>
  <c r="U5" i="17"/>
  <c r="U18" i="17"/>
  <c r="AA18" i="17" s="1"/>
  <c r="AG18" i="17" s="1"/>
  <c r="AK18" i="17" s="1"/>
  <c r="AN18" i="17" s="1"/>
  <c r="AR18" i="17" s="1"/>
  <c r="AX18" i="17" s="1"/>
  <c r="U21" i="17" s="1"/>
  <c r="AA21" i="17" s="1"/>
  <c r="AG21" i="17" s="1"/>
  <c r="AK21" i="17" s="1"/>
  <c r="AN21" i="17" s="1"/>
  <c r="AR21" i="17" s="1"/>
  <c r="AX21" i="17" s="1"/>
  <c r="U24" i="17" s="1"/>
  <c r="AA24" i="17" s="1"/>
  <c r="AG24" i="17" s="1"/>
  <c r="AK24" i="17" s="1"/>
  <c r="AN24" i="17" s="1"/>
  <c r="AR24" i="17" s="1"/>
  <c r="AX24" i="17" s="1"/>
  <c r="U27" i="17" s="1"/>
  <c r="AA27" i="17" s="1"/>
  <c r="AG27" i="17" s="1"/>
  <c r="AK27" i="17" s="1"/>
  <c r="AN27" i="17" s="1"/>
  <c r="AR27" i="17" s="1"/>
  <c r="AX27" i="17" s="1"/>
  <c r="U30" i="17" s="1"/>
  <c r="AA30" i="17" s="1"/>
  <c r="AG30" i="17" s="1"/>
  <c r="AK30" i="17" s="1"/>
  <c r="AN30" i="17" s="1"/>
  <c r="AR30" i="17" s="1"/>
  <c r="AX30" i="17" s="1"/>
  <c r="U33" i="17" s="1"/>
  <c r="AA33" i="17" s="1"/>
  <c r="AG33" i="17" s="1"/>
  <c r="AK33" i="17" s="1"/>
  <c r="AN33" i="17" s="1"/>
  <c r="AR33" i="17" s="1"/>
  <c r="AX33" i="17" s="1"/>
  <c r="U91" i="17"/>
  <c r="AA91" i="17" s="1"/>
  <c r="AP77" i="17"/>
  <c r="AR77" i="17" s="1"/>
  <c r="U77" i="17"/>
  <c r="U76" i="17"/>
  <c r="W76" i="17" s="1"/>
  <c r="Y76" i="17" s="1"/>
  <c r="AA76" i="17" s="1"/>
  <c r="AC76" i="17" s="1"/>
  <c r="AE76" i="17" s="1"/>
  <c r="AG76" i="17" s="1"/>
  <c r="AR5" i="17"/>
  <c r="W5" i="17"/>
  <c r="AA19" i="17"/>
  <c r="C18" i="15"/>
  <c r="B18" i="15"/>
  <c r="C24" i="15"/>
  <c r="AI4" i="15" s="1"/>
  <c r="I2" i="15"/>
  <c r="M2" i="15"/>
  <c r="Q2" i="15"/>
  <c r="AI2" i="15"/>
  <c r="AM2" i="15"/>
  <c r="AQ2" i="15"/>
  <c r="AU2" i="15"/>
  <c r="B21" i="15"/>
  <c r="G2" i="15"/>
  <c r="K2" i="15"/>
  <c r="O2" i="15"/>
  <c r="S2" i="15"/>
  <c r="AK2" i="15"/>
  <c r="AO2" i="15"/>
  <c r="AS2" i="15"/>
  <c r="G16" i="15"/>
  <c r="AE16" i="15"/>
  <c r="S16" i="15"/>
  <c r="AQ16" i="15"/>
  <c r="M16" i="15"/>
  <c r="Y16" i="15"/>
  <c r="J34" i="9"/>
  <c r="H19" i="9"/>
  <c r="H18" i="9"/>
  <c r="J18" i="9" s="1"/>
  <c r="L18" i="9" s="1"/>
  <c r="N18" i="9" s="1"/>
  <c r="P18" i="9" s="1"/>
  <c r="R18" i="9" s="1"/>
  <c r="T18" i="9" s="1"/>
  <c r="H20" i="9" s="1"/>
  <c r="J20" i="9" s="1"/>
  <c r="L20" i="9" s="1"/>
  <c r="N20" i="9" s="1"/>
  <c r="P20" i="9" s="1"/>
  <c r="R20" i="9" s="1"/>
  <c r="T20" i="9" s="1"/>
  <c r="H22" i="9" s="1"/>
  <c r="J22" i="9" s="1"/>
  <c r="L22" i="9" s="1"/>
  <c r="N22" i="9" s="1"/>
  <c r="P22" i="9" s="1"/>
  <c r="R22" i="9" s="1"/>
  <c r="T22" i="9" s="1"/>
  <c r="H24" i="9" s="1"/>
  <c r="J24" i="9" s="1"/>
  <c r="L24" i="9" s="1"/>
  <c r="N24" i="9" s="1"/>
  <c r="P24" i="9" s="1"/>
  <c r="R24" i="9" s="1"/>
  <c r="T24" i="9" s="1"/>
  <c r="AN59" i="14"/>
  <c r="AP59" i="14" s="1"/>
  <c r="X59" i="14"/>
  <c r="Z59" i="14" s="1"/>
  <c r="H59" i="14"/>
  <c r="J59" i="14" s="1"/>
  <c r="AN44" i="14"/>
  <c r="AP44" i="14" s="1"/>
  <c r="X44" i="14"/>
  <c r="Z44" i="14" s="1"/>
  <c r="H44" i="14"/>
  <c r="J44" i="14" s="1"/>
  <c r="AN29" i="14"/>
  <c r="AP29" i="14" s="1"/>
  <c r="X29" i="14"/>
  <c r="H29" i="14"/>
  <c r="J29" i="14" s="1"/>
  <c r="H16" i="14"/>
  <c r="H18" i="14" s="1"/>
  <c r="P16" i="14"/>
  <c r="X16" i="14"/>
  <c r="AF16" i="14"/>
  <c r="AN16" i="14"/>
  <c r="AV16" i="14"/>
  <c r="AQ1" i="15"/>
  <c r="AI1" i="15"/>
  <c r="O1" i="15"/>
  <c r="G1" i="15"/>
  <c r="X5" i="17"/>
  <c r="U92" i="17"/>
  <c r="AA5" i="24"/>
  <c r="I33" i="9"/>
  <c r="AS76" i="17"/>
  <c r="P2" i="27"/>
  <c r="V76" i="17"/>
  <c r="AS4" i="17"/>
  <c r="K58" i="14"/>
  <c r="AK6" i="23"/>
  <c r="AQ58" i="14"/>
  <c r="X4" i="17"/>
  <c r="AQ28" i="14"/>
  <c r="L7" i="24"/>
  <c r="L9" i="23"/>
  <c r="AA58" i="14"/>
  <c r="V8" i="23"/>
  <c r="AH3" i="17"/>
  <c r="AA7" i="23"/>
  <c r="K43" i="14"/>
  <c r="AA43" i="14"/>
  <c r="Q9" i="23"/>
  <c r="E9" i="23"/>
  <c r="AQ5" i="17"/>
  <c r="E9" i="24"/>
  <c r="AQ43" i="14"/>
  <c r="Q6" i="24"/>
  <c r="AS5" i="17"/>
  <c r="V4" i="17"/>
  <c r="AR29" i="14" l="1"/>
  <c r="H26" i="9"/>
  <c r="J26" i="9" s="1"/>
  <c r="L26" i="9" s="1"/>
  <c r="N26" i="9" s="1"/>
  <c r="P26" i="9" s="1"/>
  <c r="R26" i="9" s="1"/>
  <c r="T26" i="9" s="1"/>
  <c r="H28" i="9" s="1"/>
  <c r="J28" i="9" s="1"/>
  <c r="L28" i="9" s="1"/>
  <c r="N28" i="9" s="1"/>
  <c r="P28" i="9" s="1"/>
  <c r="R28" i="9" s="1"/>
  <c r="T28" i="9" s="1"/>
  <c r="L59" i="14"/>
  <c r="AR59" i="14"/>
  <c r="AB59" i="14"/>
  <c r="AB44" i="14"/>
  <c r="L44" i="14"/>
  <c r="AR44" i="14"/>
  <c r="P4" i="27"/>
  <c r="P3" i="27"/>
  <c r="P6" i="27"/>
  <c r="Q1" i="27"/>
  <c r="Q5" i="27" s="1"/>
  <c r="O14" i="23"/>
  <c r="N15" i="23"/>
  <c r="P7" i="24"/>
  <c r="D10" i="24"/>
  <c r="K8" i="24"/>
  <c r="U6" i="24"/>
  <c r="X7" i="24"/>
  <c r="Y6" i="24"/>
  <c r="N9" i="24"/>
  <c r="O8" i="24"/>
  <c r="B12" i="24"/>
  <c r="C11" i="24"/>
  <c r="I10" i="24"/>
  <c r="J9" i="24"/>
  <c r="S8" i="24"/>
  <c r="T7" i="24"/>
  <c r="AC6" i="24"/>
  <c r="AD5" i="24"/>
  <c r="AE5" i="24" s="1"/>
  <c r="AJ6" i="23"/>
  <c r="AH7" i="23"/>
  <c r="T9" i="23"/>
  <c r="S10" i="23"/>
  <c r="AD7" i="23"/>
  <c r="AC8" i="23"/>
  <c r="Y8" i="23"/>
  <c r="X9" i="23"/>
  <c r="U8" i="23"/>
  <c r="Z7" i="23"/>
  <c r="P10" i="23"/>
  <c r="I12" i="23"/>
  <c r="J12" i="23" s="1"/>
  <c r="K10" i="23"/>
  <c r="D10" i="23"/>
  <c r="C11" i="23"/>
  <c r="B12" i="23"/>
  <c r="G18" i="15"/>
  <c r="G17" i="15"/>
  <c r="M17" i="15" s="1"/>
  <c r="S17" i="15" s="1"/>
  <c r="B10" i="1"/>
  <c r="C10" i="1" s="1"/>
  <c r="Z29" i="14"/>
  <c r="L29" i="14"/>
  <c r="AT6" i="17"/>
  <c r="Y6" i="17"/>
  <c r="W77" i="17"/>
  <c r="AT77" i="17"/>
  <c r="AG91" i="17"/>
  <c r="AT5" i="17"/>
  <c r="Y5" i="17"/>
  <c r="AG19" i="17"/>
  <c r="AI3" i="15"/>
  <c r="AK3" i="15" s="1"/>
  <c r="AM3" i="15" s="1"/>
  <c r="AO3" i="15" s="1"/>
  <c r="AQ3" i="15" s="1"/>
  <c r="AS3" i="15" s="1"/>
  <c r="AU3" i="15" s="1"/>
  <c r="AI5" i="15" s="1"/>
  <c r="AK5" i="15" s="1"/>
  <c r="AM5" i="15" s="1"/>
  <c r="AO5" i="15" s="1"/>
  <c r="AQ5" i="15" s="1"/>
  <c r="AS5" i="15" s="1"/>
  <c r="AU5" i="15" s="1"/>
  <c r="AI7" i="15" s="1"/>
  <c r="AK7" i="15" s="1"/>
  <c r="AM7" i="15" s="1"/>
  <c r="AO7" i="15" s="1"/>
  <c r="AQ7" i="15" s="1"/>
  <c r="AS7" i="15" s="1"/>
  <c r="AU7" i="15" s="1"/>
  <c r="AI9" i="15" s="1"/>
  <c r="AK9" i="15" s="1"/>
  <c r="AM9" i="15" s="1"/>
  <c r="AO9" i="15" s="1"/>
  <c r="AQ9" i="15" s="1"/>
  <c r="AS9" i="15" s="1"/>
  <c r="AU9" i="15" s="1"/>
  <c r="AI11" i="15" s="1"/>
  <c r="AK11" i="15" s="1"/>
  <c r="AM11" i="15" s="1"/>
  <c r="AO11" i="15" s="1"/>
  <c r="AQ11" i="15" s="1"/>
  <c r="AS11" i="15" s="1"/>
  <c r="AU11" i="15" s="1"/>
  <c r="AI13" i="15" s="1"/>
  <c r="AK13" i="15" s="1"/>
  <c r="AM13" i="15" s="1"/>
  <c r="AO13" i="15" s="1"/>
  <c r="AQ13" i="15" s="1"/>
  <c r="AS13" i="15" s="1"/>
  <c r="AU13" i="15" s="1"/>
  <c r="G4" i="15"/>
  <c r="G3" i="15"/>
  <c r="I3" i="15" s="1"/>
  <c r="K3" i="15" s="1"/>
  <c r="M3" i="15" s="1"/>
  <c r="O3" i="15" s="1"/>
  <c r="Q3" i="15" s="1"/>
  <c r="S3" i="15" s="1"/>
  <c r="AK4" i="15"/>
  <c r="L34" i="9"/>
  <c r="J19" i="9"/>
  <c r="E10" i="23"/>
  <c r="AU5" i="17"/>
  <c r="E10" i="24"/>
  <c r="Z4" i="17"/>
  <c r="AF5" i="24"/>
  <c r="AQ76" i="17"/>
  <c r="K33" i="9"/>
  <c r="H3" i="15"/>
  <c r="L8" i="24"/>
  <c r="AJ3" i="15"/>
  <c r="I18" i="9"/>
  <c r="AC58" i="14"/>
  <c r="I17" i="15"/>
  <c r="Y28" i="14"/>
  <c r="AU76" i="17"/>
  <c r="AS43" i="14"/>
  <c r="T2" i="15"/>
  <c r="Z5" i="17"/>
  <c r="AU4" i="17"/>
  <c r="AF7" i="23"/>
  <c r="K28" i="14"/>
  <c r="AV12" i="15"/>
  <c r="AA8" i="23"/>
  <c r="Q7" i="24"/>
  <c r="M58" i="14"/>
  <c r="V6" i="24"/>
  <c r="V9" i="23"/>
  <c r="AH75" i="17"/>
  <c r="AL3" i="15"/>
  <c r="Q10" i="23"/>
  <c r="AP6" i="23"/>
  <c r="AA92" i="17"/>
  <c r="M43" i="14"/>
  <c r="L10" i="23"/>
  <c r="AA20" i="17"/>
  <c r="X76" i="17"/>
  <c r="AS58" i="14"/>
  <c r="I28" i="14"/>
  <c r="Q2" i="27"/>
  <c r="AS28" i="14"/>
  <c r="AC43" i="14"/>
  <c r="AT29" i="14" l="1"/>
  <c r="AD59" i="14"/>
  <c r="AT59" i="14"/>
  <c r="N59" i="14"/>
  <c r="AT44" i="14"/>
  <c r="N44" i="14"/>
  <c r="AD44" i="14"/>
  <c r="Q4" i="27"/>
  <c r="Q3" i="27"/>
  <c r="Q6" i="27"/>
  <c r="R1" i="27"/>
  <c r="R5" i="27" s="1"/>
  <c r="O15" i="23"/>
  <c r="N16" i="23"/>
  <c r="U7" i="24"/>
  <c r="K9" i="24"/>
  <c r="D11" i="24"/>
  <c r="P8" i="24"/>
  <c r="Z6" i="24"/>
  <c r="AC7" i="24"/>
  <c r="AD6" i="24"/>
  <c r="S9" i="24"/>
  <c r="T8" i="24"/>
  <c r="I11" i="24"/>
  <c r="J10" i="24"/>
  <c r="B13" i="24"/>
  <c r="C12" i="24"/>
  <c r="N10" i="24"/>
  <c r="O9" i="24"/>
  <c r="X8" i="24"/>
  <c r="Y7" i="24"/>
  <c r="AH6" i="24"/>
  <c r="AI5" i="24"/>
  <c r="AJ5" i="24" s="1"/>
  <c r="AN6" i="23"/>
  <c r="AO6" i="23" s="1"/>
  <c r="AM7" i="23"/>
  <c r="Y9" i="23"/>
  <c r="X10" i="23"/>
  <c r="AD8" i="23"/>
  <c r="AC9" i="23"/>
  <c r="T10" i="23"/>
  <c r="S11" i="23"/>
  <c r="AI7" i="23"/>
  <c r="AH8" i="23"/>
  <c r="Z8" i="23"/>
  <c r="AE7" i="23"/>
  <c r="U9" i="23"/>
  <c r="P11" i="23"/>
  <c r="I13" i="23"/>
  <c r="J13" i="23" s="1"/>
  <c r="K11" i="23"/>
  <c r="D11" i="23"/>
  <c r="C12" i="23"/>
  <c r="B13" i="23"/>
  <c r="B11" i="1"/>
  <c r="C11" i="1" s="1"/>
  <c r="Y17" i="15"/>
  <c r="AE17" i="15" s="1"/>
  <c r="AK17" i="15" s="1"/>
  <c r="AQ17" i="15" s="1"/>
  <c r="N29" i="14"/>
  <c r="AB29" i="14"/>
  <c r="AA6" i="17"/>
  <c r="AV6" i="17"/>
  <c r="U78" i="17"/>
  <c r="Y77" i="17"/>
  <c r="AV77" i="17"/>
  <c r="AK91" i="17"/>
  <c r="AV5" i="17"/>
  <c r="AA5" i="17"/>
  <c r="AK19" i="17"/>
  <c r="G5" i="15"/>
  <c r="I5" i="15" s="1"/>
  <c r="K5" i="15" s="1"/>
  <c r="M5" i="15" s="1"/>
  <c r="O5" i="15" s="1"/>
  <c r="Q5" i="15" s="1"/>
  <c r="S5" i="15" s="1"/>
  <c r="G7" i="15" s="1"/>
  <c r="I7" i="15" s="1"/>
  <c r="K7" i="15" s="1"/>
  <c r="M7" i="15" s="1"/>
  <c r="O7" i="15" s="1"/>
  <c r="I4" i="15"/>
  <c r="AM4" i="15"/>
  <c r="M18" i="15"/>
  <c r="N34" i="9"/>
  <c r="L19" i="9"/>
  <c r="AK7" i="23"/>
  <c r="V77" i="17"/>
  <c r="AN3" i="15"/>
  <c r="L9" i="24"/>
  <c r="M28" i="14"/>
  <c r="AW4" i="17"/>
  <c r="O43" i="14"/>
  <c r="AA28" i="14"/>
  <c r="AA6" i="24"/>
  <c r="AB5" i="17"/>
  <c r="AW76" i="17"/>
  <c r="J3" i="15"/>
  <c r="P6" i="15"/>
  <c r="O17" i="15"/>
  <c r="O58" i="14"/>
  <c r="AW5" i="17"/>
  <c r="K18" i="9"/>
  <c r="L11" i="23"/>
  <c r="AU58" i="14"/>
  <c r="Q8" i="24"/>
  <c r="M33" i="9"/>
  <c r="AB4" i="17"/>
  <c r="AA9" i="23"/>
  <c r="R2" i="27"/>
  <c r="E11" i="23"/>
  <c r="AE43" i="14"/>
  <c r="AG20" i="17"/>
  <c r="Q11" i="23"/>
  <c r="AE58" i="14"/>
  <c r="Z76" i="17"/>
  <c r="AU28" i="14"/>
  <c r="AU43" i="14"/>
  <c r="V10" i="23"/>
  <c r="E11" i="24"/>
  <c r="AK5" i="24"/>
  <c r="AU6" i="23"/>
  <c r="V7" i="24"/>
  <c r="AG92" i="17"/>
  <c r="AF8" i="23"/>
  <c r="AV29" i="14" l="1"/>
  <c r="AV59" i="14"/>
  <c r="P59" i="14"/>
  <c r="AF59" i="14"/>
  <c r="AF44" i="14"/>
  <c r="P44" i="14"/>
  <c r="AV44" i="14"/>
  <c r="R4" i="27"/>
  <c r="R3" i="27"/>
  <c r="R6" i="27"/>
  <c r="S1" i="27"/>
  <c r="S5" i="27" s="1"/>
  <c r="O16" i="23"/>
  <c r="N17" i="23"/>
  <c r="Z7" i="24"/>
  <c r="P9" i="24"/>
  <c r="D12" i="24"/>
  <c r="K10" i="24"/>
  <c r="U8" i="24"/>
  <c r="AE6" i="24"/>
  <c r="AH7" i="24"/>
  <c r="AI6" i="24"/>
  <c r="X9" i="24"/>
  <c r="Y8" i="24"/>
  <c r="N11" i="24"/>
  <c r="O10" i="24"/>
  <c r="B14" i="24"/>
  <c r="C13" i="24"/>
  <c r="I12" i="24"/>
  <c r="J11" i="24"/>
  <c r="S10" i="24"/>
  <c r="T9" i="24"/>
  <c r="AC8" i="24"/>
  <c r="AD7" i="24"/>
  <c r="AM6" i="24"/>
  <c r="AN5" i="24"/>
  <c r="AO5" i="24" s="1"/>
  <c r="AS6" i="23"/>
  <c r="AT6" i="23" s="1"/>
  <c r="AR7" i="23"/>
  <c r="AI8" i="23"/>
  <c r="AH9" i="23"/>
  <c r="T11" i="23"/>
  <c r="S12" i="23"/>
  <c r="AD9" i="23"/>
  <c r="AC10" i="23"/>
  <c r="Y10" i="23"/>
  <c r="X11" i="23"/>
  <c r="AN7" i="23"/>
  <c r="AM8" i="23"/>
  <c r="AJ7" i="23"/>
  <c r="U10" i="23"/>
  <c r="AE8" i="23"/>
  <c r="Z9" i="23"/>
  <c r="P12" i="23"/>
  <c r="I14" i="23"/>
  <c r="J14" i="23" s="1"/>
  <c r="K12" i="23"/>
  <c r="D12" i="23"/>
  <c r="C13" i="23"/>
  <c r="B14" i="23"/>
  <c r="B12" i="1"/>
  <c r="C12" i="1" s="1"/>
  <c r="G20" i="15"/>
  <c r="M20" i="15" s="1"/>
  <c r="S20" i="15" s="1"/>
  <c r="Y20" i="15" s="1"/>
  <c r="AE20" i="15" s="1"/>
  <c r="AK20" i="15" s="1"/>
  <c r="AQ20" i="15" s="1"/>
  <c r="G23" i="15" s="1"/>
  <c r="M23" i="15" s="1"/>
  <c r="S23" i="15" s="1"/>
  <c r="Y23" i="15" s="1"/>
  <c r="AE23" i="15" s="1"/>
  <c r="AK23" i="15" s="1"/>
  <c r="AQ23" i="15" s="1"/>
  <c r="G26" i="15" s="1"/>
  <c r="M26" i="15" s="1"/>
  <c r="S26" i="15" s="1"/>
  <c r="Y26" i="15" s="1"/>
  <c r="AE26" i="15" s="1"/>
  <c r="AK26" i="15" s="1"/>
  <c r="AQ26" i="15" s="1"/>
  <c r="G29" i="15" s="1"/>
  <c r="M29" i="15" s="1"/>
  <c r="S29" i="15" s="1"/>
  <c r="Y29" i="15" s="1"/>
  <c r="AE29" i="15" s="1"/>
  <c r="AK29" i="15" s="1"/>
  <c r="AQ29" i="15" s="1"/>
  <c r="G32" i="15" s="1"/>
  <c r="M32" i="15" s="1"/>
  <c r="S32" i="15" s="1"/>
  <c r="Y32" i="15" s="1"/>
  <c r="AE32" i="15" s="1"/>
  <c r="AK32" i="15" s="1"/>
  <c r="AQ32" i="15" s="1"/>
  <c r="AD29" i="14"/>
  <c r="P29" i="14"/>
  <c r="AX6" i="17"/>
  <c r="AC6" i="17"/>
  <c r="W78" i="17"/>
  <c r="Y78" i="17" s="1"/>
  <c r="AA77" i="17"/>
  <c r="AX77" i="17"/>
  <c r="AN91" i="17"/>
  <c r="AX5" i="17"/>
  <c r="AC5" i="17"/>
  <c r="AN19" i="17"/>
  <c r="K4" i="15"/>
  <c r="Q7" i="15"/>
  <c r="S7" i="15" s="1"/>
  <c r="G9" i="15" s="1"/>
  <c r="I9" i="15" s="1"/>
  <c r="K9" i="15" s="1"/>
  <c r="M9" i="15" s="1"/>
  <c r="O9" i="15" s="1"/>
  <c r="Q9" i="15" s="1"/>
  <c r="S9" i="15" s="1"/>
  <c r="G11" i="15" s="1"/>
  <c r="I11" i="15" s="1"/>
  <c r="K11" i="15" s="1"/>
  <c r="M11" i="15" s="1"/>
  <c r="O11" i="15" s="1"/>
  <c r="Q11" i="15" s="1"/>
  <c r="S11" i="15" s="1"/>
  <c r="G13" i="15" s="1"/>
  <c r="I13" i="15" s="1"/>
  <c r="K13" i="15" s="1"/>
  <c r="M13" i="15" s="1"/>
  <c r="O13" i="15" s="1"/>
  <c r="Q13" i="15" s="1"/>
  <c r="S13" i="15" s="1"/>
  <c r="AO4" i="15"/>
  <c r="S18" i="15"/>
  <c r="P34" i="9"/>
  <c r="N19" i="9"/>
  <c r="AB76" i="17"/>
  <c r="L10" i="24"/>
  <c r="L3" i="15"/>
  <c r="Q9" i="24"/>
  <c r="O28" i="14"/>
  <c r="AK8" i="23"/>
  <c r="Z77" i="17"/>
  <c r="AZ6" i="23"/>
  <c r="E12" i="24"/>
  <c r="AK20" i="17"/>
  <c r="AW43" i="14"/>
  <c r="AY4" i="17"/>
  <c r="X77" i="17"/>
  <c r="AA7" i="24"/>
  <c r="AG58" i="14"/>
  <c r="AD5" i="17"/>
  <c r="V8" i="24"/>
  <c r="AD4" i="17"/>
  <c r="O33" i="9"/>
  <c r="AY5" i="17"/>
  <c r="Q43" i="14"/>
  <c r="AC28" i="14"/>
  <c r="M18" i="9"/>
  <c r="AW28" i="14"/>
  <c r="AA10" i="23"/>
  <c r="V11" i="23"/>
  <c r="S2" i="27"/>
  <c r="AP5" i="24"/>
  <c r="Q12" i="23"/>
  <c r="AW58" i="14"/>
  <c r="Q58" i="14"/>
  <c r="AK92" i="17"/>
  <c r="E12" i="23"/>
  <c r="AG43" i="14"/>
  <c r="AF6" i="24"/>
  <c r="U17" i="15"/>
  <c r="AP3" i="15"/>
  <c r="AF9" i="23"/>
  <c r="AY76" i="17"/>
  <c r="L12" i="23"/>
  <c r="AP7" i="23"/>
  <c r="AX29" i="14" l="1"/>
  <c r="R59" i="14"/>
  <c r="AH59" i="14"/>
  <c r="AX59" i="14"/>
  <c r="AX44" i="14"/>
  <c r="R44" i="14"/>
  <c r="AH44" i="14"/>
  <c r="S4" i="27"/>
  <c r="S3" i="27"/>
  <c r="S6" i="27"/>
  <c r="T1" i="27"/>
  <c r="T5" i="27" s="1"/>
  <c r="O17" i="23"/>
  <c r="N18" i="23"/>
  <c r="AE7" i="24"/>
  <c r="U9" i="24"/>
  <c r="K11" i="24"/>
  <c r="D13" i="24"/>
  <c r="P10" i="24"/>
  <c r="Z8" i="24"/>
  <c r="AJ6" i="24"/>
  <c r="AM7" i="24"/>
  <c r="AN6" i="24"/>
  <c r="AC9" i="24"/>
  <c r="AD8" i="24"/>
  <c r="S11" i="24"/>
  <c r="T10" i="24"/>
  <c r="I13" i="24"/>
  <c r="J12" i="24"/>
  <c r="B15" i="24"/>
  <c r="C14" i="24"/>
  <c r="N12" i="24"/>
  <c r="O11" i="24"/>
  <c r="X10" i="24"/>
  <c r="Y9" i="24"/>
  <c r="AH8" i="24"/>
  <c r="AI7" i="24"/>
  <c r="AR6" i="24"/>
  <c r="AS5" i="24"/>
  <c r="AT5" i="24" s="1"/>
  <c r="AX6" i="23"/>
  <c r="AY6" i="23" s="1"/>
  <c r="AW7" i="23"/>
  <c r="AN8" i="23"/>
  <c r="AM9" i="23"/>
  <c r="Y11" i="23"/>
  <c r="X12" i="23"/>
  <c r="AD10" i="23"/>
  <c r="AC11" i="23"/>
  <c r="T12" i="23"/>
  <c r="S13" i="23"/>
  <c r="AI9" i="23"/>
  <c r="AH10" i="23"/>
  <c r="AS7" i="23"/>
  <c r="AR8" i="23"/>
  <c r="AO7" i="23"/>
  <c r="Z10" i="23"/>
  <c r="AE9" i="23"/>
  <c r="U11" i="23"/>
  <c r="AJ8" i="23"/>
  <c r="P13" i="23"/>
  <c r="I15" i="23"/>
  <c r="J15" i="23" s="1"/>
  <c r="K13" i="23"/>
  <c r="D13" i="23"/>
  <c r="C14" i="23"/>
  <c r="B15" i="23"/>
  <c r="B13" i="1"/>
  <c r="C13" i="1" s="1"/>
  <c r="R29" i="14"/>
  <c r="AF29" i="14"/>
  <c r="AE6" i="17"/>
  <c r="AZ6" i="17"/>
  <c r="AA78" i="17"/>
  <c r="AC77" i="17"/>
  <c r="AZ77" i="17"/>
  <c r="AR91" i="17"/>
  <c r="AZ5" i="17"/>
  <c r="AE5" i="17"/>
  <c r="AR19" i="17"/>
  <c r="M4" i="15"/>
  <c r="AQ4" i="15"/>
  <c r="Y18" i="15"/>
  <c r="R34" i="9"/>
  <c r="P19" i="9"/>
  <c r="AY28" i="14"/>
  <c r="N3" i="15"/>
  <c r="Q13" i="23"/>
  <c r="BE6" i="23"/>
  <c r="AR3" i="15"/>
  <c r="V9" i="24"/>
  <c r="S58" i="14"/>
  <c r="BA5" i="17"/>
  <c r="AK6" i="24"/>
  <c r="AN92" i="17"/>
  <c r="Q33" i="9"/>
  <c r="BA4" i="17"/>
  <c r="AU5" i="24"/>
  <c r="AN20" i="17"/>
  <c r="AD76" i="17"/>
  <c r="AA11" i="23"/>
  <c r="AI58" i="14"/>
  <c r="V12" i="23"/>
  <c r="E13" i="24"/>
  <c r="AF7" i="24"/>
  <c r="S43" i="14"/>
  <c r="AU7" i="23"/>
  <c r="AA17" i="15"/>
  <c r="AF10" i="23"/>
  <c r="Q10" i="24"/>
  <c r="S33" i="9"/>
  <c r="BJ6" i="23"/>
  <c r="T2" i="27"/>
  <c r="AB77" i="17"/>
  <c r="AI43" i="14"/>
  <c r="AP8" i="23"/>
  <c r="AF5" i="17"/>
  <c r="BA76" i="17"/>
  <c r="E13" i="23"/>
  <c r="AY43" i="14"/>
  <c r="L13" i="23"/>
  <c r="AA8" i="24"/>
  <c r="AY58" i="14"/>
  <c r="O18" i="9"/>
  <c r="AF4" i="17"/>
  <c r="Q28" i="14"/>
  <c r="AK9" i="23"/>
  <c r="AE28" i="14"/>
  <c r="L11" i="24"/>
  <c r="AZ29" i="14" l="1"/>
  <c r="T34" i="9"/>
  <c r="H36" i="9" s="1"/>
  <c r="AZ59" i="14"/>
  <c r="AJ59" i="14"/>
  <c r="T59" i="14"/>
  <c r="AJ44" i="14"/>
  <c r="T44" i="14"/>
  <c r="AZ44" i="14"/>
  <c r="T4" i="27"/>
  <c r="T3" i="27"/>
  <c r="T6" i="27"/>
  <c r="U1" i="27"/>
  <c r="U5" i="27" s="1"/>
  <c r="O18" i="23"/>
  <c r="N19" i="23"/>
  <c r="AR7" i="24"/>
  <c r="AS6" i="24"/>
  <c r="AH9" i="24"/>
  <c r="AI8" i="24"/>
  <c r="N13" i="24"/>
  <c r="O12" i="24"/>
  <c r="B16" i="24"/>
  <c r="C15" i="24"/>
  <c r="I14" i="24"/>
  <c r="J13" i="24"/>
  <c r="AC10" i="24"/>
  <c r="AD9" i="24"/>
  <c r="AM8" i="24"/>
  <c r="AN7" i="24"/>
  <c r="AJ7" i="24"/>
  <c r="Z9" i="24"/>
  <c r="P11" i="24"/>
  <c r="D14" i="24"/>
  <c r="K12" i="24"/>
  <c r="U10" i="24"/>
  <c r="AE8" i="24"/>
  <c r="AO6" i="24"/>
  <c r="X11" i="24"/>
  <c r="Y10" i="24"/>
  <c r="S12" i="24"/>
  <c r="T11" i="24"/>
  <c r="AW6" i="24"/>
  <c r="AX5" i="24"/>
  <c r="AY5" i="24" s="1"/>
  <c r="BC6" i="23"/>
  <c r="BD6" i="23" s="1"/>
  <c r="BB7" i="23"/>
  <c r="AS8" i="23"/>
  <c r="AR9" i="23"/>
  <c r="AI10" i="23"/>
  <c r="AH11" i="23"/>
  <c r="T13" i="23"/>
  <c r="S14" i="23"/>
  <c r="AD11" i="23"/>
  <c r="AC12" i="23"/>
  <c r="Y12" i="23"/>
  <c r="X13" i="23"/>
  <c r="AN9" i="23"/>
  <c r="AM10" i="23"/>
  <c r="AX7" i="23"/>
  <c r="AW8" i="23"/>
  <c r="BH6" i="23"/>
  <c r="BI6" i="23" s="1"/>
  <c r="BG7" i="23"/>
  <c r="AT7" i="23"/>
  <c r="AJ9" i="23"/>
  <c r="U12" i="23"/>
  <c r="AE10" i="23"/>
  <c r="Z11" i="23"/>
  <c r="AO8" i="23"/>
  <c r="P14" i="23"/>
  <c r="I16" i="23"/>
  <c r="J16" i="23" s="1"/>
  <c r="K14" i="23"/>
  <c r="D14" i="23"/>
  <c r="C15" i="23"/>
  <c r="B16" i="23"/>
  <c r="B14" i="1"/>
  <c r="C14" i="1" s="1"/>
  <c r="AH29" i="14"/>
  <c r="T29" i="14"/>
  <c r="BB6" i="17"/>
  <c r="AG6" i="17"/>
  <c r="U8" i="17" s="1"/>
  <c r="AC78" i="17"/>
  <c r="AE77" i="17"/>
  <c r="BB77" i="17"/>
  <c r="AX91" i="17"/>
  <c r="BB5" i="17"/>
  <c r="AG5" i="17"/>
  <c r="AX19" i="17"/>
  <c r="O4" i="15"/>
  <c r="AS4" i="15"/>
  <c r="AE18" i="15"/>
  <c r="J36" i="9"/>
  <c r="R19" i="9"/>
  <c r="BC76" i="17"/>
  <c r="AF8" i="24"/>
  <c r="I35" i="9"/>
  <c r="V7" i="17"/>
  <c r="AZ7" i="23"/>
  <c r="L12" i="24"/>
  <c r="Q11" i="24"/>
  <c r="P3" i="15"/>
  <c r="Q14" i="23"/>
  <c r="AA9" i="24"/>
  <c r="U28" i="14"/>
  <c r="AA12" i="23"/>
  <c r="AR92" i="17"/>
  <c r="AZ5" i="24"/>
  <c r="AT3" i="15"/>
  <c r="V13" i="23"/>
  <c r="AP9" i="23"/>
  <c r="AG28" i="14"/>
  <c r="BA58" i="14"/>
  <c r="AD77" i="17"/>
  <c r="BC4" i="17"/>
  <c r="V10" i="24"/>
  <c r="AK58" i="14"/>
  <c r="U58" i="14"/>
  <c r="AH4" i="17"/>
  <c r="AP6" i="24"/>
  <c r="Q18" i="9"/>
  <c r="AR20" i="17"/>
  <c r="S28" i="14"/>
  <c r="AF11" i="23"/>
  <c r="U43" i="14"/>
  <c r="AG17" i="15"/>
  <c r="L14" i="23"/>
  <c r="AK7" i="24"/>
  <c r="AK43" i="14"/>
  <c r="E14" i="24"/>
  <c r="AF76" i="17"/>
  <c r="S18" i="9"/>
  <c r="E14" i="23"/>
  <c r="AU8" i="23"/>
  <c r="U2" i="27"/>
  <c r="AK10" i="23"/>
  <c r="BC5" i="17"/>
  <c r="BA43" i="14"/>
  <c r="T19" i="9" l="1"/>
  <c r="H21" i="9" s="1"/>
  <c r="J21" i="9" s="1"/>
  <c r="U4" i="27"/>
  <c r="U3" i="27"/>
  <c r="U6" i="27"/>
  <c r="V1" i="27"/>
  <c r="V5" i="27" s="1"/>
  <c r="O19" i="23"/>
  <c r="N20" i="23"/>
  <c r="U11" i="24"/>
  <c r="Z10" i="24"/>
  <c r="BG6" i="24"/>
  <c r="BH5" i="24"/>
  <c r="BI5" i="24" s="1"/>
  <c r="AO7" i="24"/>
  <c r="AE9" i="24"/>
  <c r="K13" i="24"/>
  <c r="D15" i="24"/>
  <c r="P12" i="24"/>
  <c r="AJ8" i="24"/>
  <c r="AT6" i="24"/>
  <c r="AW7" i="24"/>
  <c r="AX6" i="24"/>
  <c r="S13" i="24"/>
  <c r="T12" i="24"/>
  <c r="X12" i="24"/>
  <c r="Y11" i="24"/>
  <c r="BB6" i="24"/>
  <c r="BC5" i="24"/>
  <c r="BD5" i="24" s="1"/>
  <c r="AM9" i="24"/>
  <c r="AN8" i="24"/>
  <c r="AC11" i="24"/>
  <c r="AD10" i="24"/>
  <c r="I15" i="24"/>
  <c r="J14" i="24"/>
  <c r="B17" i="24"/>
  <c r="C16" i="24"/>
  <c r="N14" i="24"/>
  <c r="O13" i="24"/>
  <c r="AH10" i="24"/>
  <c r="AI9" i="24"/>
  <c r="AR8" i="24"/>
  <c r="AS7" i="24"/>
  <c r="BH7" i="23"/>
  <c r="BG8" i="23"/>
  <c r="AX8" i="23"/>
  <c r="AW9" i="23"/>
  <c r="AN10" i="23"/>
  <c r="AM11" i="23"/>
  <c r="Y13" i="23"/>
  <c r="X14" i="23"/>
  <c r="AD12" i="23"/>
  <c r="AC13" i="23"/>
  <c r="T14" i="23"/>
  <c r="S15" i="23"/>
  <c r="AI11" i="23"/>
  <c r="AH12" i="23"/>
  <c r="AS9" i="23"/>
  <c r="AR10" i="23"/>
  <c r="BC7" i="23"/>
  <c r="BB8" i="23"/>
  <c r="AY7" i="23"/>
  <c r="AO9" i="23"/>
  <c r="Z12" i="23"/>
  <c r="AE11" i="23"/>
  <c r="U13" i="23"/>
  <c r="AJ10" i="23"/>
  <c r="AT8" i="23"/>
  <c r="P15" i="23"/>
  <c r="I17" i="23"/>
  <c r="J17" i="23" s="1"/>
  <c r="K15" i="23"/>
  <c r="D15" i="23"/>
  <c r="C16" i="23"/>
  <c r="B17" i="23"/>
  <c r="B15" i="1"/>
  <c r="C15" i="1" s="1"/>
  <c r="AJ29" i="14"/>
  <c r="W8" i="17"/>
  <c r="AP8" i="17"/>
  <c r="AE78" i="17"/>
  <c r="AG77" i="17"/>
  <c r="AP79" i="17"/>
  <c r="U94" i="17"/>
  <c r="AP7" i="17"/>
  <c r="U7" i="17"/>
  <c r="U22" i="17"/>
  <c r="Q4" i="15"/>
  <c r="AU4" i="15"/>
  <c r="AK18" i="15"/>
  <c r="L36" i="9"/>
  <c r="BE7" i="23"/>
  <c r="AA13" i="23"/>
  <c r="AP7" i="24"/>
  <c r="AV3" i="15"/>
  <c r="AU6" i="24"/>
  <c r="AQ78" i="17"/>
  <c r="V2" i="27"/>
  <c r="AZ8" i="23"/>
  <c r="AK11" i="23"/>
  <c r="AF12" i="23"/>
  <c r="AF77" i="17"/>
  <c r="AX20" i="17"/>
  <c r="AF9" i="24"/>
  <c r="AP10" i="23"/>
  <c r="V6" i="17"/>
  <c r="E15" i="24"/>
  <c r="AQ7" i="17"/>
  <c r="K35" i="9"/>
  <c r="AH76" i="17"/>
  <c r="X7" i="17"/>
  <c r="AQ6" i="17"/>
  <c r="BJ7" i="23"/>
  <c r="AI28" i="14"/>
  <c r="BJ5" i="24"/>
  <c r="AK28" i="14"/>
  <c r="AM17" i="15"/>
  <c r="AK8" i="24"/>
  <c r="Q12" i="24"/>
  <c r="Q15" i="23"/>
  <c r="U95" i="17"/>
  <c r="V11" i="24"/>
  <c r="L13" i="24"/>
  <c r="AU9" i="23"/>
  <c r="AA10" i="24"/>
  <c r="BE5" i="24"/>
  <c r="R3" i="15"/>
  <c r="I20" i="9"/>
  <c r="V14" i="23"/>
  <c r="L15" i="23"/>
  <c r="E15" i="23"/>
  <c r="AX92" i="17"/>
  <c r="V4" i="27" l="1"/>
  <c r="V3" i="27"/>
  <c r="V6" i="27"/>
  <c r="W1" i="27"/>
  <c r="W5" i="27" s="1"/>
  <c r="O20" i="23"/>
  <c r="N21" i="23"/>
  <c r="AT7" i="24"/>
  <c r="AJ9" i="24"/>
  <c r="P13" i="24"/>
  <c r="D16" i="24"/>
  <c r="K14" i="24"/>
  <c r="AE10" i="24"/>
  <c r="AO8" i="24"/>
  <c r="BB7" i="24"/>
  <c r="BC6" i="24"/>
  <c r="X13" i="24"/>
  <c r="Y12" i="24"/>
  <c r="S14" i="24"/>
  <c r="T13" i="24"/>
  <c r="AW8" i="24"/>
  <c r="AX7" i="24"/>
  <c r="AR9" i="24"/>
  <c r="AS8" i="24"/>
  <c r="AH11" i="24"/>
  <c r="AI10" i="24"/>
  <c r="N15" i="24"/>
  <c r="O14" i="24"/>
  <c r="B18" i="24"/>
  <c r="C17" i="24"/>
  <c r="I16" i="24"/>
  <c r="J15" i="24"/>
  <c r="AC12" i="24"/>
  <c r="AD11" i="24"/>
  <c r="AM10" i="24"/>
  <c r="AN9" i="24"/>
  <c r="Z11" i="24"/>
  <c r="U12" i="24"/>
  <c r="AY6" i="24"/>
  <c r="BG7" i="24"/>
  <c r="BH6" i="24"/>
  <c r="BC8" i="23"/>
  <c r="BB9" i="23"/>
  <c r="AS10" i="23"/>
  <c r="AR11" i="23"/>
  <c r="AI12" i="23"/>
  <c r="AH13" i="23"/>
  <c r="T15" i="23"/>
  <c r="S16" i="23"/>
  <c r="AD13" i="23"/>
  <c r="AC14" i="23"/>
  <c r="Y14" i="23"/>
  <c r="X15" i="23"/>
  <c r="AN11" i="23"/>
  <c r="AM12" i="23"/>
  <c r="AX9" i="23"/>
  <c r="AW10" i="23"/>
  <c r="BH8" i="23"/>
  <c r="BG9" i="23"/>
  <c r="BD7" i="23"/>
  <c r="AT9" i="23"/>
  <c r="AJ11" i="23"/>
  <c r="U14" i="23"/>
  <c r="AE12" i="23"/>
  <c r="Z13" i="23"/>
  <c r="AO10" i="23"/>
  <c r="AY8" i="23"/>
  <c r="BI7" i="23"/>
  <c r="P16" i="23"/>
  <c r="I18" i="23"/>
  <c r="J18" i="23" s="1"/>
  <c r="K16" i="23"/>
  <c r="D16" i="23"/>
  <c r="C17" i="23"/>
  <c r="B18" i="23"/>
  <c r="B16" i="1"/>
  <c r="C16" i="1" s="1"/>
  <c r="AR8" i="17"/>
  <c r="Y8" i="17"/>
  <c r="AG78" i="17"/>
  <c r="U80" i="17" s="1"/>
  <c r="U79" i="17"/>
  <c r="AR79" i="17"/>
  <c r="AA94" i="17"/>
  <c r="AR7" i="17"/>
  <c r="W7" i="17"/>
  <c r="AA22" i="17"/>
  <c r="S4" i="15"/>
  <c r="AI6" i="15"/>
  <c r="AQ18" i="15"/>
  <c r="N36" i="9"/>
  <c r="L21" i="9"/>
  <c r="W2" i="27"/>
  <c r="K20" i="9"/>
  <c r="AS6" i="17"/>
  <c r="M35" i="9"/>
  <c r="AK9" i="24"/>
  <c r="AS7" i="17"/>
  <c r="V79" i="17"/>
  <c r="AF10" i="24"/>
  <c r="AJ5" i="15"/>
  <c r="L16" i="23"/>
  <c r="T3" i="15"/>
  <c r="AU7" i="24"/>
  <c r="AZ9" i="23"/>
  <c r="AP8" i="24"/>
  <c r="V15" i="23"/>
  <c r="V12" i="24"/>
  <c r="AS17" i="15"/>
  <c r="BJ8" i="23"/>
  <c r="Q13" i="24"/>
  <c r="E16" i="23"/>
  <c r="BE8" i="23"/>
  <c r="AA14" i="23"/>
  <c r="Q16" i="23"/>
  <c r="AS78" i="17"/>
  <c r="AZ6" i="24"/>
  <c r="X6" i="17"/>
  <c r="AK12" i="23"/>
  <c r="AU10" i="23"/>
  <c r="AP11" i="23"/>
  <c r="AF13" i="23"/>
  <c r="V78" i="17"/>
  <c r="AA11" i="24"/>
  <c r="Z7" i="17"/>
  <c r="U23" i="17"/>
  <c r="L14" i="24"/>
  <c r="E16" i="24"/>
  <c r="W4" i="27" l="1"/>
  <c r="W3" i="27"/>
  <c r="W6" i="27"/>
  <c r="X1" i="27"/>
  <c r="X5" i="27" s="1"/>
  <c r="O21" i="23"/>
  <c r="N22" i="23"/>
  <c r="BI6" i="24"/>
  <c r="AO9" i="24"/>
  <c r="AE11" i="24"/>
  <c r="K15" i="24"/>
  <c r="D17" i="24"/>
  <c r="P14" i="24"/>
  <c r="AJ10" i="24"/>
  <c r="AT8" i="24"/>
  <c r="AY7" i="24"/>
  <c r="U13" i="24"/>
  <c r="Z12" i="24"/>
  <c r="BD6" i="24"/>
  <c r="BG8" i="24"/>
  <c r="BH7" i="24"/>
  <c r="AM11" i="24"/>
  <c r="AN10" i="24"/>
  <c r="AC13" i="24"/>
  <c r="AD12" i="24"/>
  <c r="I17" i="24"/>
  <c r="J16" i="24"/>
  <c r="C18" i="24"/>
  <c r="B19" i="24"/>
  <c r="N16" i="24"/>
  <c r="O15" i="24"/>
  <c r="AH12" i="24"/>
  <c r="AI11" i="24"/>
  <c r="AR10" i="24"/>
  <c r="AS9" i="24"/>
  <c r="AW9" i="24"/>
  <c r="AX8" i="24"/>
  <c r="S15" i="24"/>
  <c r="T14" i="24"/>
  <c r="X14" i="24"/>
  <c r="Y13" i="24"/>
  <c r="BB8" i="24"/>
  <c r="BC7" i="24"/>
  <c r="BH9" i="23"/>
  <c r="BG10" i="23"/>
  <c r="AX10" i="23"/>
  <c r="AW11" i="23"/>
  <c r="AN12" i="23"/>
  <c r="AM13" i="23"/>
  <c r="Y15" i="23"/>
  <c r="X16" i="23"/>
  <c r="AD14" i="23"/>
  <c r="AC15" i="23"/>
  <c r="T16" i="23"/>
  <c r="S17" i="23"/>
  <c r="AI13" i="23"/>
  <c r="AH14" i="23"/>
  <c r="AS11" i="23"/>
  <c r="AR12" i="23"/>
  <c r="BC9" i="23"/>
  <c r="BB10" i="23"/>
  <c r="BI8" i="23"/>
  <c r="AY9" i="23"/>
  <c r="AO11" i="23"/>
  <c r="Z14" i="23"/>
  <c r="AE13" i="23"/>
  <c r="U15" i="23"/>
  <c r="AJ12" i="23"/>
  <c r="AT10" i="23"/>
  <c r="BD8" i="23"/>
  <c r="P17" i="23"/>
  <c r="I19" i="23"/>
  <c r="J19" i="23" s="1"/>
  <c r="K17" i="23"/>
  <c r="D17" i="23"/>
  <c r="C18" i="23"/>
  <c r="B19" i="23"/>
  <c r="B17" i="1"/>
  <c r="C17" i="1" s="1"/>
  <c r="AA8" i="17"/>
  <c r="AT8" i="17"/>
  <c r="W79" i="17"/>
  <c r="W80" i="17"/>
  <c r="AT79" i="17"/>
  <c r="AG94" i="17"/>
  <c r="AT7" i="17"/>
  <c r="Y7" i="17"/>
  <c r="AG22" i="17"/>
  <c r="G6" i="15"/>
  <c r="AK6" i="15"/>
  <c r="G21" i="15"/>
  <c r="P36" i="9"/>
  <c r="N21" i="9"/>
  <c r="AP9" i="24"/>
  <c r="BJ6" i="24"/>
  <c r="AP12" i="23"/>
  <c r="M20" i="9"/>
  <c r="O35" i="9"/>
  <c r="Q17" i="23"/>
  <c r="Q14" i="24"/>
  <c r="X78" i="17"/>
  <c r="E17" i="23"/>
  <c r="L17" i="23"/>
  <c r="AL5" i="15"/>
  <c r="AZ7" i="24"/>
  <c r="AB7" i="17"/>
  <c r="AU11" i="23"/>
  <c r="AU8" i="24"/>
  <c r="AA12" i="24"/>
  <c r="AA15" i="23"/>
  <c r="BJ9" i="23"/>
  <c r="AU7" i="17"/>
  <c r="AU6" i="17"/>
  <c r="AF11" i="24"/>
  <c r="E17" i="24"/>
  <c r="BE6" i="24"/>
  <c r="AU78" i="17"/>
  <c r="Z6" i="17"/>
  <c r="AF14" i="23"/>
  <c r="H5" i="15"/>
  <c r="AZ10" i="23"/>
  <c r="BE9" i="23"/>
  <c r="I20" i="15"/>
  <c r="X79" i="17"/>
  <c r="V16" i="23"/>
  <c r="AA95" i="17"/>
  <c r="AA23" i="17"/>
  <c r="X2" i="27"/>
  <c r="AK13" i="23"/>
  <c r="V13" i="24"/>
  <c r="AK10" i="24"/>
  <c r="L15" i="24"/>
  <c r="X4" i="27" l="1"/>
  <c r="X3" i="27"/>
  <c r="X6" i="27"/>
  <c r="Y1" i="27"/>
  <c r="Y5" i="27" s="1"/>
  <c r="O22" i="23"/>
  <c r="N23" i="23"/>
  <c r="BD7" i="24"/>
  <c r="Z13" i="24"/>
  <c r="U14" i="24"/>
  <c r="AY8" i="24"/>
  <c r="AT9" i="24"/>
  <c r="AJ11" i="24"/>
  <c r="P15" i="24"/>
  <c r="C19" i="24"/>
  <c r="B20" i="24"/>
  <c r="K16" i="24"/>
  <c r="AE12" i="24"/>
  <c r="AO10" i="24"/>
  <c r="BI7" i="24"/>
  <c r="BB9" i="24"/>
  <c r="BC8" i="24"/>
  <c r="X15" i="24"/>
  <c r="Y14" i="24"/>
  <c r="S16" i="24"/>
  <c r="T15" i="24"/>
  <c r="AW10" i="24"/>
  <c r="AX9" i="24"/>
  <c r="AR11" i="24"/>
  <c r="AS10" i="24"/>
  <c r="AH13" i="24"/>
  <c r="AI12" i="24"/>
  <c r="N17" i="24"/>
  <c r="O16" i="24"/>
  <c r="D18" i="24"/>
  <c r="J17" i="24"/>
  <c r="I18" i="24"/>
  <c r="AC14" i="24"/>
  <c r="AD13" i="24"/>
  <c r="AM12" i="24"/>
  <c r="AN11" i="24"/>
  <c r="BG9" i="24"/>
  <c r="BH8" i="24"/>
  <c r="BC10" i="23"/>
  <c r="BB11" i="23"/>
  <c r="AS12" i="23"/>
  <c r="AR13" i="23"/>
  <c r="AI14" i="23"/>
  <c r="AH15" i="23"/>
  <c r="T17" i="23"/>
  <c r="S18" i="23"/>
  <c r="AD15" i="23"/>
  <c r="AC16" i="23"/>
  <c r="Y16" i="23"/>
  <c r="X17" i="23"/>
  <c r="AN13" i="23"/>
  <c r="AM14" i="23"/>
  <c r="AX11" i="23"/>
  <c r="AW12" i="23"/>
  <c r="BH10" i="23"/>
  <c r="BG11" i="23"/>
  <c r="BD9" i="23"/>
  <c r="AT11" i="23"/>
  <c r="AJ13" i="23"/>
  <c r="U16" i="23"/>
  <c r="AE14" i="23"/>
  <c r="Z15" i="23"/>
  <c r="AO12" i="23"/>
  <c r="AY10" i="23"/>
  <c r="BI9" i="23"/>
  <c r="P18" i="23"/>
  <c r="I20" i="23"/>
  <c r="J20" i="23" s="1"/>
  <c r="K18" i="23"/>
  <c r="D18" i="23"/>
  <c r="C19" i="23"/>
  <c r="B20" i="23"/>
  <c r="B18" i="1"/>
  <c r="C18" i="1" s="1"/>
  <c r="AV8" i="17"/>
  <c r="AC8" i="17"/>
  <c r="Y80" i="17"/>
  <c r="Y79" i="17"/>
  <c r="AV79" i="17"/>
  <c r="AK94" i="17"/>
  <c r="AV7" i="17"/>
  <c r="AA7" i="17"/>
  <c r="AK22" i="17"/>
  <c r="I6" i="15"/>
  <c r="AM6" i="15"/>
  <c r="M21" i="15"/>
  <c r="R36" i="9"/>
  <c r="Q36" i="9"/>
  <c r="P21" i="9"/>
  <c r="Q35" i="9"/>
  <c r="AG23" i="17"/>
  <c r="AK11" i="24"/>
  <c r="S35" i="9"/>
  <c r="L18" i="23"/>
  <c r="BE10" i="23"/>
  <c r="AB6" i="17"/>
  <c r="Z78" i="17"/>
  <c r="V14" i="24"/>
  <c r="AF15" i="23"/>
  <c r="AK14" i="23"/>
  <c r="AU12" i="23"/>
  <c r="AU9" i="24"/>
  <c r="O20" i="15"/>
  <c r="BJ7" i="24"/>
  <c r="E18" i="23"/>
  <c r="AG95" i="17"/>
  <c r="BE7" i="24"/>
  <c r="AP13" i="23"/>
  <c r="Q18" i="23"/>
  <c r="E18" i="24"/>
  <c r="AA13" i="24"/>
  <c r="O20" i="9"/>
  <c r="V17" i="23"/>
  <c r="AA16" i="23"/>
  <c r="L16" i="24"/>
  <c r="BJ10" i="23"/>
  <c r="AZ11" i="23"/>
  <c r="AF12" i="24"/>
  <c r="AP10" i="24"/>
  <c r="Q15" i="24"/>
  <c r="AZ8" i="24"/>
  <c r="Y2" i="27"/>
  <c r="AD7" i="17"/>
  <c r="Z79" i="17"/>
  <c r="AW6" i="17"/>
  <c r="AN5" i="15"/>
  <c r="AW78" i="17"/>
  <c r="J5" i="15"/>
  <c r="AW7" i="17"/>
  <c r="T36" i="9" l="1"/>
  <c r="H38" i="9" s="1"/>
  <c r="Y4" i="27"/>
  <c r="Y3" i="27"/>
  <c r="Y6" i="27"/>
  <c r="Z1" i="27"/>
  <c r="Z5" i="27" s="1"/>
  <c r="O23" i="23"/>
  <c r="N24" i="23"/>
  <c r="BI8" i="24"/>
  <c r="AO11" i="24"/>
  <c r="AE13" i="24"/>
  <c r="J18" i="24"/>
  <c r="I19" i="24"/>
  <c r="P16" i="24"/>
  <c r="AJ12" i="24"/>
  <c r="AT10" i="24"/>
  <c r="AY9" i="24"/>
  <c r="U15" i="24"/>
  <c r="Z14" i="24"/>
  <c r="BD8" i="24"/>
  <c r="C20" i="24"/>
  <c r="B21" i="24"/>
  <c r="BG10" i="24"/>
  <c r="BH9" i="24"/>
  <c r="AM13" i="24"/>
  <c r="AN12" i="24"/>
  <c r="AC15" i="24"/>
  <c r="AD14" i="24"/>
  <c r="K17" i="24"/>
  <c r="O17" i="24"/>
  <c r="N18" i="24"/>
  <c r="AH14" i="24"/>
  <c r="AI13" i="24"/>
  <c r="AR12" i="24"/>
  <c r="AS11" i="24"/>
  <c r="AW11" i="24"/>
  <c r="AX10" i="24"/>
  <c r="S17" i="24"/>
  <c r="T16" i="24"/>
  <c r="X16" i="24"/>
  <c r="Y15" i="24"/>
  <c r="BB10" i="24"/>
  <c r="BC9" i="24"/>
  <c r="D19" i="24"/>
  <c r="BH11" i="23"/>
  <c r="BG12" i="23"/>
  <c r="AX12" i="23"/>
  <c r="AW13" i="23"/>
  <c r="AN14" i="23"/>
  <c r="AM15" i="23"/>
  <c r="Y17" i="23"/>
  <c r="X18" i="23"/>
  <c r="AD16" i="23"/>
  <c r="AC17" i="23"/>
  <c r="T18" i="23"/>
  <c r="S19" i="23"/>
  <c r="AI15" i="23"/>
  <c r="AH16" i="23"/>
  <c r="AS13" i="23"/>
  <c r="AR14" i="23"/>
  <c r="BC11" i="23"/>
  <c r="BB12" i="23"/>
  <c r="BI10" i="23"/>
  <c r="AY11" i="23"/>
  <c r="AO13" i="23"/>
  <c r="Z16" i="23"/>
  <c r="AE15" i="23"/>
  <c r="U17" i="23"/>
  <c r="AJ14" i="23"/>
  <c r="AT12" i="23"/>
  <c r="BD10" i="23"/>
  <c r="P19" i="23"/>
  <c r="I21" i="23"/>
  <c r="J21" i="23" s="1"/>
  <c r="K19" i="23"/>
  <c r="D19" i="23"/>
  <c r="C20" i="23"/>
  <c r="B21" i="23"/>
  <c r="B19" i="1"/>
  <c r="C19" i="1" s="1"/>
  <c r="AE8" i="17"/>
  <c r="AX8" i="17"/>
  <c r="AA80" i="17"/>
  <c r="AA79" i="17"/>
  <c r="AX79" i="17"/>
  <c r="AN94" i="17"/>
  <c r="AX7" i="17"/>
  <c r="AC7" i="17"/>
  <c r="AN22" i="17"/>
  <c r="K6" i="15"/>
  <c r="AO6" i="15"/>
  <c r="S21" i="15"/>
  <c r="J38" i="9"/>
  <c r="R21" i="9"/>
  <c r="Q21" i="9"/>
  <c r="AA14" i="24"/>
  <c r="AK95" i="17"/>
  <c r="S20" i="9"/>
  <c r="AU10" i="24"/>
  <c r="AP5" i="15"/>
  <c r="AP11" i="24"/>
  <c r="L17" i="24"/>
  <c r="E19" i="24"/>
  <c r="AP14" i="23"/>
  <c r="AF13" i="24"/>
  <c r="AK23" i="17"/>
  <c r="I37" i="9"/>
  <c r="AD6" i="17"/>
  <c r="L5" i="15"/>
  <c r="AA17" i="23"/>
  <c r="AF16" i="23"/>
  <c r="V15" i="24"/>
  <c r="AB79" i="17"/>
  <c r="BJ11" i="23"/>
  <c r="BE11" i="23"/>
  <c r="V18" i="23"/>
  <c r="AB78" i="17"/>
  <c r="Q16" i="24"/>
  <c r="AU13" i="23"/>
  <c r="E19" i="23"/>
  <c r="Q20" i="9"/>
  <c r="AY6" i="17"/>
  <c r="AK15" i="23"/>
  <c r="AF7" i="17"/>
  <c r="Z2" i="27"/>
  <c r="AY7" i="17"/>
  <c r="BJ8" i="24"/>
  <c r="AZ9" i="24"/>
  <c r="AZ12" i="23"/>
  <c r="Q19" i="23"/>
  <c r="BE8" i="24"/>
  <c r="AY78" i="17"/>
  <c r="L19" i="23"/>
  <c r="AK12" i="24"/>
  <c r="U20" i="15"/>
  <c r="T21" i="9" l="1"/>
  <c r="H23" i="9" s="1"/>
  <c r="Z4" i="27"/>
  <c r="Z3" i="27"/>
  <c r="Z6" i="27"/>
  <c r="AA1" i="27"/>
  <c r="AA5" i="27" s="1"/>
  <c r="O24" i="23"/>
  <c r="N25" i="23"/>
  <c r="BD9" i="24"/>
  <c r="Z15" i="24"/>
  <c r="U16" i="24"/>
  <c r="AY10" i="24"/>
  <c r="AT11" i="24"/>
  <c r="AJ13" i="24"/>
  <c r="O18" i="24"/>
  <c r="N19" i="24"/>
  <c r="AE14" i="24"/>
  <c r="AO12" i="24"/>
  <c r="BI9" i="24"/>
  <c r="C21" i="24"/>
  <c r="B22" i="24"/>
  <c r="J19" i="24"/>
  <c r="I20" i="24"/>
  <c r="BB11" i="24"/>
  <c r="BC10" i="24"/>
  <c r="X17" i="24"/>
  <c r="Y16" i="24"/>
  <c r="T17" i="24"/>
  <c r="S18" i="24"/>
  <c r="AW12" i="24"/>
  <c r="AX11" i="24"/>
  <c r="AR13" i="24"/>
  <c r="AS12" i="24"/>
  <c r="AH15" i="24"/>
  <c r="AI14" i="24"/>
  <c r="P17" i="24"/>
  <c r="AC16" i="24"/>
  <c r="AD15" i="24"/>
  <c r="AM14" i="24"/>
  <c r="AN13" i="24"/>
  <c r="BG11" i="24"/>
  <c r="BH10" i="24"/>
  <c r="D20" i="24"/>
  <c r="K18" i="24"/>
  <c r="BC12" i="23"/>
  <c r="BB13" i="23"/>
  <c r="AS14" i="23"/>
  <c r="AR15" i="23"/>
  <c r="AI16" i="23"/>
  <c r="AH17" i="23"/>
  <c r="T19" i="23"/>
  <c r="S20" i="23"/>
  <c r="AD17" i="23"/>
  <c r="AC18" i="23"/>
  <c r="Y18" i="23"/>
  <c r="X19" i="23"/>
  <c r="AN15" i="23"/>
  <c r="AM16" i="23"/>
  <c r="AX13" i="23"/>
  <c r="AW14" i="23"/>
  <c r="BH12" i="23"/>
  <c r="BG13" i="23"/>
  <c r="BD11" i="23"/>
  <c r="AT13" i="23"/>
  <c r="AJ15" i="23"/>
  <c r="U18" i="23"/>
  <c r="AE16" i="23"/>
  <c r="Z17" i="23"/>
  <c r="AO14" i="23"/>
  <c r="AY12" i="23"/>
  <c r="BI11" i="23"/>
  <c r="P20" i="23"/>
  <c r="I22" i="23"/>
  <c r="J22" i="23" s="1"/>
  <c r="K20" i="23"/>
  <c r="D20" i="23"/>
  <c r="C21" i="23"/>
  <c r="B22" i="23"/>
  <c r="B20" i="1"/>
  <c r="C20" i="1" s="1"/>
  <c r="AZ8" i="17"/>
  <c r="AG8" i="17"/>
  <c r="U10" i="17" s="1"/>
  <c r="AC80" i="17"/>
  <c r="AC79" i="17"/>
  <c r="AZ79" i="17"/>
  <c r="AR94" i="17"/>
  <c r="AZ7" i="17"/>
  <c r="AE7" i="17"/>
  <c r="AR22" i="17"/>
  <c r="M6" i="15"/>
  <c r="AQ6" i="15"/>
  <c r="Y21" i="15"/>
  <c r="L38" i="9"/>
  <c r="J23" i="9"/>
  <c r="E20" i="24"/>
  <c r="AA18" i="23"/>
  <c r="AD79" i="17"/>
  <c r="AK16" i="23"/>
  <c r="AD78" i="17"/>
  <c r="AU11" i="24"/>
  <c r="AA20" i="15"/>
  <c r="I22" i="9"/>
  <c r="N5" i="15"/>
  <c r="K37" i="9"/>
  <c r="AF6" i="17"/>
  <c r="AN95" i="17"/>
  <c r="E20" i="23"/>
  <c r="BA78" i="17"/>
  <c r="AP12" i="24"/>
  <c r="AR5" i="15"/>
  <c r="Q20" i="23"/>
  <c r="Q17" i="24"/>
  <c r="L20" i="23"/>
  <c r="BJ9" i="24"/>
  <c r="AF17" i="23"/>
  <c r="AP15" i="23"/>
  <c r="V16" i="24"/>
  <c r="AU14" i="23"/>
  <c r="AA2" i="27"/>
  <c r="BA6" i="17"/>
  <c r="V19" i="23"/>
  <c r="L18" i="24"/>
  <c r="BE9" i="24"/>
  <c r="AZ10" i="24"/>
  <c r="BJ12" i="23"/>
  <c r="BE12" i="23"/>
  <c r="AZ13" i="23"/>
  <c r="V9" i="17"/>
  <c r="AF14" i="24"/>
  <c r="AK13" i="24"/>
  <c r="AN23" i="17"/>
  <c r="BA7" i="17"/>
  <c r="AA15" i="24"/>
  <c r="AA4" i="27" l="1"/>
  <c r="AA3" i="27"/>
  <c r="AA6" i="27"/>
  <c r="AB1" i="27"/>
  <c r="AB5" i="27" s="1"/>
  <c r="O25" i="23"/>
  <c r="N26" i="23"/>
  <c r="BI10" i="24"/>
  <c r="AO13" i="24"/>
  <c r="AE15" i="24"/>
  <c r="AJ14" i="24"/>
  <c r="AT12" i="24"/>
  <c r="AY11" i="24"/>
  <c r="T18" i="24"/>
  <c r="S19" i="24"/>
  <c r="Z16" i="24"/>
  <c r="BD10" i="24"/>
  <c r="J20" i="24"/>
  <c r="I21" i="24"/>
  <c r="C22" i="24"/>
  <c r="B23" i="24"/>
  <c r="O19" i="24"/>
  <c r="N20" i="24"/>
  <c r="BG12" i="24"/>
  <c r="BH11" i="24"/>
  <c r="AM15" i="24"/>
  <c r="AN14" i="24"/>
  <c r="AC17" i="24"/>
  <c r="AD16" i="24"/>
  <c r="AH16" i="24"/>
  <c r="AI15" i="24"/>
  <c r="AR14" i="24"/>
  <c r="AS13" i="24"/>
  <c r="AW13" i="24"/>
  <c r="AX12" i="24"/>
  <c r="U17" i="24"/>
  <c r="Y17" i="24"/>
  <c r="X18" i="24"/>
  <c r="BB12" i="24"/>
  <c r="BC11" i="24"/>
  <c r="K19" i="24"/>
  <c r="D21" i="24"/>
  <c r="P18" i="24"/>
  <c r="BH13" i="23"/>
  <c r="BG14" i="23"/>
  <c r="AX14" i="23"/>
  <c r="AW15" i="23"/>
  <c r="AN16" i="23"/>
  <c r="AM17" i="23"/>
  <c r="Y19" i="23"/>
  <c r="X20" i="23"/>
  <c r="AD18" i="23"/>
  <c r="AC19" i="23"/>
  <c r="T20" i="23"/>
  <c r="S21" i="23"/>
  <c r="AI17" i="23"/>
  <c r="AH18" i="23"/>
  <c r="AS15" i="23"/>
  <c r="AR16" i="23"/>
  <c r="BC13" i="23"/>
  <c r="BB14" i="23"/>
  <c r="BI12" i="23"/>
  <c r="AY13" i="23"/>
  <c r="AO15" i="23"/>
  <c r="Z18" i="23"/>
  <c r="AE17" i="23"/>
  <c r="U19" i="23"/>
  <c r="AJ16" i="23"/>
  <c r="AT14" i="23"/>
  <c r="BD12" i="23"/>
  <c r="P21" i="23"/>
  <c r="I23" i="23"/>
  <c r="J23" i="23" s="1"/>
  <c r="K21" i="23"/>
  <c r="D21" i="23"/>
  <c r="C22" i="23"/>
  <c r="B23" i="23"/>
  <c r="B21" i="1"/>
  <c r="C21" i="1" s="1"/>
  <c r="W10" i="17"/>
  <c r="BB8" i="17"/>
  <c r="AE80" i="17"/>
  <c r="AE79" i="17"/>
  <c r="BB79" i="17"/>
  <c r="AX94" i="17"/>
  <c r="BB7" i="17"/>
  <c r="AG7" i="17"/>
  <c r="AX22" i="17"/>
  <c r="O6" i="15"/>
  <c r="AS6" i="15"/>
  <c r="AE21" i="15"/>
  <c r="N38" i="9"/>
  <c r="L23" i="9"/>
  <c r="AR95" i="17"/>
  <c r="AG20" i="15"/>
  <c r="AT5" i="15"/>
  <c r="AB2" i="27"/>
  <c r="BJ10" i="24"/>
  <c r="E21" i="23"/>
  <c r="BE13" i="23"/>
  <c r="BJ13" i="23"/>
  <c r="AA16" i="24"/>
  <c r="P5" i="15"/>
  <c r="K22" i="9"/>
  <c r="BC7" i="17"/>
  <c r="V17" i="24"/>
  <c r="M37" i="9"/>
  <c r="L21" i="23"/>
  <c r="V20" i="23"/>
  <c r="E21" i="24"/>
  <c r="BE10" i="24"/>
  <c r="Q21" i="23"/>
  <c r="AK14" i="24"/>
  <c r="AF78" i="17"/>
  <c r="AF18" i="23"/>
  <c r="AR23" i="17"/>
  <c r="L19" i="24"/>
  <c r="AH6" i="17"/>
  <c r="AZ14" i="23"/>
  <c r="AA19" i="23"/>
  <c r="AU15" i="23"/>
  <c r="AP13" i="24"/>
  <c r="AF79" i="17"/>
  <c r="AK17" i="23"/>
  <c r="AZ11" i="24"/>
  <c r="Q18" i="24"/>
  <c r="AU12" i="24"/>
  <c r="AP16" i="23"/>
  <c r="AF15" i="24"/>
  <c r="BC6" i="17"/>
  <c r="X9" i="17"/>
  <c r="AB4" i="27" l="1"/>
  <c r="AB3" i="27"/>
  <c r="AB6" i="27"/>
  <c r="AC1" i="27"/>
  <c r="AC5" i="27" s="1"/>
  <c r="O26" i="23"/>
  <c r="N27" i="23"/>
  <c r="BD11" i="24"/>
  <c r="Y18" i="24"/>
  <c r="X19" i="24"/>
  <c r="AY12" i="24"/>
  <c r="AT13" i="24"/>
  <c r="AJ15" i="24"/>
  <c r="AE16" i="24"/>
  <c r="AO14" i="24"/>
  <c r="BI11" i="24"/>
  <c r="O20" i="24"/>
  <c r="N21" i="24"/>
  <c r="B24" i="24"/>
  <c r="C23" i="24"/>
  <c r="J21" i="24"/>
  <c r="I22" i="24"/>
  <c r="T19" i="24"/>
  <c r="S20" i="24"/>
  <c r="BB13" i="24"/>
  <c r="BC12" i="24"/>
  <c r="Z17" i="24"/>
  <c r="AW14" i="24"/>
  <c r="AX13" i="24"/>
  <c r="AR15" i="24"/>
  <c r="AS14" i="24"/>
  <c r="AH17" i="24"/>
  <c r="AI16" i="24"/>
  <c r="AD17" i="24"/>
  <c r="AC18" i="24"/>
  <c r="AM16" i="24"/>
  <c r="AN15" i="24"/>
  <c r="BG13" i="24"/>
  <c r="BH12" i="24"/>
  <c r="P19" i="24"/>
  <c r="D22" i="24"/>
  <c r="K20" i="24"/>
  <c r="U18" i="24"/>
  <c r="BC14" i="23"/>
  <c r="BB15" i="23"/>
  <c r="AS16" i="23"/>
  <c r="AR17" i="23"/>
  <c r="AI18" i="23"/>
  <c r="AH19" i="23"/>
  <c r="T21" i="23"/>
  <c r="S22" i="23"/>
  <c r="AD19" i="23"/>
  <c r="AC20" i="23"/>
  <c r="Y20" i="23"/>
  <c r="X21" i="23"/>
  <c r="AN17" i="23"/>
  <c r="AM18" i="23"/>
  <c r="AX15" i="23"/>
  <c r="AW16" i="23"/>
  <c r="BH14" i="23"/>
  <c r="BG15" i="23"/>
  <c r="BD13" i="23"/>
  <c r="AT15" i="23"/>
  <c r="AJ17" i="23"/>
  <c r="U20" i="23"/>
  <c r="AE18" i="23"/>
  <c r="Z19" i="23"/>
  <c r="AO16" i="23"/>
  <c r="AY14" i="23"/>
  <c r="BI13" i="23"/>
  <c r="P22" i="23"/>
  <c r="I24" i="23"/>
  <c r="J24" i="23" s="1"/>
  <c r="K22" i="23"/>
  <c r="D22" i="23"/>
  <c r="C23" i="23"/>
  <c r="B24" i="23"/>
  <c r="B22" i="1"/>
  <c r="C22" i="1" s="1"/>
  <c r="AP10" i="17"/>
  <c r="Y10" i="17"/>
  <c r="AG80" i="17"/>
  <c r="U82" i="17" s="1"/>
  <c r="AG79" i="17"/>
  <c r="AP81" i="17"/>
  <c r="U97" i="17"/>
  <c r="AP9" i="17"/>
  <c r="U9" i="17"/>
  <c r="U25" i="17"/>
  <c r="Q6" i="15"/>
  <c r="AU6" i="15"/>
  <c r="AK21" i="15"/>
  <c r="P38" i="9"/>
  <c r="N23" i="9"/>
  <c r="R5" i="15"/>
  <c r="AF16" i="24"/>
  <c r="AX23" i="17"/>
  <c r="AP14" i="24"/>
  <c r="V8" i="17"/>
  <c r="AF19" i="23"/>
  <c r="AZ15" i="23"/>
  <c r="L22" i="23"/>
  <c r="AZ12" i="24"/>
  <c r="AQ8" i="17"/>
  <c r="AH78" i="17"/>
  <c r="BE11" i="24"/>
  <c r="AA17" i="24"/>
  <c r="U98" i="17"/>
  <c r="BJ11" i="24"/>
  <c r="AU13" i="24"/>
  <c r="AK15" i="24"/>
  <c r="M22" i="9"/>
  <c r="AQ80" i="17"/>
  <c r="Q19" i="24"/>
  <c r="L20" i="24"/>
  <c r="Z9" i="17"/>
  <c r="AV5" i="15"/>
  <c r="V18" i="24"/>
  <c r="AX95" i="17"/>
  <c r="Q22" i="23"/>
  <c r="V81" i="17"/>
  <c r="E22" i="24"/>
  <c r="AP17" i="23"/>
  <c r="BE14" i="23"/>
  <c r="AU16" i="23"/>
  <c r="AM20" i="15"/>
  <c r="O37" i="9"/>
  <c r="AQ9" i="17"/>
  <c r="AK18" i="23"/>
  <c r="AC2" i="27"/>
  <c r="E22" i="23"/>
  <c r="AA20" i="23"/>
  <c r="BJ14" i="23"/>
  <c r="V21" i="23"/>
  <c r="AC4" i="27" l="1"/>
  <c r="AC3" i="27"/>
  <c r="AC6" i="27"/>
  <c r="AD1" i="27"/>
  <c r="AD5" i="27" s="1"/>
  <c r="O27" i="23"/>
  <c r="N28" i="23"/>
  <c r="BI12" i="24"/>
  <c r="AO15" i="24"/>
  <c r="AD18" i="24"/>
  <c r="AC19" i="24"/>
  <c r="AJ16" i="24"/>
  <c r="AT14" i="24"/>
  <c r="AY13" i="24"/>
  <c r="BD12" i="24"/>
  <c r="T20" i="24"/>
  <c r="S21" i="24"/>
  <c r="I23" i="24"/>
  <c r="J22" i="24"/>
  <c r="D23" i="24"/>
  <c r="O21" i="24"/>
  <c r="N22" i="24"/>
  <c r="Y19" i="24"/>
  <c r="X20" i="24"/>
  <c r="BG14" i="24"/>
  <c r="BH13" i="24"/>
  <c r="AM17" i="24"/>
  <c r="AN16" i="24"/>
  <c r="AE17" i="24"/>
  <c r="AI17" i="24"/>
  <c r="AH18" i="24"/>
  <c r="AR16" i="24"/>
  <c r="AS15" i="24"/>
  <c r="AW15" i="24"/>
  <c r="AX14" i="24"/>
  <c r="BB14" i="24"/>
  <c r="BC13" i="24"/>
  <c r="U19" i="24"/>
  <c r="K21" i="24"/>
  <c r="B25" i="24"/>
  <c r="C24" i="24"/>
  <c r="P20" i="24"/>
  <c r="Z18" i="24"/>
  <c r="BH15" i="23"/>
  <c r="BG16" i="23"/>
  <c r="AX16" i="23"/>
  <c r="AW17" i="23"/>
  <c r="AN18" i="23"/>
  <c r="AM19" i="23"/>
  <c r="Y21" i="23"/>
  <c r="X22" i="23"/>
  <c r="AD20" i="23"/>
  <c r="AC21" i="23"/>
  <c r="T22" i="23"/>
  <c r="S23" i="23"/>
  <c r="AI19" i="23"/>
  <c r="AH20" i="23"/>
  <c r="AS17" i="23"/>
  <c r="AR18" i="23"/>
  <c r="BC15" i="23"/>
  <c r="BB16" i="23"/>
  <c r="BI14" i="23"/>
  <c r="AY15" i="23"/>
  <c r="AO17" i="23"/>
  <c r="Z20" i="23"/>
  <c r="AE19" i="23"/>
  <c r="U21" i="23"/>
  <c r="AJ18" i="23"/>
  <c r="AT16" i="23"/>
  <c r="BD14" i="23"/>
  <c r="P23" i="23"/>
  <c r="I25" i="23"/>
  <c r="J25" i="23" s="1"/>
  <c r="K23" i="23"/>
  <c r="D23" i="23"/>
  <c r="C24" i="23"/>
  <c r="B25" i="23"/>
  <c r="B23" i="1"/>
  <c r="C23" i="1" s="1"/>
  <c r="AA10" i="17"/>
  <c r="AR10" i="17"/>
  <c r="W82" i="17"/>
  <c r="U81" i="17"/>
  <c r="AR81" i="17"/>
  <c r="AA97" i="17"/>
  <c r="AR9" i="17"/>
  <c r="W9" i="17"/>
  <c r="AA25" i="17"/>
  <c r="S6" i="15"/>
  <c r="AI8" i="15"/>
  <c r="AQ21" i="15"/>
  <c r="R38" i="9"/>
  <c r="P23" i="9"/>
  <c r="AU17" i="23"/>
  <c r="T5" i="15"/>
  <c r="X8" i="17"/>
  <c r="AP18" i="23"/>
  <c r="AF17" i="24"/>
  <c r="AP15" i="24"/>
  <c r="E23" i="23"/>
  <c r="AZ16" i="23"/>
  <c r="L23" i="23"/>
  <c r="L21" i="24"/>
  <c r="V19" i="24"/>
  <c r="Q37" i="9"/>
  <c r="AB9" i="17"/>
  <c r="E23" i="24"/>
  <c r="S37" i="9"/>
  <c r="AZ13" i="24"/>
  <c r="X81" i="17"/>
  <c r="AS8" i="17"/>
  <c r="AU14" i="24"/>
  <c r="U26" i="17"/>
  <c r="AK19" i="23"/>
  <c r="Q23" i="23"/>
  <c r="V80" i="17"/>
  <c r="BJ15" i="23"/>
  <c r="O22" i="9"/>
  <c r="AS20" i="15"/>
  <c r="BE15" i="23"/>
  <c r="V22" i="23"/>
  <c r="AS80" i="17"/>
  <c r="AA21" i="23"/>
  <c r="Q20" i="24"/>
  <c r="BE12" i="24"/>
  <c r="AF20" i="23"/>
  <c r="AK16" i="24"/>
  <c r="BJ12" i="24"/>
  <c r="AJ7" i="15"/>
  <c r="AA18" i="24"/>
  <c r="AD2" i="27"/>
  <c r="AS9" i="17"/>
  <c r="T38" i="9" l="1"/>
  <c r="H40" i="9" s="1"/>
  <c r="AD4" i="27"/>
  <c r="AD3" i="27"/>
  <c r="AD6" i="27"/>
  <c r="AE1" i="27"/>
  <c r="AE5" i="27" s="1"/>
  <c r="O28" i="23"/>
  <c r="N29" i="23"/>
  <c r="D24" i="24"/>
  <c r="BD13" i="24"/>
  <c r="AY14" i="24"/>
  <c r="AT15" i="24"/>
  <c r="AI18" i="24"/>
  <c r="AH19" i="24"/>
  <c r="AO16" i="24"/>
  <c r="BI13" i="24"/>
  <c r="Y20" i="24"/>
  <c r="X21" i="24"/>
  <c r="N23" i="24"/>
  <c r="O22" i="24"/>
  <c r="K22" i="24"/>
  <c r="T21" i="24"/>
  <c r="S22" i="24"/>
  <c r="AD19" i="24"/>
  <c r="AC20" i="24"/>
  <c r="B26" i="24"/>
  <c r="C25" i="24"/>
  <c r="BB15" i="24"/>
  <c r="BC14" i="24"/>
  <c r="AW16" i="24"/>
  <c r="AX15" i="24"/>
  <c r="AR17" i="24"/>
  <c r="AS16" i="24"/>
  <c r="AJ17" i="24"/>
  <c r="AN17" i="24"/>
  <c r="AM18" i="24"/>
  <c r="BG15" i="24"/>
  <c r="BH14" i="24"/>
  <c r="Z19" i="24"/>
  <c r="P21" i="24"/>
  <c r="I24" i="24"/>
  <c r="J23" i="24"/>
  <c r="U20" i="24"/>
  <c r="AE18" i="24"/>
  <c r="BC16" i="23"/>
  <c r="BB17" i="23"/>
  <c r="AS18" i="23"/>
  <c r="AR19" i="23"/>
  <c r="AI20" i="23"/>
  <c r="AH21" i="23"/>
  <c r="T23" i="23"/>
  <c r="S24" i="23"/>
  <c r="AD21" i="23"/>
  <c r="AC22" i="23"/>
  <c r="Y22" i="23"/>
  <c r="X23" i="23"/>
  <c r="AN19" i="23"/>
  <c r="AM20" i="23"/>
  <c r="AX17" i="23"/>
  <c r="AW18" i="23"/>
  <c r="BH16" i="23"/>
  <c r="BG17" i="23"/>
  <c r="BD15" i="23"/>
  <c r="AT17" i="23"/>
  <c r="AJ19" i="23"/>
  <c r="U22" i="23"/>
  <c r="AE20" i="23"/>
  <c r="Z21" i="23"/>
  <c r="AO18" i="23"/>
  <c r="AY16" i="23"/>
  <c r="BI15" i="23"/>
  <c r="P24" i="23"/>
  <c r="I26" i="23"/>
  <c r="J26" i="23" s="1"/>
  <c r="K24" i="23"/>
  <c r="D24" i="23"/>
  <c r="C25" i="23"/>
  <c r="B26" i="23"/>
  <c r="B24" i="1"/>
  <c r="C24" i="1" s="1"/>
  <c r="AT10" i="17"/>
  <c r="AC10" i="17"/>
  <c r="W81" i="17"/>
  <c r="Y82" i="17"/>
  <c r="AT81" i="17"/>
  <c r="AG97" i="17"/>
  <c r="AT9" i="17"/>
  <c r="Y9" i="17"/>
  <c r="AG25" i="17"/>
  <c r="G8" i="15"/>
  <c r="AK8" i="15"/>
  <c r="G24" i="15"/>
  <c r="J40" i="9"/>
  <c r="R23" i="9"/>
  <c r="BE16" i="23"/>
  <c r="S22" i="9"/>
  <c r="I23" i="15"/>
  <c r="BE13" i="24"/>
  <c r="AF18" i="24"/>
  <c r="AE2" i="27"/>
  <c r="AU80" i="17"/>
  <c r="AK20" i="23"/>
  <c r="AL7" i="15"/>
  <c r="AU18" i="23"/>
  <c r="I39" i="9"/>
  <c r="AZ14" i="24"/>
  <c r="AK17" i="24"/>
  <c r="AF21" i="23"/>
  <c r="L22" i="24"/>
  <c r="AP16" i="24"/>
  <c r="AA98" i="17"/>
  <c r="Q24" i="23"/>
  <c r="Q21" i="24"/>
  <c r="AA26" i="17"/>
  <c r="AU15" i="24"/>
  <c r="X80" i="17"/>
  <c r="L24" i="23"/>
  <c r="AP19" i="23"/>
  <c r="AA19" i="24"/>
  <c r="AA22" i="23"/>
  <c r="H7" i="15"/>
  <c r="AD9" i="17"/>
  <c r="E24" i="23"/>
  <c r="Z81" i="17"/>
  <c r="V20" i="24"/>
  <c r="BJ16" i="23"/>
  <c r="AZ17" i="23"/>
  <c r="AU8" i="17"/>
  <c r="BJ13" i="24"/>
  <c r="Z8" i="17"/>
  <c r="AU9" i="17"/>
  <c r="Q22" i="9"/>
  <c r="E24" i="24"/>
  <c r="V23" i="23"/>
  <c r="T23" i="9" l="1"/>
  <c r="H25" i="9" s="1"/>
  <c r="AE4" i="27"/>
  <c r="AE3" i="27"/>
  <c r="AE6" i="27"/>
  <c r="AF1" i="27"/>
  <c r="AF5" i="27" s="1"/>
  <c r="O29" i="23"/>
  <c r="N30" i="23"/>
  <c r="K23" i="24"/>
  <c r="BI14" i="24"/>
  <c r="AN18" i="24"/>
  <c r="AM19" i="24"/>
  <c r="AT16" i="24"/>
  <c r="AY15" i="24"/>
  <c r="BD14" i="24"/>
  <c r="D25" i="24"/>
  <c r="AD20" i="24"/>
  <c r="AC21" i="24"/>
  <c r="S23" i="24"/>
  <c r="T22" i="24"/>
  <c r="P22" i="24"/>
  <c r="Y21" i="24"/>
  <c r="X22" i="24"/>
  <c r="AI19" i="24"/>
  <c r="AH20" i="24"/>
  <c r="I25" i="24"/>
  <c r="J24" i="24"/>
  <c r="BG16" i="24"/>
  <c r="BH15" i="24"/>
  <c r="AO17" i="24"/>
  <c r="AS17" i="24"/>
  <c r="AR18" i="24"/>
  <c r="AW17" i="24"/>
  <c r="AX16" i="24"/>
  <c r="BB16" i="24"/>
  <c r="BC15" i="24"/>
  <c r="C26" i="24"/>
  <c r="B27" i="24"/>
  <c r="AE19" i="24"/>
  <c r="U21" i="24"/>
  <c r="N24" i="24"/>
  <c r="O23" i="24"/>
  <c r="Z20" i="24"/>
  <c r="AJ18" i="24"/>
  <c r="BH17" i="23"/>
  <c r="BG18" i="23"/>
  <c r="AX18" i="23"/>
  <c r="AW19" i="23"/>
  <c r="AN20" i="23"/>
  <c r="AM21" i="23"/>
  <c r="Y23" i="23"/>
  <c r="X24" i="23"/>
  <c r="AD22" i="23"/>
  <c r="AC23" i="23"/>
  <c r="T24" i="23"/>
  <c r="S25" i="23"/>
  <c r="AI21" i="23"/>
  <c r="AH22" i="23"/>
  <c r="AS19" i="23"/>
  <c r="AR20" i="23"/>
  <c r="BC17" i="23"/>
  <c r="BB18" i="23"/>
  <c r="BI16" i="23"/>
  <c r="AY17" i="23"/>
  <c r="AO19" i="23"/>
  <c r="Z22" i="23"/>
  <c r="AE21" i="23"/>
  <c r="U23" i="23"/>
  <c r="AJ20" i="23"/>
  <c r="AT18" i="23"/>
  <c r="BD16" i="23"/>
  <c r="P25" i="23"/>
  <c r="I27" i="23"/>
  <c r="J27" i="23" s="1"/>
  <c r="K25" i="23"/>
  <c r="D25" i="23"/>
  <c r="C26" i="23"/>
  <c r="B27" i="23"/>
  <c r="B25" i="1"/>
  <c r="C25" i="1" s="1"/>
  <c r="AE10" i="17"/>
  <c r="AV10" i="17"/>
  <c r="AA82" i="17"/>
  <c r="Y81" i="17"/>
  <c r="AV81" i="17"/>
  <c r="AK97" i="17"/>
  <c r="AV9" i="17"/>
  <c r="AA9" i="17"/>
  <c r="AK25" i="17"/>
  <c r="I8" i="15"/>
  <c r="AM8" i="15"/>
  <c r="M24" i="15"/>
  <c r="L40" i="9"/>
  <c r="J25" i="9"/>
  <c r="AU16" i="24"/>
  <c r="AA23" i="23"/>
  <c r="I24" i="9"/>
  <c r="AF9" i="17"/>
  <c r="AK21" i="23"/>
  <c r="O23" i="15"/>
  <c r="AZ18" i="23"/>
  <c r="AB81" i="17"/>
  <c r="BJ17" i="23"/>
  <c r="J7" i="15"/>
  <c r="AU19" i="23"/>
  <c r="L23" i="24"/>
  <c r="BJ14" i="24"/>
  <c r="AW8" i="17"/>
  <c r="V21" i="24"/>
  <c r="AG26" i="17"/>
  <c r="AN7" i="15"/>
  <c r="BE17" i="23"/>
  <c r="AW9" i="17"/>
  <c r="E25" i="23"/>
  <c r="AB8" i="17"/>
  <c r="L25" i="23"/>
  <c r="AW80" i="17"/>
  <c r="AP17" i="24"/>
  <c r="Z80" i="17"/>
  <c r="E25" i="24"/>
  <c r="Q25" i="23"/>
  <c r="AG98" i="17"/>
  <c r="AF2" i="27"/>
  <c r="BE14" i="24"/>
  <c r="K39" i="9"/>
  <c r="AA20" i="24"/>
  <c r="AF22" i="23"/>
  <c r="AZ15" i="24"/>
  <c r="Q22" i="24"/>
  <c r="AK18" i="24"/>
  <c r="AF19" i="24"/>
  <c r="V24" i="23"/>
  <c r="AP20" i="23"/>
  <c r="AF4" i="27" l="1"/>
  <c r="AF3" i="27"/>
  <c r="AF6" i="27"/>
  <c r="AG1" i="27"/>
  <c r="AG5" i="27" s="1"/>
  <c r="O30" i="23"/>
  <c r="N31" i="23"/>
  <c r="N25" i="24"/>
  <c r="O24" i="24"/>
  <c r="D26" i="24"/>
  <c r="AT17" i="24"/>
  <c r="BG17" i="24"/>
  <c r="BH16" i="24"/>
  <c r="I26" i="24"/>
  <c r="J25" i="24"/>
  <c r="Z21" i="24"/>
  <c r="AE20" i="24"/>
  <c r="P23" i="24"/>
  <c r="C27" i="24"/>
  <c r="B28" i="24"/>
  <c r="BD15" i="24"/>
  <c r="AY16" i="24"/>
  <c r="AS18" i="24"/>
  <c r="AR19" i="24"/>
  <c r="BI15" i="24"/>
  <c r="K24" i="24"/>
  <c r="AI20" i="24"/>
  <c r="AH21" i="24"/>
  <c r="X23" i="24"/>
  <c r="Y22" i="24"/>
  <c r="U22" i="24"/>
  <c r="AD21" i="24"/>
  <c r="AC22" i="24"/>
  <c r="AN19" i="24"/>
  <c r="AM20" i="24"/>
  <c r="BB17" i="24"/>
  <c r="BC16" i="24"/>
  <c r="AX17" i="24"/>
  <c r="AW18" i="24"/>
  <c r="AJ19" i="24"/>
  <c r="S24" i="24"/>
  <c r="T23" i="24"/>
  <c r="AO18" i="24"/>
  <c r="BC18" i="23"/>
  <c r="BB19" i="23"/>
  <c r="AS20" i="23"/>
  <c r="AR21" i="23"/>
  <c r="AI22" i="23"/>
  <c r="AH23" i="23"/>
  <c r="T25" i="23"/>
  <c r="S26" i="23"/>
  <c r="AD23" i="23"/>
  <c r="AC24" i="23"/>
  <c r="Y24" i="23"/>
  <c r="X25" i="23"/>
  <c r="AN21" i="23"/>
  <c r="AM22" i="23"/>
  <c r="AX19" i="23"/>
  <c r="AW20" i="23"/>
  <c r="BH18" i="23"/>
  <c r="BG19" i="23"/>
  <c r="BD17" i="23"/>
  <c r="AT19" i="23"/>
  <c r="AJ21" i="23"/>
  <c r="U24" i="23"/>
  <c r="AE22" i="23"/>
  <c r="Z23" i="23"/>
  <c r="AO20" i="23"/>
  <c r="AY18" i="23"/>
  <c r="BI17" i="23"/>
  <c r="P26" i="23"/>
  <c r="I28" i="23"/>
  <c r="J28" i="23" s="1"/>
  <c r="K26" i="23"/>
  <c r="D26" i="23"/>
  <c r="C27" i="23"/>
  <c r="B28" i="23"/>
  <c r="B26" i="1"/>
  <c r="C26" i="1" s="1"/>
  <c r="AX10" i="17"/>
  <c r="AG10" i="17"/>
  <c r="U12" i="17" s="1"/>
  <c r="AC82" i="17"/>
  <c r="AA81" i="17"/>
  <c r="AX81" i="17"/>
  <c r="AN97" i="17"/>
  <c r="AX9" i="17"/>
  <c r="AC9" i="17"/>
  <c r="AN25" i="17"/>
  <c r="K8" i="15"/>
  <c r="AO8" i="15"/>
  <c r="S24" i="15"/>
  <c r="N40" i="9"/>
  <c r="L25" i="9"/>
  <c r="L26" i="23"/>
  <c r="V22" i="24"/>
  <c r="E26" i="24"/>
  <c r="AY9" i="17"/>
  <c r="AU20" i="23"/>
  <c r="AP7" i="15"/>
  <c r="AD8" i="17"/>
  <c r="AP21" i="23"/>
  <c r="Q23" i="24"/>
  <c r="V25" i="23"/>
  <c r="E26" i="23"/>
  <c r="BJ15" i="24"/>
  <c r="AK26" i="17"/>
  <c r="BJ18" i="23"/>
  <c r="L24" i="24"/>
  <c r="AF20" i="24"/>
  <c r="K24" i="9"/>
  <c r="AZ16" i="24"/>
  <c r="AK19" i="24"/>
  <c r="AY80" i="17"/>
  <c r="AA24" i="23"/>
  <c r="AY8" i="17"/>
  <c r="AB80" i="17"/>
  <c r="BE18" i="23"/>
  <c r="Q26" i="23"/>
  <c r="AA21" i="24"/>
  <c r="M39" i="9"/>
  <c r="AK98" i="17"/>
  <c r="U23" i="15"/>
  <c r="AU17" i="24"/>
  <c r="AK22" i="23"/>
  <c r="BE15" i="24"/>
  <c r="AP18" i="24"/>
  <c r="V11" i="17"/>
  <c r="AZ19" i="23"/>
  <c r="AG2" i="27"/>
  <c r="AD81" i="17"/>
  <c r="L7" i="15"/>
  <c r="AF23" i="23"/>
  <c r="AG4" i="27" l="1"/>
  <c r="AG3" i="27"/>
  <c r="AG6" i="27"/>
  <c r="AH1" i="27"/>
  <c r="AH5" i="27" s="1"/>
  <c r="N32" i="23"/>
  <c r="O31" i="23"/>
  <c r="AY17" i="24"/>
  <c r="AO19" i="24"/>
  <c r="X24" i="24"/>
  <c r="Y23" i="24"/>
  <c r="U23" i="24"/>
  <c r="AX18" i="24"/>
  <c r="AW19" i="24"/>
  <c r="BD16" i="24"/>
  <c r="AN20" i="24"/>
  <c r="AM21" i="24"/>
  <c r="AC23" i="24"/>
  <c r="AD22" i="24"/>
  <c r="Z22" i="24"/>
  <c r="AI21" i="24"/>
  <c r="AH22" i="24"/>
  <c r="AS19" i="24"/>
  <c r="AR20" i="24"/>
  <c r="C28" i="24"/>
  <c r="B29" i="24"/>
  <c r="K25" i="24"/>
  <c r="BI16" i="24"/>
  <c r="P24" i="24"/>
  <c r="S25" i="24"/>
  <c r="T24" i="24"/>
  <c r="BC17" i="24"/>
  <c r="BB18" i="24"/>
  <c r="AE21" i="24"/>
  <c r="AJ20" i="24"/>
  <c r="AT18" i="24"/>
  <c r="D27" i="24"/>
  <c r="J26" i="24"/>
  <c r="I27" i="24"/>
  <c r="BH17" i="24"/>
  <c r="BG18" i="24"/>
  <c r="N26" i="24"/>
  <c r="O25" i="24"/>
  <c r="BH19" i="23"/>
  <c r="BG20" i="23"/>
  <c r="AX20" i="23"/>
  <c r="AW21" i="23"/>
  <c r="AN22" i="23"/>
  <c r="AM23" i="23"/>
  <c r="Y25" i="23"/>
  <c r="X26" i="23"/>
  <c r="AD24" i="23"/>
  <c r="AC25" i="23"/>
  <c r="T26" i="23"/>
  <c r="S27" i="23"/>
  <c r="AI23" i="23"/>
  <c r="AH24" i="23"/>
  <c r="AS21" i="23"/>
  <c r="AR22" i="23"/>
  <c r="BC19" i="23"/>
  <c r="BB20" i="23"/>
  <c r="BI18" i="23"/>
  <c r="AY19" i="23"/>
  <c r="AO21" i="23"/>
  <c r="Z24" i="23"/>
  <c r="AE23" i="23"/>
  <c r="U25" i="23"/>
  <c r="AJ22" i="23"/>
  <c r="AT20" i="23"/>
  <c r="BD18" i="23"/>
  <c r="P27" i="23"/>
  <c r="I29" i="23"/>
  <c r="J29" i="23" s="1"/>
  <c r="K27" i="23"/>
  <c r="D27" i="23"/>
  <c r="C28" i="23"/>
  <c r="B29" i="23"/>
  <c r="B27" i="1"/>
  <c r="C27" i="1" s="1"/>
  <c r="W12" i="17"/>
  <c r="AZ10" i="17"/>
  <c r="AE82" i="17"/>
  <c r="AC81" i="17"/>
  <c r="AZ81" i="17"/>
  <c r="AR97" i="17"/>
  <c r="AZ9" i="17"/>
  <c r="AE9" i="17"/>
  <c r="AR25" i="17"/>
  <c r="M8" i="15"/>
  <c r="AQ8" i="15"/>
  <c r="Y24" i="15"/>
  <c r="P40" i="9"/>
  <c r="N25" i="9"/>
  <c r="AZ20" i="23"/>
  <c r="AK20" i="24"/>
  <c r="BE16" i="24"/>
  <c r="AN26" i="17"/>
  <c r="AA23" i="15"/>
  <c r="V23" i="24"/>
  <c r="AA25" i="23"/>
  <c r="Q24" i="24"/>
  <c r="E27" i="24"/>
  <c r="L27" i="23"/>
  <c r="E27" i="23"/>
  <c r="Q27" i="23"/>
  <c r="AA22" i="24"/>
  <c r="AK23" i="23"/>
  <c r="N7" i="15"/>
  <c r="AR7" i="15"/>
  <c r="M24" i="9"/>
  <c r="AZ17" i="24"/>
  <c r="AU18" i="24"/>
  <c r="V26" i="23"/>
  <c r="AU21" i="23"/>
  <c r="AF21" i="24"/>
  <c r="AF24" i="23"/>
  <c r="BA80" i="17"/>
  <c r="AD80" i="17"/>
  <c r="AH2" i="27"/>
  <c r="AN98" i="17"/>
  <c r="BJ16" i="24"/>
  <c r="BA9" i="17"/>
  <c r="AP19" i="24"/>
  <c r="L25" i="24"/>
  <c r="AF81" i="17"/>
  <c r="AP22" i="23"/>
  <c r="BE19" i="23"/>
  <c r="X11" i="17"/>
  <c r="BA8" i="17"/>
  <c r="AF8" i="17"/>
  <c r="O39" i="9"/>
  <c r="BJ19" i="23"/>
  <c r="AH4" i="27" l="1"/>
  <c r="AH3" i="27"/>
  <c r="AH6" i="27"/>
  <c r="AI1" i="27"/>
  <c r="AI5" i="27" s="1"/>
  <c r="N33" i="23"/>
  <c r="O32" i="23"/>
  <c r="BI17" i="24"/>
  <c r="BD17" i="24"/>
  <c r="AT19" i="24"/>
  <c r="P25" i="24"/>
  <c r="BH18" i="24"/>
  <c r="BG19" i="24"/>
  <c r="J27" i="24"/>
  <c r="I28" i="24"/>
  <c r="BC18" i="24"/>
  <c r="BB19" i="24"/>
  <c r="U24" i="24"/>
  <c r="C29" i="24"/>
  <c r="B30" i="24"/>
  <c r="AS20" i="24"/>
  <c r="AR21" i="24"/>
  <c r="AH23" i="24"/>
  <c r="AI22" i="24"/>
  <c r="AE22" i="24"/>
  <c r="AN21" i="24"/>
  <c r="AM22" i="24"/>
  <c r="AX19" i="24"/>
  <c r="AW20" i="24"/>
  <c r="Z23" i="24"/>
  <c r="O26" i="24"/>
  <c r="N27" i="24"/>
  <c r="K26" i="24"/>
  <c r="T25" i="24"/>
  <c r="S26" i="24"/>
  <c r="D28" i="24"/>
  <c r="AJ21" i="24"/>
  <c r="AC24" i="24"/>
  <c r="AD23" i="24"/>
  <c r="AO20" i="24"/>
  <c r="AY18" i="24"/>
  <c r="X25" i="24"/>
  <c r="Y24" i="24"/>
  <c r="BC20" i="23"/>
  <c r="BB21" i="23"/>
  <c r="AS22" i="23"/>
  <c r="AR23" i="23"/>
  <c r="AI24" i="23"/>
  <c r="AH25" i="23"/>
  <c r="T27" i="23"/>
  <c r="S28" i="23"/>
  <c r="AD25" i="23"/>
  <c r="AC26" i="23"/>
  <c r="Y26" i="23"/>
  <c r="X27" i="23"/>
  <c r="AN23" i="23"/>
  <c r="AM24" i="23"/>
  <c r="AX21" i="23"/>
  <c r="AW22" i="23"/>
  <c r="BH20" i="23"/>
  <c r="BG21" i="23"/>
  <c r="BD19" i="23"/>
  <c r="AT21" i="23"/>
  <c r="AJ23" i="23"/>
  <c r="U26" i="23"/>
  <c r="AE24" i="23"/>
  <c r="Z25" i="23"/>
  <c r="AO22" i="23"/>
  <c r="AY20" i="23"/>
  <c r="BI19" i="23"/>
  <c r="P28" i="23"/>
  <c r="I30" i="23"/>
  <c r="J30" i="23" s="1"/>
  <c r="K28" i="23"/>
  <c r="D28" i="23"/>
  <c r="C29" i="23"/>
  <c r="B30" i="23"/>
  <c r="B28" i="1"/>
  <c r="C28" i="1" s="1"/>
  <c r="BB10" i="17"/>
  <c r="Y12" i="17"/>
  <c r="AG82" i="17"/>
  <c r="U84" i="17" s="1"/>
  <c r="AE81" i="17"/>
  <c r="BB81" i="17"/>
  <c r="AX97" i="17"/>
  <c r="BB9" i="17"/>
  <c r="AG9" i="17"/>
  <c r="AX25" i="17"/>
  <c r="O8" i="15"/>
  <c r="AS8" i="15"/>
  <c r="AE24" i="15"/>
  <c r="R40" i="9"/>
  <c r="P25" i="9"/>
  <c r="V27" i="23"/>
  <c r="AH8" i="17"/>
  <c r="AG23" i="15"/>
  <c r="BJ17" i="24"/>
  <c r="AK21" i="24"/>
  <c r="AR98" i="17"/>
  <c r="AT7" i="15"/>
  <c r="AF25" i="23"/>
  <c r="E28" i="24"/>
  <c r="BC8" i="17"/>
  <c r="AR26" i="17"/>
  <c r="AA26" i="23"/>
  <c r="AU22" i="23"/>
  <c r="V24" i="24"/>
  <c r="AF80" i="17"/>
  <c r="BC9" i="17"/>
  <c r="O24" i="9"/>
  <c r="AP20" i="24"/>
  <c r="E28" i="23"/>
  <c r="BE17" i="24"/>
  <c r="Q25" i="24"/>
  <c r="AK24" i="23"/>
  <c r="AI2" i="27"/>
  <c r="AF22" i="24"/>
  <c r="Z11" i="17"/>
  <c r="L28" i="23"/>
  <c r="L26" i="24"/>
  <c r="AU19" i="24"/>
  <c r="AP23" i="23"/>
  <c r="AZ21" i="23"/>
  <c r="Q39" i="9"/>
  <c r="BE20" i="23"/>
  <c r="AZ18" i="24"/>
  <c r="BJ20" i="23"/>
  <c r="P7" i="15"/>
  <c r="Q28" i="23"/>
  <c r="V83" i="17"/>
  <c r="S39" i="9"/>
  <c r="AA23" i="24"/>
  <c r="T40" i="9" l="1"/>
  <c r="H42" i="9" s="1"/>
  <c r="J42" i="9" s="1"/>
  <c r="AI4" i="27"/>
  <c r="AI3" i="27"/>
  <c r="AI6" i="27"/>
  <c r="AJ1" i="27"/>
  <c r="AJ5" i="27" s="1"/>
  <c r="O33" i="23"/>
  <c r="N34" i="23"/>
  <c r="AC25" i="24"/>
  <c r="AD24" i="24"/>
  <c r="U25" i="24"/>
  <c r="P26" i="24"/>
  <c r="AY19" i="24"/>
  <c r="Z24" i="24"/>
  <c r="AE23" i="24"/>
  <c r="T26" i="24"/>
  <c r="S27" i="24"/>
  <c r="O27" i="24"/>
  <c r="N28" i="24"/>
  <c r="AX20" i="24"/>
  <c r="AW21" i="24"/>
  <c r="AM23" i="24"/>
  <c r="AN22" i="24"/>
  <c r="AJ22" i="24"/>
  <c r="AS21" i="24"/>
  <c r="AR22" i="24"/>
  <c r="C30" i="24"/>
  <c r="B31" i="24"/>
  <c r="BC19" i="24"/>
  <c r="BB20" i="24"/>
  <c r="J28" i="24"/>
  <c r="I29" i="24"/>
  <c r="BH19" i="24"/>
  <c r="BG20" i="24"/>
  <c r="Y25" i="24"/>
  <c r="X26" i="24"/>
  <c r="AO21" i="24"/>
  <c r="AH24" i="24"/>
  <c r="AI23" i="24"/>
  <c r="AT20" i="24"/>
  <c r="D29" i="24"/>
  <c r="BD18" i="24"/>
  <c r="K27" i="24"/>
  <c r="BI18" i="24"/>
  <c r="BH21" i="23"/>
  <c r="BG22" i="23"/>
  <c r="AX22" i="23"/>
  <c r="AW23" i="23"/>
  <c r="AN24" i="23"/>
  <c r="AM25" i="23"/>
  <c r="Y27" i="23"/>
  <c r="X28" i="23"/>
  <c r="AD26" i="23"/>
  <c r="AC27" i="23"/>
  <c r="T28" i="23"/>
  <c r="S29" i="23"/>
  <c r="AI25" i="23"/>
  <c r="AH26" i="23"/>
  <c r="AS23" i="23"/>
  <c r="AR24" i="23"/>
  <c r="BC21" i="23"/>
  <c r="BB22" i="23"/>
  <c r="BI20" i="23"/>
  <c r="AY21" i="23"/>
  <c r="AO23" i="23"/>
  <c r="Z26" i="23"/>
  <c r="AE25" i="23"/>
  <c r="U27" i="23"/>
  <c r="AJ24" i="23"/>
  <c r="AT22" i="23"/>
  <c r="BD20" i="23"/>
  <c r="P29" i="23"/>
  <c r="I31" i="23"/>
  <c r="J31" i="23" s="1"/>
  <c r="K29" i="23"/>
  <c r="D29" i="23"/>
  <c r="C30" i="23"/>
  <c r="B31" i="23"/>
  <c r="B29" i="1"/>
  <c r="C29" i="1" s="1"/>
  <c r="AA12" i="17"/>
  <c r="AP12" i="17"/>
  <c r="W84" i="17"/>
  <c r="AG81" i="17"/>
  <c r="AP83" i="17"/>
  <c r="U100" i="17"/>
  <c r="AP11" i="17"/>
  <c r="U11" i="17"/>
  <c r="U28" i="17"/>
  <c r="Q8" i="15"/>
  <c r="AU8" i="15"/>
  <c r="AK24" i="15"/>
  <c r="R25" i="9"/>
  <c r="Q26" i="24"/>
  <c r="AV7" i="15"/>
  <c r="BJ21" i="23"/>
  <c r="S24" i="9"/>
  <c r="AP24" i="23"/>
  <c r="AA27" i="23"/>
  <c r="BE18" i="24"/>
  <c r="AF23" i="24"/>
  <c r="Q29" i="23"/>
  <c r="I41" i="9"/>
  <c r="V28" i="23"/>
  <c r="BE21" i="23"/>
  <c r="AZ22" i="23"/>
  <c r="AX98" i="17"/>
  <c r="X83" i="17"/>
  <c r="AK25" i="23"/>
  <c r="Q24" i="9"/>
  <c r="AA24" i="24"/>
  <c r="AQ82" i="17"/>
  <c r="R7" i="15"/>
  <c r="AH80" i="17"/>
  <c r="L27" i="24"/>
  <c r="AM23" i="15"/>
  <c r="AZ19" i="24"/>
  <c r="AU23" i="23"/>
  <c r="AF26" i="23"/>
  <c r="V10" i="17"/>
  <c r="E29" i="23"/>
  <c r="K41" i="9"/>
  <c r="E29" i="24"/>
  <c r="BJ18" i="24"/>
  <c r="AK22" i="24"/>
  <c r="L29" i="23"/>
  <c r="AU20" i="24"/>
  <c r="AX26" i="17"/>
  <c r="AQ11" i="17"/>
  <c r="V25" i="24"/>
  <c r="AQ10" i="17"/>
  <c r="AB11" i="17"/>
  <c r="AP21" i="24"/>
  <c r="AJ2" i="27"/>
  <c r="U101" i="17"/>
  <c r="T25" i="9" l="1"/>
  <c r="H27" i="9" s="1"/>
  <c r="L42" i="9"/>
  <c r="J27" i="9"/>
  <c r="AJ4" i="27"/>
  <c r="AJ3" i="27"/>
  <c r="AJ6" i="27"/>
  <c r="AK1" i="27"/>
  <c r="AK5" i="27" s="1"/>
  <c r="N35" i="23"/>
  <c r="O34" i="23"/>
  <c r="AH25" i="24"/>
  <c r="AI24" i="24"/>
  <c r="BI19" i="24"/>
  <c r="D30" i="24"/>
  <c r="AJ23" i="24"/>
  <c r="Y26" i="24"/>
  <c r="X27" i="24"/>
  <c r="BH20" i="24"/>
  <c r="BG21" i="24"/>
  <c r="J29" i="24"/>
  <c r="I30" i="24"/>
  <c r="BC20" i="24"/>
  <c r="BB21" i="24"/>
  <c r="B32" i="24"/>
  <c r="C31" i="24"/>
  <c r="AR23" i="24"/>
  <c r="AS22" i="24"/>
  <c r="AO22" i="24"/>
  <c r="AX21" i="24"/>
  <c r="AW22" i="24"/>
  <c r="O28" i="24"/>
  <c r="N29" i="24"/>
  <c r="T27" i="24"/>
  <c r="S28" i="24"/>
  <c r="AE24" i="24"/>
  <c r="Z25" i="24"/>
  <c r="K28" i="24"/>
  <c r="BD19" i="24"/>
  <c r="AT21" i="24"/>
  <c r="AM24" i="24"/>
  <c r="AN23" i="24"/>
  <c r="AY20" i="24"/>
  <c r="P27" i="24"/>
  <c r="U26" i="24"/>
  <c r="AD25" i="24"/>
  <c r="AC26" i="24"/>
  <c r="BC22" i="23"/>
  <c r="BB23" i="23"/>
  <c r="AS24" i="23"/>
  <c r="AR25" i="23"/>
  <c r="AI26" i="23"/>
  <c r="AH27" i="23"/>
  <c r="T29" i="23"/>
  <c r="S30" i="23"/>
  <c r="AD27" i="23"/>
  <c r="AC28" i="23"/>
  <c r="Y28" i="23"/>
  <c r="X29" i="23"/>
  <c r="AN25" i="23"/>
  <c r="AM26" i="23"/>
  <c r="AX23" i="23"/>
  <c r="AW24" i="23"/>
  <c r="BH22" i="23"/>
  <c r="BG23" i="23"/>
  <c r="BD21" i="23"/>
  <c r="AT23" i="23"/>
  <c r="AJ25" i="23"/>
  <c r="U28" i="23"/>
  <c r="AE26" i="23"/>
  <c r="Z27" i="23"/>
  <c r="AO24" i="23"/>
  <c r="AY22" i="23"/>
  <c r="BI21" i="23"/>
  <c r="P30" i="23"/>
  <c r="I32" i="23"/>
  <c r="J32" i="23" s="1"/>
  <c r="K30" i="23"/>
  <c r="D30" i="23"/>
  <c r="C31" i="23"/>
  <c r="B32" i="23"/>
  <c r="B30" i="1"/>
  <c r="C30" i="1" s="1"/>
  <c r="AR12" i="17"/>
  <c r="AC12" i="17"/>
  <c r="Y84" i="17"/>
  <c r="U83" i="17"/>
  <c r="AR83" i="17"/>
  <c r="AA100" i="17"/>
  <c r="AR11" i="17"/>
  <c r="W11" i="17"/>
  <c r="AA28" i="17"/>
  <c r="S8" i="15"/>
  <c r="AI10" i="15"/>
  <c r="AQ24" i="15"/>
  <c r="L28" i="24"/>
  <c r="BJ19" i="24"/>
  <c r="AS10" i="17"/>
  <c r="AF27" i="23"/>
  <c r="AK23" i="24"/>
  <c r="I26" i="9"/>
  <c r="AP25" i="23"/>
  <c r="BE19" i="24"/>
  <c r="AD11" i="17"/>
  <c r="AF24" i="24"/>
  <c r="L30" i="23"/>
  <c r="AU24" i="23"/>
  <c r="T7" i="15"/>
  <c r="AS11" i="17"/>
  <c r="AK2" i="27"/>
  <c r="V82" i="17"/>
  <c r="AS23" i="15"/>
  <c r="X10" i="17"/>
  <c r="AS82" i="17"/>
  <c r="AU21" i="24"/>
  <c r="Q27" i="24"/>
  <c r="E30" i="23"/>
  <c r="AZ23" i="23"/>
  <c r="AA28" i="23"/>
  <c r="AP22" i="24"/>
  <c r="Q30" i="23"/>
  <c r="V29" i="23"/>
  <c r="AK26" i="23"/>
  <c r="BJ22" i="23"/>
  <c r="E30" i="24"/>
  <c r="K26" i="9"/>
  <c r="V26" i="24"/>
  <c r="AA25" i="24"/>
  <c r="BE22" i="23"/>
  <c r="U29" i="17"/>
  <c r="M41" i="9"/>
  <c r="AZ20" i="24"/>
  <c r="Z83" i="17"/>
  <c r="AJ9" i="15"/>
  <c r="N42" i="9" l="1"/>
  <c r="L27" i="9"/>
  <c r="AK4" i="27"/>
  <c r="AK3" i="27"/>
  <c r="AK6" i="27"/>
  <c r="AL1" i="27"/>
  <c r="AL5" i="27" s="1"/>
  <c r="O35" i="23"/>
  <c r="N36" i="23"/>
  <c r="O36" i="23" s="1"/>
  <c r="AM25" i="24"/>
  <c r="AN24" i="24"/>
  <c r="U27" i="24"/>
  <c r="AD26" i="24"/>
  <c r="AC27" i="24"/>
  <c r="AO23" i="24"/>
  <c r="T28" i="24"/>
  <c r="S29" i="24"/>
  <c r="O29" i="24"/>
  <c r="N30" i="24"/>
  <c r="AW23" i="24"/>
  <c r="AX22" i="24"/>
  <c r="AT22" i="24"/>
  <c r="D31" i="24"/>
  <c r="BC21" i="24"/>
  <c r="BB22" i="24"/>
  <c r="J30" i="24"/>
  <c r="I31" i="24"/>
  <c r="BH21" i="24"/>
  <c r="BG22" i="24"/>
  <c r="Y27" i="24"/>
  <c r="X28" i="24"/>
  <c r="AJ24" i="24"/>
  <c r="AE25" i="24"/>
  <c r="P28" i="24"/>
  <c r="AY21" i="24"/>
  <c r="AR24" i="24"/>
  <c r="AS23" i="24"/>
  <c r="B33" i="24"/>
  <c r="C32" i="24"/>
  <c r="BD20" i="24"/>
  <c r="K29" i="24"/>
  <c r="BI20" i="24"/>
  <c r="Z26" i="24"/>
  <c r="AI25" i="24"/>
  <c r="AH26" i="24"/>
  <c r="BH23" i="23"/>
  <c r="BG24" i="23"/>
  <c r="AX24" i="23"/>
  <c r="AW25" i="23"/>
  <c r="AN26" i="23"/>
  <c r="AM27" i="23"/>
  <c r="Y29" i="23"/>
  <c r="X30" i="23"/>
  <c r="AD28" i="23"/>
  <c r="AC29" i="23"/>
  <c r="T30" i="23"/>
  <c r="S31" i="23"/>
  <c r="AI27" i="23"/>
  <c r="AH28" i="23"/>
  <c r="AS25" i="23"/>
  <c r="AR26" i="23"/>
  <c r="BC23" i="23"/>
  <c r="BB24" i="23"/>
  <c r="BI22" i="23"/>
  <c r="AY23" i="23"/>
  <c r="AO25" i="23"/>
  <c r="Z28" i="23"/>
  <c r="AE27" i="23"/>
  <c r="U29" i="23"/>
  <c r="AJ26" i="23"/>
  <c r="AT24" i="23"/>
  <c r="BD22" i="23"/>
  <c r="P31" i="23"/>
  <c r="I33" i="23"/>
  <c r="J33" i="23" s="1"/>
  <c r="K31" i="23"/>
  <c r="D31" i="23"/>
  <c r="C32" i="23"/>
  <c r="B33" i="23"/>
  <c r="B31" i="1"/>
  <c r="C31" i="1" s="1"/>
  <c r="AE12" i="17"/>
  <c r="AT12" i="17"/>
  <c r="W83" i="17"/>
  <c r="AA84" i="17"/>
  <c r="AT83" i="17"/>
  <c r="AG100" i="17"/>
  <c r="AT11" i="17"/>
  <c r="Y11" i="17"/>
  <c r="AG28" i="17"/>
  <c r="G10" i="15"/>
  <c r="AK10" i="15"/>
  <c r="G27" i="15"/>
  <c r="AA101" i="17"/>
  <c r="E31" i="23"/>
  <c r="AZ21" i="24"/>
  <c r="E31" i="24"/>
  <c r="AU11" i="17"/>
  <c r="BE23" i="23"/>
  <c r="AA29" i="23"/>
  <c r="AK24" i="24"/>
  <c r="Q28" i="24"/>
  <c r="AF25" i="24"/>
  <c r="AP23" i="24"/>
  <c r="BJ23" i="23"/>
  <c r="V27" i="24"/>
  <c r="AA29" i="17"/>
  <c r="BJ20" i="24"/>
  <c r="AU10" i="17"/>
  <c r="AL2" i="27"/>
  <c r="I26" i="15"/>
  <c r="AZ24" i="23"/>
  <c r="AK27" i="23"/>
  <c r="L31" i="23"/>
  <c r="AU25" i="23"/>
  <c r="AP26" i="23"/>
  <c r="AB83" i="17"/>
  <c r="AL9" i="15"/>
  <c r="V30" i="23"/>
  <c r="Z10" i="17"/>
  <c r="M26" i="9"/>
  <c r="X82" i="17"/>
  <c r="AA26" i="24"/>
  <c r="Q31" i="23"/>
  <c r="AU82" i="17"/>
  <c r="H9" i="15"/>
  <c r="AF28" i="23"/>
  <c r="AF11" i="17"/>
  <c r="AU22" i="24"/>
  <c r="L29" i="24"/>
  <c r="BE20" i="24"/>
  <c r="O41" i="9"/>
  <c r="P42" i="9" l="1"/>
  <c r="N27" i="9"/>
  <c r="AL4" i="27"/>
  <c r="AL3" i="27"/>
  <c r="AL6" i="27"/>
  <c r="AM1" i="27"/>
  <c r="AM5" i="27" s="1"/>
  <c r="C33" i="24"/>
  <c r="B34" i="24"/>
  <c r="AR25" i="24"/>
  <c r="AS24" i="24"/>
  <c r="Z27" i="24"/>
  <c r="AI26" i="24"/>
  <c r="AH27" i="24"/>
  <c r="D32" i="24"/>
  <c r="AT23" i="24"/>
  <c r="Y28" i="24"/>
  <c r="X29" i="24"/>
  <c r="BG23" i="24"/>
  <c r="BH22" i="24"/>
  <c r="I32" i="24"/>
  <c r="J31" i="24"/>
  <c r="BB23" i="24"/>
  <c r="BC22" i="24"/>
  <c r="AY22" i="24"/>
  <c r="O30" i="24"/>
  <c r="N31" i="24"/>
  <c r="T29" i="24"/>
  <c r="S30" i="24"/>
  <c r="AD27" i="24"/>
  <c r="AC28" i="24"/>
  <c r="AO24" i="24"/>
  <c r="AJ25" i="24"/>
  <c r="BI21" i="24"/>
  <c r="K30" i="24"/>
  <c r="BD21" i="24"/>
  <c r="AW24" i="24"/>
  <c r="AX23" i="24"/>
  <c r="P29" i="24"/>
  <c r="U28" i="24"/>
  <c r="AE26" i="24"/>
  <c r="AN25" i="24"/>
  <c r="AM26" i="24"/>
  <c r="BC24" i="23"/>
  <c r="BB25" i="23"/>
  <c r="AS26" i="23"/>
  <c r="AR27" i="23"/>
  <c r="AI28" i="23"/>
  <c r="AH29" i="23"/>
  <c r="T31" i="23"/>
  <c r="S32" i="23"/>
  <c r="AD29" i="23"/>
  <c r="AC30" i="23"/>
  <c r="Y30" i="23"/>
  <c r="X31" i="23"/>
  <c r="AN27" i="23"/>
  <c r="AM28" i="23"/>
  <c r="AX25" i="23"/>
  <c r="AW26" i="23"/>
  <c r="BH24" i="23"/>
  <c r="BG25" i="23"/>
  <c r="BD23" i="23"/>
  <c r="AT25" i="23"/>
  <c r="AJ27" i="23"/>
  <c r="U30" i="23"/>
  <c r="AE28" i="23"/>
  <c r="Z29" i="23"/>
  <c r="AO26" i="23"/>
  <c r="AY24" i="23"/>
  <c r="BI23" i="23"/>
  <c r="P32" i="23"/>
  <c r="I34" i="23"/>
  <c r="J34" i="23" s="1"/>
  <c r="K32" i="23"/>
  <c r="D32" i="23"/>
  <c r="C33" i="23"/>
  <c r="B34" i="23"/>
  <c r="B32" i="1"/>
  <c r="C32" i="1" s="1"/>
  <c r="AV12" i="17"/>
  <c r="AG12" i="17"/>
  <c r="U14" i="17" s="1"/>
  <c r="AC84" i="17"/>
  <c r="Y83" i="17"/>
  <c r="AV83" i="17"/>
  <c r="AK100" i="17"/>
  <c r="AV11" i="17"/>
  <c r="AA11" i="17"/>
  <c r="AK28" i="17"/>
  <c r="I10" i="15"/>
  <c r="AM10" i="15"/>
  <c r="M27" i="15"/>
  <c r="Q41" i="9"/>
  <c r="AU23" i="24"/>
  <c r="AD83" i="17"/>
  <c r="E32" i="23"/>
  <c r="AK28" i="23"/>
  <c r="AW11" i="17"/>
  <c r="AP27" i="23"/>
  <c r="Z82" i="17"/>
  <c r="BJ24" i="23"/>
  <c r="V28" i="24"/>
  <c r="AW82" i="17"/>
  <c r="BE21" i="24"/>
  <c r="V13" i="17"/>
  <c r="J9" i="15"/>
  <c r="O26" i="15"/>
  <c r="E32" i="24"/>
  <c r="BJ21" i="24"/>
  <c r="AW10" i="17"/>
  <c r="AF26" i="24"/>
  <c r="L32" i="23"/>
  <c r="AG29" i="17"/>
  <c r="AM2" i="27"/>
  <c r="AB10" i="17"/>
  <c r="L30" i="24"/>
  <c r="AP24" i="24"/>
  <c r="AF29" i="23"/>
  <c r="AA30" i="23"/>
  <c r="AN9" i="15"/>
  <c r="AK25" i="24"/>
  <c r="BE24" i="23"/>
  <c r="AZ22" i="24"/>
  <c r="AU26" i="23"/>
  <c r="O26" i="9"/>
  <c r="Q29" i="24"/>
  <c r="AA27" i="24"/>
  <c r="Q32" i="23"/>
  <c r="AG101" i="17"/>
  <c r="V31" i="23"/>
  <c r="AZ25" i="23"/>
  <c r="R42" i="9" l="1"/>
  <c r="P27" i="9"/>
  <c r="AM4" i="27"/>
  <c r="AM3" i="27"/>
  <c r="AM6" i="27"/>
  <c r="AN1" i="27"/>
  <c r="AN5" i="27" s="1"/>
  <c r="AO25" i="24"/>
  <c r="U29" i="24"/>
  <c r="AN26" i="24"/>
  <c r="AM27" i="24"/>
  <c r="AY23" i="24"/>
  <c r="AD28" i="24"/>
  <c r="AC29" i="24"/>
  <c r="T30" i="24"/>
  <c r="S31" i="24"/>
  <c r="N32" i="24"/>
  <c r="O31" i="24"/>
  <c r="BD22" i="24"/>
  <c r="K31" i="24"/>
  <c r="BI22" i="24"/>
  <c r="Y29" i="24"/>
  <c r="X30" i="24"/>
  <c r="AI27" i="24"/>
  <c r="AH28" i="24"/>
  <c r="AT24" i="24"/>
  <c r="C34" i="24"/>
  <c r="B35" i="24"/>
  <c r="C35" i="24" s="1"/>
  <c r="AW25" i="24"/>
  <c r="AX24" i="24"/>
  <c r="AE27" i="24"/>
  <c r="P30" i="24"/>
  <c r="BB24" i="24"/>
  <c r="BC23" i="24"/>
  <c r="I33" i="24"/>
  <c r="J32" i="24"/>
  <c r="BG24" i="24"/>
  <c r="BH23" i="24"/>
  <c r="Z28" i="24"/>
  <c r="AJ26" i="24"/>
  <c r="AS25" i="24"/>
  <c r="AR26" i="24"/>
  <c r="D33" i="24"/>
  <c r="BH25" i="23"/>
  <c r="BG26" i="23"/>
  <c r="AX26" i="23"/>
  <c r="AW27" i="23"/>
  <c r="AN28" i="23"/>
  <c r="AM29" i="23"/>
  <c r="Y31" i="23"/>
  <c r="X32" i="23"/>
  <c r="AD30" i="23"/>
  <c r="AC31" i="23"/>
  <c r="T32" i="23"/>
  <c r="S33" i="23"/>
  <c r="AI29" i="23"/>
  <c r="AH30" i="23"/>
  <c r="AS27" i="23"/>
  <c r="AR28" i="23"/>
  <c r="BC25" i="23"/>
  <c r="BB26" i="23"/>
  <c r="BI24" i="23"/>
  <c r="AY25" i="23"/>
  <c r="AO27" i="23"/>
  <c r="Z30" i="23"/>
  <c r="AE29" i="23"/>
  <c r="U31" i="23"/>
  <c r="AJ28" i="23"/>
  <c r="AT26" i="23"/>
  <c r="BD24" i="23"/>
  <c r="P33" i="23"/>
  <c r="I35" i="23"/>
  <c r="J35" i="23" s="1"/>
  <c r="K33" i="23"/>
  <c r="D33" i="23"/>
  <c r="C34" i="23"/>
  <c r="B35" i="23"/>
  <c r="B33" i="1"/>
  <c r="C33" i="1" s="1"/>
  <c r="W14" i="17"/>
  <c r="AX12" i="17"/>
  <c r="AE84" i="17"/>
  <c r="AA83" i="17"/>
  <c r="AX83" i="17"/>
  <c r="AN100" i="17"/>
  <c r="AX11" i="17"/>
  <c r="AC11" i="17"/>
  <c r="AN28" i="17"/>
  <c r="K10" i="15"/>
  <c r="AO10" i="15"/>
  <c r="S27" i="15"/>
  <c r="S41" i="9"/>
  <c r="AY82" i="17"/>
  <c r="Q26" i="9"/>
  <c r="BJ25" i="23"/>
  <c r="AF83" i="17"/>
  <c r="V32" i="23"/>
  <c r="AF30" i="23"/>
  <c r="AP25" i="24"/>
  <c r="AU27" i="23"/>
  <c r="L33" i="23"/>
  <c r="AZ26" i="23"/>
  <c r="X13" i="17"/>
  <c r="AF27" i="24"/>
  <c r="AK101" i="17"/>
  <c r="L31" i="24"/>
  <c r="AD10" i="17"/>
  <c r="BE22" i="24"/>
  <c r="AA31" i="23"/>
  <c r="Q33" i="23"/>
  <c r="L9" i="15"/>
  <c r="E33" i="24"/>
  <c r="E33" i="23"/>
  <c r="AY10" i="17"/>
  <c r="Q30" i="24"/>
  <c r="AY11" i="17"/>
  <c r="V29" i="24"/>
  <c r="AP9" i="15"/>
  <c r="AP28" i="23"/>
  <c r="BJ22" i="24"/>
  <c r="AA28" i="24"/>
  <c r="U26" i="15"/>
  <c r="AK29" i="23"/>
  <c r="AK29" i="17"/>
  <c r="AU24" i="24"/>
  <c r="AB82" i="17"/>
  <c r="AN2" i="27"/>
  <c r="AK26" i="24"/>
  <c r="AZ23" i="24"/>
  <c r="BE25" i="23"/>
  <c r="T42" i="9" l="1"/>
  <c r="R27" i="9"/>
  <c r="AN4" i="27"/>
  <c r="AN3" i="27"/>
  <c r="AN6" i="27"/>
  <c r="AO1" i="27"/>
  <c r="AO5" i="27" s="1"/>
  <c r="AT25" i="24"/>
  <c r="J33" i="24"/>
  <c r="I34" i="24"/>
  <c r="AX25" i="24"/>
  <c r="AW26" i="24"/>
  <c r="AS26" i="24"/>
  <c r="AR27" i="24"/>
  <c r="BI23" i="24"/>
  <c r="K32" i="24"/>
  <c r="BD23" i="24"/>
  <c r="AY24" i="24"/>
  <c r="D35" i="24"/>
  <c r="AI28" i="24"/>
  <c r="AH29" i="24"/>
  <c r="X31" i="24"/>
  <c r="Y30" i="24"/>
  <c r="P31" i="24"/>
  <c r="S32" i="24"/>
  <c r="T31" i="24"/>
  <c r="AD29" i="24"/>
  <c r="AC30" i="24"/>
  <c r="AN27" i="24"/>
  <c r="AM28" i="24"/>
  <c r="BG25" i="24"/>
  <c r="BH24" i="24"/>
  <c r="BB25" i="24"/>
  <c r="BC24" i="24"/>
  <c r="D34" i="24"/>
  <c r="AJ27" i="24"/>
  <c r="Z29" i="24"/>
  <c r="N33" i="24"/>
  <c r="O32" i="24"/>
  <c r="U30" i="24"/>
  <c r="AE28" i="24"/>
  <c r="AO26" i="24"/>
  <c r="BC26" i="23"/>
  <c r="BB27" i="23"/>
  <c r="AS28" i="23"/>
  <c r="AR29" i="23"/>
  <c r="AI30" i="23"/>
  <c r="AH31" i="23"/>
  <c r="T33" i="23"/>
  <c r="S34" i="23"/>
  <c r="AD31" i="23"/>
  <c r="AC32" i="23"/>
  <c r="Y32" i="23"/>
  <c r="X33" i="23"/>
  <c r="AN29" i="23"/>
  <c r="AM30" i="23"/>
  <c r="AX27" i="23"/>
  <c r="AW28" i="23"/>
  <c r="BH26" i="23"/>
  <c r="BG27" i="23"/>
  <c r="BD25" i="23"/>
  <c r="AT27" i="23"/>
  <c r="AJ29" i="23"/>
  <c r="U32" i="23"/>
  <c r="AE30" i="23"/>
  <c r="Z31" i="23"/>
  <c r="AO28" i="23"/>
  <c r="AY26" i="23"/>
  <c r="BI25" i="23"/>
  <c r="P34" i="23"/>
  <c r="I36" i="23"/>
  <c r="J36" i="23" s="1"/>
  <c r="K34" i="23"/>
  <c r="D34" i="23"/>
  <c r="C35" i="23"/>
  <c r="B36" i="23"/>
  <c r="C36" i="23" s="1"/>
  <c r="B34" i="1"/>
  <c r="C34" i="1" s="1"/>
  <c r="Y14" i="17"/>
  <c r="AZ12" i="17"/>
  <c r="AG84" i="17"/>
  <c r="U86" i="17" s="1"/>
  <c r="AC83" i="17"/>
  <c r="AZ83" i="17"/>
  <c r="AR100" i="17"/>
  <c r="AZ11" i="17"/>
  <c r="AE11" i="17"/>
  <c r="AR28" i="17"/>
  <c r="M10" i="15"/>
  <c r="AQ10" i="15"/>
  <c r="Y27" i="15"/>
  <c r="A4" i="12"/>
  <c r="A3" i="12" s="1"/>
  <c r="S26" i="9"/>
  <c r="AA32" i="23"/>
  <c r="Q34" i="23"/>
  <c r="E34" i="24"/>
  <c r="L32" i="24"/>
  <c r="AF10" i="17"/>
  <c r="AA26" i="15"/>
  <c r="BA82" i="17"/>
  <c r="BA11" i="17"/>
  <c r="AK27" i="24"/>
  <c r="BA10" i="17"/>
  <c r="L34" i="23"/>
  <c r="AP29" i="23"/>
  <c r="AZ24" i="24"/>
  <c r="E35" i="24"/>
  <c r="V30" i="24"/>
  <c r="BJ26" i="23"/>
  <c r="AU28" i="23"/>
  <c r="Z13" i="17"/>
  <c r="AR9" i="15"/>
  <c r="V85" i="17"/>
  <c r="AU25" i="24"/>
  <c r="BJ23" i="24"/>
  <c r="N9" i="15"/>
  <c r="AK30" i="23"/>
  <c r="AP26" i="24"/>
  <c r="AZ27" i="23"/>
  <c r="Q31" i="24"/>
  <c r="AF31" i="23"/>
  <c r="AA29" i="24"/>
  <c r="AN101" i="17"/>
  <c r="AD82" i="17"/>
  <c r="AF28" i="24"/>
  <c r="AN29" i="17"/>
  <c r="E34" i="23"/>
  <c r="V33" i="23"/>
  <c r="BE26" i="23"/>
  <c r="AO2" i="27"/>
  <c r="BE23" i="24"/>
  <c r="T27" i="9" l="1"/>
  <c r="H29" i="9" s="1"/>
  <c r="J29" i="9" s="1"/>
  <c r="AO4" i="27"/>
  <c r="AO3" i="27"/>
  <c r="AO6" i="27"/>
  <c r="AP1" i="27"/>
  <c r="AP5" i="27" s="1"/>
  <c r="O33" i="24"/>
  <c r="N34" i="24"/>
  <c r="BC25" i="24"/>
  <c r="BB26" i="24"/>
  <c r="BH25" i="24"/>
  <c r="BG26" i="24"/>
  <c r="AE29" i="24"/>
  <c r="S33" i="24"/>
  <c r="T32" i="24"/>
  <c r="X32" i="24"/>
  <c r="Y31" i="24"/>
  <c r="P32" i="24"/>
  <c r="BD24" i="24"/>
  <c r="BI24" i="24"/>
  <c r="AN28" i="24"/>
  <c r="AM29" i="24"/>
  <c r="AC31" i="24"/>
  <c r="AD30" i="24"/>
  <c r="U31" i="24"/>
  <c r="Z30" i="24"/>
  <c r="AI29" i="24"/>
  <c r="AH30" i="24"/>
  <c r="AS27" i="24"/>
  <c r="AR28" i="24"/>
  <c r="AX26" i="24"/>
  <c r="AW27" i="24"/>
  <c r="J34" i="24"/>
  <c r="I35" i="24"/>
  <c r="J35" i="24" s="1"/>
  <c r="AO27" i="24"/>
  <c r="AJ28" i="24"/>
  <c r="AT26" i="24"/>
  <c r="AY25" i="24"/>
  <c r="K33" i="24"/>
  <c r="BH27" i="23"/>
  <c r="BG28" i="23"/>
  <c r="AX28" i="23"/>
  <c r="AW29" i="23"/>
  <c r="AN30" i="23"/>
  <c r="AM31" i="23"/>
  <c r="Y33" i="23"/>
  <c r="X34" i="23"/>
  <c r="AD32" i="23"/>
  <c r="AC33" i="23"/>
  <c r="T34" i="23"/>
  <c r="S35" i="23"/>
  <c r="AI31" i="23"/>
  <c r="AH32" i="23"/>
  <c r="AS29" i="23"/>
  <c r="AR30" i="23"/>
  <c r="BC27" i="23"/>
  <c r="BB28" i="23"/>
  <c r="BI26" i="23"/>
  <c r="AY27" i="23"/>
  <c r="AO29" i="23"/>
  <c r="Z32" i="23"/>
  <c r="AE31" i="23"/>
  <c r="U33" i="23"/>
  <c r="AJ30" i="23"/>
  <c r="AT28" i="23"/>
  <c r="BD26" i="23"/>
  <c r="P35" i="23"/>
  <c r="P36" i="23"/>
  <c r="K36" i="23"/>
  <c r="K35" i="23"/>
  <c r="D36" i="23"/>
  <c r="D35" i="23"/>
  <c r="AA14" i="17"/>
  <c r="BB12" i="17"/>
  <c r="W86" i="17"/>
  <c r="AE83" i="17"/>
  <c r="BB83" i="17"/>
  <c r="AX100" i="17"/>
  <c r="BB11" i="17"/>
  <c r="AG11" i="17"/>
  <c r="AX28" i="17"/>
  <c r="O10" i="15"/>
  <c r="AS10" i="15"/>
  <c r="AE27" i="15"/>
  <c r="A2" i="12"/>
  <c r="B2" i="12" s="1"/>
  <c r="AV46" i="14"/>
  <c r="AF46" i="14"/>
  <c r="P46" i="14"/>
  <c r="AV31" i="14"/>
  <c r="AF31" i="14"/>
  <c r="P31" i="14"/>
  <c r="AV1" i="14"/>
  <c r="P1" i="14"/>
  <c r="H1" i="14"/>
  <c r="AF1" i="14"/>
  <c r="H31" i="14"/>
  <c r="X31" i="14"/>
  <c r="AN31" i="14"/>
  <c r="BE24" i="24"/>
  <c r="K28" i="9"/>
  <c r="BE27" i="23"/>
  <c r="AF32" i="23"/>
  <c r="BJ24" i="24"/>
  <c r="AZ28" i="23"/>
  <c r="AK37" i="14"/>
  <c r="AZ25" i="24"/>
  <c r="AP27" i="24"/>
  <c r="U39" i="14"/>
  <c r="AP2" i="27"/>
  <c r="AK54" i="14"/>
  <c r="P9" i="15"/>
  <c r="L35" i="23"/>
  <c r="L36" i="23"/>
  <c r="AG26" i="15"/>
  <c r="AP30" i="23"/>
  <c r="AU26" i="24"/>
  <c r="AK33" i="14"/>
  <c r="L33" i="24"/>
  <c r="U52" i="14"/>
  <c r="AK48" i="14"/>
  <c r="U37" i="14"/>
  <c r="AK35" i="14"/>
  <c r="V31" i="24"/>
  <c r="BC10" i="17"/>
  <c r="U50" i="14"/>
  <c r="AK52" i="14"/>
  <c r="AA33" i="23"/>
  <c r="AR101" i="17"/>
  <c r="AF29" i="24"/>
  <c r="BC11" i="17"/>
  <c r="AA30" i="24"/>
  <c r="AK50" i="14"/>
  <c r="V34" i="23"/>
  <c r="AK28" i="24"/>
  <c r="BJ27" i="23"/>
  <c r="AU29" i="23"/>
  <c r="AB13" i="17"/>
  <c r="E36" i="23"/>
  <c r="AT9" i="15"/>
  <c r="AH10" i="17"/>
  <c r="U33" i="14"/>
  <c r="U54" i="14"/>
  <c r="I28" i="9"/>
  <c r="AR29" i="17"/>
  <c r="AF82" i="17"/>
  <c r="E35" i="23"/>
  <c r="U48" i="14"/>
  <c r="Q35" i="23"/>
  <c r="Q36" i="23"/>
  <c r="X85" i="17"/>
  <c r="AK31" i="23"/>
  <c r="U35" i="14"/>
  <c r="Q32" i="24"/>
  <c r="AK39" i="14"/>
  <c r="L29" i="9" l="1"/>
  <c r="H3" i="14"/>
  <c r="J3" i="14" s="1"/>
  <c r="L3" i="14" s="1"/>
  <c r="N3" i="14" s="1"/>
  <c r="P3" i="14" s="1"/>
  <c r="R3" i="14" s="1"/>
  <c r="T3" i="14" s="1"/>
  <c r="H5" i="14" s="1"/>
  <c r="J5" i="14" s="1"/>
  <c r="L5" i="14" s="1"/>
  <c r="N5" i="14" s="1"/>
  <c r="P5" i="14" s="1"/>
  <c r="R5" i="14" s="1"/>
  <c r="T5" i="14" s="1"/>
  <c r="H7" i="14" s="1"/>
  <c r="J7" i="14" s="1"/>
  <c r="L7" i="14" s="1"/>
  <c r="N7" i="14" s="1"/>
  <c r="P7" i="14" s="1"/>
  <c r="R7" i="14" s="1"/>
  <c r="T7" i="14" s="1"/>
  <c r="H9" i="14" s="1"/>
  <c r="J9" i="14" s="1"/>
  <c r="L9" i="14" s="1"/>
  <c r="N9" i="14" s="1"/>
  <c r="P9" i="14" s="1"/>
  <c r="R9" i="14" s="1"/>
  <c r="T9" i="14" s="1"/>
  <c r="H11" i="14" s="1"/>
  <c r="J11" i="14" s="1"/>
  <c r="L11" i="14" s="1"/>
  <c r="N11" i="14" s="1"/>
  <c r="P11" i="14" s="1"/>
  <c r="R11" i="14" s="1"/>
  <c r="T11" i="14" s="1"/>
  <c r="H13" i="14" s="1"/>
  <c r="J13" i="14" s="1"/>
  <c r="L13" i="14" s="1"/>
  <c r="N13" i="14" s="1"/>
  <c r="P13" i="14" s="1"/>
  <c r="R13" i="14" s="1"/>
  <c r="T13" i="14" s="1"/>
  <c r="H4" i="14"/>
  <c r="AP4" i="27"/>
  <c r="AP3" i="27"/>
  <c r="AP6" i="27"/>
  <c r="AQ1" i="27"/>
  <c r="AQ5" i="27" s="1"/>
  <c r="K34" i="24"/>
  <c r="AT27" i="24"/>
  <c r="K35" i="24"/>
  <c r="AX27" i="24"/>
  <c r="AW28" i="24"/>
  <c r="AS28" i="24"/>
  <c r="AR29" i="24"/>
  <c r="AH31" i="24"/>
  <c r="AI30" i="24"/>
  <c r="AE30" i="24"/>
  <c r="AN29" i="24"/>
  <c r="AM30" i="24"/>
  <c r="Z31" i="24"/>
  <c r="U32" i="24"/>
  <c r="BH26" i="24"/>
  <c r="BG27" i="24"/>
  <c r="BC26" i="24"/>
  <c r="BB27" i="24"/>
  <c r="O34" i="24"/>
  <c r="N35" i="24"/>
  <c r="O35" i="24" s="1"/>
  <c r="AY26" i="24"/>
  <c r="AJ29" i="24"/>
  <c r="AC32" i="24"/>
  <c r="AD31" i="24"/>
  <c r="AO28" i="24"/>
  <c r="X33" i="24"/>
  <c r="Y32" i="24"/>
  <c r="T33" i="24"/>
  <c r="S34" i="24"/>
  <c r="BI25" i="24"/>
  <c r="BD25" i="24"/>
  <c r="P33" i="24"/>
  <c r="BC28" i="23"/>
  <c r="BB29" i="23"/>
  <c r="AS30" i="23"/>
  <c r="AR31" i="23"/>
  <c r="AI32" i="23"/>
  <c r="AH33" i="23"/>
  <c r="T35" i="23"/>
  <c r="S36" i="23"/>
  <c r="T36" i="23" s="1"/>
  <c r="AD33" i="23"/>
  <c r="AC34" i="23"/>
  <c r="Y34" i="23"/>
  <c r="X35" i="23"/>
  <c r="AN31" i="23"/>
  <c r="AM32" i="23"/>
  <c r="AX29" i="23"/>
  <c r="AW30" i="23"/>
  <c r="BH28" i="23"/>
  <c r="BG29" i="23"/>
  <c r="BD27" i="23"/>
  <c r="AT29" i="23"/>
  <c r="AJ31" i="23"/>
  <c r="U34" i="23"/>
  <c r="AE32" i="23"/>
  <c r="Z33" i="23"/>
  <c r="AO30" i="23"/>
  <c r="AY28" i="23"/>
  <c r="BI27" i="23"/>
  <c r="AP14" i="17"/>
  <c r="AC14" i="17"/>
  <c r="Y86" i="17"/>
  <c r="AG83" i="17"/>
  <c r="AP85" i="17"/>
  <c r="U103" i="17"/>
  <c r="AP13" i="17"/>
  <c r="U13" i="17"/>
  <c r="U31" i="17"/>
  <c r="Q10" i="15"/>
  <c r="AU10" i="15"/>
  <c r="AK27" i="15"/>
  <c r="X34" i="14"/>
  <c r="Z34" i="14" s="1"/>
  <c r="X33" i="14"/>
  <c r="Z33" i="14" s="1"/>
  <c r="AB33" i="14" s="1"/>
  <c r="AD33" i="14" s="1"/>
  <c r="AF33" i="14" s="1"/>
  <c r="AH33" i="14" s="1"/>
  <c r="AJ33" i="14" s="1"/>
  <c r="X35" i="14" s="1"/>
  <c r="Z35" i="14" s="1"/>
  <c r="AB35" i="14" s="1"/>
  <c r="AD35" i="14" s="1"/>
  <c r="AF35" i="14" s="1"/>
  <c r="AH35" i="14" s="1"/>
  <c r="AJ35" i="14" s="1"/>
  <c r="X37" i="14" s="1"/>
  <c r="Z37" i="14" s="1"/>
  <c r="AB37" i="14" s="1"/>
  <c r="AD37" i="14" s="1"/>
  <c r="AF37" i="14" s="1"/>
  <c r="AH37" i="14" s="1"/>
  <c r="AJ37" i="14" s="1"/>
  <c r="X39" i="14" s="1"/>
  <c r="Z39" i="14" s="1"/>
  <c r="AB39" i="14" s="1"/>
  <c r="AD39" i="14" s="1"/>
  <c r="AF39" i="14" s="1"/>
  <c r="AH39" i="14" s="1"/>
  <c r="AJ39" i="14" s="1"/>
  <c r="X41" i="14" s="1"/>
  <c r="Z41" i="14" s="1"/>
  <c r="AB41" i="14" s="1"/>
  <c r="AD41" i="14" s="1"/>
  <c r="AF41" i="14" s="1"/>
  <c r="AH41" i="14" s="1"/>
  <c r="AJ41" i="14" s="1"/>
  <c r="X43" i="14" s="1"/>
  <c r="Z43" i="14" s="1"/>
  <c r="AB43" i="14" s="1"/>
  <c r="AD43" i="14" s="1"/>
  <c r="AF43" i="14" s="1"/>
  <c r="AH43" i="14" s="1"/>
  <c r="AJ43" i="14" s="1"/>
  <c r="AN34" i="14"/>
  <c r="AN33" i="14"/>
  <c r="AP33" i="14" s="1"/>
  <c r="AR33" i="14" s="1"/>
  <c r="AT33" i="14" s="1"/>
  <c r="AV33" i="14" s="1"/>
  <c r="AX33" i="14" s="1"/>
  <c r="AZ33" i="14" s="1"/>
  <c r="AN35" i="14" s="1"/>
  <c r="AP35" i="14" s="1"/>
  <c r="AR35" i="14" s="1"/>
  <c r="AT35" i="14" s="1"/>
  <c r="AV35" i="14" s="1"/>
  <c r="AX35" i="14" s="1"/>
  <c r="H34" i="14"/>
  <c r="H33" i="14"/>
  <c r="J33" i="14" s="1"/>
  <c r="L33" i="14" s="1"/>
  <c r="N33" i="14" s="1"/>
  <c r="P33" i="14" s="1"/>
  <c r="R33" i="14" s="1"/>
  <c r="T33" i="14" s="1"/>
  <c r="AN46" i="14"/>
  <c r="X46" i="14"/>
  <c r="H46" i="14"/>
  <c r="AN1" i="14"/>
  <c r="X1" i="14"/>
  <c r="X4" i="14" s="1"/>
  <c r="Z4" i="14" s="1"/>
  <c r="AB4" i="14" s="1"/>
  <c r="AD4" i="14" s="1"/>
  <c r="AF4" i="14" s="1"/>
  <c r="AH4" i="14" s="1"/>
  <c r="BE28" i="23"/>
  <c r="AA34" i="23"/>
  <c r="I33" i="14"/>
  <c r="V12" i="17"/>
  <c r="AF33" i="23"/>
  <c r="Q33" i="24"/>
  <c r="AZ26" i="24"/>
  <c r="BJ25" i="24"/>
  <c r="AK32" i="23"/>
  <c r="AF30" i="24"/>
  <c r="AZ29" i="23"/>
  <c r="I3" i="14"/>
  <c r="AU30" i="23"/>
  <c r="L35" i="24"/>
  <c r="M28" i="9"/>
  <c r="Z85" i="17"/>
  <c r="AP31" i="23"/>
  <c r="R9" i="15"/>
  <c r="AX29" i="17"/>
  <c r="BJ28" i="23"/>
  <c r="AQ13" i="17"/>
  <c r="V35" i="23"/>
  <c r="AQ2" i="27"/>
  <c r="AY34" i="14"/>
  <c r="AU27" i="24"/>
  <c r="AP28" i="24"/>
  <c r="AD13" i="17"/>
  <c r="AQ12" i="17"/>
  <c r="AA31" i="24"/>
  <c r="BE25" i="24"/>
  <c r="AH82" i="17"/>
  <c r="V32" i="24"/>
  <c r="AV9" i="15"/>
  <c r="AX101" i="17"/>
  <c r="AI3" i="14"/>
  <c r="AK29" i="24"/>
  <c r="L34" i="24"/>
  <c r="AM26" i="15"/>
  <c r="V36" i="23"/>
  <c r="AO33" i="14"/>
  <c r="U104" i="17"/>
  <c r="AQ84" i="17"/>
  <c r="N29" i="9" l="1"/>
  <c r="J4" i="14"/>
  <c r="AQ4" i="27"/>
  <c r="AQ3" i="27"/>
  <c r="AQ6" i="27"/>
  <c r="AR1" i="27"/>
  <c r="AR5" i="27" s="1"/>
  <c r="U33" i="24"/>
  <c r="T34" i="24"/>
  <c r="S35" i="24"/>
  <c r="T35" i="24" s="1"/>
  <c r="Z32" i="24"/>
  <c r="AE31" i="24"/>
  <c r="P35" i="24"/>
  <c r="BC27" i="24"/>
  <c r="BB28" i="24"/>
  <c r="BH27" i="24"/>
  <c r="BG28" i="24"/>
  <c r="AM31" i="24"/>
  <c r="AN30" i="24"/>
  <c r="AJ30" i="24"/>
  <c r="AS29" i="24"/>
  <c r="AR30" i="24"/>
  <c r="AX28" i="24"/>
  <c r="AW29" i="24"/>
  <c r="Y33" i="24"/>
  <c r="X34" i="24"/>
  <c r="AC33" i="24"/>
  <c r="AD32" i="24"/>
  <c r="P34" i="24"/>
  <c r="BD26" i="24"/>
  <c r="BI26" i="24"/>
  <c r="AO29" i="24"/>
  <c r="AH32" i="24"/>
  <c r="AI31" i="24"/>
  <c r="AT28" i="24"/>
  <c r="AY27" i="24"/>
  <c r="BH29" i="23"/>
  <c r="BG30" i="23"/>
  <c r="AX30" i="23"/>
  <c r="AW31" i="23"/>
  <c r="AN32" i="23"/>
  <c r="AM33" i="23"/>
  <c r="Y35" i="23"/>
  <c r="X36" i="23"/>
  <c r="Y36" i="23" s="1"/>
  <c r="AD34" i="23"/>
  <c r="AC35" i="23"/>
  <c r="U36" i="23"/>
  <c r="AI33" i="23"/>
  <c r="AH34" i="23"/>
  <c r="AS31" i="23"/>
  <c r="AR32" i="23"/>
  <c r="BC29" i="23"/>
  <c r="BB30" i="23"/>
  <c r="BI28" i="23"/>
  <c r="AY29" i="23"/>
  <c r="AO31" i="23"/>
  <c r="Z34" i="23"/>
  <c r="AE33" i="23"/>
  <c r="U35" i="23"/>
  <c r="AJ32" i="23"/>
  <c r="AT30" i="23"/>
  <c r="BD28" i="23"/>
  <c r="AR14" i="17"/>
  <c r="AE14" i="17"/>
  <c r="AA86" i="17"/>
  <c r="U85" i="17"/>
  <c r="AR85" i="17"/>
  <c r="AA103" i="17"/>
  <c r="AR13" i="17"/>
  <c r="W13" i="17"/>
  <c r="AA31" i="17"/>
  <c r="AZ35" i="14"/>
  <c r="AJ4" i="14"/>
  <c r="S10" i="15"/>
  <c r="AI12" i="15"/>
  <c r="AQ27" i="15"/>
  <c r="H35" i="14"/>
  <c r="J35" i="14" s="1"/>
  <c r="L35" i="14" s="1"/>
  <c r="N35" i="14" s="1"/>
  <c r="P35" i="14" s="1"/>
  <c r="R35" i="14" s="1"/>
  <c r="T35" i="14" s="1"/>
  <c r="H37" i="14" s="1"/>
  <c r="J37" i="14" s="1"/>
  <c r="L37" i="14" s="1"/>
  <c r="N37" i="14" s="1"/>
  <c r="P37" i="14" s="1"/>
  <c r="R37" i="14" s="1"/>
  <c r="T37" i="14" s="1"/>
  <c r="H39" i="14" s="1"/>
  <c r="J39" i="14" s="1"/>
  <c r="L39" i="14" s="1"/>
  <c r="N39" i="14" s="1"/>
  <c r="P39" i="14" s="1"/>
  <c r="R39" i="14" s="1"/>
  <c r="T39" i="14" s="1"/>
  <c r="H41" i="14" s="1"/>
  <c r="J41" i="14" s="1"/>
  <c r="L41" i="14" s="1"/>
  <c r="N41" i="14" s="1"/>
  <c r="P41" i="14" s="1"/>
  <c r="R41" i="14" s="1"/>
  <c r="T41" i="14" s="1"/>
  <c r="H43" i="14" s="1"/>
  <c r="J43" i="14" s="1"/>
  <c r="L43" i="14" s="1"/>
  <c r="N43" i="14" s="1"/>
  <c r="P43" i="14" s="1"/>
  <c r="R43" i="14" s="1"/>
  <c r="T43" i="14" s="1"/>
  <c r="AN3" i="14"/>
  <c r="AP3" i="14" s="1"/>
  <c r="AR3" i="14" s="1"/>
  <c r="AT3" i="14" s="1"/>
  <c r="AV3" i="14" s="1"/>
  <c r="AX3" i="14" s="1"/>
  <c r="AZ3" i="14" s="1"/>
  <c r="AN5" i="14" s="1"/>
  <c r="AP5" i="14" s="1"/>
  <c r="AR5" i="14" s="1"/>
  <c r="AT5" i="14" s="1"/>
  <c r="AV5" i="14" s="1"/>
  <c r="AX5" i="14" s="1"/>
  <c r="AN4" i="14"/>
  <c r="X18" i="14"/>
  <c r="Z18" i="14" s="1"/>
  <c r="AB18" i="14" s="1"/>
  <c r="AD18" i="14" s="1"/>
  <c r="AF18" i="14" s="1"/>
  <c r="AH18" i="14" s="1"/>
  <c r="AJ18" i="14" s="1"/>
  <c r="X20" i="14" s="1"/>
  <c r="Z20" i="14" s="1"/>
  <c r="AB20" i="14" s="1"/>
  <c r="AD20" i="14" s="1"/>
  <c r="AF20" i="14" s="1"/>
  <c r="AH20" i="14" s="1"/>
  <c r="AJ20" i="14" s="1"/>
  <c r="X22" i="14" s="1"/>
  <c r="Z22" i="14" s="1"/>
  <c r="AB22" i="14" s="1"/>
  <c r="AD22" i="14" s="1"/>
  <c r="AF22" i="14" s="1"/>
  <c r="AH22" i="14" s="1"/>
  <c r="AJ22" i="14" s="1"/>
  <c r="X24" i="14" s="1"/>
  <c r="Z24" i="14" s="1"/>
  <c r="AB24" i="14" s="1"/>
  <c r="AD24" i="14" s="1"/>
  <c r="AF24" i="14" s="1"/>
  <c r="AH24" i="14" s="1"/>
  <c r="AJ24" i="14" s="1"/>
  <c r="X26" i="14" s="1"/>
  <c r="Z26" i="14" s="1"/>
  <c r="AB26" i="14" s="1"/>
  <c r="AD26" i="14" s="1"/>
  <c r="AF26" i="14" s="1"/>
  <c r="AH26" i="14" s="1"/>
  <c r="AJ26" i="14" s="1"/>
  <c r="X28" i="14" s="1"/>
  <c r="Z28" i="14" s="1"/>
  <c r="AB28" i="14" s="1"/>
  <c r="AD28" i="14" s="1"/>
  <c r="AF28" i="14" s="1"/>
  <c r="AH28" i="14" s="1"/>
  <c r="AJ28" i="14" s="1"/>
  <c r="X19" i="14"/>
  <c r="H49" i="14"/>
  <c r="H48" i="14"/>
  <c r="J48" i="14" s="1"/>
  <c r="L48" i="14" s="1"/>
  <c r="N48" i="14" s="1"/>
  <c r="P48" i="14" s="1"/>
  <c r="R48" i="14" s="1"/>
  <c r="T48" i="14" s="1"/>
  <c r="H50" i="14" s="1"/>
  <c r="J50" i="14" s="1"/>
  <c r="L50" i="14" s="1"/>
  <c r="N50" i="14" s="1"/>
  <c r="P50" i="14" s="1"/>
  <c r="R50" i="14" s="1"/>
  <c r="T50" i="14" s="1"/>
  <c r="H52" i="14" s="1"/>
  <c r="J52" i="14" s="1"/>
  <c r="L52" i="14" s="1"/>
  <c r="N52" i="14" s="1"/>
  <c r="P52" i="14" s="1"/>
  <c r="R52" i="14" s="1"/>
  <c r="T52" i="14" s="1"/>
  <c r="H54" i="14" s="1"/>
  <c r="J54" i="14" s="1"/>
  <c r="L54" i="14" s="1"/>
  <c r="N54" i="14" s="1"/>
  <c r="P54" i="14" s="1"/>
  <c r="R54" i="14" s="1"/>
  <c r="T54" i="14" s="1"/>
  <c r="H56" i="14" s="1"/>
  <c r="J56" i="14" s="1"/>
  <c r="L56" i="14" s="1"/>
  <c r="N56" i="14" s="1"/>
  <c r="P56" i="14" s="1"/>
  <c r="R56" i="14" s="1"/>
  <c r="T56" i="14" s="1"/>
  <c r="H58" i="14" s="1"/>
  <c r="J58" i="14" s="1"/>
  <c r="L58" i="14" s="1"/>
  <c r="N58" i="14" s="1"/>
  <c r="P58" i="14" s="1"/>
  <c r="R58" i="14" s="1"/>
  <c r="T58" i="14" s="1"/>
  <c r="AN49" i="14"/>
  <c r="AN48" i="14"/>
  <c r="AP48" i="14" s="1"/>
  <c r="AR48" i="14" s="1"/>
  <c r="AT48" i="14" s="1"/>
  <c r="AV48" i="14" s="1"/>
  <c r="AX48" i="14" s="1"/>
  <c r="AZ48" i="14" s="1"/>
  <c r="AN50" i="14" s="1"/>
  <c r="AP50" i="14" s="1"/>
  <c r="AR50" i="14" s="1"/>
  <c r="AT50" i="14" s="1"/>
  <c r="AV50" i="14" s="1"/>
  <c r="AX50" i="14" s="1"/>
  <c r="AZ50" i="14" s="1"/>
  <c r="J34" i="14"/>
  <c r="X3" i="14"/>
  <c r="Z3" i="14" s="1"/>
  <c r="AB3" i="14" s="1"/>
  <c r="AD3" i="14" s="1"/>
  <c r="AF3" i="14" s="1"/>
  <c r="AH3" i="14" s="1"/>
  <c r="AJ3" i="14" s="1"/>
  <c r="X5" i="14" s="1"/>
  <c r="Z5" i="14" s="1"/>
  <c r="AB5" i="14" s="1"/>
  <c r="AD5" i="14" s="1"/>
  <c r="AF5" i="14" s="1"/>
  <c r="AH5" i="14" s="1"/>
  <c r="AJ5" i="14" s="1"/>
  <c r="X7" i="14" s="1"/>
  <c r="Z7" i="14" s="1"/>
  <c r="AB7" i="14" s="1"/>
  <c r="AD7" i="14" s="1"/>
  <c r="AF7" i="14" s="1"/>
  <c r="AH7" i="14" s="1"/>
  <c r="AJ7" i="14" s="1"/>
  <c r="X9" i="14" s="1"/>
  <c r="J18" i="14"/>
  <c r="L18" i="14" s="1"/>
  <c r="N18" i="14" s="1"/>
  <c r="P18" i="14" s="1"/>
  <c r="R18" i="14" s="1"/>
  <c r="T18" i="14" s="1"/>
  <c r="H20" i="14" s="1"/>
  <c r="J20" i="14" s="1"/>
  <c r="L20" i="14" s="1"/>
  <c r="N20" i="14" s="1"/>
  <c r="P20" i="14" s="1"/>
  <c r="R20" i="14" s="1"/>
  <c r="T20" i="14" s="1"/>
  <c r="H22" i="14" s="1"/>
  <c r="J22" i="14" s="1"/>
  <c r="L22" i="14" s="1"/>
  <c r="N22" i="14" s="1"/>
  <c r="P22" i="14" s="1"/>
  <c r="R22" i="14" s="1"/>
  <c r="T22" i="14" s="1"/>
  <c r="H24" i="14" s="1"/>
  <c r="J24" i="14" s="1"/>
  <c r="L24" i="14" s="1"/>
  <c r="N24" i="14" s="1"/>
  <c r="P24" i="14" s="1"/>
  <c r="R24" i="14" s="1"/>
  <c r="T24" i="14" s="1"/>
  <c r="H26" i="14" s="1"/>
  <c r="J26" i="14" s="1"/>
  <c r="L26" i="14" s="1"/>
  <c r="N26" i="14" s="1"/>
  <c r="P26" i="14" s="1"/>
  <c r="R26" i="14" s="1"/>
  <c r="T26" i="14" s="1"/>
  <c r="H28" i="14" s="1"/>
  <c r="J28" i="14" s="1"/>
  <c r="L28" i="14" s="1"/>
  <c r="N28" i="14" s="1"/>
  <c r="P28" i="14" s="1"/>
  <c r="R28" i="14" s="1"/>
  <c r="T28" i="14" s="1"/>
  <c r="H19" i="14"/>
  <c r="AN18" i="14"/>
  <c r="AP18" i="14" s="1"/>
  <c r="AR18" i="14" s="1"/>
  <c r="AT18" i="14" s="1"/>
  <c r="AV18" i="14" s="1"/>
  <c r="AX18" i="14" s="1"/>
  <c r="AZ18" i="14" s="1"/>
  <c r="AN20" i="14" s="1"/>
  <c r="AP20" i="14" s="1"/>
  <c r="AR20" i="14" s="1"/>
  <c r="AT20" i="14" s="1"/>
  <c r="AV20" i="14" s="1"/>
  <c r="AX20" i="14" s="1"/>
  <c r="AN19" i="14"/>
  <c r="X49" i="14"/>
  <c r="X48" i="14"/>
  <c r="Z48" i="14" s="1"/>
  <c r="AB48" i="14" s="1"/>
  <c r="AD48" i="14" s="1"/>
  <c r="AF48" i="14" s="1"/>
  <c r="AH48" i="14" s="1"/>
  <c r="AJ48" i="14" s="1"/>
  <c r="X50" i="14" s="1"/>
  <c r="Z50" i="14" s="1"/>
  <c r="AB50" i="14" s="1"/>
  <c r="AD50" i="14" s="1"/>
  <c r="AF50" i="14" s="1"/>
  <c r="AH50" i="14" s="1"/>
  <c r="AJ50" i="14" s="1"/>
  <c r="X52" i="14" s="1"/>
  <c r="Z52" i="14" s="1"/>
  <c r="AB52" i="14" s="1"/>
  <c r="AD52" i="14" s="1"/>
  <c r="AF52" i="14" s="1"/>
  <c r="AH52" i="14" s="1"/>
  <c r="AJ52" i="14" s="1"/>
  <c r="X54" i="14" s="1"/>
  <c r="Z54" i="14" s="1"/>
  <c r="AB54" i="14" s="1"/>
  <c r="AD54" i="14" s="1"/>
  <c r="AF54" i="14" s="1"/>
  <c r="AH54" i="14" s="1"/>
  <c r="AJ54" i="14" s="1"/>
  <c r="X56" i="14" s="1"/>
  <c r="Z56" i="14" s="1"/>
  <c r="AB56" i="14" s="1"/>
  <c r="AD56" i="14" s="1"/>
  <c r="AF56" i="14" s="1"/>
  <c r="AH56" i="14" s="1"/>
  <c r="AJ56" i="14" s="1"/>
  <c r="X58" i="14" s="1"/>
  <c r="Z58" i="14" s="1"/>
  <c r="AB58" i="14" s="1"/>
  <c r="AD58" i="14" s="1"/>
  <c r="AF58" i="14" s="1"/>
  <c r="AH58" i="14" s="1"/>
  <c r="AJ58" i="14" s="1"/>
  <c r="AP34" i="14"/>
  <c r="AB34" i="14"/>
  <c r="O28" i="9"/>
  <c r="AS26" i="15"/>
  <c r="U32" i="17"/>
  <c r="AS13" i="17"/>
  <c r="AP29" i="24"/>
  <c r="AO48" i="14"/>
  <c r="AJ11" i="15"/>
  <c r="Q35" i="24"/>
  <c r="BE26" i="24"/>
  <c r="AP32" i="23"/>
  <c r="AU31" i="23"/>
  <c r="Y33" i="14"/>
  <c r="X12" i="17"/>
  <c r="Q34" i="24"/>
  <c r="AU28" i="24"/>
  <c r="AA32" i="24"/>
  <c r="Y18" i="14"/>
  <c r="AY4" i="14"/>
  <c r="AZ30" i="23"/>
  <c r="AK3" i="14"/>
  <c r="AS12" i="17"/>
  <c r="I18" i="14"/>
  <c r="AY19" i="14"/>
  <c r="V33" i="24"/>
  <c r="AF31" i="24"/>
  <c r="V84" i="17"/>
  <c r="AK33" i="23"/>
  <c r="AA35" i="23"/>
  <c r="BJ29" i="23"/>
  <c r="AO3" i="14"/>
  <c r="AO18" i="14"/>
  <c r="AR2" i="27"/>
  <c r="AS84" i="17"/>
  <c r="BA49" i="14"/>
  <c r="BE29" i="23"/>
  <c r="AQ33" i="14"/>
  <c r="AF13" i="17"/>
  <c r="K3" i="14"/>
  <c r="BA34" i="14"/>
  <c r="AA36" i="23"/>
  <c r="AZ27" i="24"/>
  <c r="T9" i="15"/>
  <c r="AF34" i="23"/>
  <c r="AK30" i="24"/>
  <c r="Y3" i="14"/>
  <c r="BJ26" i="24"/>
  <c r="AB85" i="17"/>
  <c r="I48" i="14"/>
  <c r="K33" i="14"/>
  <c r="AA33" i="14"/>
  <c r="Y48" i="14"/>
  <c r="Z9" i="14" l="1"/>
  <c r="AB9" i="14" s="1"/>
  <c r="AD9" i="14" s="1"/>
  <c r="AF9" i="14" s="1"/>
  <c r="AH9" i="14" s="1"/>
  <c r="AJ9" i="14" s="1"/>
  <c r="X11" i="14" s="1"/>
  <c r="Z11" i="14" s="1"/>
  <c r="AB11" i="14" s="1"/>
  <c r="AD11" i="14" s="1"/>
  <c r="AF11" i="14" s="1"/>
  <c r="AH11" i="14" s="1"/>
  <c r="AJ11" i="14" s="1"/>
  <c r="X13" i="14" s="1"/>
  <c r="Z13" i="14" s="1"/>
  <c r="AB13" i="14" s="1"/>
  <c r="AD13" i="14" s="1"/>
  <c r="AF13" i="14" s="1"/>
  <c r="AH13" i="14" s="1"/>
  <c r="AJ13" i="14" s="1"/>
  <c r="P29" i="9"/>
  <c r="L4" i="14"/>
  <c r="AR4" i="27"/>
  <c r="AR3" i="27"/>
  <c r="AR6" i="27"/>
  <c r="AS1" i="27"/>
  <c r="AS5" i="27" s="1"/>
  <c r="AJ31" i="24"/>
  <c r="AE32" i="24"/>
  <c r="Y34" i="24"/>
  <c r="X35" i="24"/>
  <c r="Y35" i="24" s="1"/>
  <c r="AX29" i="24"/>
  <c r="AW30" i="24"/>
  <c r="AR31" i="24"/>
  <c r="AS30" i="24"/>
  <c r="AO30" i="24"/>
  <c r="BH28" i="24"/>
  <c r="BG29" i="24"/>
  <c r="BC28" i="24"/>
  <c r="BB29" i="24"/>
  <c r="U35" i="24"/>
  <c r="AI32" i="24"/>
  <c r="AH33" i="24"/>
  <c r="AD33" i="24"/>
  <c r="AC34" i="24"/>
  <c r="Z33" i="24"/>
  <c r="AY28" i="24"/>
  <c r="AT29" i="24"/>
  <c r="AM32" i="24"/>
  <c r="AN31" i="24"/>
  <c r="BI27" i="24"/>
  <c r="BD27" i="24"/>
  <c r="U34" i="24"/>
  <c r="BD29" i="23"/>
  <c r="AT31" i="23"/>
  <c r="AJ33" i="23"/>
  <c r="AD35" i="23"/>
  <c r="AC36" i="23"/>
  <c r="AD36" i="23" s="1"/>
  <c r="Z36" i="23"/>
  <c r="AN33" i="23"/>
  <c r="AM34" i="23"/>
  <c r="AX31" i="23"/>
  <c r="AW32" i="23"/>
  <c r="BH30" i="23"/>
  <c r="BG31" i="23"/>
  <c r="BC30" i="23"/>
  <c r="BB31" i="23"/>
  <c r="AS32" i="23"/>
  <c r="AR33" i="23"/>
  <c r="AI34" i="23"/>
  <c r="AH35" i="23"/>
  <c r="AE34" i="23"/>
  <c r="Z35" i="23"/>
  <c r="AO32" i="23"/>
  <c r="AY30" i="23"/>
  <c r="BI29" i="23"/>
  <c r="AG14" i="17"/>
  <c r="AT14" i="17"/>
  <c r="W85" i="17"/>
  <c r="AC86" i="17"/>
  <c r="AT85" i="17"/>
  <c r="AG103" i="17"/>
  <c r="AT13" i="17"/>
  <c r="Y13" i="17"/>
  <c r="AG31" i="17"/>
  <c r="AN52" i="14"/>
  <c r="AP52" i="14" s="1"/>
  <c r="AR52" i="14" s="1"/>
  <c r="AT52" i="14" s="1"/>
  <c r="AV52" i="14" s="1"/>
  <c r="AX52" i="14" s="1"/>
  <c r="AZ20" i="14"/>
  <c r="AN22" i="14" s="1"/>
  <c r="AP22" i="14" s="1"/>
  <c r="AR22" i="14" s="1"/>
  <c r="AT22" i="14" s="1"/>
  <c r="AV22" i="14" s="1"/>
  <c r="AX22" i="14" s="1"/>
  <c r="AZ5" i="14"/>
  <c r="AN37" i="14"/>
  <c r="AP37" i="14" s="1"/>
  <c r="AR37" i="14" s="1"/>
  <c r="AT37" i="14" s="1"/>
  <c r="AV37" i="14" s="1"/>
  <c r="AX37" i="14" s="1"/>
  <c r="X6" i="14"/>
  <c r="Z6" i="14" s="1"/>
  <c r="AB6" i="14" s="1"/>
  <c r="AD6" i="14" s="1"/>
  <c r="AF6" i="14" s="1"/>
  <c r="G12" i="15"/>
  <c r="G30" i="15"/>
  <c r="J19" i="14"/>
  <c r="L34" i="14"/>
  <c r="AP49" i="14"/>
  <c r="AR34" i="14"/>
  <c r="Z49" i="14"/>
  <c r="AP19" i="14"/>
  <c r="J49" i="14"/>
  <c r="Z19" i="14"/>
  <c r="AP4" i="14"/>
  <c r="AD34" i="14"/>
  <c r="AI146" i="12"/>
  <c r="AI117" i="12"/>
  <c r="AI88" i="12"/>
  <c r="AI59" i="12"/>
  <c r="BJ27" i="24"/>
  <c r="AQ3" i="14"/>
  <c r="AZ31" i="23"/>
  <c r="AP33" i="23"/>
  <c r="Z12" i="17"/>
  <c r="AQ48" i="14"/>
  <c r="AZ28" i="24"/>
  <c r="AU32" i="23"/>
  <c r="BE27" i="24"/>
  <c r="AF35" i="23"/>
  <c r="BE30" i="23"/>
  <c r="M3" i="14"/>
  <c r="AA3" i="14"/>
  <c r="AF32" i="24"/>
  <c r="AA48" i="14"/>
  <c r="AK31" i="24"/>
  <c r="AF36" i="23"/>
  <c r="M33" i="14"/>
  <c r="K48" i="14"/>
  <c r="AU29" i="24"/>
  <c r="BA4" i="14"/>
  <c r="V35" i="24"/>
  <c r="K18" i="14"/>
  <c r="X84" i="17"/>
  <c r="AP30" i="24"/>
  <c r="AS33" i="14"/>
  <c r="AY21" i="14"/>
  <c r="AA32" i="17"/>
  <c r="V34" i="24"/>
  <c r="AU12" i="17"/>
  <c r="I29" i="15"/>
  <c r="AQ18" i="14"/>
  <c r="AU84" i="17"/>
  <c r="BJ30" i="23"/>
  <c r="AC33" i="14"/>
  <c r="AA104" i="17"/>
  <c r="AU13" i="17"/>
  <c r="AY51" i="14"/>
  <c r="AD85" i="17"/>
  <c r="Q28" i="9"/>
  <c r="AA33" i="24"/>
  <c r="AS2" i="27"/>
  <c r="AK34" i="23"/>
  <c r="AY36" i="14"/>
  <c r="H11" i="15"/>
  <c r="AA18" i="14"/>
  <c r="R29" i="9" l="1"/>
  <c r="N4" i="14"/>
  <c r="AS4" i="27"/>
  <c r="AS3" i="27"/>
  <c r="AS6" i="27"/>
  <c r="AT1" i="27"/>
  <c r="AT5" i="27" s="1"/>
  <c r="AE33" i="24"/>
  <c r="BD28" i="24"/>
  <c r="AO31" i="24"/>
  <c r="AD34" i="24"/>
  <c r="AC35" i="24"/>
  <c r="AD35" i="24" s="1"/>
  <c r="AI33" i="24"/>
  <c r="AH34" i="24"/>
  <c r="BC29" i="24"/>
  <c r="BB30" i="24"/>
  <c r="BH29" i="24"/>
  <c r="BG30" i="24"/>
  <c r="AT30" i="24"/>
  <c r="AW31" i="24"/>
  <c r="AX30" i="24"/>
  <c r="Z35" i="24"/>
  <c r="AN32" i="24"/>
  <c r="AM33" i="24"/>
  <c r="AJ32" i="24"/>
  <c r="BI28" i="24"/>
  <c r="AR32" i="24"/>
  <c r="AS31" i="24"/>
  <c r="AY29" i="24"/>
  <c r="Z34" i="24"/>
  <c r="AJ34" i="23"/>
  <c r="AI35" i="23"/>
  <c r="AH36" i="23"/>
  <c r="AI36" i="23" s="1"/>
  <c r="AS33" i="23"/>
  <c r="AR34" i="23"/>
  <c r="BC31" i="23"/>
  <c r="BB32" i="23"/>
  <c r="BH31" i="23"/>
  <c r="BG32" i="23"/>
  <c r="AX32" i="23"/>
  <c r="AW33" i="23"/>
  <c r="AN34" i="23"/>
  <c r="AM35" i="23"/>
  <c r="AE35" i="23"/>
  <c r="AT32" i="23"/>
  <c r="BD30" i="23"/>
  <c r="BI30" i="23"/>
  <c r="AY31" i="23"/>
  <c r="AO33" i="23"/>
  <c r="AE36" i="23"/>
  <c r="AV14" i="17"/>
  <c r="AE86" i="17"/>
  <c r="Y85" i="17"/>
  <c r="AV85" i="17"/>
  <c r="AK103" i="17"/>
  <c r="AV13" i="17"/>
  <c r="AA13" i="17"/>
  <c r="AK31" i="17"/>
  <c r="AZ37" i="14"/>
  <c r="AZ22" i="14"/>
  <c r="AN24" i="14" s="1"/>
  <c r="AP24" i="14" s="1"/>
  <c r="AR24" i="14" s="1"/>
  <c r="AT24" i="14" s="1"/>
  <c r="AV24" i="14" s="1"/>
  <c r="AX24" i="14" s="1"/>
  <c r="AN7" i="14"/>
  <c r="AP7" i="14" s="1"/>
  <c r="AR7" i="14" s="1"/>
  <c r="AT7" i="14" s="1"/>
  <c r="AV7" i="14" s="1"/>
  <c r="AX7" i="14" s="1"/>
  <c r="AZ52" i="14"/>
  <c r="AG6" i="14"/>
  <c r="AH6" i="14"/>
  <c r="I12" i="15"/>
  <c r="M30" i="15"/>
  <c r="AR4" i="14"/>
  <c r="L49" i="14"/>
  <c r="AR19" i="14"/>
  <c r="AT34" i="14"/>
  <c r="N34" i="14"/>
  <c r="AB19" i="14"/>
  <c r="AB49" i="14"/>
  <c r="AR49" i="14"/>
  <c r="L19" i="14"/>
  <c r="AF34" i="14"/>
  <c r="C146" i="12"/>
  <c r="C30" i="12"/>
  <c r="C117" i="12"/>
  <c r="C88" i="12"/>
  <c r="C59" i="12"/>
  <c r="AI30" i="12"/>
  <c r="AK30" i="12"/>
  <c r="AK59" i="12" s="1"/>
  <c r="AK88" i="12" s="1"/>
  <c r="AK117" i="12" s="1"/>
  <c r="AK146" i="12" s="1"/>
  <c r="O33" i="14"/>
  <c r="AK36" i="23"/>
  <c r="J11" i="15"/>
  <c r="AK32" i="24"/>
  <c r="M18" i="14"/>
  <c r="AU33" i="23"/>
  <c r="AC18" i="14"/>
  <c r="AG104" i="17"/>
  <c r="BJ31" i="23"/>
  <c r="BE28" i="24"/>
  <c r="S28" i="9"/>
  <c r="BE31" i="23"/>
  <c r="BA51" i="14"/>
  <c r="AE33" i="14"/>
  <c r="AP31" i="24"/>
  <c r="AW84" i="17"/>
  <c r="AW13" i="17"/>
  <c r="AK35" i="23"/>
  <c r="AC48" i="14"/>
  <c r="BJ28" i="24"/>
  <c r="AZ29" i="24"/>
  <c r="AF85" i="17"/>
  <c r="AY6" i="14"/>
  <c r="AS48" i="14"/>
  <c r="AT2" i="27"/>
  <c r="AF33" i="24"/>
  <c r="Z84" i="17"/>
  <c r="O29" i="15"/>
  <c r="AW12" i="17"/>
  <c r="M48" i="14"/>
  <c r="AB12" i="17"/>
  <c r="AS18" i="14"/>
  <c r="AI5" i="14"/>
  <c r="BA36" i="14"/>
  <c r="AZ32" i="23"/>
  <c r="AA34" i="24"/>
  <c r="AY23" i="14"/>
  <c r="AU33" i="14"/>
  <c r="AS3" i="14"/>
  <c r="AA35" i="24"/>
  <c r="AG32" i="17"/>
  <c r="O3" i="14"/>
  <c r="AC3" i="14"/>
  <c r="AP34" i="23"/>
  <c r="AU30" i="24"/>
  <c r="T29" i="9" l="1"/>
  <c r="P4" i="14"/>
  <c r="AT4" i="27"/>
  <c r="AT3" i="27"/>
  <c r="AT6" i="27"/>
  <c r="AU1" i="27"/>
  <c r="AU5" i="27" s="1"/>
  <c r="BI29" i="24"/>
  <c r="AT31" i="24"/>
  <c r="AN33" i="24"/>
  <c r="AM34" i="24"/>
  <c r="AY30" i="24"/>
  <c r="BG31" i="24"/>
  <c r="BH30" i="24"/>
  <c r="BB31" i="24"/>
  <c r="BC30" i="24"/>
  <c r="AI34" i="24"/>
  <c r="AH35" i="24"/>
  <c r="AI35" i="24" s="1"/>
  <c r="AE35" i="24"/>
  <c r="AS32" i="24"/>
  <c r="AR33" i="24"/>
  <c r="AO32" i="24"/>
  <c r="AW32" i="24"/>
  <c r="AX31" i="24"/>
  <c r="BD29" i="24"/>
  <c r="AJ33" i="24"/>
  <c r="AE34" i="24"/>
  <c r="AO34" i="23"/>
  <c r="AY32" i="23"/>
  <c r="BI31" i="23"/>
  <c r="BD31" i="23"/>
  <c r="AT33" i="23"/>
  <c r="AJ35" i="23"/>
  <c r="AN35" i="23"/>
  <c r="AM36" i="23"/>
  <c r="AN36" i="23" s="1"/>
  <c r="AX33" i="23"/>
  <c r="AW34" i="23"/>
  <c r="BH32" i="23"/>
  <c r="BG33" i="23"/>
  <c r="BC32" i="23"/>
  <c r="BB33" i="23"/>
  <c r="AS34" i="23"/>
  <c r="AR35" i="23"/>
  <c r="AJ36" i="23"/>
  <c r="AX14" i="17"/>
  <c r="AG86" i="17"/>
  <c r="AA85" i="17"/>
  <c r="AX85" i="17"/>
  <c r="AN103" i="17"/>
  <c r="AX13" i="17"/>
  <c r="AC13" i="17"/>
  <c r="AN31" i="17"/>
  <c r="AN54" i="14"/>
  <c r="AP54" i="14" s="1"/>
  <c r="AR54" i="14" s="1"/>
  <c r="AT54" i="14" s="1"/>
  <c r="AV54" i="14" s="1"/>
  <c r="AX54" i="14" s="1"/>
  <c r="AZ24" i="14"/>
  <c r="AN26" i="14" s="1"/>
  <c r="AP26" i="14" s="1"/>
  <c r="AR26" i="14" s="1"/>
  <c r="AT26" i="14" s="1"/>
  <c r="AV26" i="14" s="1"/>
  <c r="AX26" i="14" s="1"/>
  <c r="AZ7" i="14"/>
  <c r="AN39" i="14"/>
  <c r="AP39" i="14" s="1"/>
  <c r="AR39" i="14" s="1"/>
  <c r="AT39" i="14" s="1"/>
  <c r="AV39" i="14" s="1"/>
  <c r="AX39" i="14" s="1"/>
  <c r="AJ6" i="14"/>
  <c r="X8" i="14" s="1"/>
  <c r="AI6" i="14"/>
  <c r="K12" i="15"/>
  <c r="S30" i="15"/>
  <c r="N19" i="14"/>
  <c r="AD49" i="14"/>
  <c r="AD19" i="14"/>
  <c r="AV34" i="14"/>
  <c r="N49" i="14"/>
  <c r="AT49" i="14"/>
  <c r="P34" i="14"/>
  <c r="AT19" i="14"/>
  <c r="AT4" i="14"/>
  <c r="AH34" i="14"/>
  <c r="P16" i="9"/>
  <c r="H16" i="9"/>
  <c r="H4" i="9"/>
  <c r="J4" i="9" s="1"/>
  <c r="H3" i="9"/>
  <c r="J3" i="9" s="1"/>
  <c r="L3" i="9" s="1"/>
  <c r="N3" i="9" s="1"/>
  <c r="P3" i="9" s="1"/>
  <c r="R3" i="9" s="1"/>
  <c r="T3" i="9" s="1"/>
  <c r="H5" i="9" s="1"/>
  <c r="J5" i="9" s="1"/>
  <c r="L5" i="9" s="1"/>
  <c r="N5" i="9" s="1"/>
  <c r="P5" i="9" s="1"/>
  <c r="R5" i="9" s="1"/>
  <c r="T5" i="9" s="1"/>
  <c r="H7" i="9" s="1"/>
  <c r="J7" i="9" s="1"/>
  <c r="L7" i="9" s="1"/>
  <c r="N7" i="9" s="1"/>
  <c r="P7" i="9" s="1"/>
  <c r="R7" i="9" s="1"/>
  <c r="T7" i="9" s="1"/>
  <c r="H9" i="9" s="1"/>
  <c r="J9" i="9" s="1"/>
  <c r="L9" i="9" s="1"/>
  <c r="N9" i="9" s="1"/>
  <c r="P9" i="9" s="1"/>
  <c r="R9" i="9" s="1"/>
  <c r="T9" i="9" s="1"/>
  <c r="H11" i="9" s="1"/>
  <c r="P31" i="9"/>
  <c r="H31" i="9"/>
  <c r="P1" i="9"/>
  <c r="AK104" i="17"/>
  <c r="BE32" i="23"/>
  <c r="O18" i="14"/>
  <c r="AY25" i="14"/>
  <c r="AP36" i="23"/>
  <c r="AY38" i="14"/>
  <c r="AZ33" i="23"/>
  <c r="AU2" i="27"/>
  <c r="AI33" i="14"/>
  <c r="AF34" i="24"/>
  <c r="L11" i="15"/>
  <c r="AU18" i="14"/>
  <c r="Q3" i="14"/>
  <c r="AP35" i="23"/>
  <c r="AF35" i="24"/>
  <c r="AU3" i="14"/>
  <c r="AU48" i="14"/>
  <c r="BE29" i="24"/>
  <c r="Q33" i="14"/>
  <c r="AP32" i="24"/>
  <c r="AK32" i="17"/>
  <c r="AK33" i="24"/>
  <c r="AY13" i="17"/>
  <c r="AY84" i="17"/>
  <c r="AY53" i="14"/>
  <c r="BA6" i="14"/>
  <c r="AB84" i="17"/>
  <c r="AU34" i="23"/>
  <c r="U29" i="15"/>
  <c r="BJ32" i="23"/>
  <c r="AK5" i="14"/>
  <c r="AW33" i="14"/>
  <c r="AG33" i="14"/>
  <c r="AZ30" i="24"/>
  <c r="BJ29" i="24"/>
  <c r="AE3" i="14"/>
  <c r="AE18" i="14"/>
  <c r="AU31" i="24"/>
  <c r="AE48" i="14"/>
  <c r="AY12" i="17"/>
  <c r="O48" i="14"/>
  <c r="AD12" i="17"/>
  <c r="R4" i="14" l="1"/>
  <c r="AU4" i="27"/>
  <c r="AU3" i="27"/>
  <c r="AU6" i="27"/>
  <c r="AV1" i="27"/>
  <c r="AV5" i="27" s="1"/>
  <c r="AX32" i="24"/>
  <c r="AW33" i="24"/>
  <c r="AJ34" i="24"/>
  <c r="BG32" i="24"/>
  <c r="BH31" i="24"/>
  <c r="AY31" i="24"/>
  <c r="AS33" i="24"/>
  <c r="AR34" i="24"/>
  <c r="AJ35" i="24"/>
  <c r="BD30" i="24"/>
  <c r="BI30" i="24"/>
  <c r="AN34" i="24"/>
  <c r="AM35" i="24"/>
  <c r="AN35" i="24" s="1"/>
  <c r="AT32" i="24"/>
  <c r="BB32" i="24"/>
  <c r="BC31" i="24"/>
  <c r="AO33" i="24"/>
  <c r="AS35" i="23"/>
  <c r="AR36" i="23"/>
  <c r="AS36" i="23" s="1"/>
  <c r="BC33" i="23"/>
  <c r="BB34" i="23"/>
  <c r="BH33" i="23"/>
  <c r="BG34" i="23"/>
  <c r="AX34" i="23"/>
  <c r="AW35" i="23"/>
  <c r="AO36" i="23"/>
  <c r="AT34" i="23"/>
  <c r="BD32" i="23"/>
  <c r="BI32" i="23"/>
  <c r="AY33" i="23"/>
  <c r="AO35" i="23"/>
  <c r="AZ14" i="17"/>
  <c r="AC85" i="17"/>
  <c r="AZ85" i="17"/>
  <c r="BB85" i="17" s="1"/>
  <c r="AR103" i="17"/>
  <c r="AZ13" i="17"/>
  <c r="AE13" i="17"/>
  <c r="AR31" i="17"/>
  <c r="AZ39" i="14"/>
  <c r="AZ26" i="14"/>
  <c r="AN28" i="14" s="1"/>
  <c r="AP28" i="14" s="1"/>
  <c r="AR28" i="14" s="1"/>
  <c r="AT28" i="14" s="1"/>
  <c r="AV28" i="14" s="1"/>
  <c r="AX28" i="14" s="1"/>
  <c r="AN9" i="14"/>
  <c r="AP9" i="14" s="1"/>
  <c r="AR9" i="14" s="1"/>
  <c r="AT9" i="14" s="1"/>
  <c r="AV9" i="14" s="1"/>
  <c r="AX9" i="14" s="1"/>
  <c r="AZ54" i="14"/>
  <c r="AJ34" i="14"/>
  <c r="X36" i="14" s="1"/>
  <c r="Z36" i="14" s="1"/>
  <c r="AK6" i="14"/>
  <c r="M12" i="15"/>
  <c r="Y30" i="15"/>
  <c r="AV4" i="14"/>
  <c r="R34" i="14"/>
  <c r="AV49" i="14"/>
  <c r="AX34" i="14"/>
  <c r="AF49" i="14"/>
  <c r="AV19" i="14"/>
  <c r="P49" i="14"/>
  <c r="AF19" i="14"/>
  <c r="P19" i="14"/>
  <c r="AY33" i="14"/>
  <c r="AK35" i="24"/>
  <c r="AN32" i="17"/>
  <c r="AY8" i="14"/>
  <c r="AU32" i="24"/>
  <c r="S3" i="14"/>
  <c r="AF12" i="17"/>
  <c r="BE30" i="24"/>
  <c r="I3" i="9"/>
  <c r="AG3" i="14"/>
  <c r="AW18" i="14"/>
  <c r="BJ30" i="24"/>
  <c r="AK34" i="24"/>
  <c r="BA12" i="17"/>
  <c r="BA13" i="17"/>
  <c r="AZ34" i="23"/>
  <c r="AA29" i="15"/>
  <c r="S33" i="14"/>
  <c r="AW3" i="14"/>
  <c r="Q18" i="14"/>
  <c r="BE33" i="23"/>
  <c r="AD84" i="17"/>
  <c r="AU36" i="23"/>
  <c r="AZ31" i="24"/>
  <c r="N11" i="15"/>
  <c r="AN104" i="17"/>
  <c r="BA53" i="14"/>
  <c r="AV2" i="27"/>
  <c r="AW48" i="14"/>
  <c r="AY27" i="14"/>
  <c r="AU35" i="23"/>
  <c r="BA38" i="14"/>
  <c r="BJ33" i="23"/>
  <c r="AP33" i="24"/>
  <c r="AG48" i="14"/>
  <c r="AG18" i="14"/>
  <c r="Q48" i="14"/>
  <c r="T4" i="14" l="1"/>
  <c r="H6" i="14" s="1"/>
  <c r="AV4" i="27"/>
  <c r="AV3" i="27"/>
  <c r="AV6" i="27"/>
  <c r="AW1" i="27"/>
  <c r="AW5" i="27" s="1"/>
  <c r="BC32" i="24"/>
  <c r="BB33" i="24"/>
  <c r="AO34" i="24"/>
  <c r="AT33" i="24"/>
  <c r="BD31" i="24"/>
  <c r="AO35" i="24"/>
  <c r="AS34" i="24"/>
  <c r="AR35" i="24"/>
  <c r="AS35" i="24" s="1"/>
  <c r="BI31" i="24"/>
  <c r="AX33" i="24"/>
  <c r="AW34" i="24"/>
  <c r="BH32" i="24"/>
  <c r="BG33" i="24"/>
  <c r="AY32" i="24"/>
  <c r="AX35" i="23"/>
  <c r="AW36" i="23"/>
  <c r="AX36" i="23" s="1"/>
  <c r="BH34" i="23"/>
  <c r="BG35" i="23"/>
  <c r="BC34" i="23"/>
  <c r="BB35" i="23"/>
  <c r="AT36" i="23"/>
  <c r="AY34" i="23"/>
  <c r="BI33" i="23"/>
  <c r="BD33" i="23"/>
  <c r="AT35" i="23"/>
  <c r="BB14" i="17"/>
  <c r="BB13" i="17"/>
  <c r="AP15" i="17" s="1"/>
  <c r="AE85" i="17"/>
  <c r="AP87" i="17"/>
  <c r="AX103" i="17"/>
  <c r="AG13" i="17"/>
  <c r="AX31" i="17"/>
  <c r="AZ34" i="14"/>
  <c r="AN56" i="14"/>
  <c r="AP56" i="14" s="1"/>
  <c r="AR56" i="14" s="1"/>
  <c r="AT56" i="14" s="1"/>
  <c r="AV56" i="14" s="1"/>
  <c r="AX56" i="14" s="1"/>
  <c r="AZ28" i="14"/>
  <c r="AZ9" i="14"/>
  <c r="AN41" i="14"/>
  <c r="AP41" i="14" s="1"/>
  <c r="AR41" i="14" s="1"/>
  <c r="AT41" i="14" s="1"/>
  <c r="AV41" i="14" s="1"/>
  <c r="AX41" i="14" s="1"/>
  <c r="T34" i="14"/>
  <c r="O12" i="15"/>
  <c r="AE30" i="15"/>
  <c r="R19" i="14"/>
  <c r="R49" i="14"/>
  <c r="AX19" i="14"/>
  <c r="AH19" i="14"/>
  <c r="AH49" i="14"/>
  <c r="AX49" i="14"/>
  <c r="AX4" i="14"/>
  <c r="AB36" i="14"/>
  <c r="L4" i="9"/>
  <c r="AI48" i="14"/>
  <c r="BE31" i="24"/>
  <c r="BJ31" i="24"/>
  <c r="BA8" i="14"/>
  <c r="AY3" i="14"/>
  <c r="U3" i="14"/>
  <c r="U3" i="9"/>
  <c r="AG29" i="15"/>
  <c r="BA33" i="14"/>
  <c r="AP35" i="24"/>
  <c r="S48" i="14"/>
  <c r="AR32" i="17"/>
  <c r="P11" i="15"/>
  <c r="AZ36" i="23"/>
  <c r="AR104" i="17"/>
  <c r="S18" i="14"/>
  <c r="BJ34" i="23"/>
  <c r="AY48" i="14"/>
  <c r="AA35" i="14"/>
  <c r="K3" i="9"/>
  <c r="AI18" i="14"/>
  <c r="AH12" i="17"/>
  <c r="AU33" i="24"/>
  <c r="AZ35" i="23"/>
  <c r="BE34" i="23"/>
  <c r="AZ32" i="24"/>
  <c r="AY40" i="14"/>
  <c r="AY18" i="14"/>
  <c r="AP34" i="24"/>
  <c r="AQ86" i="17"/>
  <c r="AW2" i="27"/>
  <c r="BC12" i="17"/>
  <c r="AQ14" i="17"/>
  <c r="I5" i="14"/>
  <c r="BC13" i="17"/>
  <c r="AY55" i="14"/>
  <c r="BA84" i="17"/>
  <c r="Y35" i="14"/>
  <c r="Y5" i="14"/>
  <c r="J6" i="14" l="1"/>
  <c r="AW4" i="27"/>
  <c r="AW3" i="27"/>
  <c r="AW6" i="27"/>
  <c r="AX1" i="27"/>
  <c r="AX5" i="27" s="1"/>
  <c r="BI32" i="24"/>
  <c r="AY33" i="24"/>
  <c r="AT34" i="24"/>
  <c r="BH33" i="24"/>
  <c r="BG34" i="24"/>
  <c r="AX34" i="24"/>
  <c r="AW35" i="24"/>
  <c r="AX35" i="24" s="1"/>
  <c r="AT35" i="24"/>
  <c r="BC33" i="24"/>
  <c r="BB34" i="24"/>
  <c r="BD32" i="24"/>
  <c r="BC35" i="23"/>
  <c r="BB36" i="23"/>
  <c r="BC36" i="23" s="1"/>
  <c r="BH35" i="23"/>
  <c r="BG36" i="23"/>
  <c r="BH36" i="23" s="1"/>
  <c r="AY36" i="23"/>
  <c r="BD34" i="23"/>
  <c r="BI34" i="23"/>
  <c r="AY35" i="23"/>
  <c r="AG85" i="17"/>
  <c r="AR87" i="17"/>
  <c r="U106" i="17"/>
  <c r="AR15" i="17"/>
  <c r="U15" i="17"/>
  <c r="U34" i="17"/>
  <c r="AZ49" i="14"/>
  <c r="AZ19" i="14"/>
  <c r="AN21" i="14" s="1"/>
  <c r="AN11" i="14"/>
  <c r="AP11" i="14" s="1"/>
  <c r="AR11" i="14" s="1"/>
  <c r="AT11" i="14" s="1"/>
  <c r="AV11" i="14" s="1"/>
  <c r="AX11" i="14" s="1"/>
  <c r="AZ56" i="14"/>
  <c r="AZ41" i="14"/>
  <c r="AN36" i="14"/>
  <c r="AZ4" i="14"/>
  <c r="AJ49" i="14"/>
  <c r="X51" i="14" s="1"/>
  <c r="T49" i="14"/>
  <c r="H36" i="14"/>
  <c r="AJ19" i="14"/>
  <c r="T19" i="14"/>
  <c r="H21" i="14" s="1"/>
  <c r="Q12" i="15"/>
  <c r="AK30" i="15"/>
  <c r="AD36" i="14"/>
  <c r="N4" i="9"/>
  <c r="BE32" i="24"/>
  <c r="BJ32" i="24"/>
  <c r="AC35" i="14"/>
  <c r="V14" i="17"/>
  <c r="AX32" i="17"/>
  <c r="R11" i="15"/>
  <c r="I35" i="14"/>
  <c r="BJ35" i="23"/>
  <c r="BA3" i="14"/>
  <c r="AH84" i="17"/>
  <c r="AS86" i="17"/>
  <c r="AX104" i="17"/>
  <c r="M3" i="9"/>
  <c r="AA5" i="14"/>
  <c r="AM29" i="15"/>
  <c r="AT11" i="15"/>
  <c r="AZ33" i="24"/>
  <c r="BA48" i="14"/>
  <c r="AO35" i="14"/>
  <c r="K5" i="14"/>
  <c r="U107" i="17"/>
  <c r="AU35" i="24"/>
  <c r="AX2" i="27"/>
  <c r="AY10" i="14"/>
  <c r="I20" i="14"/>
  <c r="AS14" i="17"/>
  <c r="BA55" i="14"/>
  <c r="Y50" i="14"/>
  <c r="BE36" i="23"/>
  <c r="AF84" i="17"/>
  <c r="BA40" i="14"/>
  <c r="BE35" i="23"/>
  <c r="AU34" i="24"/>
  <c r="AO20" i="14"/>
  <c r="BJ36" i="23"/>
  <c r="AK18" i="14"/>
  <c r="U18" i="14"/>
  <c r="L6" i="14" l="1"/>
  <c r="AX4" i="27"/>
  <c r="AX3" i="27"/>
  <c r="AX6" i="27"/>
  <c r="AY1" i="27"/>
  <c r="AY5" i="27" s="1"/>
  <c r="AY34" i="24"/>
  <c r="BI33" i="24"/>
  <c r="BC34" i="24"/>
  <c r="BB35" i="24"/>
  <c r="BC35" i="24" s="1"/>
  <c r="AY35" i="24"/>
  <c r="BH34" i="24"/>
  <c r="BG35" i="24"/>
  <c r="BH35" i="24" s="1"/>
  <c r="BD33" i="24"/>
  <c r="BI36" i="23"/>
  <c r="BD36" i="23"/>
  <c r="BI35" i="23"/>
  <c r="BD35" i="23"/>
  <c r="U87" i="17"/>
  <c r="AT87" i="17"/>
  <c r="AA106" i="17"/>
  <c r="AG106" i="17" s="1"/>
  <c r="AT15" i="17"/>
  <c r="W15" i="17"/>
  <c r="AA34" i="17"/>
  <c r="AP36" i="14"/>
  <c r="AN58" i="14"/>
  <c r="AP58" i="14" s="1"/>
  <c r="AR58" i="14" s="1"/>
  <c r="AT58" i="14" s="1"/>
  <c r="AV58" i="14" s="1"/>
  <c r="AX58" i="14" s="1"/>
  <c r="AZ58" i="14" s="1"/>
  <c r="AP21" i="14"/>
  <c r="AR21" i="14" s="1"/>
  <c r="AN43" i="14"/>
  <c r="AP43" i="14" s="1"/>
  <c r="AR43" i="14" s="1"/>
  <c r="AT43" i="14" s="1"/>
  <c r="AV43" i="14" s="1"/>
  <c r="AX43" i="14" s="1"/>
  <c r="AZ11" i="14"/>
  <c r="AN51" i="14"/>
  <c r="AN6" i="14"/>
  <c r="H51" i="14"/>
  <c r="J51" i="14" s="1"/>
  <c r="J36" i="14"/>
  <c r="J21" i="14"/>
  <c r="L21" i="14" s="1"/>
  <c r="X21" i="14"/>
  <c r="S12" i="15"/>
  <c r="AQ30" i="15"/>
  <c r="Z51" i="14"/>
  <c r="AF36" i="14"/>
  <c r="P4" i="9"/>
  <c r="K50" i="14"/>
  <c r="AZ34" i="24"/>
  <c r="AU14" i="17"/>
  <c r="M20" i="14"/>
  <c r="U35" i="17"/>
  <c r="V86" i="17"/>
  <c r="AA50" i="14"/>
  <c r="AO5" i="14"/>
  <c r="AE35" i="14"/>
  <c r="AZ35" i="24"/>
  <c r="AY42" i="14"/>
  <c r="AS20" i="14"/>
  <c r="BE33" i="24"/>
  <c r="K20" i="14"/>
  <c r="AY2" i="27"/>
  <c r="AO50" i="14"/>
  <c r="BJ33" i="24"/>
  <c r="M5" i="14"/>
  <c r="AQ35" i="14"/>
  <c r="K35" i="14"/>
  <c r="O3" i="9"/>
  <c r="BA57" i="14"/>
  <c r="AQ20" i="14"/>
  <c r="AS29" i="15"/>
  <c r="BA10" i="14"/>
  <c r="Y20" i="14"/>
  <c r="T11" i="15"/>
  <c r="X14" i="17"/>
  <c r="AC5" i="14"/>
  <c r="AU86" i="17"/>
  <c r="N6" i="14" l="1"/>
  <c r="AY4" i="27"/>
  <c r="AY3" i="27"/>
  <c r="AY6" i="27"/>
  <c r="AZ1" i="27"/>
  <c r="AZ5" i="27" s="1"/>
  <c r="BD34" i="24"/>
  <c r="BI35" i="24"/>
  <c r="BD35" i="24"/>
  <c r="BI34" i="24"/>
  <c r="W87" i="17"/>
  <c r="AV87" i="17"/>
  <c r="AV15" i="17"/>
  <c r="Y15" i="17"/>
  <c r="AG34" i="17"/>
  <c r="AP51" i="14"/>
  <c r="AZ43" i="14"/>
  <c r="AN13" i="14"/>
  <c r="AP13" i="14" s="1"/>
  <c r="AR13" i="14" s="1"/>
  <c r="AT13" i="14" s="1"/>
  <c r="AV13" i="14" s="1"/>
  <c r="AX13" i="14" s="1"/>
  <c r="AR36" i="14"/>
  <c r="AP6" i="14"/>
  <c r="L36" i="14"/>
  <c r="Z21" i="14"/>
  <c r="G14" i="15"/>
  <c r="G33" i="15"/>
  <c r="L51" i="14"/>
  <c r="AT21" i="14"/>
  <c r="AB51" i="14"/>
  <c r="N21" i="14"/>
  <c r="AG36" i="14"/>
  <c r="AH36" i="14"/>
  <c r="R4" i="9"/>
  <c r="AQ5" i="14"/>
  <c r="M35" i="14"/>
  <c r="AA35" i="17"/>
  <c r="M50" i="14"/>
  <c r="AQ50" i="14"/>
  <c r="O20" i="14"/>
  <c r="AZ2" i="27"/>
  <c r="AS35" i="14"/>
  <c r="AG35" i="14"/>
  <c r="H13" i="15"/>
  <c r="I32" i="15"/>
  <c r="BJ34" i="24"/>
  <c r="I50" i="14"/>
  <c r="BA42" i="14"/>
  <c r="BE35" i="24"/>
  <c r="AC50" i="14"/>
  <c r="AU20" i="14"/>
  <c r="BE34" i="24"/>
  <c r="Q3" i="9"/>
  <c r="AE5" i="14"/>
  <c r="AY12" i="14"/>
  <c r="AW86" i="17"/>
  <c r="O5" i="14"/>
  <c r="AA107" i="17"/>
  <c r="Z14" i="17"/>
  <c r="AW14" i="17"/>
  <c r="X86" i="17"/>
  <c r="AA20" i="14"/>
  <c r="BJ35" i="24"/>
  <c r="AI35" i="14"/>
  <c r="S3" i="9"/>
  <c r="T4" i="9" l="1"/>
  <c r="H6" i="9" s="1"/>
  <c r="P6" i="14"/>
  <c r="AZ4" i="27"/>
  <c r="AZ3" i="27"/>
  <c r="AZ6" i="27"/>
  <c r="BA1" i="27"/>
  <c r="BA5" i="27" s="1"/>
  <c r="Y87" i="17"/>
  <c r="AX87" i="17"/>
  <c r="AK106" i="17"/>
  <c r="AX15" i="17"/>
  <c r="AA15" i="17"/>
  <c r="AK34" i="17"/>
  <c r="AT36" i="14"/>
  <c r="AZ13" i="14"/>
  <c r="AR51" i="14"/>
  <c r="AR6" i="14"/>
  <c r="AJ36" i="14"/>
  <c r="X38" i="14" s="1"/>
  <c r="Z38" i="14" s="1"/>
  <c r="N36" i="14"/>
  <c r="AB21" i="14"/>
  <c r="M33" i="15"/>
  <c r="P21" i="14"/>
  <c r="AD51" i="14"/>
  <c r="N51" i="14"/>
  <c r="AV21" i="14"/>
  <c r="J6" i="9"/>
  <c r="AU35" i="14"/>
  <c r="AB14" i="17"/>
  <c r="Q20" i="14"/>
  <c r="AG35" i="17"/>
  <c r="BA12" i="14"/>
  <c r="O32" i="15"/>
  <c r="AG107" i="17"/>
  <c r="AY14" i="17"/>
  <c r="AE50" i="14"/>
  <c r="AS50" i="14"/>
  <c r="AY86" i="17"/>
  <c r="AC20" i="14"/>
  <c r="O35" i="14"/>
  <c r="Y37" i="14"/>
  <c r="O50" i="14"/>
  <c r="AW20" i="14"/>
  <c r="AG5" i="14"/>
  <c r="BA2" i="27"/>
  <c r="Z86" i="17"/>
  <c r="Q5" i="14"/>
  <c r="I5" i="9"/>
  <c r="AS5" i="14"/>
  <c r="Q6" i="14" l="1"/>
  <c r="R6" i="14"/>
  <c r="BA4" i="27"/>
  <c r="BA3" i="27"/>
  <c r="BA6" i="27"/>
  <c r="BB1" i="27"/>
  <c r="BB5" i="27" s="1"/>
  <c r="AA87" i="17"/>
  <c r="AZ87" i="17"/>
  <c r="BB87" i="17" s="1"/>
  <c r="AN106" i="17"/>
  <c r="AZ15" i="17"/>
  <c r="AC15" i="17"/>
  <c r="AN34" i="17"/>
  <c r="AT51" i="14"/>
  <c r="AV36" i="14"/>
  <c r="AT6" i="14"/>
  <c r="P36" i="14"/>
  <c r="AD21" i="14"/>
  <c r="S33" i="15"/>
  <c r="P51" i="14"/>
  <c r="AF51" i="14"/>
  <c r="AW21" i="14"/>
  <c r="AX21" i="14"/>
  <c r="R21" i="14"/>
  <c r="AB38" i="14"/>
  <c r="L6" i="9"/>
  <c r="AU50" i="14"/>
  <c r="AA37" i="14"/>
  <c r="K5" i="9"/>
  <c r="Q50" i="14"/>
  <c r="AG50" i="14"/>
  <c r="Y7" i="14"/>
  <c r="BB2" i="27"/>
  <c r="AY20" i="14"/>
  <c r="AD14" i="17"/>
  <c r="S20" i="14"/>
  <c r="S5" i="14"/>
  <c r="AK107" i="17"/>
  <c r="U32" i="15"/>
  <c r="AE20" i="14"/>
  <c r="AU5" i="14"/>
  <c r="BA14" i="17"/>
  <c r="AK35" i="17"/>
  <c r="AB86" i="17"/>
  <c r="AW35" i="14"/>
  <c r="Q35" i="14"/>
  <c r="T6" i="14" l="1"/>
  <c r="H8" i="14" s="1"/>
  <c r="BB4" i="27"/>
  <c r="BB3" i="27"/>
  <c r="BB6" i="27"/>
  <c r="BC1" i="27"/>
  <c r="BC5" i="27" s="1"/>
  <c r="BB15" i="17"/>
  <c r="AC87" i="17"/>
  <c r="AR106" i="17"/>
  <c r="AE15" i="17"/>
  <c r="AR34" i="17"/>
  <c r="AZ21" i="14"/>
  <c r="AN23" i="14" s="1"/>
  <c r="AP23" i="14" s="1"/>
  <c r="AW36" i="14"/>
  <c r="AX36" i="14"/>
  <c r="AV51" i="14"/>
  <c r="AV6" i="14"/>
  <c r="Q36" i="14"/>
  <c r="R36" i="14"/>
  <c r="T21" i="14"/>
  <c r="H23" i="14" s="1"/>
  <c r="J23" i="14" s="1"/>
  <c r="AF21" i="14"/>
  <c r="Y33" i="15"/>
  <c r="AG51" i="14"/>
  <c r="AH51" i="14"/>
  <c r="Q51" i="14"/>
  <c r="R51" i="14"/>
  <c r="Z8" i="14"/>
  <c r="AD38" i="14"/>
  <c r="N6" i="9"/>
  <c r="BC14" i="17"/>
  <c r="AW5" i="14"/>
  <c r="AA32" i="15"/>
  <c r="I7" i="14"/>
  <c r="AN107" i="17"/>
  <c r="S50" i="14"/>
  <c r="AY35" i="14"/>
  <c r="AF14" i="17"/>
  <c r="AA7" i="14"/>
  <c r="BC2" i="27"/>
  <c r="AN35" i="17"/>
  <c r="I22" i="14"/>
  <c r="M5" i="9"/>
  <c r="AO22" i="14"/>
  <c r="AC37" i="14"/>
  <c r="AI50" i="14"/>
  <c r="AG20" i="14"/>
  <c r="K22" i="14"/>
  <c r="S35" i="14"/>
  <c r="AW50" i="14"/>
  <c r="AD86" i="17"/>
  <c r="AQ22" i="14"/>
  <c r="J8" i="14" l="1"/>
  <c r="BC4" i="27"/>
  <c r="BC3" i="27"/>
  <c r="BC6" i="27"/>
  <c r="BD1" i="27"/>
  <c r="BD5" i="27" s="1"/>
  <c r="AE87" i="17"/>
  <c r="AX106" i="17"/>
  <c r="AG15" i="17"/>
  <c r="AX34" i="17"/>
  <c r="AZ36" i="14"/>
  <c r="AX51" i="14"/>
  <c r="AW51" i="14"/>
  <c r="AW6" i="14"/>
  <c r="AX6" i="14"/>
  <c r="T51" i="14"/>
  <c r="H53" i="14" s="1"/>
  <c r="S51" i="14"/>
  <c r="AJ51" i="14"/>
  <c r="X53" i="14" s="1"/>
  <c r="AI51" i="14"/>
  <c r="T36" i="14"/>
  <c r="AH21" i="14"/>
  <c r="AE33" i="15"/>
  <c r="AR23" i="14"/>
  <c r="AB8" i="14"/>
  <c r="L23" i="14"/>
  <c r="AF38" i="14"/>
  <c r="P6" i="9"/>
  <c r="AR35" i="17"/>
  <c r="AY5" i="14"/>
  <c r="Y52" i="14"/>
  <c r="U5" i="9"/>
  <c r="AR107" i="17"/>
  <c r="M22" i="14"/>
  <c r="AG32" i="15"/>
  <c r="K7" i="14"/>
  <c r="AC7" i="14"/>
  <c r="AY50" i="14"/>
  <c r="U20" i="14"/>
  <c r="AE37" i="14"/>
  <c r="AF86" i="17"/>
  <c r="AI20" i="14"/>
  <c r="O5" i="9"/>
  <c r="BA35" i="14"/>
  <c r="AS22" i="14"/>
  <c r="AH14" i="17"/>
  <c r="I52" i="14"/>
  <c r="BD2" i="27"/>
  <c r="U5" i="14"/>
  <c r="AX35" i="17"/>
  <c r="AX107" i="17"/>
  <c r="L8" i="14" l="1"/>
  <c r="BD4" i="27"/>
  <c r="BD3" i="27"/>
  <c r="BD6" i="27"/>
  <c r="BE1" i="27"/>
  <c r="BE5" i="27" s="1"/>
  <c r="AG87" i="17"/>
  <c r="AZ51" i="14"/>
  <c r="AN38" i="14"/>
  <c r="AZ6" i="14"/>
  <c r="H38" i="14"/>
  <c r="AJ21" i="14"/>
  <c r="AK33" i="15"/>
  <c r="N23" i="14"/>
  <c r="AT23" i="14"/>
  <c r="J53" i="14"/>
  <c r="AD8" i="14"/>
  <c r="Z53" i="14"/>
  <c r="AH38" i="14"/>
  <c r="Q6" i="9"/>
  <c r="R6" i="9"/>
  <c r="AG37" i="14"/>
  <c r="BE2" i="27"/>
  <c r="K52" i="14"/>
  <c r="AI37" i="14"/>
  <c r="S5" i="9"/>
  <c r="O22" i="14"/>
  <c r="I37" i="14"/>
  <c r="AA52" i="14"/>
  <c r="AO37" i="14"/>
  <c r="BA86" i="17"/>
  <c r="BA5" i="14"/>
  <c r="Q5" i="9"/>
  <c r="AH86" i="17"/>
  <c r="AK20" i="14"/>
  <c r="AM32" i="15"/>
  <c r="BA50" i="14"/>
  <c r="AU22" i="14"/>
  <c r="AE7" i="14"/>
  <c r="M7" i="14"/>
  <c r="T6" i="9" l="1"/>
  <c r="H8" i="9" s="1"/>
  <c r="J8" i="9" s="1"/>
  <c r="N8" i="14"/>
  <c r="BE4" i="27"/>
  <c r="BE3" i="27"/>
  <c r="BE6" i="27"/>
  <c r="BF1" i="27"/>
  <c r="BF5" i="27" s="1"/>
  <c r="AN53" i="14"/>
  <c r="AP38" i="14"/>
  <c r="AN8" i="14"/>
  <c r="AJ38" i="14"/>
  <c r="J38" i="14"/>
  <c r="X23" i="14"/>
  <c r="AQ33" i="15"/>
  <c r="AB53" i="14"/>
  <c r="L53" i="14"/>
  <c r="AF8" i="14"/>
  <c r="AV23" i="14"/>
  <c r="P23" i="14"/>
  <c r="O7" i="14"/>
  <c r="BF2" i="27"/>
  <c r="I7" i="9"/>
  <c r="AO52" i="14"/>
  <c r="AS32" i="15"/>
  <c r="AC52" i="14"/>
  <c r="AO7" i="14"/>
  <c r="AW22" i="14"/>
  <c r="Y22" i="14"/>
  <c r="AQ37" i="14"/>
  <c r="Q22" i="14"/>
  <c r="M52" i="14"/>
  <c r="K37" i="14"/>
  <c r="AG7" i="14"/>
  <c r="X40" i="14" l="1"/>
  <c r="Z40" i="14" s="1"/>
  <c r="AB40" i="14" s="1"/>
  <c r="P8" i="14"/>
  <c r="BF4" i="27"/>
  <c r="BF3" i="27"/>
  <c r="BF6" i="27"/>
  <c r="BG1" i="27"/>
  <c r="BG5" i="27" s="1"/>
  <c r="AR38" i="14"/>
  <c r="AP53" i="14"/>
  <c r="AP8" i="14"/>
  <c r="L38" i="14"/>
  <c r="Z23" i="14"/>
  <c r="R23" i="14"/>
  <c r="N53" i="14"/>
  <c r="AD53" i="14"/>
  <c r="AX23" i="14"/>
  <c r="AH8" i="14"/>
  <c r="L8" i="9"/>
  <c r="Y39" i="14"/>
  <c r="O52" i="14"/>
  <c r="S22" i="14"/>
  <c r="AQ7" i="14"/>
  <c r="BG2" i="27"/>
  <c r="AA22" i="14"/>
  <c r="AE52" i="14"/>
  <c r="AI7" i="14"/>
  <c r="Q7" i="14"/>
  <c r="AQ52" i="14"/>
  <c r="AY22" i="14"/>
  <c r="K7" i="9"/>
  <c r="AS37" i="14"/>
  <c r="M37" i="14"/>
  <c r="AA39" i="14"/>
  <c r="R8" i="14" l="1"/>
  <c r="BG4" i="27"/>
  <c r="BG3" i="27"/>
  <c r="BG6" i="27"/>
  <c r="BH1" i="27"/>
  <c r="BH5" i="27" s="1"/>
  <c r="AZ23" i="14"/>
  <c r="AN25" i="14" s="1"/>
  <c r="AR53" i="14"/>
  <c r="AT38" i="14"/>
  <c r="AR8" i="14"/>
  <c r="AJ8" i="14"/>
  <c r="N38" i="14"/>
  <c r="T23" i="14"/>
  <c r="H25" i="14" s="1"/>
  <c r="J25" i="14" s="1"/>
  <c r="AB23" i="14"/>
  <c r="P53" i="14"/>
  <c r="AF53" i="14"/>
  <c r="AD40" i="14"/>
  <c r="N8" i="9"/>
  <c r="Q52" i="14"/>
  <c r="AO24" i="14"/>
  <c r="AK7" i="14"/>
  <c r="M7" i="9"/>
  <c r="O37" i="14"/>
  <c r="AC22" i="14"/>
  <c r="AG52" i="14"/>
  <c r="AC39" i="14"/>
  <c r="BH2" i="27"/>
  <c r="AS52" i="14"/>
  <c r="AS7" i="14"/>
  <c r="S7" i="14"/>
  <c r="K24" i="14"/>
  <c r="AU37" i="14"/>
  <c r="T8" i="14" l="1"/>
  <c r="H10" i="14" s="1"/>
  <c r="BH4" i="27"/>
  <c r="BH3" i="27"/>
  <c r="BH6" i="27"/>
  <c r="BI1" i="27"/>
  <c r="BI5" i="27" s="1"/>
  <c r="AP25" i="14"/>
  <c r="AT53" i="14"/>
  <c r="AV38" i="14"/>
  <c r="AT8" i="14"/>
  <c r="P38" i="14"/>
  <c r="X10" i="14"/>
  <c r="AD23" i="14"/>
  <c r="L25" i="14"/>
  <c r="AH53" i="14"/>
  <c r="R53" i="14"/>
  <c r="AF40" i="14"/>
  <c r="P8" i="9"/>
  <c r="O7" i="9"/>
  <c r="AE39" i="14"/>
  <c r="AI52" i="14"/>
  <c r="AU52" i="14"/>
  <c r="I24" i="14"/>
  <c r="AU7" i="14"/>
  <c r="M24" i="14"/>
  <c r="Y9" i="14"/>
  <c r="I9" i="14"/>
  <c r="AW37" i="14"/>
  <c r="Q37" i="14"/>
  <c r="AQ24" i="14"/>
  <c r="AE22" i="14"/>
  <c r="S52" i="14"/>
  <c r="BI2" i="27"/>
  <c r="J10" i="14" l="1"/>
  <c r="BI4" i="27"/>
  <c r="BI3" i="27"/>
  <c r="BI6" i="27"/>
  <c r="BJ1" i="27"/>
  <c r="BJ5" i="27" s="1"/>
  <c r="AR25" i="14"/>
  <c r="AX38" i="14"/>
  <c r="AV53" i="14"/>
  <c r="AV8" i="14"/>
  <c r="Z10" i="14"/>
  <c r="T53" i="14"/>
  <c r="H55" i="14" s="1"/>
  <c r="AJ53" i="14"/>
  <c r="X55" i="14" s="1"/>
  <c r="R38" i="14"/>
  <c r="AF23" i="14"/>
  <c r="N25" i="14"/>
  <c r="AH40" i="14"/>
  <c r="R8" i="9"/>
  <c r="AA9" i="14"/>
  <c r="AI39" i="14"/>
  <c r="I54" i="14"/>
  <c r="AY37" i="14"/>
  <c r="BJ2" i="27"/>
  <c r="Q7" i="9"/>
  <c r="AG39" i="14"/>
  <c r="AG22" i="14"/>
  <c r="Y54" i="14"/>
  <c r="S7" i="9"/>
  <c r="O24" i="14"/>
  <c r="K9" i="14"/>
  <c r="AW7" i="14"/>
  <c r="AS24" i="14"/>
  <c r="S37" i="14"/>
  <c r="AW52" i="14"/>
  <c r="T8" i="9" l="1"/>
  <c r="H10" i="9" s="1"/>
  <c r="J10" i="9" s="1"/>
  <c r="L10" i="14"/>
  <c r="BJ4" i="27"/>
  <c r="BJ3" i="27"/>
  <c r="BJ6" i="27"/>
  <c r="BK1" i="27"/>
  <c r="BK5" i="27" s="1"/>
  <c r="AT25" i="14"/>
  <c r="AX53" i="14"/>
  <c r="AZ38" i="14"/>
  <c r="AX8" i="14"/>
  <c r="T38" i="14"/>
  <c r="H40" i="14" s="1"/>
  <c r="AJ40" i="14"/>
  <c r="X42" i="14" s="1"/>
  <c r="AB10" i="14"/>
  <c r="AH23" i="14"/>
  <c r="P25" i="14"/>
  <c r="J55" i="14"/>
  <c r="Z55" i="14"/>
  <c r="Q24" i="14"/>
  <c r="AY7" i="14"/>
  <c r="K54" i="14"/>
  <c r="U7" i="14"/>
  <c r="AC9" i="14"/>
  <c r="AI22" i="14"/>
  <c r="AA54" i="14"/>
  <c r="U22" i="14"/>
  <c r="AU24" i="14"/>
  <c r="BK2" i="27"/>
  <c r="M9" i="14"/>
  <c r="I39" i="14"/>
  <c r="U7" i="9"/>
  <c r="AY52" i="14"/>
  <c r="BA37" i="14"/>
  <c r="Y41" i="14"/>
  <c r="I9" i="9"/>
  <c r="Z42" i="14" l="1"/>
  <c r="N10" i="14"/>
  <c r="BK4" i="27"/>
  <c r="BK3" i="27"/>
  <c r="BK6" i="27"/>
  <c r="BL1" i="27"/>
  <c r="BL5" i="27" s="1"/>
  <c r="AV25" i="14"/>
  <c r="AN40" i="14"/>
  <c r="AZ53" i="14"/>
  <c r="AZ8" i="14"/>
  <c r="AN10" i="14" s="1"/>
  <c r="AD10" i="14"/>
  <c r="AJ23" i="14"/>
  <c r="AB55" i="14"/>
  <c r="L55" i="14"/>
  <c r="R25" i="14"/>
  <c r="L10" i="9"/>
  <c r="AA41" i="14"/>
  <c r="AO39" i="14"/>
  <c r="AC54" i="14"/>
  <c r="BA52" i="14"/>
  <c r="AE9" i="14"/>
  <c r="S24" i="14"/>
  <c r="M54" i="14"/>
  <c r="AK22" i="14"/>
  <c r="BL2" i="27"/>
  <c r="BA7" i="14"/>
  <c r="AW24" i="14"/>
  <c r="K9" i="9"/>
  <c r="O9" i="14"/>
  <c r="AB42" i="14" l="1"/>
  <c r="P10" i="14"/>
  <c r="BL3" i="27"/>
  <c r="BL4" i="27"/>
  <c r="BL6" i="27"/>
  <c r="BM1" i="27"/>
  <c r="BM5" i="27" s="1"/>
  <c r="AX25" i="14"/>
  <c r="AP40" i="14"/>
  <c r="AN55" i="14"/>
  <c r="J40" i="14"/>
  <c r="AF10" i="14"/>
  <c r="T25" i="14"/>
  <c r="H27" i="14" s="1"/>
  <c r="X25" i="14"/>
  <c r="N55" i="14"/>
  <c r="AD55" i="14"/>
  <c r="N10" i="9"/>
  <c r="AY24" i="14"/>
  <c r="AO9" i="14"/>
  <c r="AC41" i="14"/>
  <c r="Y24" i="14"/>
  <c r="AQ39" i="14"/>
  <c r="M9" i="9"/>
  <c r="I26" i="14"/>
  <c r="AE54" i="14"/>
  <c r="BM2" i="27"/>
  <c r="K39" i="14"/>
  <c r="Q9" i="14"/>
  <c r="O54" i="14"/>
  <c r="AO54" i="14"/>
  <c r="AG9" i="14"/>
  <c r="AD42" i="14" l="1"/>
  <c r="R10" i="14"/>
  <c r="BM4" i="27"/>
  <c r="BM3" i="27"/>
  <c r="BM6" i="27"/>
  <c r="BN1" i="27"/>
  <c r="BN5" i="27" s="1"/>
  <c r="AZ25" i="14"/>
  <c r="AP55" i="14"/>
  <c r="AR40" i="14"/>
  <c r="AP10" i="14"/>
  <c r="L40" i="14"/>
  <c r="AH10" i="14"/>
  <c r="Z25" i="14"/>
  <c r="J27" i="14"/>
  <c r="AF55" i="14"/>
  <c r="P55" i="14"/>
  <c r="P10" i="9"/>
  <c r="AQ54" i="14"/>
  <c r="S9" i="14"/>
  <c r="AG54" i="14"/>
  <c r="BN2" i="27"/>
  <c r="M39" i="14"/>
  <c r="AA24" i="14"/>
  <c r="AI9" i="14"/>
  <c r="AS39" i="14"/>
  <c r="Q54" i="14"/>
  <c r="K26" i="14"/>
  <c r="AE41" i="14"/>
  <c r="AQ9" i="14"/>
  <c r="O9" i="9"/>
  <c r="AN27" i="14" l="1"/>
  <c r="AF42" i="14"/>
  <c r="T10" i="14"/>
  <c r="H12" i="14" s="1"/>
  <c r="BN4" i="27"/>
  <c r="BN3" i="27"/>
  <c r="BN6" i="27"/>
  <c r="BO1" i="27"/>
  <c r="BO5" i="27" s="1"/>
  <c r="AR55" i="14"/>
  <c r="AT40" i="14"/>
  <c r="AR10" i="14"/>
  <c r="AJ10" i="14"/>
  <c r="X12" i="14" s="1"/>
  <c r="N40" i="14"/>
  <c r="L27" i="14"/>
  <c r="AB25" i="14"/>
  <c r="R55" i="14"/>
  <c r="AH55" i="14"/>
  <c r="R10" i="9"/>
  <c r="Y11" i="14"/>
  <c r="S9" i="9"/>
  <c r="AC24" i="14"/>
  <c r="O39" i="14"/>
  <c r="AO26" i="14"/>
  <c r="AI54" i="14"/>
  <c r="AK9" i="14"/>
  <c r="M26" i="14"/>
  <c r="I11" i="9"/>
  <c r="AS54" i="14"/>
  <c r="S54" i="14"/>
  <c r="BO2" i="27"/>
  <c r="AU39" i="14"/>
  <c r="AG41" i="14"/>
  <c r="Q9" i="9"/>
  <c r="AS9" i="14"/>
  <c r="AP27" i="14" l="1"/>
  <c r="T10" i="9"/>
  <c r="H12" i="9" s="1"/>
  <c r="AH42" i="14"/>
  <c r="BO4" i="27"/>
  <c r="BO3" i="27"/>
  <c r="BO6" i="27"/>
  <c r="BP1" i="27"/>
  <c r="BP5" i="27" s="1"/>
  <c r="AT55" i="14"/>
  <c r="AV40" i="14"/>
  <c r="AT10" i="14"/>
  <c r="AJ55" i="14"/>
  <c r="X57" i="14" s="1"/>
  <c r="P40" i="14"/>
  <c r="T55" i="14"/>
  <c r="H57" i="14" s="1"/>
  <c r="AD25" i="14"/>
  <c r="N27" i="14"/>
  <c r="AU9" i="14"/>
  <c r="K11" i="9"/>
  <c r="Q39" i="14"/>
  <c r="AW39" i="14"/>
  <c r="AQ26" i="14"/>
  <c r="Y56" i="14"/>
  <c r="AE24" i="14"/>
  <c r="AI41" i="14"/>
  <c r="U24" i="14"/>
  <c r="O26" i="14"/>
  <c r="M11" i="9"/>
  <c r="BP2" i="27"/>
  <c r="I56" i="14"/>
  <c r="AU54" i="14"/>
  <c r="AR27" i="14" l="1"/>
  <c r="J57" i="14"/>
  <c r="Z57" i="14"/>
  <c r="AJ42" i="14"/>
  <c r="BP4" i="27"/>
  <c r="BP3" i="27"/>
  <c r="BP6" i="27"/>
  <c r="BQ1" i="27"/>
  <c r="BQ5" i="27" s="1"/>
  <c r="AX40" i="14"/>
  <c r="AV55" i="14"/>
  <c r="AV10" i="14"/>
  <c r="R40" i="14"/>
  <c r="P27" i="14"/>
  <c r="AF25" i="14"/>
  <c r="Z12" i="14"/>
  <c r="O11" i="9"/>
  <c r="AY39" i="14"/>
  <c r="S39" i="14"/>
  <c r="AK41" i="14"/>
  <c r="BQ2" i="27"/>
  <c r="Q26" i="14"/>
  <c r="K56" i="14"/>
  <c r="AW54" i="14"/>
  <c r="U9" i="9"/>
  <c r="AS26" i="14"/>
  <c r="AA11" i="14"/>
  <c r="AW9" i="14"/>
  <c r="AK11" i="14"/>
  <c r="AA56" i="14"/>
  <c r="AG24" i="14"/>
  <c r="AT27" i="14" l="1"/>
  <c r="AB57" i="14"/>
  <c r="L57" i="14"/>
  <c r="X14" i="14"/>
  <c r="BQ4" i="27"/>
  <c r="BQ3" i="27"/>
  <c r="BQ6" i="27"/>
  <c r="BR1" i="27"/>
  <c r="BR5" i="27" s="1"/>
  <c r="AZ40" i="14"/>
  <c r="AN42" i="14" s="1"/>
  <c r="AX55" i="14"/>
  <c r="AX10" i="14"/>
  <c r="T40" i="14"/>
  <c r="AH25" i="14"/>
  <c r="R27" i="14"/>
  <c r="AB12" i="14"/>
  <c r="J12" i="9"/>
  <c r="AU26" i="14"/>
  <c r="AI24" i="14"/>
  <c r="AC56" i="14"/>
  <c r="U9" i="14"/>
  <c r="AY54" i="14"/>
  <c r="Y13" i="14"/>
  <c r="AC11" i="14"/>
  <c r="M56" i="14"/>
  <c r="BR2" i="27"/>
  <c r="AY9" i="14"/>
  <c r="AO41" i="14"/>
  <c r="BA39" i="14"/>
  <c r="S26" i="14"/>
  <c r="Q11" i="9"/>
  <c r="AV27" i="14" l="1"/>
  <c r="N57" i="14"/>
  <c r="AD57" i="14"/>
  <c r="AP42" i="14"/>
  <c r="H42" i="14"/>
  <c r="Z14" i="14"/>
  <c r="J12" i="14"/>
  <c r="BR4" i="27"/>
  <c r="BR3" i="27"/>
  <c r="BR6" i="27"/>
  <c r="BS1" i="27"/>
  <c r="BS5" i="27" s="1"/>
  <c r="AZ55" i="14"/>
  <c r="AN57" i="14" s="1"/>
  <c r="AZ10" i="14"/>
  <c r="AN12" i="14" s="1"/>
  <c r="T27" i="14"/>
  <c r="AJ25" i="14"/>
  <c r="AD12" i="14"/>
  <c r="L12" i="9"/>
  <c r="I11" i="14"/>
  <c r="AW26" i="14"/>
  <c r="BA9" i="14"/>
  <c r="BS2" i="27"/>
  <c r="AE11" i="14"/>
  <c r="AO56" i="14"/>
  <c r="AA13" i="14"/>
  <c r="U26" i="14"/>
  <c r="O56" i="14"/>
  <c r="K11" i="14"/>
  <c r="AO11" i="14"/>
  <c r="BA54" i="14"/>
  <c r="I41" i="14"/>
  <c r="AK24" i="14"/>
  <c r="AQ41" i="14"/>
  <c r="AE56" i="14"/>
  <c r="AX27" i="14" l="1"/>
  <c r="AP57" i="14"/>
  <c r="AF57" i="14"/>
  <c r="P57" i="14"/>
  <c r="AB14" i="14"/>
  <c r="J42" i="14"/>
  <c r="AR42" i="14"/>
  <c r="AP12" i="14"/>
  <c r="L12" i="14"/>
  <c r="BS4" i="27"/>
  <c r="BS3" i="27"/>
  <c r="BS6" i="27"/>
  <c r="BT1" i="27"/>
  <c r="BT5" i="27" s="1"/>
  <c r="X27" i="14"/>
  <c r="AF12" i="14"/>
  <c r="N12" i="9"/>
  <c r="AY26" i="14"/>
  <c r="AG56" i="14"/>
  <c r="BT2" i="27"/>
  <c r="AQ11" i="14"/>
  <c r="AQ56" i="14"/>
  <c r="Y26" i="14"/>
  <c r="K41" i="14"/>
  <c r="AC13" i="14"/>
  <c r="AG11" i="14"/>
  <c r="M11" i="14"/>
  <c r="Q56" i="14"/>
  <c r="AS41" i="14"/>
  <c r="AZ27" i="14" l="1"/>
  <c r="R57" i="14"/>
  <c r="AH57" i="14"/>
  <c r="AR57" i="14"/>
  <c r="AT42" i="14"/>
  <c r="L42" i="14"/>
  <c r="AD14" i="14"/>
  <c r="N12" i="14"/>
  <c r="AR12" i="14"/>
  <c r="BT4" i="27"/>
  <c r="BT3" i="27"/>
  <c r="BT6" i="27"/>
  <c r="BU1" i="27"/>
  <c r="BU5" i="27" s="1"/>
  <c r="Z27" i="14"/>
  <c r="AH12" i="14"/>
  <c r="P12" i="9"/>
  <c r="S56" i="14"/>
  <c r="AI56" i="14"/>
  <c r="AS56" i="14"/>
  <c r="BU2" i="27"/>
  <c r="M41" i="14"/>
  <c r="O11" i="14"/>
  <c r="AS11" i="14"/>
  <c r="AE13" i="14"/>
  <c r="AI11" i="14"/>
  <c r="AU41" i="14"/>
  <c r="AA26" i="14"/>
  <c r="AT57" i="14" l="1"/>
  <c r="AJ57" i="14"/>
  <c r="T57" i="14"/>
  <c r="AF14" i="14"/>
  <c r="N42" i="14"/>
  <c r="AV42" i="14"/>
  <c r="AT12" i="14"/>
  <c r="P12" i="14"/>
  <c r="BU4" i="27"/>
  <c r="BU3" i="27"/>
  <c r="BU6" i="27"/>
  <c r="BV1" i="27"/>
  <c r="BV5" i="27" s="1"/>
  <c r="AB27" i="14"/>
  <c r="AJ12" i="14"/>
  <c r="R12" i="9"/>
  <c r="AK56" i="14"/>
  <c r="BV2" i="27"/>
  <c r="AU56" i="14"/>
  <c r="S11" i="9"/>
  <c r="AC26" i="14"/>
  <c r="Q11" i="14"/>
  <c r="AG13" i="14"/>
  <c r="O41" i="14"/>
  <c r="AW41" i="14"/>
  <c r="AU11" i="14"/>
  <c r="U56" i="14"/>
  <c r="AV57" i="14" l="1"/>
  <c r="AX42" i="14"/>
  <c r="P42" i="14"/>
  <c r="AH14" i="14"/>
  <c r="R12" i="14"/>
  <c r="AV12" i="14"/>
  <c r="BV4" i="27"/>
  <c r="BV3" i="27"/>
  <c r="BV6" i="27"/>
  <c r="BW1" i="27"/>
  <c r="BW5" i="27" s="1"/>
  <c r="AD27" i="14"/>
  <c r="T12" i="9"/>
  <c r="AW11" i="14"/>
  <c r="AI13" i="14"/>
  <c r="AW56" i="14"/>
  <c r="AE26" i="14"/>
  <c r="AY41" i="14"/>
  <c r="Q41" i="14"/>
  <c r="S11" i="14"/>
  <c r="U11" i="9"/>
  <c r="BW2" i="27"/>
  <c r="AX57" i="14" l="1"/>
  <c r="AJ14" i="14"/>
  <c r="R42" i="14"/>
  <c r="AZ42" i="14"/>
  <c r="AX12" i="14"/>
  <c r="T12" i="14"/>
  <c r="BW4" i="27"/>
  <c r="BW3" i="27"/>
  <c r="BW6" i="27"/>
  <c r="BX1" i="27"/>
  <c r="BX5" i="27" s="1"/>
  <c r="AF27" i="14"/>
  <c r="H14" i="9"/>
  <c r="H44" i="9"/>
  <c r="AY11" i="14"/>
  <c r="AY56" i="14"/>
  <c r="BX2" i="27"/>
  <c r="I13" i="9"/>
  <c r="I43" i="9"/>
  <c r="BA41" i="14"/>
  <c r="S41" i="14"/>
  <c r="U11" i="14"/>
  <c r="AG26" i="14"/>
  <c r="J44" i="9" l="1"/>
  <c r="AZ57" i="14"/>
  <c r="AN14" i="14"/>
  <c r="T42" i="14"/>
  <c r="H14" i="14" s="1"/>
  <c r="AZ12" i="14"/>
  <c r="BX4" i="27"/>
  <c r="BX3" i="27"/>
  <c r="BX6" i="27"/>
  <c r="BY1" i="27"/>
  <c r="BY5" i="27" s="1"/>
  <c r="AH27" i="14"/>
  <c r="J14" i="9"/>
  <c r="D4" i="1"/>
  <c r="K13" i="9"/>
  <c r="K43" i="9"/>
  <c r="BA56" i="14"/>
  <c r="AO13" i="14"/>
  <c r="U41" i="14"/>
  <c r="BA11" i="14"/>
  <c r="AI26" i="14"/>
  <c r="BY2" i="27"/>
  <c r="L44" i="9" l="1"/>
  <c r="AP14" i="14"/>
  <c r="BY4" i="27"/>
  <c r="BY3" i="27"/>
  <c r="BY6" i="27"/>
  <c r="BZ1" i="27"/>
  <c r="BZ5" i="27" s="1"/>
  <c r="AJ27" i="14"/>
  <c r="L14" i="9"/>
  <c r="I13" i="14"/>
  <c r="E5" i="1"/>
  <c r="M13" i="9"/>
  <c r="M43" i="9"/>
  <c r="AQ13" i="14"/>
  <c r="BZ2" i="27"/>
  <c r="E4" i="1"/>
  <c r="AK26" i="14"/>
  <c r="N44" i="9" l="1"/>
  <c r="AR14" i="14"/>
  <c r="J14" i="14"/>
  <c r="BZ4" i="27"/>
  <c r="BZ3" i="27"/>
  <c r="BZ6" i="27"/>
  <c r="CA1" i="27"/>
  <c r="CA5" i="27" s="1"/>
  <c r="N14" i="9"/>
  <c r="D5" i="1"/>
  <c r="K13" i="14"/>
  <c r="O13" i="9"/>
  <c r="AS13" i="14"/>
  <c r="O43" i="9"/>
  <c r="CA2" i="27"/>
  <c r="P44" i="9" l="1"/>
  <c r="L14" i="14"/>
  <c r="AT14" i="14"/>
  <c r="CA4" i="27"/>
  <c r="CA3" i="27"/>
  <c r="CA6" i="27"/>
  <c r="CB1" i="27"/>
  <c r="CB5" i="27" s="1"/>
  <c r="P14" i="9"/>
  <c r="Q13" i="9"/>
  <c r="M13" i="14"/>
  <c r="E6" i="1"/>
  <c r="CB2" i="27"/>
  <c r="Q43" i="9"/>
  <c r="AU13" i="14"/>
  <c r="R44" i="9" l="1"/>
  <c r="N14" i="14"/>
  <c r="AV14" i="14"/>
  <c r="CB4" i="27"/>
  <c r="CB3" i="27"/>
  <c r="CB6" i="27"/>
  <c r="CC1" i="27"/>
  <c r="CC5" i="27" s="1"/>
  <c r="R14" i="9"/>
  <c r="D6" i="1"/>
  <c r="S43" i="9"/>
  <c r="O13" i="14"/>
  <c r="CC2" i="27"/>
  <c r="E7" i="1"/>
  <c r="AW13" i="14"/>
  <c r="S13" i="9"/>
  <c r="T44" i="9" l="1"/>
  <c r="AX14" i="14"/>
  <c r="P14" i="14"/>
  <c r="CC4" i="27"/>
  <c r="CC3" i="27"/>
  <c r="CC6" i="27"/>
  <c r="CD1" i="27"/>
  <c r="CD5" i="27" s="1"/>
  <c r="T14" i="9"/>
  <c r="D7" i="1"/>
  <c r="AY13" i="14"/>
  <c r="CD2" i="27"/>
  <c r="Q13" i="14"/>
  <c r="E8" i="1"/>
  <c r="U13" i="9"/>
  <c r="R14" i="14" l="1"/>
  <c r="AZ14" i="14"/>
  <c r="CD4" i="27"/>
  <c r="CD3" i="27"/>
  <c r="CD6" i="27"/>
  <c r="CE1" i="27"/>
  <c r="CE5" i="27" s="1"/>
  <c r="D8" i="1"/>
  <c r="E9" i="1"/>
  <c r="S13" i="14"/>
  <c r="BA13" i="14"/>
  <c r="CE2" i="27"/>
  <c r="T14" i="14" l="1"/>
  <c r="CE4" i="27"/>
  <c r="CE3" i="27"/>
  <c r="CE6" i="27"/>
  <c r="CF1" i="27"/>
  <c r="CF5" i="27" s="1"/>
  <c r="D9" i="1"/>
  <c r="CF2" i="27"/>
  <c r="E10" i="1"/>
  <c r="U13" i="14"/>
  <c r="CF4" i="27" l="1"/>
  <c r="CF3" i="27"/>
  <c r="CF6" i="27"/>
  <c r="CG1" i="27"/>
  <c r="CG5" i="27" s="1"/>
  <c r="D10" i="1"/>
  <c r="CG2" i="27"/>
  <c r="E11" i="1"/>
  <c r="CG4" i="27" l="1"/>
  <c r="CG3" i="27"/>
  <c r="CG6" i="27"/>
  <c r="CH1" i="27"/>
  <c r="CH5" i="27" s="1"/>
  <c r="D11" i="1"/>
  <c r="CH2" i="27"/>
  <c r="E12" i="1"/>
  <c r="CH4" i="27" l="1"/>
  <c r="CH3" i="27"/>
  <c r="CH6" i="27"/>
  <c r="CI1" i="27"/>
  <c r="CI5" i="27" s="1"/>
  <c r="D12" i="1"/>
  <c r="E13" i="1"/>
  <c r="CI2" i="27"/>
  <c r="CI4" i="27" l="1"/>
  <c r="CI3" i="27"/>
  <c r="CI6" i="27"/>
  <c r="CJ1" i="27"/>
  <c r="CJ5" i="27" s="1"/>
  <c r="D13" i="1"/>
  <c r="CJ2" i="27"/>
  <c r="E14" i="1"/>
  <c r="CJ4" i="27" l="1"/>
  <c r="CJ3" i="27"/>
  <c r="CJ6" i="27"/>
  <c r="CK1" i="27"/>
  <c r="CK5" i="27" s="1"/>
  <c r="D14" i="1"/>
  <c r="E15" i="1"/>
  <c r="CK2" i="27"/>
  <c r="CK4" i="27" l="1"/>
  <c r="CK3" i="27"/>
  <c r="CK6" i="27"/>
  <c r="CL1" i="27"/>
  <c r="CL5" i="27" s="1"/>
  <c r="D15" i="1"/>
  <c r="E16" i="1"/>
  <c r="CL2" i="27"/>
  <c r="CL4" i="27" l="1"/>
  <c r="CL3" i="27"/>
  <c r="CL6" i="27"/>
  <c r="CM1" i="27"/>
  <c r="CM5" i="27" s="1"/>
  <c r="D16" i="1"/>
  <c r="CM2" i="27"/>
  <c r="E17" i="1"/>
  <c r="CM4" i="27" l="1"/>
  <c r="CM3" i="27"/>
  <c r="CM6" i="27"/>
  <c r="CN1" i="27"/>
  <c r="CN5" i="27" s="1"/>
  <c r="D17" i="1"/>
  <c r="E18" i="1"/>
  <c r="CN2" i="27"/>
  <c r="CN4" i="27" l="1"/>
  <c r="CN3" i="27"/>
  <c r="CN6" i="27"/>
  <c r="CO1" i="27"/>
  <c r="CO5" i="27" s="1"/>
  <c r="D18" i="1"/>
  <c r="E19" i="1"/>
  <c r="CO2" i="27"/>
  <c r="CO4" i="27" l="1"/>
  <c r="CO3" i="27"/>
  <c r="CO6" i="27"/>
  <c r="CP1" i="27"/>
  <c r="CP5" i="27" s="1"/>
  <c r="D19" i="1"/>
  <c r="E20" i="1"/>
  <c r="CP2" i="27"/>
  <c r="CP4" i="27" l="1"/>
  <c r="CP3" i="27"/>
  <c r="CP6" i="27"/>
  <c r="CQ1" i="27"/>
  <c r="CQ5" i="27" s="1"/>
  <c r="D20" i="1"/>
  <c r="E21" i="1"/>
  <c r="CQ2" i="27"/>
  <c r="CQ4" i="27" l="1"/>
  <c r="CQ3" i="27"/>
  <c r="CQ6" i="27"/>
  <c r="CR1" i="27"/>
  <c r="CR5" i="27" s="1"/>
  <c r="D21" i="1"/>
  <c r="CR2" i="27"/>
  <c r="E22" i="1"/>
  <c r="CR4" i="27" l="1"/>
  <c r="CR3" i="27"/>
  <c r="CR6" i="27"/>
  <c r="CS1" i="27"/>
  <c r="CS5" i="27" s="1"/>
  <c r="D22" i="1"/>
  <c r="E23" i="1"/>
  <c r="CS2" i="27"/>
  <c r="CS4" i="27" l="1"/>
  <c r="CS3" i="27"/>
  <c r="CS6" i="27"/>
  <c r="CT1" i="27"/>
  <c r="CT5" i="27" s="1"/>
  <c r="D23" i="1"/>
  <c r="E24" i="1"/>
  <c r="CT2" i="27"/>
  <c r="CT4" i="27" l="1"/>
  <c r="CT3" i="27"/>
  <c r="CT6" i="27"/>
  <c r="CU1" i="27"/>
  <c r="CU5" i="27" s="1"/>
  <c r="D24" i="1"/>
  <c r="CU2" i="27"/>
  <c r="E25" i="1"/>
  <c r="CU4" i="27" l="1"/>
  <c r="CU3" i="27"/>
  <c r="CU6" i="27"/>
  <c r="CV1" i="27"/>
  <c r="CV5" i="27" s="1"/>
  <c r="D25" i="1"/>
  <c r="CV2" i="27"/>
  <c r="E26" i="1"/>
  <c r="CV4" i="27" l="1"/>
  <c r="CV3" i="27"/>
  <c r="CV6" i="27"/>
  <c r="CW1" i="27"/>
  <c r="CW5" i="27" s="1"/>
  <c r="D26" i="1"/>
  <c r="E27" i="1"/>
  <c r="CW2" i="27"/>
  <c r="CW4" i="27" l="1"/>
  <c r="CW3" i="27"/>
  <c r="CW6" i="27"/>
  <c r="CX1" i="27"/>
  <c r="CX5" i="27" s="1"/>
  <c r="D27" i="1"/>
  <c r="E28" i="1"/>
  <c r="CX2" i="27"/>
  <c r="CX4" i="27" l="1"/>
  <c r="CX3" i="27"/>
  <c r="CX6" i="27"/>
  <c r="CY1" i="27"/>
  <c r="CY5" i="27" s="1"/>
  <c r="D28" i="1"/>
  <c r="E29" i="1"/>
  <c r="CY2" i="27"/>
  <c r="CY4" i="27" l="1"/>
  <c r="CY3" i="27"/>
  <c r="CY6" i="27"/>
  <c r="CZ1" i="27"/>
  <c r="CZ5" i="27" s="1"/>
  <c r="D29" i="1"/>
  <c r="CZ2" i="27"/>
  <c r="E30" i="1"/>
  <c r="CZ4" i="27" l="1"/>
  <c r="CZ3" i="27"/>
  <c r="CZ6" i="27"/>
  <c r="DA1" i="27"/>
  <c r="DA5" i="27" s="1"/>
  <c r="D30" i="1"/>
  <c r="DA2" i="27"/>
  <c r="E31" i="1"/>
  <c r="DA4" i="27" l="1"/>
  <c r="DA3" i="27"/>
  <c r="DA6" i="27"/>
  <c r="DB1" i="27"/>
  <c r="DB5" i="27" s="1"/>
  <c r="D31" i="1"/>
  <c r="DB2" i="27"/>
  <c r="E32" i="1"/>
  <c r="DB4" i="27" l="1"/>
  <c r="DB3" i="27"/>
  <c r="DB6" i="27"/>
  <c r="DC1" i="27"/>
  <c r="DC5" i="27" s="1"/>
  <c r="D32" i="1"/>
  <c r="E33" i="1"/>
  <c r="DC2" i="27"/>
  <c r="E34" i="1"/>
  <c r="DC4" i="27" l="1"/>
  <c r="DC3" i="27"/>
  <c r="DC6" i="27"/>
  <c r="DD1" i="27"/>
  <c r="DD5" i="27" s="1"/>
  <c r="D34" i="1"/>
  <c r="D33" i="1"/>
  <c r="DD2" i="27"/>
  <c r="C3" i="12"/>
  <c r="DD4" i="27" l="1"/>
  <c r="DD3" i="27"/>
  <c r="DD6" i="27"/>
  <c r="DE1" i="27"/>
  <c r="DE5" i="27" s="1"/>
  <c r="C2" i="12"/>
  <c r="D2" i="12" s="1"/>
  <c r="B6" i="12"/>
  <c r="C7" i="12"/>
  <c r="DE2" i="27"/>
  <c r="DE4" i="27" l="1"/>
  <c r="DE3" i="27"/>
  <c r="DE6" i="27"/>
  <c r="DF1" i="27"/>
  <c r="DF5" i="27" s="1"/>
  <c r="C6" i="12"/>
  <c r="D6" i="12" s="1"/>
  <c r="B10" i="12"/>
  <c r="C10" i="12" s="1"/>
  <c r="D10" i="12" s="1"/>
  <c r="C11" i="12"/>
  <c r="DF2" i="27"/>
  <c r="DF4" i="27" l="1"/>
  <c r="DF3" i="27"/>
  <c r="DF6" i="27"/>
  <c r="DG1" i="27"/>
  <c r="DG5" i="27" s="1"/>
  <c r="B14" i="12"/>
  <c r="C14" i="12" s="1"/>
  <c r="D14" i="12" s="1"/>
  <c r="DG2" i="27"/>
  <c r="DG4" i="27" l="1"/>
  <c r="DG3" i="27"/>
  <c r="DG6" i="27"/>
  <c r="DH1" i="27"/>
  <c r="DH5" i="27" s="1"/>
  <c r="B18" i="12"/>
  <c r="C18" i="12" s="1"/>
  <c r="D18" i="12" s="1"/>
  <c r="DH2" i="27"/>
  <c r="C15" i="12"/>
  <c r="DH4" i="27" l="1"/>
  <c r="DH3" i="27"/>
  <c r="DH6" i="27"/>
  <c r="DI1" i="27"/>
  <c r="DI5" i="27" s="1"/>
  <c r="B22" i="12"/>
  <c r="C22" i="12" s="1"/>
  <c r="D22" i="12" s="1"/>
  <c r="DI2" i="27"/>
  <c r="C19" i="12"/>
  <c r="DI4" i="27" l="1"/>
  <c r="DI3" i="27"/>
  <c r="DI6" i="27"/>
  <c r="DJ1" i="27"/>
  <c r="DJ5" i="27" s="1"/>
  <c r="B26" i="12"/>
  <c r="C26" i="12" s="1"/>
  <c r="D26" i="12" s="1"/>
  <c r="C23" i="12"/>
  <c r="DJ2" i="27"/>
  <c r="DJ4" i="27" l="1"/>
  <c r="DJ3" i="27"/>
  <c r="DJ6" i="27"/>
  <c r="DK1" i="27"/>
  <c r="DK5" i="27" s="1"/>
  <c r="B31" i="12"/>
  <c r="C31" i="12" s="1"/>
  <c r="D31" i="12" s="1"/>
  <c r="DK2" i="27"/>
  <c r="C27" i="12"/>
  <c r="DK4" i="27" l="1"/>
  <c r="DK3" i="27"/>
  <c r="DK6" i="27"/>
  <c r="DL1" i="27"/>
  <c r="DL5" i="27" s="1"/>
  <c r="B35" i="12"/>
  <c r="C35" i="12" s="1"/>
  <c r="D35" i="12" s="1"/>
  <c r="DL2" i="27"/>
  <c r="C32" i="12"/>
  <c r="DL4" i="27" l="1"/>
  <c r="DL3" i="27"/>
  <c r="DL6" i="27"/>
  <c r="DM1" i="27"/>
  <c r="DM5" i="27" s="1"/>
  <c r="B39" i="12"/>
  <c r="C39" i="12" s="1"/>
  <c r="D39" i="12" s="1"/>
  <c r="DM2" i="27"/>
  <c r="C36" i="12"/>
  <c r="DM4" i="27" l="1"/>
  <c r="DM3" i="27"/>
  <c r="DM6" i="27"/>
  <c r="DN1" i="27"/>
  <c r="DN5" i="27" s="1"/>
  <c r="B43" i="12"/>
  <c r="C43" i="12" s="1"/>
  <c r="D43" i="12" s="1"/>
  <c r="C40" i="12"/>
  <c r="DN2" i="27"/>
  <c r="DN4" i="27" l="1"/>
  <c r="DN3" i="27"/>
  <c r="DN6" i="27"/>
  <c r="DO1" i="27"/>
  <c r="DO5" i="27" s="1"/>
  <c r="B47" i="12"/>
  <c r="C47" i="12" s="1"/>
  <c r="D47" i="12" s="1"/>
  <c r="DO2" i="27"/>
  <c r="C44" i="12"/>
  <c r="DO4" i="27" l="1"/>
  <c r="DO3" i="27"/>
  <c r="DO6" i="27"/>
  <c r="DP1" i="27"/>
  <c r="DP5" i="27" s="1"/>
  <c r="B51" i="12"/>
  <c r="C51" i="12" s="1"/>
  <c r="D51" i="12" s="1"/>
  <c r="C48" i="12"/>
  <c r="DP2" i="27"/>
  <c r="DP4" i="27" l="1"/>
  <c r="DP3" i="27"/>
  <c r="DP6" i="27"/>
  <c r="DQ1" i="27"/>
  <c r="DQ5" i="27" s="1"/>
  <c r="B55" i="12"/>
  <c r="C55" i="12" s="1"/>
  <c r="D55" i="12" s="1"/>
  <c r="DQ2" i="27"/>
  <c r="C52" i="12"/>
  <c r="DQ4" i="27" l="1"/>
  <c r="DQ3" i="27"/>
  <c r="DQ6" i="27"/>
  <c r="DR1" i="27"/>
  <c r="DR5" i="27" s="1"/>
  <c r="B60" i="12"/>
  <c r="C60" i="12" s="1"/>
  <c r="D60" i="12" s="1"/>
  <c r="DR2" i="27"/>
  <c r="C56" i="12"/>
  <c r="DR4" i="27" l="1"/>
  <c r="DR3" i="27"/>
  <c r="DR6" i="27"/>
  <c r="DS1" i="27"/>
  <c r="DS5" i="27" s="1"/>
  <c r="B64" i="12"/>
  <c r="C64" i="12" s="1"/>
  <c r="D64" i="12" s="1"/>
  <c r="C61" i="12"/>
  <c r="DS2" i="27"/>
  <c r="DS4" i="27" l="1"/>
  <c r="DS3" i="27"/>
  <c r="DS6" i="27"/>
  <c r="DT1" i="27"/>
  <c r="DT5" i="27" s="1"/>
  <c r="B68" i="12"/>
  <c r="C68" i="12" s="1"/>
  <c r="D68" i="12" s="1"/>
  <c r="DT2" i="27"/>
  <c r="C65" i="12"/>
  <c r="DT4" i="27" l="1"/>
  <c r="DT3" i="27"/>
  <c r="DT6" i="27"/>
  <c r="DU1" i="27"/>
  <c r="DU5" i="27" s="1"/>
  <c r="B72" i="12"/>
  <c r="C72" i="12" s="1"/>
  <c r="D72" i="12" s="1"/>
  <c r="DU2" i="27"/>
  <c r="C69" i="12"/>
  <c r="DU4" i="27" l="1"/>
  <c r="DU3" i="27"/>
  <c r="DU6" i="27"/>
  <c r="DV1" i="27"/>
  <c r="DV5" i="27" s="1"/>
  <c r="B76" i="12"/>
  <c r="C76" i="12" s="1"/>
  <c r="D76" i="12" s="1"/>
  <c r="C73" i="12"/>
  <c r="DV2" i="27"/>
  <c r="DV4" i="27" l="1"/>
  <c r="DV3" i="27"/>
  <c r="DV6" i="27"/>
  <c r="DW1" i="27"/>
  <c r="DW5" i="27" s="1"/>
  <c r="B80" i="12"/>
  <c r="C80" i="12" s="1"/>
  <c r="D80" i="12" s="1"/>
  <c r="C77" i="12"/>
  <c r="DW2" i="27"/>
  <c r="DW4" i="27" l="1"/>
  <c r="DW3" i="27"/>
  <c r="DW6" i="27"/>
  <c r="DX1" i="27"/>
  <c r="DX5" i="27" s="1"/>
  <c r="B84" i="12"/>
  <c r="C84" i="12" s="1"/>
  <c r="D84" i="12" s="1"/>
  <c r="DX2" i="27"/>
  <c r="C81" i="12"/>
  <c r="DX4" i="27" l="1"/>
  <c r="DX3" i="27"/>
  <c r="DX6" i="27"/>
  <c r="DY1" i="27"/>
  <c r="DY5" i="27" s="1"/>
  <c r="B89" i="12"/>
  <c r="C89" i="12" s="1"/>
  <c r="D89" i="12" s="1"/>
  <c r="DY2" i="27"/>
  <c r="C85" i="12"/>
  <c r="DY4" i="27" l="1"/>
  <c r="DY3" i="27"/>
  <c r="DY6" i="27"/>
  <c r="DZ1" i="27"/>
  <c r="DZ5" i="27" s="1"/>
  <c r="B93" i="12"/>
  <c r="C93" i="12" s="1"/>
  <c r="D93" i="12" s="1"/>
  <c r="DZ2" i="27"/>
  <c r="C90" i="12"/>
  <c r="DZ4" i="27" l="1"/>
  <c r="DZ3" i="27"/>
  <c r="DZ6" i="27"/>
  <c r="EA1" i="27"/>
  <c r="EA5" i="27" s="1"/>
  <c r="B97" i="12"/>
  <c r="C97" i="12" s="1"/>
  <c r="D97" i="12" s="1"/>
  <c r="EA2" i="27"/>
  <c r="C94" i="12"/>
  <c r="EA4" i="27" l="1"/>
  <c r="EA3" i="27"/>
  <c r="EA6" i="27"/>
  <c r="EB1" i="27"/>
  <c r="EB5" i="27" s="1"/>
  <c r="B101" i="12"/>
  <c r="C101" i="12" s="1"/>
  <c r="D101" i="12" s="1"/>
  <c r="C98" i="12"/>
  <c r="EB2" i="27"/>
  <c r="EB4" i="27" l="1"/>
  <c r="EB3" i="27"/>
  <c r="EB6" i="27"/>
  <c r="EC1" i="27"/>
  <c r="EC5" i="27" s="1"/>
  <c r="B105" i="12"/>
  <c r="C105" i="12" s="1"/>
  <c r="D105" i="12" s="1"/>
  <c r="EC2" i="27"/>
  <c r="C102" i="12"/>
  <c r="C106" i="12"/>
  <c r="EC4" i="27" l="1"/>
  <c r="EC3" i="27"/>
  <c r="EC6" i="27"/>
  <c r="ED1" i="27"/>
  <c r="ED5" i="27" s="1"/>
  <c r="B109" i="12"/>
  <c r="C109" i="12" s="1"/>
  <c r="D109" i="12" s="1"/>
  <c r="ED2" i="27"/>
  <c r="ED4" i="27" l="1"/>
  <c r="ED3" i="27"/>
  <c r="ED6" i="27"/>
  <c r="EE1" i="27"/>
  <c r="EE5" i="27" s="1"/>
  <c r="B113" i="12"/>
  <c r="C113" i="12" s="1"/>
  <c r="D113" i="12" s="1"/>
  <c r="EE2" i="27"/>
  <c r="C110" i="12"/>
  <c r="EE4" i="27" l="1"/>
  <c r="EE3" i="27"/>
  <c r="EE6" i="27"/>
  <c r="EF1" i="27"/>
  <c r="EF5" i="27" s="1"/>
  <c r="B118" i="12"/>
  <c r="C118" i="12" s="1"/>
  <c r="D118" i="12" s="1"/>
  <c r="C114" i="12"/>
  <c r="EF2" i="27"/>
  <c r="EF4" i="27" l="1"/>
  <c r="EF3" i="27"/>
  <c r="EF6" i="27"/>
  <c r="EG1" i="27"/>
  <c r="EG5" i="27" s="1"/>
  <c r="B122" i="12"/>
  <c r="C122" i="12" s="1"/>
  <c r="D122" i="12" s="1"/>
  <c r="C119" i="12"/>
  <c r="EG2" i="27"/>
  <c r="EG4" i="27" l="1"/>
  <c r="EG3" i="27"/>
  <c r="EG6" i="27"/>
  <c r="EH1" i="27"/>
  <c r="EH5" i="27" s="1"/>
  <c r="B126" i="12"/>
  <c r="C126" i="12" s="1"/>
  <c r="D126" i="12" s="1"/>
  <c r="EH2" i="27"/>
  <c r="C123" i="12"/>
  <c r="EH4" i="27" l="1"/>
  <c r="EH3" i="27"/>
  <c r="EH6" i="27"/>
  <c r="EI1" i="27"/>
  <c r="EI5" i="27" s="1"/>
  <c r="B130" i="12"/>
  <c r="C130" i="12" s="1"/>
  <c r="D130" i="12" s="1"/>
  <c r="C127" i="12"/>
  <c r="EI2" i="27"/>
  <c r="EI4" i="27" l="1"/>
  <c r="EI3" i="27"/>
  <c r="EI6" i="27"/>
  <c r="EJ1" i="27"/>
  <c r="EJ5" i="27" s="1"/>
  <c r="B134" i="12"/>
  <c r="C134" i="12" s="1"/>
  <c r="D134" i="12" s="1"/>
  <c r="EJ2" i="27"/>
  <c r="C131" i="12"/>
  <c r="EJ4" i="27" l="1"/>
  <c r="EJ3" i="27"/>
  <c r="EJ6" i="27"/>
  <c r="EK1" i="27"/>
  <c r="EK5" i="27" s="1"/>
  <c r="B138" i="12"/>
  <c r="C138" i="12" s="1"/>
  <c r="D138" i="12" s="1"/>
  <c r="EK2" i="27"/>
  <c r="C135" i="12"/>
  <c r="EK4" i="27" l="1"/>
  <c r="EK3" i="27"/>
  <c r="EK6" i="27"/>
  <c r="EL1" i="27"/>
  <c r="EL5" i="27" s="1"/>
  <c r="B142" i="12"/>
  <c r="C142" i="12" s="1"/>
  <c r="D142" i="12" s="1"/>
  <c r="EL2" i="27"/>
  <c r="C139" i="12"/>
  <c r="EL4" i="27" l="1"/>
  <c r="EL3" i="27"/>
  <c r="EL6" i="27"/>
  <c r="EM1" i="27"/>
  <c r="EM5" i="27" s="1"/>
  <c r="B147" i="12"/>
  <c r="C147" i="12" s="1"/>
  <c r="D147" i="12" s="1"/>
  <c r="C143" i="12"/>
  <c r="EM2" i="27"/>
  <c r="EM4" i="27" l="1"/>
  <c r="EM3" i="27"/>
  <c r="EM6" i="27"/>
  <c r="EN1" i="27"/>
  <c r="EN5" i="27" s="1"/>
  <c r="B151" i="12"/>
  <c r="C151" i="12" s="1"/>
  <c r="D151" i="12" s="1"/>
  <c r="C148" i="12"/>
  <c r="EN2" i="27"/>
  <c r="EN4" i="27" l="1"/>
  <c r="EN3" i="27"/>
  <c r="EN6" i="27"/>
  <c r="EO1" i="27"/>
  <c r="EO5" i="27" s="1"/>
  <c r="B155" i="12"/>
  <c r="C155" i="12" s="1"/>
  <c r="D155" i="12" s="1"/>
  <c r="C152" i="12"/>
  <c r="C156" i="12"/>
  <c r="EO2" i="27"/>
  <c r="EO4" i="27" l="1"/>
  <c r="EO3" i="27"/>
  <c r="EO6" i="27"/>
  <c r="EP1" i="27"/>
  <c r="EP5" i="27" s="1"/>
  <c r="B159" i="12"/>
  <c r="C159" i="12" s="1"/>
  <c r="D159" i="12" s="1"/>
  <c r="EP2" i="27"/>
  <c r="EP4" i="27" l="1"/>
  <c r="EP3" i="27"/>
  <c r="EP6" i="27"/>
  <c r="EQ1" i="27"/>
  <c r="EQ5" i="27" s="1"/>
  <c r="B163" i="12"/>
  <c r="C163" i="12" s="1"/>
  <c r="D163" i="12" s="1"/>
  <c r="C160" i="12"/>
  <c r="EQ2" i="27"/>
  <c r="EQ4" i="27" l="1"/>
  <c r="EQ3" i="27"/>
  <c r="EQ6" i="27"/>
  <c r="ER1" i="27"/>
  <c r="ER5" i="27" s="1"/>
  <c r="B167" i="12"/>
  <c r="C167" i="12" s="1"/>
  <c r="D167" i="12" s="1"/>
  <c r="ER2" i="27"/>
  <c r="C164" i="12"/>
  <c r="ER4" i="27" l="1"/>
  <c r="ER3" i="27"/>
  <c r="ER6" i="27"/>
  <c r="ES1" i="27"/>
  <c r="ES5" i="27" s="1"/>
  <c r="B171" i="12"/>
  <c r="C171" i="12" s="1"/>
  <c r="D171" i="12" s="1"/>
  <c r="J11" i="9"/>
  <c r="L11" i="9" s="1"/>
  <c r="N11" i="9" s="1"/>
  <c r="P11" i="9" s="1"/>
  <c r="R11" i="9" s="1"/>
  <c r="T11" i="9" s="1"/>
  <c r="ES2" i="27"/>
  <c r="C168" i="12"/>
  <c r="C172" i="12"/>
  <c r="ES4" i="27" l="1"/>
  <c r="ES3" i="27"/>
  <c r="ES6" i="27"/>
  <c r="ET1" i="27"/>
  <c r="ET5" i="27" s="1"/>
  <c r="H13" i="9"/>
  <c r="J13" i="9" s="1"/>
  <c r="L13" i="9" s="1"/>
  <c r="N13" i="9" s="1"/>
  <c r="P13" i="9" s="1"/>
  <c r="R13" i="9" s="1"/>
  <c r="T13" i="9" s="1"/>
  <c r="AK12" i="15"/>
  <c r="AL11" i="15"/>
  <c r="ET2" i="27"/>
  <c r="ET4" i="27" l="1"/>
  <c r="ET3" i="27"/>
  <c r="ET6" i="27"/>
  <c r="EU1" i="27"/>
  <c r="EU5" i="27" s="1"/>
  <c r="AM12" i="15"/>
  <c r="AO12" i="15" s="1"/>
  <c r="EU2" i="27"/>
  <c r="AP11" i="15"/>
  <c r="EU4" i="27" l="1"/>
  <c r="EU3" i="27"/>
  <c r="EU6" i="27"/>
  <c r="EV1" i="27"/>
  <c r="EV5" i="27" s="1"/>
  <c r="AQ12" i="15"/>
  <c r="AN11" i="15"/>
  <c r="EV2" i="27"/>
  <c r="AR11" i="15"/>
  <c r="EV4" i="27" l="1"/>
  <c r="EV3" i="27"/>
  <c r="EV6" i="27"/>
  <c r="EW1" i="27"/>
  <c r="EW5" i="27" s="1"/>
  <c r="AS12" i="15"/>
  <c r="AU12" i="15" s="1"/>
  <c r="AV11" i="15"/>
  <c r="EW2" i="27"/>
  <c r="EW4" i="27" l="1"/>
  <c r="EW3" i="27"/>
  <c r="EW6" i="27"/>
  <c r="EX1" i="27"/>
  <c r="EX5" i="27" s="1"/>
  <c r="AI14" i="15"/>
  <c r="I14" i="15"/>
  <c r="AJ13" i="15"/>
  <c r="J13" i="15"/>
  <c r="EX2" i="27"/>
  <c r="EX4" i="27" l="1"/>
  <c r="EX3" i="27"/>
  <c r="EX6" i="27"/>
  <c r="EY1" i="27"/>
  <c r="EY5" i="27" s="1"/>
  <c r="AK14" i="15"/>
  <c r="K14" i="15"/>
  <c r="AL13" i="15"/>
  <c r="L13" i="15"/>
  <c r="EY2" i="27"/>
  <c r="EY4" i="27" l="1"/>
  <c r="EY3" i="27"/>
  <c r="EY6" i="27"/>
  <c r="EZ1" i="27"/>
  <c r="EZ5" i="27" s="1"/>
  <c r="AM14" i="15"/>
  <c r="M14" i="15"/>
  <c r="AN13" i="15"/>
  <c r="N13" i="15"/>
  <c r="EZ2" i="27"/>
  <c r="EZ4" i="27" l="1"/>
  <c r="EZ3" i="27"/>
  <c r="EZ6" i="27"/>
  <c r="FA1" i="27"/>
  <c r="FA5" i="27" s="1"/>
  <c r="AO14" i="15"/>
  <c r="O14" i="15"/>
  <c r="AP13" i="15"/>
  <c r="FA2" i="27"/>
  <c r="P13" i="15"/>
  <c r="FA4" i="27" l="1"/>
  <c r="FA3" i="27"/>
  <c r="FA6" i="27"/>
  <c r="FB1" i="27"/>
  <c r="FB5" i="27" s="1"/>
  <c r="AQ14" i="15"/>
  <c r="Q14" i="15"/>
  <c r="FB2" i="27"/>
  <c r="AR13" i="15"/>
  <c r="R13" i="15"/>
  <c r="AT13" i="15"/>
  <c r="FB4" i="27" l="1"/>
  <c r="FB3" i="27"/>
  <c r="FB6" i="27"/>
  <c r="FC1" i="27"/>
  <c r="FC5" i="27" s="1"/>
  <c r="AS14" i="15"/>
  <c r="AU14" i="15" s="1"/>
  <c r="S14" i="15"/>
  <c r="AJ48" i="17"/>
  <c r="AX38" i="17"/>
  <c r="FC2" i="27"/>
  <c r="AV13" i="15"/>
  <c r="T13" i="15"/>
  <c r="FC4" i="27" l="1"/>
  <c r="FC3" i="27"/>
  <c r="FC6" i="27"/>
  <c r="FD1" i="27"/>
  <c r="FD5" i="27" s="1"/>
  <c r="U38" i="17"/>
  <c r="C58" i="17"/>
  <c r="AP38" i="17"/>
  <c r="AC38" i="17"/>
  <c r="C61" i="17"/>
  <c r="C55" i="17"/>
  <c r="B61" i="17"/>
  <c r="FD2" i="27"/>
  <c r="FD3" i="27" l="1"/>
  <c r="FD4" i="27"/>
  <c r="FD6" i="27"/>
  <c r="FE1" i="27"/>
  <c r="FE5" i="27" s="1"/>
  <c r="AP40" i="17"/>
  <c r="AR40" i="17" s="1"/>
  <c r="AT40" i="17" s="1"/>
  <c r="AV40" i="17" s="1"/>
  <c r="AX40" i="17" s="1"/>
  <c r="AZ40" i="17" s="1"/>
  <c r="BB40" i="17" s="1"/>
  <c r="AP42" i="17" s="1"/>
  <c r="AR42" i="17" s="1"/>
  <c r="AP41" i="17"/>
  <c r="B58" i="17"/>
  <c r="FE2" i="27"/>
  <c r="AS41" i="17"/>
  <c r="AQ40" i="17"/>
  <c r="FE4" i="27" l="1"/>
  <c r="FE3" i="27"/>
  <c r="FE6" i="27"/>
  <c r="FF1" i="27"/>
  <c r="FF5" i="27" s="1"/>
  <c r="AR41" i="17"/>
  <c r="AT41" i="17" s="1"/>
  <c r="AT42" i="17"/>
  <c r="U40" i="17"/>
  <c r="W40" i="17" s="1"/>
  <c r="U41" i="17"/>
  <c r="B55" i="17"/>
  <c r="AQ41" i="17"/>
  <c r="AS40" i="17"/>
  <c r="V40" i="17"/>
  <c r="FF2" i="27"/>
  <c r="AU40" i="17"/>
  <c r="AU41" i="17"/>
  <c r="FF4" i="27" l="1"/>
  <c r="FF3" i="27"/>
  <c r="FF6" i="27"/>
  <c r="FG1" i="27"/>
  <c r="FG5" i="27" s="1"/>
  <c r="AV42" i="17"/>
  <c r="U54" i="17"/>
  <c r="AA54" i="17" s="1"/>
  <c r="AG54" i="17" s="1"/>
  <c r="AK54" i="17" s="1"/>
  <c r="AN54" i="17" s="1"/>
  <c r="AR54" i="17" s="1"/>
  <c r="AX54" i="17" s="1"/>
  <c r="U57" i="17" s="1"/>
  <c r="AA57" i="17" s="1"/>
  <c r="AG57" i="17" s="1"/>
  <c r="AK57" i="17" s="1"/>
  <c r="AN57" i="17" s="1"/>
  <c r="AR57" i="17" s="1"/>
  <c r="AX57" i="17" s="1"/>
  <c r="U60" i="17" s="1"/>
  <c r="AA60" i="17" s="1"/>
  <c r="AG60" i="17" s="1"/>
  <c r="AK60" i="17" s="1"/>
  <c r="AN60" i="17" s="1"/>
  <c r="AR60" i="17" s="1"/>
  <c r="AX60" i="17" s="1"/>
  <c r="U63" i="17" s="1"/>
  <c r="AA63" i="17" s="1"/>
  <c r="AG63" i="17" s="1"/>
  <c r="AK63" i="17" s="1"/>
  <c r="U55" i="17"/>
  <c r="W41" i="17"/>
  <c r="Y40" i="17"/>
  <c r="AA40" i="17" s="1"/>
  <c r="AC40" i="17" s="1"/>
  <c r="AE40" i="17" s="1"/>
  <c r="AG40" i="17" s="1"/>
  <c r="U42" i="17" s="1"/>
  <c r="AV41" i="17"/>
  <c r="AW40" i="17"/>
  <c r="V41" i="17"/>
  <c r="U56" i="17"/>
  <c r="X40" i="17"/>
  <c r="FG2" i="27"/>
  <c r="AW41" i="17"/>
  <c r="AN63" i="17" l="1"/>
  <c r="AR63" i="17" s="1"/>
  <c r="AX63" i="17" s="1"/>
  <c r="U66" i="17" s="1"/>
  <c r="AA66" i="17" s="1"/>
  <c r="AG66" i="17" s="1"/>
  <c r="AK66" i="17" s="1"/>
  <c r="AN66" i="17" s="1"/>
  <c r="AR66" i="17" s="1"/>
  <c r="AX66" i="17" s="1"/>
  <c r="U69" i="17" s="1"/>
  <c r="AA69" i="17" s="1"/>
  <c r="AG69" i="17" s="1"/>
  <c r="AK69" i="17" s="1"/>
  <c r="AN69" i="17" s="1"/>
  <c r="AR69" i="17" s="1"/>
  <c r="AX69" i="17" s="1"/>
  <c r="FG4" i="27"/>
  <c r="FG3" i="27"/>
  <c r="FG6" i="27"/>
  <c r="FH1" i="27"/>
  <c r="FH5" i="27" s="1"/>
  <c r="AX42" i="17"/>
  <c r="AA55" i="17"/>
  <c r="W42" i="17"/>
  <c r="Y41" i="17"/>
  <c r="AX41" i="17"/>
  <c r="AY41" i="17"/>
  <c r="X41" i="17"/>
  <c r="AY40" i="17"/>
  <c r="FH2" i="27"/>
  <c r="AH39" i="17"/>
  <c r="AA56" i="17"/>
  <c r="Z40" i="17"/>
  <c r="FH4" i="27" l="1"/>
  <c r="FH3" i="27"/>
  <c r="FH6" i="27"/>
  <c r="FI1" i="27"/>
  <c r="FI5" i="27" s="1"/>
  <c r="Y42" i="17"/>
  <c r="AA42" i="17" s="1"/>
  <c r="AZ42" i="17"/>
  <c r="AG55" i="17"/>
  <c r="AA41" i="17"/>
  <c r="AZ41" i="17"/>
  <c r="AB41" i="17"/>
  <c r="Z41" i="17"/>
  <c r="FI2" i="27"/>
  <c r="AB40" i="17"/>
  <c r="BA40" i="17"/>
  <c r="AG56" i="17"/>
  <c r="BA41" i="17"/>
  <c r="FI4" i="27" l="1"/>
  <c r="FI3" i="27"/>
  <c r="FI6" i="27"/>
  <c r="FJ1" i="27"/>
  <c r="FJ5" i="27" s="1"/>
  <c r="BB42" i="17"/>
  <c r="AK55" i="17"/>
  <c r="AC42" i="17"/>
  <c r="AC41" i="17"/>
  <c r="BB41" i="17"/>
  <c r="BC40" i="17"/>
  <c r="AD40" i="17"/>
  <c r="BC41" i="17"/>
  <c r="AK56" i="17"/>
  <c r="AD41" i="17"/>
  <c r="FJ2" i="27"/>
  <c r="FJ4" i="27" l="1"/>
  <c r="FJ3" i="27"/>
  <c r="FJ6" i="27"/>
  <c r="FK1" i="27"/>
  <c r="FK5" i="27" s="1"/>
  <c r="AP44" i="17"/>
  <c r="AN55" i="17"/>
  <c r="AE42" i="17"/>
  <c r="AE41" i="17"/>
  <c r="AP43" i="17"/>
  <c r="AF41" i="17"/>
  <c r="AN56" i="17"/>
  <c r="AQ42" i="17"/>
  <c r="FK2" i="27"/>
  <c r="AQ43" i="17"/>
  <c r="AF40" i="17"/>
  <c r="FK4" i="27" l="1"/>
  <c r="FK3" i="27"/>
  <c r="FK6" i="27"/>
  <c r="FL1" i="27"/>
  <c r="FL5" i="27" s="1"/>
  <c r="AR44" i="17"/>
  <c r="AR55" i="17"/>
  <c r="AG42" i="17"/>
  <c r="U44" i="17" s="1"/>
  <c r="AG41" i="17"/>
  <c r="U43" i="17" s="1"/>
  <c r="AR43" i="17"/>
  <c r="AR56" i="17"/>
  <c r="FL2" i="27"/>
  <c r="V42" i="17"/>
  <c r="V43" i="17"/>
  <c r="AS43" i="17"/>
  <c r="AS42" i="17"/>
  <c r="FL4" i="27" l="1"/>
  <c r="FL3" i="27"/>
  <c r="FL6" i="27"/>
  <c r="FM1" i="27"/>
  <c r="FM5" i="27" s="1"/>
  <c r="AX55" i="17"/>
  <c r="U58" i="17" s="1"/>
  <c r="AT44" i="17"/>
  <c r="W43" i="17"/>
  <c r="W44" i="17"/>
  <c r="AT43" i="17"/>
  <c r="AH40" i="17"/>
  <c r="FM2" i="27"/>
  <c r="AX56" i="17"/>
  <c r="U59" i="17"/>
  <c r="AU43" i="17"/>
  <c r="AU42" i="17"/>
  <c r="X43" i="17"/>
  <c r="X42" i="17"/>
  <c r="FM4" i="27" l="1"/>
  <c r="FM3" i="27"/>
  <c r="FM6" i="27"/>
  <c r="FN1" i="27"/>
  <c r="FN5" i="27" s="1"/>
  <c r="AV44" i="17"/>
  <c r="AA58" i="17"/>
  <c r="Y44" i="17"/>
  <c r="Y43" i="17"/>
  <c r="AV43" i="17"/>
  <c r="AA59" i="17"/>
  <c r="AW43" i="17"/>
  <c r="FN2" i="27"/>
  <c r="AW42" i="17"/>
  <c r="Z42" i="17"/>
  <c r="Z43" i="17"/>
  <c r="FN4" i="27" l="1"/>
  <c r="FN3" i="27"/>
  <c r="FN6" i="27"/>
  <c r="FO1" i="27"/>
  <c r="FO5" i="27" s="1"/>
  <c r="AX44" i="17"/>
  <c r="AG58" i="17"/>
  <c r="AA44" i="17"/>
  <c r="AA43" i="17"/>
  <c r="AX43" i="17"/>
  <c r="AG59" i="17"/>
  <c r="AY42" i="17"/>
  <c r="FO2" i="27"/>
  <c r="AB42" i="17"/>
  <c r="AB43" i="17"/>
  <c r="AY43" i="17"/>
  <c r="FO4" i="27" l="1"/>
  <c r="FO3" i="27"/>
  <c r="FO6" i="27"/>
  <c r="FP1" i="27"/>
  <c r="FP5" i="27" s="1"/>
  <c r="AZ44" i="17"/>
  <c r="AK58" i="17"/>
  <c r="AC44" i="17"/>
  <c r="AC43" i="17"/>
  <c r="AZ43" i="17"/>
  <c r="AD42" i="17"/>
  <c r="BA43" i="17"/>
  <c r="FP2" i="27"/>
  <c r="BA42" i="17"/>
  <c r="AK59" i="17"/>
  <c r="AD43" i="17"/>
  <c r="FP4" i="27" l="1"/>
  <c r="FP3" i="27"/>
  <c r="FP6" i="27"/>
  <c r="FQ1" i="27"/>
  <c r="FQ5" i="27" s="1"/>
  <c r="BB44" i="17"/>
  <c r="AN58" i="17"/>
  <c r="AE44" i="17"/>
  <c r="AE43" i="17"/>
  <c r="BB43" i="17"/>
  <c r="AF43" i="17"/>
  <c r="FQ2" i="27"/>
  <c r="BC43" i="17"/>
  <c r="AF42" i="17"/>
  <c r="BC42" i="17"/>
  <c r="AN59" i="17"/>
  <c r="FQ4" i="27" l="1"/>
  <c r="FQ3" i="27"/>
  <c r="FQ6" i="27"/>
  <c r="FR1" i="27"/>
  <c r="FR5" i="27" s="1"/>
  <c r="AP46" i="17"/>
  <c r="AR58" i="17"/>
  <c r="AG44" i="17"/>
  <c r="U46" i="17" s="1"/>
  <c r="AG43" i="17"/>
  <c r="U45" i="17" s="1"/>
  <c r="AP45" i="17"/>
  <c r="AR59" i="17"/>
  <c r="FR2" i="27"/>
  <c r="V44" i="17"/>
  <c r="AQ44" i="17"/>
  <c r="V45" i="17"/>
  <c r="AQ45" i="17"/>
  <c r="FR4" i="27" l="1"/>
  <c r="FR3" i="27"/>
  <c r="FR6" i="27"/>
  <c r="FS1" i="27"/>
  <c r="FS5" i="27" s="1"/>
  <c r="AX58" i="17"/>
  <c r="U61" i="17" s="1"/>
  <c r="AR46" i="17"/>
  <c r="W45" i="17"/>
  <c r="W46" i="17"/>
  <c r="AR45" i="17"/>
  <c r="U62" i="17"/>
  <c r="AX59" i="17"/>
  <c r="AS45" i="17"/>
  <c r="X45" i="17"/>
  <c r="X44" i="17"/>
  <c r="FS2" i="27"/>
  <c r="AS44" i="17"/>
  <c r="AH42" i="17"/>
  <c r="FS4" i="27" l="1"/>
  <c r="FS3" i="27"/>
  <c r="FS6" i="27"/>
  <c r="FT1" i="27"/>
  <c r="FT5" i="27" s="1"/>
  <c r="AT46" i="17"/>
  <c r="AA61" i="17"/>
  <c r="Y46" i="17"/>
  <c r="Y45" i="17"/>
  <c r="AT45" i="17"/>
  <c r="AU45" i="17"/>
  <c r="Z44" i="17"/>
  <c r="AA62" i="17"/>
  <c r="FT2" i="27"/>
  <c r="Z45" i="17"/>
  <c r="AU44" i="17"/>
  <c r="FT4" i="27" l="1"/>
  <c r="FT3" i="27"/>
  <c r="FT6" i="27"/>
  <c r="FU1" i="27"/>
  <c r="FU5" i="27" s="1"/>
  <c r="AV46" i="17"/>
  <c r="AG61" i="17"/>
  <c r="AA46" i="17"/>
  <c r="AA45" i="17"/>
  <c r="AV45" i="17"/>
  <c r="AB45" i="17"/>
  <c r="AB44" i="17"/>
  <c r="AW45" i="17"/>
  <c r="AW44" i="17"/>
  <c r="FU2" i="27"/>
  <c r="AG62" i="17"/>
  <c r="FU4" i="27" l="1"/>
  <c r="FU3" i="27"/>
  <c r="FU6" i="27"/>
  <c r="FV1" i="27"/>
  <c r="FV5" i="27" s="1"/>
  <c r="AX46" i="17"/>
  <c r="AK61" i="17"/>
  <c r="AC46" i="17"/>
  <c r="AC45" i="17"/>
  <c r="AX45" i="17"/>
  <c r="AD45" i="17"/>
  <c r="AK62" i="17"/>
  <c r="AY45" i="17"/>
  <c r="FV2" i="27"/>
  <c r="AD44" i="17"/>
  <c r="AY44" i="17"/>
  <c r="FV4" i="27" l="1"/>
  <c r="FV3" i="27"/>
  <c r="FV6" i="27"/>
  <c r="FW1" i="27"/>
  <c r="FW5" i="27" s="1"/>
  <c r="AZ46" i="17"/>
  <c r="AN61" i="17"/>
  <c r="AE46" i="17"/>
  <c r="AE45" i="17"/>
  <c r="AZ45" i="17"/>
  <c r="AN62" i="17"/>
  <c r="AF44" i="17"/>
  <c r="BA45" i="17"/>
  <c r="BA44" i="17"/>
  <c r="AF45" i="17"/>
  <c r="FW2" i="27"/>
  <c r="FW4" i="27" l="1"/>
  <c r="FW3" i="27"/>
  <c r="FW6" i="27"/>
  <c r="FX1" i="27"/>
  <c r="FX5" i="27" s="1"/>
  <c r="BB46" i="17"/>
  <c r="AR61" i="17"/>
  <c r="AG46" i="17"/>
  <c r="U48" i="17" s="1"/>
  <c r="AG45" i="17"/>
  <c r="U47" i="17" s="1"/>
  <c r="BB45" i="17"/>
  <c r="V46" i="17"/>
  <c r="FX2" i="27"/>
  <c r="V47" i="17"/>
  <c r="AR62" i="17"/>
  <c r="BC45" i="17"/>
  <c r="BC44" i="17"/>
  <c r="FX4" i="27" l="1"/>
  <c r="FX3" i="27"/>
  <c r="FX6" i="27"/>
  <c r="FY1" i="27"/>
  <c r="FY5" i="27" s="1"/>
  <c r="AX61" i="17"/>
  <c r="U64" i="17" s="1"/>
  <c r="AP48" i="17"/>
  <c r="W47" i="17"/>
  <c r="W48" i="17"/>
  <c r="AP47" i="17"/>
  <c r="AQ46" i="17"/>
  <c r="AX62" i="17"/>
  <c r="X47" i="17"/>
  <c r="U65" i="17"/>
  <c r="X46" i="17"/>
  <c r="FY2" i="27"/>
  <c r="AQ47" i="17"/>
  <c r="FY4" i="27" l="1"/>
  <c r="FY3" i="27"/>
  <c r="FY6" i="27"/>
  <c r="FZ1" i="27"/>
  <c r="FZ5" i="27" s="1"/>
  <c r="AR48" i="17"/>
  <c r="AA64" i="17"/>
  <c r="Y48" i="17"/>
  <c r="Y47" i="17"/>
  <c r="AR47" i="17"/>
  <c r="Z46" i="17"/>
  <c r="AH44" i="17"/>
  <c r="AS47" i="17"/>
  <c r="AS46" i="17"/>
  <c r="FZ2" i="27"/>
  <c r="Z47" i="17"/>
  <c r="AA65" i="17"/>
  <c r="FZ4" i="27" l="1"/>
  <c r="FZ3" i="27"/>
  <c r="FZ6" i="27"/>
  <c r="GA1" i="27"/>
  <c r="GA5" i="27" s="1"/>
  <c r="AT48" i="17"/>
  <c r="AG64" i="17"/>
  <c r="AA48" i="17"/>
  <c r="AA47" i="17"/>
  <c r="AT47" i="17"/>
  <c r="GA2" i="27"/>
  <c r="AU47" i="17"/>
  <c r="AG65" i="17"/>
  <c r="AB47" i="17"/>
  <c r="AU46" i="17"/>
  <c r="AB46" i="17"/>
  <c r="GA4" i="27" l="1"/>
  <c r="GA3" i="27"/>
  <c r="GA6" i="27"/>
  <c r="GB1" i="27"/>
  <c r="GB5" i="27" s="1"/>
  <c r="AV48" i="17"/>
  <c r="AK64" i="17"/>
  <c r="AC48" i="17"/>
  <c r="AC47" i="17"/>
  <c r="AV47" i="17"/>
  <c r="AW46" i="17"/>
  <c r="AD46" i="17"/>
  <c r="AK65" i="17"/>
  <c r="AW47" i="17"/>
  <c r="AD47" i="17"/>
  <c r="GB2" i="27"/>
  <c r="GB4" i="27" l="1"/>
  <c r="GB3" i="27"/>
  <c r="GB6" i="27"/>
  <c r="GC1" i="27"/>
  <c r="GC5" i="27" s="1"/>
  <c r="AX48" i="17"/>
  <c r="AN64" i="17"/>
  <c r="AE48" i="17"/>
  <c r="AE47" i="17"/>
  <c r="AX47" i="17"/>
  <c r="GC2" i="27"/>
  <c r="AF46" i="17"/>
  <c r="AY46" i="17"/>
  <c r="AY47" i="17"/>
  <c r="AF47" i="17"/>
  <c r="AN65" i="17"/>
  <c r="GC4" i="27" l="1"/>
  <c r="GC3" i="27"/>
  <c r="GC6" i="27"/>
  <c r="GD1" i="27"/>
  <c r="GD5" i="27" s="1"/>
  <c r="AZ48" i="17"/>
  <c r="AR64" i="17"/>
  <c r="AG48" i="17"/>
  <c r="U50" i="17" s="1"/>
  <c r="AG47" i="17"/>
  <c r="U49" i="17" s="1"/>
  <c r="AZ47" i="17"/>
  <c r="BA47" i="17"/>
  <c r="V49" i="17"/>
  <c r="AR65" i="17"/>
  <c r="V48" i="17"/>
  <c r="GD2" i="27"/>
  <c r="BA46" i="17"/>
  <c r="GD4" i="27" l="1"/>
  <c r="GD3" i="27"/>
  <c r="GD6" i="27"/>
  <c r="GE1" i="27"/>
  <c r="GE5" i="27" s="1"/>
  <c r="AX64" i="17"/>
  <c r="U67" i="17" s="1"/>
  <c r="BB48" i="17"/>
  <c r="W49" i="17"/>
  <c r="W50" i="17"/>
  <c r="BB47" i="17"/>
  <c r="U68" i="17"/>
  <c r="GE2" i="27"/>
  <c r="X48" i="17"/>
  <c r="AX65" i="17"/>
  <c r="X49" i="17"/>
  <c r="BC46" i="17"/>
  <c r="BC47" i="17"/>
  <c r="GE4" i="27" l="1"/>
  <c r="GE3" i="27"/>
  <c r="GE6" i="27"/>
  <c r="GF1" i="27"/>
  <c r="GF5" i="27" s="1"/>
  <c r="AP50" i="17"/>
  <c r="AA67" i="17"/>
  <c r="Y50" i="17"/>
  <c r="Y49" i="17"/>
  <c r="AP49" i="17"/>
  <c r="AA68" i="17"/>
  <c r="AQ48" i="17"/>
  <c r="Z48" i="17"/>
  <c r="AQ49" i="17"/>
  <c r="Z49" i="17"/>
  <c r="GF2" i="27"/>
  <c r="GF4" i="27" l="1"/>
  <c r="GF3" i="27"/>
  <c r="GF6" i="27"/>
  <c r="GG1" i="27"/>
  <c r="GG5" i="27" s="1"/>
  <c r="AR50" i="17"/>
  <c r="AG67" i="17"/>
  <c r="AA50" i="17"/>
  <c r="AA49" i="17"/>
  <c r="AR49" i="17"/>
  <c r="AS49" i="17"/>
  <c r="AB48" i="17"/>
  <c r="AH46" i="17"/>
  <c r="AG68" i="17"/>
  <c r="AS48" i="17"/>
  <c r="AB49" i="17"/>
  <c r="GG2" i="27"/>
  <c r="GG4" i="27" l="1"/>
  <c r="GG3" i="27"/>
  <c r="GG6" i="27"/>
  <c r="GH1" i="27"/>
  <c r="GH5" i="27" s="1"/>
  <c r="AT50" i="17"/>
  <c r="AK67" i="17"/>
  <c r="AC50" i="17"/>
  <c r="AC49" i="17"/>
  <c r="AT49" i="17"/>
  <c r="AD49" i="17"/>
  <c r="AD48" i="17"/>
  <c r="AK68" i="17"/>
  <c r="GH2" i="27"/>
  <c r="AU49" i="17"/>
  <c r="AU48" i="17"/>
  <c r="GH4" i="27" l="1"/>
  <c r="GH3" i="27"/>
  <c r="GH6" i="27"/>
  <c r="GI1" i="27"/>
  <c r="GI5" i="27" s="1"/>
  <c r="AV50" i="17"/>
  <c r="AN67" i="17"/>
  <c r="AE50" i="17"/>
  <c r="AE49" i="17"/>
  <c r="AV49" i="17"/>
  <c r="AF48" i="17"/>
  <c r="GI2" i="27"/>
  <c r="AF49" i="17"/>
  <c r="AW48" i="17"/>
  <c r="AW49" i="17"/>
  <c r="AN68" i="17"/>
  <c r="GI4" i="27" l="1"/>
  <c r="GI3" i="27"/>
  <c r="GI6" i="27"/>
  <c r="GJ1" i="27"/>
  <c r="GJ5" i="27" s="1"/>
  <c r="AX50" i="17"/>
  <c r="AR67" i="17"/>
  <c r="AG50" i="17"/>
  <c r="AG49" i="17"/>
  <c r="U51" i="17" s="1"/>
  <c r="AX49" i="17"/>
  <c r="AR68" i="17"/>
  <c r="V50" i="17"/>
  <c r="AY48" i="17"/>
  <c r="AY49" i="17"/>
  <c r="GJ2" i="27"/>
  <c r="GJ4" i="27" l="1"/>
  <c r="GJ3" i="27"/>
  <c r="GJ6" i="27"/>
  <c r="GK1" i="27"/>
  <c r="GK5" i="27" s="1"/>
  <c r="AX67" i="17"/>
  <c r="U70" i="17" s="1"/>
  <c r="AZ50" i="17"/>
  <c r="W51" i="17"/>
  <c r="AZ49" i="17"/>
  <c r="U71" i="17"/>
  <c r="GK2" i="27"/>
  <c r="BA48" i="17"/>
  <c r="AX68" i="17"/>
  <c r="BA49" i="17"/>
  <c r="X50" i="17"/>
  <c r="GK4" i="27" l="1"/>
  <c r="GK3" i="27"/>
  <c r="GK6" i="27"/>
  <c r="GL1" i="27"/>
  <c r="GL5" i="27" s="1"/>
  <c r="BB50" i="17"/>
  <c r="BB49" i="17"/>
  <c r="AP51" i="17" s="1"/>
  <c r="AA70" i="17"/>
  <c r="Y51" i="17"/>
  <c r="Z50" i="17"/>
  <c r="GL2" i="27"/>
  <c r="AA71" i="17"/>
  <c r="AQ50" i="17"/>
  <c r="BC49" i="17"/>
  <c r="GL4" i="27" l="1"/>
  <c r="GL3" i="27"/>
  <c r="GL6" i="27"/>
  <c r="GM1" i="27"/>
  <c r="GM5" i="27" s="1"/>
  <c r="AG70" i="17"/>
  <c r="AA51" i="17"/>
  <c r="AR51" i="17"/>
  <c r="BC48" i="17"/>
  <c r="GM2" i="27"/>
  <c r="AG71" i="17"/>
  <c r="AB50" i="17"/>
  <c r="AS50" i="17"/>
  <c r="GM4" i="27" l="1"/>
  <c r="GM3" i="27"/>
  <c r="GM6" i="27"/>
  <c r="GN1" i="27"/>
  <c r="GN5" i="27" s="1"/>
  <c r="AK70" i="17"/>
  <c r="AC51" i="17"/>
  <c r="AT51" i="17"/>
  <c r="AU50" i="17"/>
  <c r="GN2" i="27"/>
  <c r="AK71" i="17"/>
  <c r="AD50" i="17"/>
  <c r="AH48" i="17"/>
  <c r="GN4" i="27" l="1"/>
  <c r="GN3" i="27"/>
  <c r="GN6" i="27"/>
  <c r="GO1" i="27"/>
  <c r="GO5" i="27" s="1"/>
  <c r="AN70" i="17"/>
  <c r="AR70" i="17" s="1"/>
  <c r="AE51" i="17"/>
  <c r="AV51" i="17"/>
  <c r="AF50" i="17"/>
  <c r="AN71" i="17"/>
  <c r="GO2" i="27"/>
  <c r="AW50" i="17"/>
  <c r="AR71" i="17"/>
  <c r="GO4" i="27" l="1"/>
  <c r="GO3" i="27"/>
  <c r="GO6" i="27"/>
  <c r="GP1" i="27"/>
  <c r="GP5" i="27" s="1"/>
  <c r="AG51" i="17"/>
  <c r="AX51" i="17"/>
  <c r="AY50" i="17"/>
  <c r="GP2" i="27"/>
  <c r="GP4" i="27" l="1"/>
  <c r="GP3" i="27"/>
  <c r="GP6" i="27"/>
  <c r="GQ1" i="27"/>
  <c r="GQ5" i="27" s="1"/>
  <c r="AX70" i="17"/>
  <c r="AZ51" i="17"/>
  <c r="AH50" i="17"/>
  <c r="AX71" i="17"/>
  <c r="BA50" i="17"/>
  <c r="GQ2" i="27"/>
  <c r="GQ4" i="27" l="1"/>
  <c r="GQ3" i="27"/>
  <c r="GQ6" i="27"/>
  <c r="GR1" i="27"/>
  <c r="GR5" i="27" s="1"/>
  <c r="BB51" i="17"/>
  <c r="GR2" i="27"/>
  <c r="BC50" i="17"/>
  <c r="GR4" i="27" l="1"/>
  <c r="GR3" i="27"/>
  <c r="GR6" i="27"/>
  <c r="GS1" i="27"/>
  <c r="GS5" i="27" s="1"/>
  <c r="GS2" i="27"/>
  <c r="GS4" i="27" l="1"/>
  <c r="GS3" i="27"/>
  <c r="GS6" i="27"/>
  <c r="GT1" i="27"/>
  <c r="GT5" i="27" s="1"/>
  <c r="GT2" i="27"/>
  <c r="GT4" i="27" l="1"/>
  <c r="GT3" i="27"/>
  <c r="GT6" i="27"/>
  <c r="GU1" i="27"/>
  <c r="GU5" i="27" s="1"/>
  <c r="GU2" i="27"/>
  <c r="GU4" i="27" l="1"/>
  <c r="GU3" i="27"/>
  <c r="GU6" i="27"/>
  <c r="GV1" i="27"/>
  <c r="GV5" i="27" s="1"/>
  <c r="GV2" i="27"/>
  <c r="GV4" i="27" l="1"/>
  <c r="GV3" i="27"/>
  <c r="GV6" i="27"/>
  <c r="GW1" i="27"/>
  <c r="GW5" i="27" s="1"/>
  <c r="GW2" i="27"/>
  <c r="GW4" i="27" l="1"/>
  <c r="GW3" i="27"/>
  <c r="GW6" i="27"/>
  <c r="GX1" i="27"/>
  <c r="GX5" i="27" s="1"/>
  <c r="GX2" i="27"/>
  <c r="GX4" i="27" l="1"/>
  <c r="GX3" i="27"/>
  <c r="GX6" i="27"/>
  <c r="GY1" i="27"/>
  <c r="GY5" i="27" s="1"/>
  <c r="GY2" i="27"/>
  <c r="GY4" i="27" l="1"/>
  <c r="GY3" i="27"/>
  <c r="GY6" i="27"/>
  <c r="GZ1" i="27"/>
  <c r="GZ5" i="27" s="1"/>
  <c r="GZ2" i="27"/>
  <c r="GZ4" i="27" l="1"/>
  <c r="GZ3" i="27"/>
  <c r="GZ6" i="27"/>
  <c r="HA1" i="27"/>
  <c r="HA5" i="27" s="1"/>
  <c r="HA2" i="27"/>
  <c r="HA4" i="27" l="1"/>
  <c r="HA3" i="27"/>
  <c r="HA6" i="27"/>
  <c r="HB1" i="27"/>
  <c r="HB5" i="27" s="1"/>
  <c r="HB2" i="27"/>
  <c r="HB4" i="27" l="1"/>
  <c r="HB3" i="27"/>
  <c r="HB6" i="27"/>
  <c r="HC1" i="27"/>
  <c r="HC5" i="27" s="1"/>
  <c r="HC2" i="27"/>
  <c r="HC4" i="27" l="1"/>
  <c r="HC3" i="27"/>
  <c r="HC6" i="27"/>
  <c r="HD1" i="27"/>
  <c r="HD5" i="27" s="1"/>
  <c r="HD2" i="27"/>
  <c r="HD4" i="27" l="1"/>
  <c r="HD3" i="27"/>
  <c r="HD6" i="27"/>
  <c r="HE1" i="27"/>
  <c r="HE5" i="27" s="1"/>
  <c r="HE2" i="27"/>
  <c r="HE4" i="27" l="1"/>
  <c r="HE3" i="27"/>
  <c r="HE6" i="27"/>
  <c r="HF1" i="27"/>
  <c r="HF5" i="27" s="1"/>
  <c r="HF2" i="27"/>
  <c r="HF4" i="27" l="1"/>
  <c r="HF3" i="27"/>
  <c r="HF6" i="27"/>
  <c r="HG1" i="27"/>
  <c r="HG5" i="27" s="1"/>
  <c r="HG2" i="27"/>
  <c r="HG4" i="27" l="1"/>
  <c r="HG3" i="27"/>
  <c r="HG6" i="27"/>
  <c r="HH1" i="27"/>
  <c r="HH5" i="27" s="1"/>
  <c r="HH2" i="27"/>
  <c r="HH4" i="27" l="1"/>
  <c r="HH3" i="27"/>
  <c r="HH6" i="27"/>
  <c r="HI1" i="27"/>
  <c r="HI5" i="27" s="1"/>
  <c r="HI2" i="27"/>
  <c r="HI4" i="27" l="1"/>
  <c r="HI3" i="27"/>
  <c r="HI6" i="27"/>
  <c r="HJ1" i="27"/>
  <c r="HJ5" i="27" s="1"/>
  <c r="HJ2" i="27"/>
  <c r="HJ4" i="27" l="1"/>
  <c r="HJ3" i="27"/>
  <c r="HJ6" i="27"/>
  <c r="HK1" i="27"/>
  <c r="HK5" i="27" s="1"/>
  <c r="HK2" i="27"/>
  <c r="HK4" i="27" l="1"/>
  <c r="HK3" i="27"/>
  <c r="HK6" i="27"/>
  <c r="HL1" i="27"/>
  <c r="HL5" i="27" s="1"/>
  <c r="HL2" i="27"/>
  <c r="HL4" i="27" l="1"/>
  <c r="HL3" i="27"/>
  <c r="HL6" i="27"/>
  <c r="HM1" i="27"/>
  <c r="HM5" i="27" s="1"/>
  <c r="HM2" i="27"/>
  <c r="HM4" i="27" l="1"/>
  <c r="HM3" i="27"/>
  <c r="HM6" i="27"/>
  <c r="HN1" i="27"/>
  <c r="HN5" i="27" s="1"/>
  <c r="HN2" i="27"/>
  <c r="HN4" i="27" l="1"/>
  <c r="HN3" i="27"/>
  <c r="HN6" i="27"/>
  <c r="HO1" i="27"/>
  <c r="HO5" i="27" s="1"/>
  <c r="HO2" i="27"/>
  <c r="HO4" i="27" l="1"/>
  <c r="HO3" i="27"/>
  <c r="HO6" i="27"/>
  <c r="HP1" i="27"/>
  <c r="HP5" i="27" s="1"/>
  <c r="HP2" i="27"/>
  <c r="HP4" i="27" l="1"/>
  <c r="HP3" i="27"/>
  <c r="HP6" i="27"/>
  <c r="HQ1" i="27"/>
  <c r="HQ5" i="27" s="1"/>
  <c r="HQ2" i="27"/>
  <c r="HQ4" i="27" l="1"/>
  <c r="HQ3" i="27"/>
  <c r="HQ6" i="27"/>
  <c r="HR1" i="27"/>
  <c r="HR5" i="27" s="1"/>
  <c r="HR2" i="27"/>
  <c r="HR4" i="27" l="1"/>
  <c r="HR3" i="27"/>
  <c r="HR6" i="27"/>
  <c r="HS1" i="27"/>
  <c r="HS5" i="27" s="1"/>
  <c r="HS2" i="27"/>
  <c r="HS4" i="27" l="1"/>
  <c r="HS3" i="27"/>
  <c r="HS6" i="27"/>
  <c r="HT1" i="27"/>
  <c r="HT5" i="27" s="1"/>
  <c r="HT2" i="27"/>
  <c r="HT4" i="27" l="1"/>
  <c r="HT3" i="27"/>
  <c r="HT6" i="27"/>
  <c r="HU1" i="27"/>
  <c r="HU5" i="27" s="1"/>
  <c r="HU2" i="27"/>
  <c r="HU4" i="27" l="1"/>
  <c r="HU3" i="27"/>
  <c r="HU6" i="27"/>
  <c r="HV1" i="27"/>
  <c r="HV5" i="27" s="1"/>
  <c r="HV2" i="27"/>
  <c r="HV4" i="27" l="1"/>
  <c r="HV3" i="27"/>
  <c r="HV6" i="27"/>
  <c r="HW1" i="27"/>
  <c r="HW5" i="27" s="1"/>
  <c r="HW2" i="27"/>
  <c r="HW4" i="27" l="1"/>
  <c r="HW3" i="27"/>
  <c r="HW6" i="27"/>
  <c r="HX1" i="27"/>
  <c r="HX5" i="27" s="1"/>
  <c r="HX2" i="27"/>
  <c r="HX4" i="27" l="1"/>
  <c r="HX3" i="27"/>
  <c r="HX6" i="27"/>
  <c r="HY1" i="27"/>
  <c r="HY5" i="27" s="1"/>
  <c r="HY2" i="27"/>
  <c r="HY4" i="27" l="1"/>
  <c r="HY3" i="27"/>
  <c r="HY6" i="27"/>
  <c r="HZ1" i="27"/>
  <c r="HZ5" i="27" s="1"/>
  <c r="HZ2" i="27"/>
  <c r="HZ4" i="27" l="1"/>
  <c r="HZ3" i="27"/>
  <c r="HZ6" i="27"/>
  <c r="IA1" i="27"/>
  <c r="IA5" i="27" s="1"/>
  <c r="IA2" i="27"/>
  <c r="IA4" i="27" l="1"/>
  <c r="IA3" i="27"/>
  <c r="IA6" i="27"/>
  <c r="IB1" i="27"/>
  <c r="IB5" i="27" s="1"/>
  <c r="IB2" i="27"/>
  <c r="IB4" i="27" l="1"/>
  <c r="IB3" i="27"/>
  <c r="IB6" i="27"/>
  <c r="IC1" i="27"/>
  <c r="IC5" i="27" s="1"/>
  <c r="IC2" i="27"/>
  <c r="IC4" i="27" l="1"/>
  <c r="IC3" i="27"/>
  <c r="IC6" i="27"/>
  <c r="ID1" i="27"/>
  <c r="ID5" i="27" s="1"/>
  <c r="ID2" i="27"/>
  <c r="ID4" i="27" l="1"/>
  <c r="ID3" i="27"/>
  <c r="ID6" i="27"/>
  <c r="IE1" i="27"/>
  <c r="IE5" i="27" s="1"/>
  <c r="IE2" i="27"/>
  <c r="IE4" i="27" l="1"/>
  <c r="IE3" i="27"/>
  <c r="IE6" i="27"/>
  <c r="IF1" i="27"/>
  <c r="IF5" i="27" s="1"/>
  <c r="IF2" i="27"/>
  <c r="IF4" i="27" l="1"/>
  <c r="IF3" i="27"/>
  <c r="IF6" i="27"/>
  <c r="IG1" i="27"/>
  <c r="IG5" i="27" s="1"/>
  <c r="IG2" i="27"/>
  <c r="IG4" i="27" l="1"/>
  <c r="IG3" i="27"/>
  <c r="IG6" i="27"/>
  <c r="IH1" i="27"/>
  <c r="IH5" i="27" s="1"/>
  <c r="IH2" i="27"/>
  <c r="IH4" i="27" l="1"/>
  <c r="IH3" i="27"/>
  <c r="IH6" i="27"/>
  <c r="II1" i="27"/>
  <c r="II5" i="27" s="1"/>
  <c r="II2" i="27"/>
  <c r="II4" i="27" l="1"/>
  <c r="II3" i="27"/>
  <c r="II6" i="27"/>
  <c r="IJ1" i="27"/>
  <c r="IJ5" i="27" s="1"/>
  <c r="IJ2" i="27"/>
  <c r="IJ4" i="27" l="1"/>
  <c r="IJ3" i="27"/>
  <c r="IJ6" i="27"/>
  <c r="IK1" i="27"/>
  <c r="IK5" i="27" s="1"/>
  <c r="IK2" i="27"/>
  <c r="IK4" i="27" l="1"/>
  <c r="IK3" i="27"/>
  <c r="IK6" i="27"/>
  <c r="IL1" i="27"/>
  <c r="IL5" i="27" s="1"/>
  <c r="IL2" i="27"/>
  <c r="IL4" i="27" l="1"/>
  <c r="IL3" i="27"/>
  <c r="IL6" i="27"/>
  <c r="IM1" i="27"/>
  <c r="IM5" i="27" s="1"/>
  <c r="IM2" i="27"/>
  <c r="IM4" i="27" l="1"/>
  <c r="IM3" i="27"/>
  <c r="IM6" i="27"/>
  <c r="IN1" i="27"/>
  <c r="IN5" i="27" s="1"/>
  <c r="IN2" i="27"/>
  <c r="IN4" i="27" l="1"/>
  <c r="IN3" i="27"/>
  <c r="IN6" i="27"/>
  <c r="IO1" i="27"/>
  <c r="IO5" i="27" s="1"/>
  <c r="IO2" i="27"/>
  <c r="IO4" i="27" l="1"/>
  <c r="IO3" i="27"/>
  <c r="IO6" i="27"/>
  <c r="IP1" i="27"/>
  <c r="IP5" i="27" s="1"/>
  <c r="IP2" i="27"/>
  <c r="IP4" i="27" l="1"/>
  <c r="IP3" i="27"/>
  <c r="IP6" i="27"/>
  <c r="IQ1" i="27"/>
  <c r="IQ5" i="27" s="1"/>
  <c r="IQ2" i="27"/>
  <c r="IQ4" i="27" l="1"/>
  <c r="IQ3" i="27"/>
  <c r="IQ6" i="27"/>
  <c r="IR1" i="27"/>
  <c r="IR5" i="27" s="1"/>
  <c r="IR2" i="27"/>
  <c r="IR4" i="27" l="1"/>
  <c r="IR3" i="27"/>
  <c r="IR6" i="27"/>
  <c r="IS1" i="27"/>
  <c r="IS5" i="27" s="1"/>
  <c r="IS2" i="27"/>
  <c r="IS4" i="27" l="1"/>
  <c r="IS3" i="27"/>
  <c r="IS6" i="27"/>
  <c r="IT1" i="27"/>
  <c r="IT5" i="27" s="1"/>
  <c r="IT2" i="27"/>
  <c r="IT4" i="27" l="1"/>
  <c r="IT3" i="27"/>
  <c r="IT6" i="27"/>
  <c r="IU1" i="27"/>
  <c r="IU5" i="27" s="1"/>
  <c r="IU2" i="27"/>
  <c r="IU4" i="27" l="1"/>
  <c r="IU3" i="27"/>
  <c r="IU6" i="27"/>
  <c r="IV1" i="27"/>
  <c r="IV5" i="27" s="1"/>
  <c r="IV2" i="27"/>
  <c r="IV4" i="27" l="1"/>
  <c r="IV3" i="27"/>
  <c r="IV6" i="27"/>
  <c r="IW1" i="27"/>
  <c r="IW5" i="27" s="1"/>
  <c r="IW2" i="27"/>
  <c r="IW4" i="27" l="1"/>
  <c r="IW3" i="27"/>
  <c r="IW6" i="27"/>
  <c r="IX1" i="27"/>
  <c r="IX5" i="27" s="1"/>
  <c r="IX2" i="27"/>
  <c r="IX4" i="27" l="1"/>
  <c r="IX3" i="27"/>
  <c r="IX6" i="27"/>
  <c r="IY1" i="27"/>
  <c r="IY5" i="27" s="1"/>
  <c r="IY2" i="27"/>
  <c r="IY4" i="27" l="1"/>
  <c r="IY3" i="27"/>
  <c r="IY6" i="27"/>
  <c r="IZ1" i="27"/>
  <c r="IZ5" i="27" s="1"/>
  <c r="IZ2" i="27"/>
  <c r="IZ4" i="27" l="1"/>
  <c r="IZ3" i="27"/>
  <c r="IZ6" i="27"/>
  <c r="JA1" i="27"/>
  <c r="JA5" i="27" s="1"/>
  <c r="JA2" i="27"/>
  <c r="JA4" i="27" l="1"/>
  <c r="JA3" i="27"/>
  <c r="JA6" i="27"/>
  <c r="JB1" i="27"/>
  <c r="JB5" i="27" s="1"/>
  <c r="JB2" i="27"/>
  <c r="JB4" i="27" l="1"/>
  <c r="JB3" i="27"/>
  <c r="JB6" i="27"/>
  <c r="JC1" i="27"/>
  <c r="JC5" i="27" s="1"/>
  <c r="JC2" i="27"/>
  <c r="JC4" i="27" l="1"/>
  <c r="JC3" i="27"/>
  <c r="JC6" i="27"/>
  <c r="JD1" i="27"/>
  <c r="JD5" i="27" s="1"/>
  <c r="JD2" i="27"/>
  <c r="JD4" i="27" l="1"/>
  <c r="JD3" i="27"/>
  <c r="JD6" i="27"/>
  <c r="JE1" i="27"/>
  <c r="JE5" i="27" s="1"/>
  <c r="JE2" i="27"/>
  <c r="JE4" i="27" l="1"/>
  <c r="JE3" i="27"/>
  <c r="JE6" i="27"/>
  <c r="JF1" i="27"/>
  <c r="JF5" i="27" s="1"/>
  <c r="JF2" i="27"/>
  <c r="JF4" i="27" l="1"/>
  <c r="JF3" i="27"/>
  <c r="JF6" i="27"/>
  <c r="JG1" i="27"/>
  <c r="JG5" i="27" s="1"/>
  <c r="JG2" i="27"/>
  <c r="JG4" i="27" l="1"/>
  <c r="JG3" i="27"/>
  <c r="JG6" i="27"/>
  <c r="JH1" i="27"/>
  <c r="JH5" i="27" s="1"/>
  <c r="JH2" i="27"/>
  <c r="JH4" i="27" l="1"/>
  <c r="JH3" i="27"/>
  <c r="JH6" i="27"/>
  <c r="JI1" i="27"/>
  <c r="JI5" i="27" s="1"/>
  <c r="JI2" i="27"/>
  <c r="JI4" i="27" l="1"/>
  <c r="JI3" i="27"/>
  <c r="JI6" i="27"/>
  <c r="JJ1" i="27"/>
  <c r="JJ5" i="27" s="1"/>
  <c r="JJ2" i="27"/>
  <c r="JJ4" i="27" l="1"/>
  <c r="JJ3" i="27"/>
  <c r="JJ6" i="27"/>
  <c r="JK1" i="27"/>
  <c r="JK5" i="27" s="1"/>
  <c r="JK2" i="27"/>
  <c r="JK4" i="27" l="1"/>
  <c r="JK3" i="27"/>
  <c r="JK6" i="27"/>
  <c r="JL1" i="27"/>
  <c r="JL5" i="27" s="1"/>
  <c r="JL2" i="27"/>
  <c r="JL4" i="27" l="1"/>
  <c r="JL3" i="27"/>
  <c r="JL6" i="27"/>
  <c r="JM1" i="27"/>
  <c r="JM5" i="27" s="1"/>
  <c r="JM2" i="27"/>
  <c r="JM4" i="27" l="1"/>
  <c r="JM3" i="27"/>
  <c r="JM6" i="27"/>
  <c r="JN1" i="27"/>
  <c r="JN5" i="27" s="1"/>
  <c r="JN2" i="27"/>
  <c r="JN4" i="27" l="1"/>
  <c r="JN3" i="27"/>
  <c r="JN6" i="27"/>
  <c r="JO1" i="27"/>
  <c r="JO5" i="27" s="1"/>
  <c r="JO2" i="27"/>
  <c r="JO4" i="27" l="1"/>
  <c r="JO3" i="27"/>
  <c r="JO6" i="27"/>
  <c r="JP1" i="27"/>
  <c r="JP5" i="27" s="1"/>
  <c r="JP2" i="27"/>
  <c r="JP4" i="27" l="1"/>
  <c r="JP3" i="27"/>
  <c r="JP6" i="27"/>
  <c r="JQ1" i="27"/>
  <c r="JQ5" i="27" s="1"/>
  <c r="JQ2" i="27"/>
  <c r="JQ4" i="27" l="1"/>
  <c r="JQ3" i="27"/>
  <c r="JQ6" i="27"/>
  <c r="JR1" i="27"/>
  <c r="JR5" i="27" s="1"/>
  <c r="JR2" i="27"/>
  <c r="JR4" i="27" l="1"/>
  <c r="JR3" i="27"/>
  <c r="JR6" i="27"/>
  <c r="JS1" i="27"/>
  <c r="JS5" i="27" s="1"/>
  <c r="JS2" i="27"/>
  <c r="JS4" i="27" l="1"/>
  <c r="JS3" i="27"/>
  <c r="JS6" i="27"/>
  <c r="JT1" i="27"/>
  <c r="JT5" i="27" s="1"/>
  <c r="JT2" i="27"/>
  <c r="JT4" i="27" l="1"/>
  <c r="JT3" i="27"/>
  <c r="JT6" i="27"/>
  <c r="JU1" i="27"/>
  <c r="JU5" i="27" s="1"/>
  <c r="JU2" i="27"/>
  <c r="JU4" i="27" l="1"/>
  <c r="JU3" i="27"/>
  <c r="JU6" i="27"/>
  <c r="JV1" i="27"/>
  <c r="JV5" i="27" s="1"/>
  <c r="JV2" i="27"/>
  <c r="JV4" i="27" l="1"/>
  <c r="JV3" i="27"/>
  <c r="JV6" i="27"/>
  <c r="JW1" i="27"/>
  <c r="JW5" i="27" s="1"/>
  <c r="JW2" i="27"/>
  <c r="JW4" i="27" l="1"/>
  <c r="JW3" i="27"/>
  <c r="JW6" i="27"/>
  <c r="JX1" i="27"/>
  <c r="JX5" i="27" s="1"/>
  <c r="JX2" i="27"/>
  <c r="JX4" i="27" l="1"/>
  <c r="JX3" i="27"/>
  <c r="JX6" i="27"/>
  <c r="JY1" i="27"/>
  <c r="JY5" i="27" s="1"/>
  <c r="JY2" i="27"/>
  <c r="JY4" i="27" l="1"/>
  <c r="JY3" i="27"/>
  <c r="JY6" i="27"/>
  <c r="JZ1" i="27"/>
  <c r="JZ5" i="27" s="1"/>
  <c r="JZ2" i="27"/>
  <c r="JZ4" i="27" l="1"/>
  <c r="JZ3" i="27"/>
  <c r="JZ6" i="27"/>
  <c r="KA1" i="27"/>
  <c r="KA5" i="27" s="1"/>
  <c r="KA2" i="27"/>
  <c r="KA4" i="27" l="1"/>
  <c r="KA3" i="27"/>
  <c r="KA6" i="27"/>
  <c r="KB1" i="27"/>
  <c r="KB5" i="27" s="1"/>
  <c r="KB2" i="27"/>
  <c r="KB4" i="27" l="1"/>
  <c r="KB3" i="27"/>
  <c r="KB6" i="27"/>
  <c r="KC1" i="27"/>
  <c r="KC5" i="27" s="1"/>
  <c r="KC2" i="27"/>
  <c r="KC4" i="27" l="1"/>
  <c r="KC3" i="27"/>
  <c r="KC6" i="27"/>
  <c r="KD1" i="27"/>
  <c r="KD5" i="27" s="1"/>
  <c r="KD2" i="27"/>
  <c r="KD4" i="27" l="1"/>
  <c r="KD3" i="27"/>
  <c r="KD6" i="27"/>
  <c r="KE1" i="27"/>
  <c r="KE5" i="27" s="1"/>
  <c r="KE2" i="27"/>
  <c r="KE4" i="27" l="1"/>
  <c r="KE3" i="27"/>
  <c r="KE6" i="27"/>
  <c r="KF1" i="27"/>
  <c r="KF5" i="27" s="1"/>
  <c r="KF2" i="27"/>
  <c r="KF4" i="27" l="1"/>
  <c r="KF3" i="27"/>
  <c r="KF6" i="27"/>
  <c r="KG1" i="27"/>
  <c r="KG5" i="27" s="1"/>
  <c r="KG2" i="27"/>
  <c r="KG4" i="27" l="1"/>
  <c r="KG3" i="27"/>
  <c r="KG6" i="27"/>
  <c r="KH1" i="27"/>
  <c r="KH5" i="27" s="1"/>
  <c r="KH2" i="27"/>
  <c r="KH4" i="27" l="1"/>
  <c r="KH3" i="27"/>
  <c r="KH6" i="27"/>
  <c r="KI1" i="27"/>
  <c r="KI5" i="27" s="1"/>
  <c r="KI2" i="27"/>
  <c r="KI4" i="27" l="1"/>
  <c r="KI3" i="27"/>
  <c r="KI6" i="27"/>
  <c r="KJ1" i="27"/>
  <c r="KJ5" i="27" s="1"/>
  <c r="KJ2" i="27"/>
  <c r="KJ4" i="27" l="1"/>
  <c r="KJ3" i="27"/>
  <c r="KJ6" i="27"/>
  <c r="KK1" i="27"/>
  <c r="KK5" i="27" s="1"/>
  <c r="KK2" i="27"/>
  <c r="KK4" i="27" l="1"/>
  <c r="KK3" i="27"/>
  <c r="KK6" i="27"/>
  <c r="KL1" i="27"/>
  <c r="KL5" i="27" s="1"/>
  <c r="KL2" i="27"/>
  <c r="KL4" i="27" l="1"/>
  <c r="KL3" i="27"/>
  <c r="KL6" i="27"/>
  <c r="KM1" i="27"/>
  <c r="KM5" i="27" s="1"/>
  <c r="KM2" i="27"/>
  <c r="KM4" i="27" l="1"/>
  <c r="KM3" i="27"/>
  <c r="KM6" i="27"/>
  <c r="KN1" i="27"/>
  <c r="KN5" i="27" s="1"/>
  <c r="KN2" i="27"/>
  <c r="KN4" i="27" l="1"/>
  <c r="KN3" i="27"/>
  <c r="KN6" i="27"/>
  <c r="KO1" i="27"/>
  <c r="KO5" i="27" s="1"/>
  <c r="KO2" i="27"/>
  <c r="KO4" i="27" l="1"/>
  <c r="KO3" i="27"/>
  <c r="KO6" i="27"/>
  <c r="KP1" i="27"/>
  <c r="KP5" i="27" s="1"/>
  <c r="KP2" i="27"/>
  <c r="KP4" i="27" l="1"/>
  <c r="KP3" i="27"/>
  <c r="KP6" i="27"/>
  <c r="KQ1" i="27"/>
  <c r="KQ5" i="27" s="1"/>
  <c r="KQ2" i="27"/>
  <c r="KQ4" i="27" l="1"/>
  <c r="KQ3" i="27"/>
  <c r="KQ6" i="27"/>
  <c r="KR1" i="27"/>
  <c r="KR5" i="27" s="1"/>
  <c r="KR2" i="27"/>
  <c r="KR4" i="27" l="1"/>
  <c r="KR3" i="27"/>
  <c r="KR6" i="27"/>
  <c r="KS1" i="27"/>
  <c r="KS5" i="27" s="1"/>
  <c r="KS2" i="27"/>
  <c r="KS4" i="27" l="1"/>
  <c r="KS3" i="27"/>
  <c r="KS6" i="27"/>
  <c r="KT1" i="27"/>
  <c r="KT5" i="27" s="1"/>
  <c r="KT2" i="27"/>
  <c r="KT4" i="27" l="1"/>
  <c r="KT3" i="27"/>
  <c r="KT6" i="27"/>
  <c r="KU1" i="27"/>
  <c r="KU5" i="27" s="1"/>
  <c r="KU2" i="27"/>
  <c r="KU4" i="27" l="1"/>
  <c r="KU3" i="27"/>
  <c r="KU6" i="27"/>
  <c r="KV1" i="27"/>
  <c r="KV5" i="27" s="1"/>
  <c r="KV2" i="27"/>
  <c r="KV4" i="27" l="1"/>
  <c r="KV3" i="27"/>
  <c r="KV6" i="27"/>
  <c r="KW1" i="27"/>
  <c r="KW5" i="27" s="1"/>
  <c r="KW2" i="27"/>
  <c r="KW4" i="27" l="1"/>
  <c r="KW3" i="27"/>
  <c r="KW6" i="27"/>
  <c r="KX1" i="27"/>
  <c r="KX5" i="27" s="1"/>
  <c r="KX2" i="27"/>
  <c r="KX4" i="27" l="1"/>
  <c r="KX3" i="27"/>
  <c r="KX6" i="27"/>
  <c r="KY1" i="27"/>
  <c r="KY5" i="27" s="1"/>
  <c r="KY2" i="27"/>
  <c r="KY4" i="27" l="1"/>
  <c r="KY3" i="27"/>
  <c r="KY6" i="27"/>
  <c r="KZ1" i="27"/>
  <c r="KZ5" i="27" s="1"/>
  <c r="KZ2" i="27"/>
  <c r="KZ4" i="27" l="1"/>
  <c r="KZ3" i="27"/>
  <c r="KZ6" i="27"/>
  <c r="LA1" i="27"/>
  <c r="LA5" i="27" s="1"/>
  <c r="LA2" i="27"/>
  <c r="LA4" i="27" l="1"/>
  <c r="LA3" i="27"/>
  <c r="LA6" i="27"/>
  <c r="LB1" i="27"/>
  <c r="LB5" i="27" s="1"/>
  <c r="LB2" i="27"/>
  <c r="LB4" i="27" l="1"/>
  <c r="LB3" i="27"/>
  <c r="LB6" i="27"/>
  <c r="LC1" i="27"/>
  <c r="LC5" i="27" s="1"/>
  <c r="LC2" i="27"/>
  <c r="LC4" i="27" l="1"/>
  <c r="LC3" i="27"/>
  <c r="LC6" i="27"/>
  <c r="LD1" i="27"/>
  <c r="LD5" i="27" s="1"/>
  <c r="LD2" i="27"/>
  <c r="LD4" i="27" l="1"/>
  <c r="LD3" i="27"/>
  <c r="LD6" i="27"/>
  <c r="LE1" i="27"/>
  <c r="LE5" i="27" s="1"/>
  <c r="LE2" i="27"/>
  <c r="LE4" i="27" l="1"/>
  <c r="LE3" i="27"/>
  <c r="LE6" i="27"/>
  <c r="LF1" i="27"/>
  <c r="LF5" i="27" s="1"/>
  <c r="LF2" i="27"/>
  <c r="LF4" i="27" l="1"/>
  <c r="LF3" i="27"/>
  <c r="LF6" i="27"/>
  <c r="LG1" i="27"/>
  <c r="LG5" i="27" s="1"/>
  <c r="LG2" i="27"/>
  <c r="LG4" i="27" l="1"/>
  <c r="LG3" i="27"/>
  <c r="LG6" i="27"/>
  <c r="LH1" i="27"/>
  <c r="LH5" i="27" s="1"/>
  <c r="LH2" i="27"/>
  <c r="LH4" i="27" l="1"/>
  <c r="LH3" i="27"/>
  <c r="LH6" i="27"/>
  <c r="LI1" i="27"/>
  <c r="LI5" i="27" s="1"/>
  <c r="LI2" i="27"/>
  <c r="LI4" i="27" l="1"/>
  <c r="LI3" i="27"/>
  <c r="LI6" i="27"/>
  <c r="LJ1" i="27"/>
  <c r="LJ5" i="27" s="1"/>
  <c r="LJ2" i="27"/>
  <c r="LJ4" i="27" l="1"/>
  <c r="LJ3" i="27"/>
  <c r="LJ6" i="27"/>
  <c r="LK1" i="27"/>
  <c r="LK5" i="27" s="1"/>
  <c r="LK2" i="27"/>
  <c r="LK4" i="27" l="1"/>
  <c r="LK3" i="27"/>
  <c r="LK6" i="27"/>
  <c r="LL1" i="27"/>
  <c r="LL5" i="27" s="1"/>
  <c r="LL2" i="27"/>
  <c r="LL4" i="27" l="1"/>
  <c r="LL3" i="27"/>
  <c r="LL6" i="27"/>
  <c r="LM1" i="27"/>
  <c r="LM5" i="27" s="1"/>
  <c r="LM2" i="27"/>
  <c r="LM4" i="27" l="1"/>
  <c r="LM3" i="27"/>
  <c r="LM6" i="27"/>
  <c r="LN1" i="27"/>
  <c r="LN5" i="27" s="1"/>
  <c r="LN2" i="27"/>
  <c r="LN4" i="27" l="1"/>
  <c r="LN3" i="27"/>
  <c r="LN6" i="27"/>
  <c r="LO1" i="27"/>
  <c r="LO5" i="27" s="1"/>
  <c r="LO2" i="27"/>
  <c r="LO4" i="27" l="1"/>
  <c r="LO3" i="27"/>
  <c r="LO6" i="27"/>
  <c r="LP1" i="27"/>
  <c r="LP5" i="27" s="1"/>
  <c r="LP2" i="27"/>
  <c r="LP4" i="27" l="1"/>
  <c r="LP3" i="27"/>
  <c r="LP6" i="27"/>
  <c r="LQ1" i="27"/>
  <c r="LQ5" i="27" s="1"/>
  <c r="LQ2" i="27"/>
  <c r="LQ4" i="27" l="1"/>
  <c r="LQ3" i="27"/>
  <c r="LQ6" i="27"/>
  <c r="LR1" i="27"/>
  <c r="LR5" i="27" s="1"/>
  <c r="LR2" i="27"/>
  <c r="LR4" i="27" l="1"/>
  <c r="LR3" i="27"/>
  <c r="LR6" i="27"/>
  <c r="LS1" i="27"/>
  <c r="LS5" i="27" s="1"/>
  <c r="LS2" i="27"/>
  <c r="LS4" i="27" l="1"/>
  <c r="LS3" i="27"/>
  <c r="LS6" i="27"/>
  <c r="LT1" i="27"/>
  <c r="LT5" i="27" s="1"/>
  <c r="LT2" i="27"/>
  <c r="LT4" i="27" l="1"/>
  <c r="LT3" i="27"/>
  <c r="LT6" i="27"/>
  <c r="LU1" i="27"/>
  <c r="LU5" i="27" s="1"/>
  <c r="LU2" i="27"/>
  <c r="LU4" i="27" l="1"/>
  <c r="LU3" i="27"/>
  <c r="LU6" i="27"/>
  <c r="LV1" i="27"/>
  <c r="LV5" i="27" s="1"/>
  <c r="LV2" i="27"/>
  <c r="LV4" i="27" l="1"/>
  <c r="LV3" i="27"/>
  <c r="LV6" i="27"/>
  <c r="LW1" i="27"/>
  <c r="LW5" i="27" s="1"/>
  <c r="LW2" i="27"/>
  <c r="LW4" i="27" l="1"/>
  <c r="LW3" i="27"/>
  <c r="LW6" i="27"/>
  <c r="LX1" i="27"/>
  <c r="LX5" i="27" s="1"/>
  <c r="LX2" i="27"/>
  <c r="LX4" i="27" l="1"/>
  <c r="LX3" i="27"/>
  <c r="LX6" i="27"/>
  <c r="LY1" i="27"/>
  <c r="LY5" i="27" s="1"/>
  <c r="LY2" i="27"/>
  <c r="LY4" i="27" l="1"/>
  <c r="LY3" i="27"/>
  <c r="LY6" i="27"/>
  <c r="LZ1" i="27"/>
  <c r="LZ5" i="27" s="1"/>
  <c r="LZ2" i="27"/>
  <c r="LZ4" i="27" l="1"/>
  <c r="LZ3" i="27"/>
  <c r="LZ6" i="27"/>
  <c r="MA1" i="27"/>
  <c r="MA5" i="27" s="1"/>
  <c r="MA2" i="27"/>
  <c r="MA4" i="27" l="1"/>
  <c r="MA3" i="27"/>
  <c r="MA6" i="27"/>
  <c r="MB1" i="27"/>
  <c r="MB5" i="27" s="1"/>
  <c r="MB2" i="27"/>
  <c r="MB4" i="27" l="1"/>
  <c r="MB3" i="27"/>
  <c r="MB6" i="27"/>
  <c r="MC1" i="27"/>
  <c r="MC5" i="27" s="1"/>
  <c r="MC2" i="27"/>
  <c r="MC4" i="27" l="1"/>
  <c r="MC3" i="27"/>
  <c r="MC6" i="27"/>
  <c r="MD1" i="27"/>
  <c r="MD5" i="27" s="1"/>
  <c r="MD2" i="27"/>
  <c r="MD4" i="27" l="1"/>
  <c r="MD3" i="27"/>
  <c r="MD6" i="27"/>
  <c r="ME1" i="27"/>
  <c r="ME5" i="27" s="1"/>
  <c r="ME2" i="27"/>
  <c r="ME4" i="27" l="1"/>
  <c r="ME3" i="27"/>
  <c r="ME6" i="27"/>
  <c r="MF1" i="27"/>
  <c r="MF5" i="27" s="1"/>
  <c r="MF2" i="27"/>
  <c r="MF4" i="27" l="1"/>
  <c r="MF3" i="27"/>
  <c r="MF6" i="27"/>
  <c r="MG1" i="27"/>
  <c r="MG5" i="27" s="1"/>
  <c r="MG2" i="27"/>
  <c r="MG4" i="27" l="1"/>
  <c r="MG3" i="27"/>
  <c r="MG6" i="27"/>
  <c r="MH1" i="27"/>
  <c r="MH5" i="27" s="1"/>
  <c r="MH2" i="27"/>
  <c r="MH4" i="27" l="1"/>
  <c r="MH3" i="27"/>
  <c r="MH6" i="27"/>
  <c r="MI1" i="27"/>
  <c r="MI5" i="27" s="1"/>
  <c r="MI2" i="27"/>
  <c r="MI4" i="27" l="1"/>
  <c r="MI3" i="27"/>
  <c r="MI6" i="27"/>
  <c r="MJ1" i="27"/>
  <c r="MJ5" i="27" s="1"/>
  <c r="MJ2" i="27"/>
  <c r="MJ4" i="27" l="1"/>
  <c r="MJ3" i="27"/>
  <c r="MJ6" i="27"/>
  <c r="MK1" i="27"/>
  <c r="MK5" i="27" s="1"/>
  <c r="MK2" i="27"/>
  <c r="MK4" i="27" l="1"/>
  <c r="MK3" i="27"/>
  <c r="MK6" i="27"/>
  <c r="ML1" i="27"/>
  <c r="ML5" i="27" s="1"/>
  <c r="ML2" i="27"/>
  <c r="ML4" i="27" l="1"/>
  <c r="ML3" i="27"/>
  <c r="ML6" i="27"/>
  <c r="MM1" i="27"/>
  <c r="MM5" i="27" s="1"/>
  <c r="MM2" i="27"/>
  <c r="MM4" i="27" l="1"/>
  <c r="MM3" i="27"/>
  <c r="MM6" i="27"/>
  <c r="MN1" i="27"/>
  <c r="MN5" i="27" s="1"/>
  <c r="MN2" i="27"/>
  <c r="MN4" i="27" l="1"/>
  <c r="MN3" i="27"/>
  <c r="MN6" i="27"/>
  <c r="MO1" i="27"/>
  <c r="MO5" i="27" s="1"/>
  <c r="MO2" i="27"/>
  <c r="MO4" i="27" l="1"/>
  <c r="MO3" i="27"/>
  <c r="MO6" i="27"/>
  <c r="MP1" i="27"/>
  <c r="MP5" i="27" s="1"/>
  <c r="MP2" i="27"/>
  <c r="MP4" i="27" l="1"/>
  <c r="MP3" i="27"/>
  <c r="MP6" i="27"/>
  <c r="MQ1" i="27"/>
  <c r="MQ5" i="27" s="1"/>
  <c r="MQ2" i="27"/>
  <c r="MQ4" i="27" l="1"/>
  <c r="MQ3" i="27"/>
  <c r="MQ6" i="27"/>
  <c r="MR1" i="27"/>
  <c r="MR5" i="27" s="1"/>
  <c r="MR2" i="27"/>
  <c r="MR4" i="27" l="1"/>
  <c r="MR3" i="27"/>
  <c r="MR6" i="27"/>
  <c r="MS1" i="27"/>
  <c r="MS5" i="27" s="1"/>
  <c r="MS2" i="27"/>
  <c r="MS4" i="27" l="1"/>
  <c r="MS3" i="27"/>
  <c r="MS6" i="27"/>
  <c r="MT1" i="27"/>
  <c r="MT5" i="27" s="1"/>
  <c r="MT2" i="27"/>
  <c r="MT4" i="27" l="1"/>
  <c r="MT3" i="27"/>
  <c r="MT6" i="27"/>
  <c r="MU1" i="27"/>
  <c r="MU5" i="27" s="1"/>
  <c r="MU2" i="27"/>
  <c r="MU4" i="27" l="1"/>
  <c r="MU3" i="27"/>
  <c r="MU6" i="27"/>
  <c r="MV1" i="27"/>
  <c r="MV5" i="27" s="1"/>
  <c r="MV2" i="27"/>
  <c r="MV4" i="27" l="1"/>
  <c r="MV3" i="27"/>
  <c r="MV6" i="27"/>
  <c r="MW1" i="27"/>
  <c r="MW5" i="27" s="1"/>
  <c r="MW2" i="27"/>
  <c r="MW4" i="27" l="1"/>
  <c r="MW3" i="27"/>
  <c r="MW6" i="27"/>
  <c r="MX1" i="27"/>
  <c r="MX5" i="27" s="1"/>
  <c r="MX2" i="27"/>
  <c r="MX4" i="27" l="1"/>
  <c r="MX3" i="27"/>
  <c r="MX6" i="27"/>
  <c r="MY1" i="27"/>
  <c r="MY5" i="27" s="1"/>
  <c r="MY2" i="27"/>
  <c r="MY4" i="27" l="1"/>
  <c r="MY3" i="27"/>
  <c r="MY6" i="27"/>
  <c r="MZ1" i="27"/>
  <c r="MZ5" i="27" s="1"/>
  <c r="MZ2" i="27"/>
  <c r="MZ4" i="27" l="1"/>
  <c r="MZ3" i="27"/>
  <c r="MZ6" i="27"/>
  <c r="NA1" i="27"/>
  <c r="NA5" i="27" s="1"/>
  <c r="NA2" i="27"/>
  <c r="NA4" i="27" l="1"/>
  <c r="NA3" i="27"/>
  <c r="NA6" i="27"/>
  <c r="NB1" i="27"/>
  <c r="NB5" i="27" s="1"/>
  <c r="NB2" i="27"/>
  <c r="NB4" i="27" l="1"/>
  <c r="NB3" i="27"/>
  <c r="NB6" i="27"/>
  <c r="NC1" i="27"/>
  <c r="NC5" i="27" s="1"/>
  <c r="NC2" i="27"/>
  <c r="NC4" i="27" l="1"/>
  <c r="NC3" i="27"/>
  <c r="NC6" i="27"/>
  <c r="ND1" i="27"/>
  <c r="ND5" i="27" s="1"/>
  <c r="ND2" i="27"/>
  <c r="ND4" i="27" l="1"/>
  <c r="ND3" i="27"/>
  <c r="ND6" i="27"/>
  <c r="NE1" i="27"/>
  <c r="NE5" i="27" s="1"/>
  <c r="NE2" i="27"/>
  <c r="NE4" i="27" l="1"/>
  <c r="NE3" i="27"/>
  <c r="NE6" i="27"/>
  <c r="NF1" i="27"/>
  <c r="NF5" i="27" s="1"/>
  <c r="NF2" i="27"/>
  <c r="NF4" i="27" l="1"/>
  <c r="NF3" i="27"/>
  <c r="NF6" i="27"/>
  <c r="NG1" i="27"/>
  <c r="NG5" i="27" s="1"/>
  <c r="NG2" i="27"/>
  <c r="NG4" i="27" l="1"/>
  <c r="NG3" i="27"/>
  <c r="NG6" i="27"/>
  <c r="NH1" i="27"/>
  <c r="NH5" i="27" s="1"/>
  <c r="NH2" i="27"/>
  <c r="NH4" i="27" l="1"/>
  <c r="NH3" i="27"/>
  <c r="NH6" i="27"/>
  <c r="NI1" i="27"/>
  <c r="NI5" i="27" s="1"/>
  <c r="NI2" i="27"/>
  <c r="NI4" i="27" l="1"/>
  <c r="NI3" i="27"/>
  <c r="NI6" i="27"/>
  <c r="NJ1" i="27"/>
  <c r="NJ5" i="27" s="1"/>
  <c r="NJ2" i="27"/>
  <c r="NJ4" i="27" l="1"/>
  <c r="NJ3" i="27"/>
  <c r="NJ6" i="27"/>
  <c r="NK1" i="27"/>
  <c r="NK5" i="27" s="1"/>
  <c r="NK2" i="27"/>
  <c r="NK4" i="27" l="1"/>
  <c r="NK3" i="27"/>
  <c r="NK6" i="27"/>
  <c r="NL1" i="27"/>
  <c r="NL5" i="27" s="1"/>
  <c r="NL2" i="27"/>
  <c r="NL4" i="27" l="1"/>
  <c r="NL3" i="27"/>
  <c r="NL6" i="27"/>
  <c r="NM1" i="27"/>
  <c r="NM5" i="27" s="1"/>
  <c r="NM2" i="27"/>
  <c r="NM4" i="27" l="1"/>
  <c r="NM3" i="27"/>
  <c r="NM6" i="27"/>
  <c r="NN1" i="27"/>
  <c r="NN5" i="27" s="1"/>
  <c r="NN2" i="27"/>
  <c r="NN4" i="27" l="1"/>
  <c r="NN3" i="27"/>
  <c r="NN6" i="27"/>
  <c r="NO1" i="27"/>
  <c r="NO5" i="27" s="1"/>
  <c r="NO2" i="27"/>
  <c r="NO4" i="27" l="1"/>
  <c r="NO3" i="27"/>
  <c r="NO6" i="27"/>
  <c r="NP1" i="27"/>
  <c r="NP5" i="27" s="1"/>
  <c r="NP2" i="27"/>
  <c r="NP4" i="27" l="1"/>
  <c r="NP3" i="27"/>
  <c r="NP6" i="27"/>
  <c r="NQ1" i="27"/>
  <c r="NQ5" i="27" s="1"/>
  <c r="NQ2" i="27"/>
  <c r="NQ4" i="27" l="1"/>
  <c r="NQ3" i="27"/>
  <c r="NQ6" i="27"/>
  <c r="NR1" i="27"/>
  <c r="NR5" i="27" s="1"/>
  <c r="NR2" i="27"/>
  <c r="NR4" i="27" l="1"/>
  <c r="NR3" i="27"/>
  <c r="NR6" i="27"/>
  <c r="NS1" i="27"/>
  <c r="NS5" i="27" s="1"/>
  <c r="NS2" i="27"/>
  <c r="NS4" i="27" l="1"/>
  <c r="NS3" i="27"/>
  <c r="NS6" i="27"/>
  <c r="NT1" i="27"/>
  <c r="NT5" i="27" s="1"/>
  <c r="NT2" i="27"/>
  <c r="NT4" i="27" l="1"/>
  <c r="NT3" i="27"/>
  <c r="NT6" i="27"/>
  <c r="NU1" i="27"/>
  <c r="NU5" i="27" s="1"/>
  <c r="NU2" i="27"/>
  <c r="NU4" i="27" l="1"/>
  <c r="NU3" i="27"/>
  <c r="NU6" i="27"/>
  <c r="NV1" i="27"/>
  <c r="NV5" i="27" s="1"/>
  <c r="NV2" i="27"/>
  <c r="NV4" i="27" l="1"/>
  <c r="NV3" i="27"/>
  <c r="NV6" i="27"/>
  <c r="NW1" i="27"/>
  <c r="NW5" i="27" s="1"/>
  <c r="NW2" i="27"/>
  <c r="NW4" i="27" l="1"/>
  <c r="NW3" i="27"/>
  <c r="NW6" i="27"/>
  <c r="NX1" i="27"/>
  <c r="NX5" i="27" s="1"/>
  <c r="NX2" i="27"/>
  <c r="NX3" i="27" l="1"/>
  <c r="NX4" i="27"/>
  <c r="NX6" i="27"/>
  <c r="NY1" i="27"/>
  <c r="NY5" i="27" s="1"/>
  <c r="NY2" i="27"/>
  <c r="NY4" i="27" l="1"/>
  <c r="NY3" i="27"/>
  <c r="NY6" i="27"/>
  <c r="NZ1" i="27"/>
  <c r="NZ5" i="27" s="1"/>
  <c r="NZ2" i="27"/>
  <c r="NZ4" i="27" l="1"/>
  <c r="NZ3" i="27"/>
  <c r="NZ6" i="27"/>
  <c r="OA1" i="27"/>
  <c r="OA5" i="27" s="1"/>
  <c r="OA2" i="27"/>
  <c r="OA4" i="27" l="1"/>
  <c r="OA3" i="27"/>
  <c r="OA6" i="27"/>
  <c r="OB1" i="27"/>
  <c r="OB5" i="27" s="1"/>
  <c r="OB2" i="27"/>
  <c r="OB4" i="27" l="1"/>
  <c r="OB3" i="27"/>
  <c r="OB6" i="27"/>
  <c r="OC1" i="27"/>
  <c r="OC5" i="27" s="1"/>
  <c r="OC2" i="27"/>
  <c r="OC4" i="27" l="1"/>
  <c r="OC3" i="27"/>
  <c r="OC6" i="27"/>
  <c r="OD1" i="27"/>
  <c r="OD5" i="27" s="1"/>
  <c r="OD2" i="27"/>
  <c r="OD4" i="27" l="1"/>
  <c r="OD3" i="27"/>
  <c r="OD6" i="27"/>
  <c r="OE1" i="27"/>
  <c r="OE5" i="27" s="1"/>
  <c r="OE2" i="27"/>
  <c r="OE4" i="27" l="1"/>
  <c r="OE3" i="27"/>
  <c r="OE6" i="27"/>
  <c r="OF1" i="27"/>
  <c r="OF5" i="27" s="1"/>
  <c r="OF2" i="27"/>
  <c r="OF4" i="27" l="1"/>
  <c r="OF3" i="27"/>
  <c r="OF6" i="27"/>
  <c r="OG1" i="27"/>
  <c r="OG5" i="27" s="1"/>
  <c r="OG2" i="27"/>
  <c r="OG4" i="27" l="1"/>
  <c r="OG3" i="27"/>
  <c r="OG6" i="27"/>
  <c r="OH1" i="27"/>
  <c r="OH5" i="27" s="1"/>
  <c r="OH2" i="27"/>
  <c r="OH4" i="27" l="1"/>
  <c r="OH3" i="27"/>
  <c r="OH6" i="27"/>
  <c r="OI1" i="27"/>
  <c r="OI5" i="27" s="1"/>
  <c r="OI2" i="27"/>
  <c r="OI4" i="27" l="1"/>
  <c r="OI3" i="27"/>
  <c r="OI6" i="27"/>
  <c r="OJ1" i="27"/>
  <c r="OJ5" i="27" s="1"/>
  <c r="OJ2" i="27"/>
  <c r="OJ4" i="27" l="1"/>
  <c r="OJ3" i="27"/>
  <c r="OJ6" i="27"/>
  <c r="OK1" i="27"/>
  <c r="OK5" i="27" s="1"/>
  <c r="OK2" i="27"/>
  <c r="OK4" i="27" l="1"/>
  <c r="OK3" i="27"/>
  <c r="OK6" i="27"/>
  <c r="OL1" i="27"/>
  <c r="OL5" i="27" s="1"/>
  <c r="OL2" i="27"/>
  <c r="OL4" i="27" l="1"/>
  <c r="OL3" i="27"/>
  <c r="OL6"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toowaki</author>
  </authors>
  <commentList>
    <comment ref="C5" authorId="0" shapeId="0" xr:uid="{00000000-0006-0000-0100-000001000000}">
      <text>
        <r>
          <rPr>
            <sz val="18"/>
            <color indexed="81"/>
            <rFont val="ＭＳ Ｐゴシック"/>
            <family val="3"/>
            <charset val="128"/>
          </rPr>
          <t>年の設定はこのセルで行えます</t>
        </r>
      </text>
    </comment>
    <comment ref="C9" authorId="0" shapeId="0" xr:uid="{00000000-0006-0000-0100-000002000000}">
      <text>
        <r>
          <rPr>
            <sz val="18"/>
            <color indexed="81"/>
            <rFont val="ＭＳ Ｐゴシック"/>
            <family val="3"/>
            <charset val="128"/>
          </rPr>
          <t>月の設定はこのセルで行えます</t>
        </r>
      </text>
    </comment>
    <comment ref="C13" authorId="0" shapeId="0" xr:uid="{00000000-0006-0000-0100-000003000000}">
      <text>
        <r>
          <rPr>
            <sz val="18"/>
            <color indexed="81"/>
            <rFont val="ＭＳ Ｐゴシック"/>
            <family val="3"/>
            <charset val="128"/>
          </rPr>
          <t>開始曜日の設定はこのセルで行えます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toowaki</author>
  </authors>
  <commentList>
    <comment ref="C5" authorId="0" shapeId="0" xr:uid="{00000000-0006-0000-0200-000001000000}">
      <text>
        <r>
          <rPr>
            <b/>
            <sz val="18"/>
            <color indexed="81"/>
            <rFont val="ＭＳ Ｐゴシック"/>
            <family val="3"/>
            <charset val="128"/>
          </rPr>
          <t>年の設定はこのセルで行えます</t>
        </r>
      </text>
    </comment>
    <comment ref="C9" authorId="0" shapeId="0" xr:uid="{00000000-0006-0000-0200-000002000000}">
      <text>
        <r>
          <rPr>
            <b/>
            <sz val="18"/>
            <color indexed="81"/>
            <rFont val="ＭＳ Ｐゴシック"/>
            <family val="3"/>
            <charset val="128"/>
          </rPr>
          <t>月の設定はこのセルで行えます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toowaki</author>
  </authors>
  <commentList>
    <comment ref="C1" authorId="0" shapeId="0" xr:uid="{00000000-0006-0000-0300-000001000000}">
      <text>
        <r>
          <rPr>
            <b/>
            <sz val="16"/>
            <color indexed="81"/>
            <rFont val="ＭＳ Ｐゴシック"/>
            <family val="3"/>
            <charset val="128"/>
          </rPr>
          <t>月の設定はこのセルで行えます</t>
        </r>
      </text>
    </comment>
    <comment ref="AE1" authorId="0" shapeId="0" xr:uid="{00000000-0006-0000-0300-000002000000}">
      <text>
        <r>
          <rPr>
            <sz val="18"/>
            <color indexed="81"/>
            <rFont val="ＭＳ Ｐゴシック"/>
            <family val="3"/>
            <charset val="128"/>
          </rPr>
          <t>開始曜日の設定はこのセルで行えます</t>
        </r>
      </text>
    </comment>
    <comment ref="AI1" authorId="0" shapeId="0" xr:uid="{00000000-0006-0000-0300-000003000000}">
      <text>
        <r>
          <rPr>
            <sz val="18"/>
            <color indexed="81"/>
            <rFont val="ＭＳ Ｐゴシック"/>
            <family val="3"/>
            <charset val="128"/>
          </rPr>
          <t>年の設定はこのセルで行えます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toowaki</author>
  </authors>
  <commentList>
    <comment ref="G1" authorId="0" shapeId="0" xr:uid="{00000000-0006-0000-0400-000001000000}">
      <text>
        <r>
          <rPr>
            <b/>
            <sz val="9"/>
            <color indexed="81"/>
            <rFont val="ＭＳ Ｐゴシック"/>
            <family val="3"/>
            <charset val="128"/>
          </rPr>
          <t>年の設定はこのセルで行えます</t>
        </r>
      </text>
    </comment>
    <comment ref="I1" authorId="0" shapeId="0" xr:uid="{00000000-0006-0000-0400-000002000000}">
      <text>
        <r>
          <rPr>
            <b/>
            <sz val="9"/>
            <color indexed="81"/>
            <rFont val="ＭＳ Ｐゴシック"/>
            <family val="3"/>
            <charset val="128"/>
          </rPr>
          <t>月の設定はこのセルで行えます</t>
        </r>
      </text>
    </comment>
    <comment ref="K1" authorId="0" shapeId="0" xr:uid="{00000000-0006-0000-0400-000003000000}">
      <text>
        <r>
          <rPr>
            <b/>
            <sz val="9"/>
            <color indexed="81"/>
            <rFont val="ＭＳ Ｐゴシック"/>
            <family val="3"/>
            <charset val="128"/>
          </rPr>
          <t>1日始まりにすると当月
のみ表示します。
2日以降はその他の月も表示します。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toowaki</author>
  </authors>
  <commentList>
    <comment ref="F1" authorId="0" shapeId="0" xr:uid="{00000000-0006-0000-0500-000001000000}">
      <text>
        <r>
          <rPr>
            <b/>
            <sz val="16"/>
            <color indexed="81"/>
            <rFont val="ＭＳ Ｐゴシック"/>
            <family val="3"/>
            <charset val="128"/>
          </rPr>
          <t>年の設定はこのセルで行えます</t>
        </r>
      </text>
    </comment>
    <comment ref="J1" authorId="0" shapeId="0" xr:uid="{00000000-0006-0000-0500-000002000000}">
      <text>
        <r>
          <rPr>
            <b/>
            <sz val="16"/>
            <color indexed="81"/>
            <rFont val="ＭＳ Ｐゴシック"/>
            <family val="3"/>
            <charset val="128"/>
          </rPr>
          <t>1日始まりにすると当月
のみ表示します。
2日以降はその他の月も表示します。</t>
        </r>
      </text>
    </comment>
    <comment ref="C4" authorId="0" shapeId="0" xr:uid="{00000000-0006-0000-0500-000003000000}">
      <text>
        <r>
          <rPr>
            <b/>
            <sz val="16"/>
            <color indexed="81"/>
            <rFont val="ＭＳ Ｐゴシック"/>
            <family val="3"/>
            <charset val="128"/>
          </rPr>
          <t>月の設定はこのセルで行えます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toowaki</author>
  </authors>
  <commentList>
    <comment ref="F1" authorId="0" shapeId="0" xr:uid="{00000000-0006-0000-0600-000001000000}">
      <text>
        <r>
          <rPr>
            <b/>
            <sz val="16"/>
            <color indexed="81"/>
            <rFont val="ＭＳ Ｐゴシック"/>
            <family val="3"/>
            <charset val="128"/>
          </rPr>
          <t>年の設定はこのセルで行えます</t>
        </r>
      </text>
    </comment>
    <comment ref="J1" authorId="0" shapeId="0" xr:uid="{00000000-0006-0000-0600-000002000000}">
      <text>
        <r>
          <rPr>
            <b/>
            <sz val="16"/>
            <color indexed="81"/>
            <rFont val="ＭＳ Ｐゴシック"/>
            <family val="3"/>
            <charset val="128"/>
          </rPr>
          <t>1日始まりにすると当月
のみ表示します。
2日以降はその他の月も表示します。</t>
        </r>
      </text>
    </comment>
    <comment ref="C4" authorId="0" shapeId="0" xr:uid="{00000000-0006-0000-0600-000003000000}">
      <text>
        <r>
          <rPr>
            <b/>
            <sz val="16"/>
            <color indexed="81"/>
            <rFont val="ＭＳ Ｐゴシック"/>
            <family val="3"/>
            <charset val="128"/>
          </rPr>
          <t>月の設定はこのセルで行えます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toowaki</author>
  </authors>
  <commentList>
    <comment ref="Y5" authorId="0" shapeId="0" xr:uid="{00000000-0006-0000-0700-000001000000}">
      <text>
        <r>
          <rPr>
            <b/>
            <sz val="18"/>
            <color indexed="81"/>
            <rFont val="ＭＳ Ｐゴシック"/>
            <family val="3"/>
            <charset val="128"/>
          </rPr>
          <t>年の設定はこのセルで行えます</t>
        </r>
      </text>
    </comment>
    <comment ref="Y9" authorId="0" shapeId="0" xr:uid="{00000000-0006-0000-0700-000002000000}">
      <text>
        <r>
          <rPr>
            <b/>
            <sz val="18"/>
            <color indexed="81"/>
            <rFont val="ＭＳ Ｐゴシック"/>
            <family val="3"/>
            <charset val="128"/>
          </rPr>
          <t>月の設定はこのセルで行えます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toowaki</author>
  </authors>
  <commentList>
    <comment ref="C6" authorId="0" shapeId="0" xr:uid="{00000000-0006-0000-0800-000001000000}">
      <text>
        <r>
          <rPr>
            <sz val="18"/>
            <color indexed="81"/>
            <rFont val="ＭＳ Ｐゴシック"/>
            <family val="3"/>
            <charset val="128"/>
          </rPr>
          <t>年の設定はこのセルで行えます</t>
        </r>
      </text>
    </comment>
    <comment ref="C10" authorId="0" shapeId="0" xr:uid="{00000000-0006-0000-0800-000002000000}">
      <text>
        <r>
          <rPr>
            <sz val="18"/>
            <color indexed="81"/>
            <rFont val="ＭＳ Ｐゴシック"/>
            <family val="3"/>
            <charset val="128"/>
          </rPr>
          <t>月の設定はこのセルで行えます</t>
        </r>
      </text>
    </comment>
    <comment ref="C14" authorId="0" shapeId="0" xr:uid="{00000000-0006-0000-0800-000003000000}">
      <text>
        <r>
          <rPr>
            <sz val="18"/>
            <color indexed="81"/>
            <rFont val="ＭＳ Ｐゴシック"/>
            <family val="3"/>
            <charset val="128"/>
          </rPr>
          <t>開始曜日の設定はこのセルで行えます</t>
        </r>
      </text>
    </comment>
    <comment ref="C42" authorId="0" shapeId="0" xr:uid="{00000000-0006-0000-0800-000004000000}">
      <text>
        <r>
          <rPr>
            <sz val="18"/>
            <color indexed="81"/>
            <rFont val="ＭＳ Ｐゴシック"/>
            <family val="3"/>
            <charset val="128"/>
          </rPr>
          <t>年の設定はこのセルで行えます</t>
        </r>
      </text>
    </comment>
    <comment ref="C46" authorId="0" shapeId="0" xr:uid="{00000000-0006-0000-0800-000005000000}">
      <text>
        <r>
          <rPr>
            <sz val="18"/>
            <color indexed="81"/>
            <rFont val="ＭＳ Ｐゴシック"/>
            <family val="3"/>
            <charset val="128"/>
          </rPr>
          <t>月の設定はこのセルで行えます</t>
        </r>
      </text>
    </comment>
    <comment ref="C50" authorId="0" shapeId="0" xr:uid="{00000000-0006-0000-0800-000006000000}">
      <text>
        <r>
          <rPr>
            <sz val="18"/>
            <color indexed="81"/>
            <rFont val="ＭＳ Ｐゴシック"/>
            <family val="3"/>
            <charset val="128"/>
          </rPr>
          <t>開始曜日の設定はこのセルで行えます</t>
        </r>
      </text>
    </comment>
    <comment ref="C78" authorId="0" shapeId="0" xr:uid="{00000000-0006-0000-0800-000007000000}">
      <text>
        <r>
          <rPr>
            <sz val="18"/>
            <color indexed="81"/>
            <rFont val="ＭＳ Ｐゴシック"/>
            <family val="3"/>
            <charset val="128"/>
          </rPr>
          <t>年の設定はこのセルで行えます</t>
        </r>
      </text>
    </comment>
    <comment ref="C82" authorId="0" shapeId="0" xr:uid="{00000000-0006-0000-0800-000008000000}">
      <text>
        <r>
          <rPr>
            <sz val="18"/>
            <color indexed="81"/>
            <rFont val="ＭＳ Ｐゴシック"/>
            <family val="3"/>
            <charset val="128"/>
          </rPr>
          <t>月の設定はこのセルで行えます</t>
        </r>
      </text>
    </comment>
    <comment ref="C86" authorId="0" shapeId="0" xr:uid="{00000000-0006-0000-0800-000009000000}">
      <text>
        <r>
          <rPr>
            <sz val="18"/>
            <color indexed="81"/>
            <rFont val="ＭＳ Ｐゴシック"/>
            <family val="3"/>
            <charset val="128"/>
          </rPr>
          <t>開始曜日の設定はこのセルで行えます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toowaki</author>
  </authors>
  <commentList>
    <comment ref="F4" authorId="0" shapeId="0" xr:uid="{DDA9E63B-A807-444D-AE27-487998343A63}">
      <text>
        <r>
          <rPr>
            <sz val="11"/>
            <color indexed="81"/>
            <rFont val="MS P ゴシック"/>
            <family val="3"/>
            <charset val="128"/>
          </rPr>
          <t>このセルで開始日を指定してください</t>
        </r>
      </text>
    </comment>
    <comment ref="E6" authorId="0" shapeId="0" xr:uid="{8F36DB97-0B45-48ED-BF28-A74C66123354}">
      <text>
        <r>
          <rPr>
            <sz val="11"/>
            <color indexed="81"/>
            <rFont val="MS P ゴシック"/>
            <family val="3"/>
            <charset val="128"/>
          </rPr>
          <t>p(Project), g(Group),t(Task)と入力すると予定。
"✓"もしくは"v"と入力すると完了
と判定します。</t>
        </r>
      </text>
    </comment>
  </commentList>
</comments>
</file>

<file path=xl/sharedStrings.xml><?xml version="1.0" encoding="utf-8"?>
<sst xmlns="http://schemas.openxmlformats.org/spreadsheetml/2006/main" count="1084" uniqueCount="135">
  <si>
    <t>年</t>
    <phoneticPr fontId="1"/>
  </si>
  <si>
    <t>月</t>
    <rPh sb="0" eb="1">
      <t>ガツ</t>
    </rPh>
    <phoneticPr fontId="1"/>
  </si>
  <si>
    <t>日付</t>
    <rPh sb="0" eb="2">
      <t>ヒヅケ</t>
    </rPh>
    <phoneticPr fontId="1"/>
  </si>
  <si>
    <t>元日</t>
  </si>
  <si>
    <t>成人の日</t>
  </si>
  <si>
    <t>建国記念の日</t>
  </si>
  <si>
    <t>春分の日</t>
  </si>
  <si>
    <t>昭和の日</t>
  </si>
  <si>
    <t>憲法記念日</t>
  </si>
  <si>
    <t>みどりの日</t>
  </si>
  <si>
    <t>こどもの日</t>
  </si>
  <si>
    <t>海の日</t>
  </si>
  <si>
    <t>敬老の日</t>
  </si>
  <si>
    <t>秋分の日</t>
  </si>
  <si>
    <t>文化の日</t>
  </si>
  <si>
    <t>勤労感謝の日</t>
  </si>
  <si>
    <t>天皇誕生日</t>
  </si>
  <si>
    <t>メモ</t>
    <phoneticPr fontId="1"/>
  </si>
  <si>
    <t>年</t>
    <rPh sb="0" eb="1">
      <t>ネン</t>
    </rPh>
    <phoneticPr fontId="1"/>
  </si>
  <si>
    <t>祝祭日設定(A列に日付、B列に名前を記載してください。1000行目まで有効です)</t>
    <rPh sb="0" eb="3">
      <t>シュクサイジツ</t>
    </rPh>
    <rPh sb="3" eb="5">
      <t>セッテイ</t>
    </rPh>
    <rPh sb="7" eb="8">
      <t>レツ</t>
    </rPh>
    <rPh sb="9" eb="11">
      <t>ヒヅケ</t>
    </rPh>
    <rPh sb="13" eb="14">
      <t>レツ</t>
    </rPh>
    <rPh sb="15" eb="17">
      <t>ナマエ</t>
    </rPh>
    <rPh sb="18" eb="20">
      <t>キサイ</t>
    </rPh>
    <rPh sb="31" eb="33">
      <t>ギョウメ</t>
    </rPh>
    <rPh sb="35" eb="37">
      <t>ユウコウ</t>
    </rPh>
    <phoneticPr fontId="1"/>
  </si>
  <si>
    <t>日</t>
    <rPh sb="0" eb="1">
      <t>ニチ</t>
    </rPh>
    <phoneticPr fontId="1"/>
  </si>
  <si>
    <t>月</t>
    <rPh sb="0" eb="1">
      <t>ゲツ</t>
    </rPh>
    <phoneticPr fontId="1"/>
  </si>
  <si>
    <t>火</t>
  </si>
  <si>
    <t>水</t>
  </si>
  <si>
    <t>木</t>
  </si>
  <si>
    <t>金</t>
  </si>
  <si>
    <t>土</t>
  </si>
  <si>
    <t>祝祭日</t>
    <rPh sb="0" eb="3">
      <t>シュクサイジツ</t>
    </rPh>
    <phoneticPr fontId="1"/>
  </si>
  <si>
    <t>・</t>
    <phoneticPr fontId="1"/>
  </si>
  <si>
    <t>↓山折り</t>
    <rPh sb="1" eb="2">
      <t>ヤマ</t>
    </rPh>
    <rPh sb="2" eb="3">
      <t>オリ</t>
    </rPh>
    <phoneticPr fontId="1"/>
  </si>
  <si>
    <t>月</t>
    <rPh sb="0" eb="1">
      <t>ツキ</t>
    </rPh>
    <phoneticPr fontId="1"/>
  </si>
  <si>
    <t>年</t>
    <rPh sb="0" eb="1">
      <t>ネン</t>
    </rPh>
    <phoneticPr fontId="1"/>
  </si>
  <si>
    <t>(7)動作環境</t>
    <phoneticPr fontId="34"/>
  </si>
  <si>
    <t>(8)使用条件</t>
    <phoneticPr fontId="34"/>
  </si>
  <si>
    <t>(9)免責</t>
    <phoneticPr fontId="34"/>
  </si>
  <si>
    <t>(10)連絡先</t>
    <phoneticPr fontId="34"/>
  </si>
  <si>
    <t>何かご要望等ございましたら、toowaki.fc2@gmail.comまでメールお願いします。</t>
  </si>
  <si>
    <t>(11)履歴</t>
    <rPh sb="4" eb="6">
      <t>リレキ</t>
    </rPh>
    <phoneticPr fontId="34"/>
  </si>
  <si>
    <t>Ver</t>
    <phoneticPr fontId="34"/>
  </si>
  <si>
    <t>内容</t>
    <rPh sb="0" eb="2">
      <t>ナイヨウ</t>
    </rPh>
    <phoneticPr fontId="34"/>
  </si>
  <si>
    <t>日付</t>
    <rPh sb="0" eb="2">
      <t>ヒヅケ</t>
    </rPh>
    <phoneticPr fontId="34"/>
  </si>
  <si>
    <t>編集者</t>
    <rPh sb="0" eb="2">
      <t>ヘンシュウ</t>
    </rPh>
    <rPh sb="2" eb="3">
      <t>シャ</t>
    </rPh>
    <phoneticPr fontId="34"/>
  </si>
  <si>
    <t>新規作成</t>
    <rPh sb="0" eb="2">
      <t>シンキ</t>
    </rPh>
    <rPh sb="2" eb="4">
      <t>サクセイ</t>
    </rPh>
    <phoneticPr fontId="34"/>
  </si>
  <si>
    <t>toowaki</t>
    <phoneticPr fontId="34"/>
  </si>
  <si>
    <t>(1)カレンダー、スケジュール表一覧</t>
    <rPh sb="15" eb="16">
      <t>ヒョウ</t>
    </rPh>
    <rPh sb="16" eb="18">
      <t>イチラン</t>
    </rPh>
    <phoneticPr fontId="34"/>
  </si>
  <si>
    <t>(2)使い方</t>
    <rPh sb="3" eb="4">
      <t>ツカ</t>
    </rPh>
    <rPh sb="5" eb="6">
      <t>カタ</t>
    </rPh>
    <phoneticPr fontId="34"/>
  </si>
  <si>
    <t>2015/11/22</t>
    <phoneticPr fontId="34"/>
  </si>
  <si>
    <t>年月設定は各シートで設定できます。祝祭日設定は「祝祭日」シートで行えます。</t>
    <rPh sb="5" eb="6">
      <t>カク</t>
    </rPh>
    <phoneticPr fontId="1"/>
  </si>
  <si>
    <t>このファイルを使用して生じた損害等につきましては、作者はいっさい関与しません。</t>
    <phoneticPr fontId="34"/>
  </si>
  <si>
    <t>シート保護の解除はExcel画面上部のツールバーの「校閲」→「シート保護の解除」を押すことで行えます。</t>
    <rPh sb="3" eb="5">
      <t>ホゴ</t>
    </rPh>
    <rPh sb="6" eb="8">
      <t>カイジョ</t>
    </rPh>
    <rPh sb="14" eb="16">
      <t>ガメン</t>
    </rPh>
    <rPh sb="16" eb="18">
      <t>ジョウブ</t>
    </rPh>
    <rPh sb="26" eb="28">
      <t>コウエツ</t>
    </rPh>
    <rPh sb="34" eb="36">
      <t>ホゴ</t>
    </rPh>
    <rPh sb="37" eb="39">
      <t>カイジョ</t>
    </rPh>
    <rPh sb="41" eb="42">
      <t>オ</t>
    </rPh>
    <rPh sb="46" eb="47">
      <t>オコナ</t>
    </rPh>
    <phoneticPr fontId="1"/>
  </si>
  <si>
    <t>シートは保護設定されていますが、パスワードなしで解除できます。</t>
    <rPh sb="4" eb="6">
      <t>ホゴ</t>
    </rPh>
    <rPh sb="6" eb="8">
      <t>セッテイ</t>
    </rPh>
    <rPh sb="24" eb="26">
      <t>カイジョ</t>
    </rPh>
    <phoneticPr fontId="1"/>
  </si>
  <si>
    <t>このファイルは様々なカレンダー、スケジュール表のExcelファイルです。</t>
    <rPh sb="7" eb="9">
      <t>サマザマ</t>
    </rPh>
    <rPh sb="22" eb="23">
      <t>ヒョウ</t>
    </rPh>
    <phoneticPr fontId="34"/>
  </si>
  <si>
    <t>このファイルはフリーウェアです。著作権は、toowakiが持ちます。
転載は自由に行ってください。当ファイルはユーザの必要に応じて変更してお使いいただいてかまいません。</t>
    <rPh sb="59" eb="61">
      <t>ヒツヨウ</t>
    </rPh>
    <rPh sb="62" eb="63">
      <t>オウ</t>
    </rPh>
    <rPh sb="65" eb="67">
      <t>ヘンコウ</t>
    </rPh>
    <rPh sb="70" eb="71">
      <t>ツカ</t>
    </rPh>
    <phoneticPr fontId="34"/>
  </si>
  <si>
    <t>↓逆側に差しこむ↓　</t>
    <rPh sb="1" eb="2">
      <t>ギャク</t>
    </rPh>
    <rPh sb="2" eb="3">
      <t>ガワ</t>
    </rPh>
    <phoneticPr fontId="1"/>
  </si>
  <si>
    <t>開始年月設定</t>
    <rPh sb="0" eb="2">
      <t>カイシ</t>
    </rPh>
    <rPh sb="2" eb="3">
      <t>ネン</t>
    </rPh>
    <rPh sb="3" eb="4">
      <t>ゲツ</t>
    </rPh>
    <rPh sb="4" eb="6">
      <t>セッテイ</t>
    </rPh>
    <phoneticPr fontId="1"/>
  </si>
  <si>
    <t>年月設定(中央)</t>
    <rPh sb="0" eb="1">
      <t>ネン</t>
    </rPh>
    <rPh sb="1" eb="2">
      <t>ゲツ</t>
    </rPh>
    <rPh sb="2" eb="4">
      <t>セッテイ</t>
    </rPh>
    <rPh sb="5" eb="7">
      <t>チュウオウ</t>
    </rPh>
    <phoneticPr fontId="1"/>
  </si>
  <si>
    <t>・年間カレンダー</t>
    <rPh sb="1" eb="3">
      <t>ネンカン</t>
    </rPh>
    <phoneticPr fontId="1"/>
  </si>
  <si>
    <t>山折り→　</t>
    <phoneticPr fontId="1"/>
  </si>
  <si>
    <t>　←山折り</t>
    <rPh sb="2" eb="3">
      <t>ヤマ</t>
    </rPh>
    <rPh sb="3" eb="4">
      <t>オリ</t>
    </rPh>
    <phoneticPr fontId="1"/>
  </si>
  <si>
    <t>使用者の責任で、本ファイルを使用してください。</t>
    <phoneticPr fontId="1"/>
  </si>
  <si>
    <t>曜日はじまり</t>
    <rPh sb="0" eb="2">
      <t>ヨウビ</t>
    </rPh>
    <phoneticPr fontId="1"/>
  </si>
  <si>
    <t>月</t>
  </si>
  <si>
    <t>・週予定+メモ　&lt;開始曜日の設定が可能&gt;</t>
    <rPh sb="9" eb="11">
      <t>カイシ</t>
    </rPh>
    <rPh sb="11" eb="13">
      <t>ヨウビ</t>
    </rPh>
    <rPh sb="14" eb="16">
      <t>セッテイ</t>
    </rPh>
    <rPh sb="17" eb="19">
      <t>カノウ</t>
    </rPh>
    <phoneticPr fontId="34"/>
  </si>
  <si>
    <t>年：</t>
    <rPh sb="0" eb="1">
      <t>ネン</t>
    </rPh>
    <phoneticPr fontId="1"/>
  </si>
  <si>
    <t>開始曜日：</t>
    <rPh sb="0" eb="2">
      <t>カイシ</t>
    </rPh>
    <rPh sb="2" eb="4">
      <t>ヨウビ</t>
    </rPh>
    <phoneticPr fontId="1"/>
  </si>
  <si>
    <t>月：</t>
    <rPh sb="0" eb="1">
      <t>ゲツ</t>
    </rPh>
    <phoneticPr fontId="1"/>
  </si>
  <si>
    <t>日</t>
  </si>
  <si>
    <t>当月</t>
  </si>
  <si>
    <t>前月</t>
    <rPh sb="0" eb="2">
      <t>ゼンゲツ</t>
    </rPh>
    <phoneticPr fontId="1"/>
  </si>
  <si>
    <t>翌月</t>
    <rPh sb="0" eb="2">
      <t>ヨクゲツ</t>
    </rPh>
    <phoneticPr fontId="1"/>
  </si>
  <si>
    <t>設定</t>
    <rPh sb="0" eb="2">
      <t>セッテイ</t>
    </rPh>
    <phoneticPr fontId="1"/>
  </si>
  <si>
    <t>←山折り</t>
    <rPh sb="1" eb="2">
      <t>ヤマ</t>
    </rPh>
    <rPh sb="2" eb="3">
      <t>オリ</t>
    </rPh>
    <phoneticPr fontId="1"/>
  </si>
  <si>
    <t>↓逆側に差しこむ↓　</t>
  </si>
  <si>
    <t>・1ヶ月カレンダー 　&lt;開始曜日の設定が可能&gt;</t>
    <phoneticPr fontId="34"/>
  </si>
  <si>
    <t>・卓上カレンダ 　&lt;開始曜日の設定が可能&gt;</t>
    <phoneticPr fontId="1"/>
  </si>
  <si>
    <t>「卓上カレンダ2」の文字が切れていたため修正しました。</t>
    <rPh sb="1" eb="3">
      <t>タクジョウ</t>
    </rPh>
    <rPh sb="10" eb="12">
      <t>モジ</t>
    </rPh>
    <rPh sb="13" eb="14">
      <t>キ</t>
    </rPh>
    <rPh sb="20" eb="22">
      <t>シュウセイ</t>
    </rPh>
    <phoneticPr fontId="34"/>
  </si>
  <si>
    <t>2016/03/19</t>
    <phoneticPr fontId="34"/>
  </si>
  <si>
    <t>山の日</t>
  </si>
  <si>
    <t>祝日を2020年まで更新しました。</t>
    <rPh sb="0" eb="2">
      <t>シュクジツ</t>
    </rPh>
    <rPh sb="7" eb="8">
      <t>ネン</t>
    </rPh>
    <rPh sb="10" eb="12">
      <t>コウシン</t>
    </rPh>
    <phoneticPr fontId="34"/>
  </si>
  <si>
    <t>2017/04/13</t>
    <phoneticPr fontId="34"/>
  </si>
  <si>
    <t>・Excel97～2003, Excel2010, Excel2013,Excel2016</t>
    <phoneticPr fontId="34"/>
  </si>
  <si>
    <t>2017/09/25</t>
    <phoneticPr fontId="34"/>
  </si>
  <si>
    <t>Office2016に対応(動作確認のみ)</t>
    <rPh sb="11" eb="13">
      <t>タイオウ</t>
    </rPh>
    <rPh sb="14" eb="16">
      <t>ドウサ</t>
    </rPh>
    <rPh sb="16" eb="18">
      <t>カクニン</t>
    </rPh>
    <phoneticPr fontId="34"/>
  </si>
  <si>
    <t>日始まり</t>
    <rPh sb="0" eb="1">
      <t>ニチ</t>
    </rPh>
    <rPh sb="1" eb="2">
      <t>ハジ</t>
    </rPh>
    <phoneticPr fontId="1"/>
  </si>
  <si>
    <t>「1ヶ月表」「3ヶ月表」「1年表」に開始日の指定を追加しました。また、「祝祭日設定」を2022年まで更新しました。</t>
    <rPh sb="3" eb="4">
      <t>ゲツ</t>
    </rPh>
    <rPh sb="4" eb="5">
      <t>ヒョウ</t>
    </rPh>
    <rPh sb="9" eb="10">
      <t>ゲツ</t>
    </rPh>
    <rPh sb="14" eb="15">
      <t>ネン</t>
    </rPh>
    <rPh sb="15" eb="16">
      <t>ヒョウ</t>
    </rPh>
    <rPh sb="18" eb="21">
      <t>カイシビ</t>
    </rPh>
    <rPh sb="22" eb="24">
      <t>シテイ</t>
    </rPh>
    <rPh sb="25" eb="27">
      <t>ツイカ</t>
    </rPh>
    <rPh sb="36" eb="39">
      <t>シュクサイジツ</t>
    </rPh>
    <rPh sb="39" eb="41">
      <t>セッテイ</t>
    </rPh>
    <rPh sb="47" eb="48">
      <t>ネン</t>
    </rPh>
    <rPh sb="50" eb="52">
      <t>コウシン</t>
    </rPh>
    <phoneticPr fontId="34"/>
  </si>
  <si>
    <t>2018/11/3</t>
    <phoneticPr fontId="34"/>
  </si>
  <si>
    <t>・1ヶ月表　&lt;開始日の設定が可能&gt;</t>
    <phoneticPr fontId="34"/>
  </si>
  <si>
    <t>・3ヶ月表　&lt;開始日の設定が可能&gt;</t>
    <phoneticPr fontId="34"/>
  </si>
  <si>
    <t>・1年表　&lt;開始日の設定が可能&gt;</t>
    <rPh sb="2" eb="3">
      <t>ネン</t>
    </rPh>
    <phoneticPr fontId="34"/>
  </si>
  <si>
    <t xml:space="preserve">  Excel2019(Office365 MSO(16.0.11425.20220) 32bitにて確認)</t>
    <phoneticPr fontId="1"/>
  </si>
  <si>
    <t>スポーツの日</t>
  </si>
  <si>
    <t>万年カレンダー 「MannenCal」</t>
    <rPh sb="0" eb="2">
      <t>マンネン</t>
    </rPh>
    <phoneticPr fontId="34"/>
  </si>
  <si>
    <t>祝日を更新しました。</t>
    <rPh sb="3" eb="5">
      <t>コウシン</t>
    </rPh>
    <phoneticPr fontId="1"/>
  </si>
  <si>
    <t>2020/1/3</t>
    <phoneticPr fontId="34"/>
  </si>
  <si>
    <t>休日</t>
  </si>
  <si>
    <t>2020/12/13</t>
    <phoneticPr fontId="34"/>
  </si>
  <si>
    <t>2021年祝日を更新しました。なお、下記情報を参照しました。
【国民の祝日について - 内閣府】https://www8.cao.go.jp/chosei/shukujitsu/gaiyou.html</t>
    <rPh sb="4" eb="5">
      <t>ネン</t>
    </rPh>
    <rPh sb="8" eb="10">
      <t>コウシン</t>
    </rPh>
    <rPh sb="18" eb="20">
      <t>カキ</t>
    </rPh>
    <rPh sb="20" eb="22">
      <t>ジョウホウ</t>
    </rPh>
    <rPh sb="23" eb="25">
      <t>サンショウ</t>
    </rPh>
    <phoneticPr fontId="1"/>
  </si>
  <si>
    <t>2021/12/29</t>
    <phoneticPr fontId="34"/>
  </si>
  <si>
    <t>2022年祝日を更新しました。なお、下記情報を参照しました。
【国民の祝日について - 内閣府】https://www8.cao.go.jp/chosei/shukujitsu/gaiyou.html</t>
    <rPh sb="4" eb="5">
      <t>ネン</t>
    </rPh>
    <rPh sb="8" eb="10">
      <t>コウシン</t>
    </rPh>
    <rPh sb="18" eb="20">
      <t>カキ</t>
    </rPh>
    <rPh sb="20" eb="22">
      <t>ジョウホウ</t>
    </rPh>
    <rPh sb="23" eb="25">
      <t>サンショウ</t>
    </rPh>
    <phoneticPr fontId="1"/>
  </si>
  <si>
    <t>開始日</t>
    <rPh sb="0" eb="2">
      <t>カイシ</t>
    </rPh>
    <rPh sb="2" eb="3">
      <t>ヒ</t>
    </rPh>
    <phoneticPr fontId="1"/>
  </si>
  <si>
    <t>✓</t>
    <phoneticPr fontId="1"/>
  </si>
  <si>
    <t>内容</t>
    <rPh sb="0" eb="2">
      <t>ナイヨウ</t>
    </rPh>
    <phoneticPr fontId="1"/>
  </si>
  <si>
    <t>進捗</t>
    <rPh sb="0" eb="2">
      <t>シンチョク</t>
    </rPh>
    <phoneticPr fontId="1"/>
  </si>
  <si>
    <t>プロジェクト１</t>
    <phoneticPr fontId="1"/>
  </si>
  <si>
    <t>タスク2-1</t>
    <phoneticPr fontId="1"/>
  </si>
  <si>
    <t>タスク2-2</t>
  </si>
  <si>
    <t>タスク2-3</t>
  </si>
  <si>
    <t>タスク1-1</t>
    <phoneticPr fontId="1"/>
  </si>
  <si>
    <t>タスク1-2</t>
  </si>
  <si>
    <t>タスク1-3</t>
  </si>
  <si>
    <t>本行は削除しないでください</t>
    <rPh sb="0" eb="1">
      <t>ホン</t>
    </rPh>
    <rPh sb="1" eb="2">
      <t>ギョウ</t>
    </rPh>
    <rPh sb="3" eb="5">
      <t>サクジョ</t>
    </rPh>
    <phoneticPr fontId="1"/>
  </si>
  <si>
    <t>ステータス</t>
    <phoneticPr fontId="1"/>
  </si>
  <si>
    <t>完了</t>
    <rPh sb="0" eb="2">
      <t>カンリョウ</t>
    </rPh>
    <phoneticPr fontId="1"/>
  </si>
  <si>
    <t>◆イベント１</t>
    <phoneticPr fontId="1"/>
  </si>
  <si>
    <t>◆イベント２</t>
    <phoneticPr fontId="1"/>
  </si>
  <si>
    <t>マイルストーン１</t>
    <phoneticPr fontId="1"/>
  </si>
  <si>
    <t>マイルストーン２</t>
    <phoneticPr fontId="1"/>
  </si>
  <si>
    <t>対応中</t>
    <rPh sb="0" eb="2">
      <t>タイオウ</t>
    </rPh>
    <rPh sb="2" eb="3">
      <t>チュウ</t>
    </rPh>
    <phoneticPr fontId="1"/>
  </si>
  <si>
    <t>・工程表</t>
    <rPh sb="1" eb="4">
      <t>コウテ</t>
    </rPh>
    <phoneticPr fontId="1"/>
  </si>
  <si>
    <t>工程表を追加しました。</t>
    <rPh sb="0" eb="2">
      <t>コウテイ</t>
    </rPh>
    <rPh sb="2" eb="3">
      <t>ヒョウ</t>
    </rPh>
    <rPh sb="4" eb="6">
      <t>ツイカ</t>
    </rPh>
    <phoneticPr fontId="1"/>
  </si>
  <si>
    <t>2022/5/5</t>
    <phoneticPr fontId="34"/>
  </si>
  <si>
    <t>t</t>
    <phoneticPr fontId="1"/>
  </si>
  <si>
    <t>g</t>
    <phoneticPr fontId="1"/>
  </si>
  <si>
    <t>グループ1</t>
    <phoneticPr fontId="1"/>
  </si>
  <si>
    <t>グループ2</t>
    <phoneticPr fontId="1"/>
  </si>
  <si>
    <t>p</t>
    <phoneticPr fontId="1"/>
  </si>
  <si>
    <t>2023/12/28</t>
    <phoneticPr fontId="34"/>
  </si>
  <si>
    <t>2024/12/28</t>
    <phoneticPr fontId="34"/>
  </si>
  <si>
    <t>振替休日</t>
  </si>
  <si>
    <t>国民の休日</t>
  </si>
  <si>
    <t>休日（祝日扱い）</t>
  </si>
  <si>
    <t>体育の日（スポーツの日）</t>
  </si>
  <si>
    <t>元日</t>
    <rPh sb="0" eb="2">
      <t>ガンジツ</t>
    </rPh>
    <phoneticPr fontId="22"/>
  </si>
  <si>
    <t>2025年祝日を更新しました。なお、下記情報を参照しました。
【国民の祝日について - 内閣府】 https://www8.cao.go.jp/chosei/shukujitsu/gaiyou.html</t>
    <rPh sb="4" eb="5">
      <t>ネン</t>
    </rPh>
    <rPh sb="5" eb="7">
      <t>シュクジツ</t>
    </rPh>
    <rPh sb="8" eb="10">
      <t>コウシン</t>
    </rPh>
    <rPh sb="18" eb="20">
      <t>カキ</t>
    </rPh>
    <rPh sb="20" eb="22">
      <t>ジョウホウ</t>
    </rPh>
    <rPh sb="23" eb="25">
      <t>サンショウ</t>
    </rPh>
    <rPh sb="32" eb="34">
      <t>コクミン</t>
    </rPh>
    <rPh sb="35" eb="37">
      <t>シュクジツ</t>
    </rPh>
    <rPh sb="44" eb="46">
      <t>ナイカク</t>
    </rPh>
    <rPh sb="46" eb="47">
      <t>フ</t>
    </rPh>
    <phoneticPr fontId="1"/>
  </si>
  <si>
    <t>2024年祝日を更新しました。なお、下記情報を参照しました。
【国民の祝日について - 内閣府】 https://www8.cao.go.jp/chosei/shukujitsu/gaiyou.html</t>
    <rPh sb="4" eb="5">
      <t>ネン</t>
    </rPh>
    <rPh sb="5" eb="7">
      <t>シュクジツ</t>
    </rPh>
    <rPh sb="8" eb="10">
      <t>コウシン</t>
    </rPh>
    <rPh sb="18" eb="20">
      <t>カキ</t>
    </rPh>
    <rPh sb="20" eb="22">
      <t>ジョウホウ</t>
    </rPh>
    <rPh sb="23" eb="25">
      <t>サンショウ</t>
    </rPh>
    <rPh sb="32" eb="34">
      <t>コクミン</t>
    </rPh>
    <rPh sb="35" eb="37">
      <t>シュクジツ</t>
    </rPh>
    <rPh sb="44" eb="46">
      <t>ナイカク</t>
    </rPh>
    <rPh sb="46" eb="47">
      <t>フ</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</si>
</sst>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d"/>
    <numFmt numFmtId="177" formatCode="m/d;@"/>
  </numFmts>
  <fonts count="66">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Meiryo UI"/>
      <family val="3"/>
      <charset val="128"/>
    </font>
    <font>
      <sz val="11"/>
      <color theme="1"/>
      <name val="ＭＳ Ｐゴシック"/>
      <family val="3"/>
      <charset val="128"/>
      <scheme val="major"/>
    </font>
    <font>
      <sz val="18"/>
      <color theme="1"/>
      <name val="Meiryo UI"/>
      <family val="3"/>
      <charset val="128"/>
    </font>
    <font>
      <sz val="18"/>
      <name val="Meiryo UI"/>
      <family val="3"/>
      <charset val="128"/>
    </font>
    <font>
      <sz val="22"/>
      <color theme="1"/>
      <name val="Meiryo UI"/>
      <family val="3"/>
      <charset val="128"/>
    </font>
    <font>
      <b/>
      <sz val="9"/>
      <color indexed="81"/>
      <name val="ＭＳ Ｐゴシック"/>
      <family val="3"/>
      <charset val="128"/>
    </font>
    <font>
      <sz val="22"/>
      <name val="Meiryo UI"/>
      <family val="3"/>
      <charset val="128"/>
    </font>
    <font>
      <sz val="18"/>
      <color theme="0"/>
      <name val="Meiryo UI"/>
      <family val="3"/>
      <charset val="128"/>
    </font>
    <font>
      <sz val="11"/>
      <name val="Meiryo UI"/>
      <family val="3"/>
      <charset val="128"/>
    </font>
    <font>
      <sz val="12"/>
      <color theme="1"/>
      <name val="Meiryo UI"/>
      <family val="3"/>
      <charset val="128"/>
    </font>
    <font>
      <sz val="48"/>
      <color theme="1"/>
      <name val="Meiryo UI"/>
      <family val="3"/>
      <charset val="128"/>
    </font>
    <font>
      <sz val="10"/>
      <color theme="1"/>
      <name val="Meiryo UI"/>
      <family val="3"/>
      <charset val="128"/>
    </font>
    <font>
      <sz val="10"/>
      <color theme="0"/>
      <name val="Meiryo UI"/>
      <family val="3"/>
      <charset val="128"/>
    </font>
    <font>
      <b/>
      <sz val="18"/>
      <color indexed="81"/>
      <name val="ＭＳ Ｐゴシック"/>
      <family val="3"/>
      <charset val="128"/>
    </font>
    <font>
      <sz val="16"/>
      <name val="Meiryo UI"/>
      <family val="3"/>
      <charset val="128"/>
    </font>
    <font>
      <sz val="16"/>
      <color theme="1"/>
      <name val="Meiryo UI"/>
      <family val="3"/>
      <charset val="128"/>
    </font>
    <font>
      <b/>
      <sz val="12"/>
      <color theme="1"/>
      <name val="Meiryo UI"/>
      <family val="3"/>
      <charset val="128"/>
    </font>
    <font>
      <b/>
      <sz val="11"/>
      <color theme="1"/>
      <name val="Meiryo UI"/>
      <family val="3"/>
      <charset val="128"/>
    </font>
    <font>
      <sz val="72"/>
      <name val="Meiryo UI"/>
      <family val="3"/>
      <charset val="128"/>
    </font>
    <font>
      <sz val="20"/>
      <name val="Meiryo UI"/>
      <family val="3"/>
      <charset val="128"/>
    </font>
    <font>
      <sz val="12"/>
      <name val="Meiryo UI"/>
      <family val="3"/>
      <charset val="128"/>
    </font>
    <font>
      <sz val="8"/>
      <color theme="1"/>
      <name val="Meiryo UI"/>
      <family val="3"/>
      <charset val="128"/>
    </font>
    <font>
      <sz val="17"/>
      <color theme="1"/>
      <name val="Meiryo UI"/>
      <family val="3"/>
      <charset val="128"/>
    </font>
    <font>
      <sz val="17"/>
      <color rgb="FFFF0000"/>
      <name val="Meiryo UI"/>
      <family val="3"/>
      <charset val="128"/>
    </font>
    <font>
      <sz val="17"/>
      <color theme="0"/>
      <name val="Meiryo UI"/>
      <family val="3"/>
      <charset val="128"/>
    </font>
    <font>
      <sz val="17"/>
      <color rgb="FF0000FF"/>
      <name val="Meiryo UI"/>
      <family val="3"/>
      <charset val="128"/>
    </font>
    <font>
      <sz val="14"/>
      <name val="Meiryo UI"/>
      <family val="3"/>
      <charset val="128"/>
    </font>
    <font>
      <sz val="24"/>
      <name val="Meiryo UI"/>
      <family val="3"/>
      <charset val="128"/>
    </font>
    <font>
      <b/>
      <sz val="16"/>
      <color indexed="81"/>
      <name val="ＭＳ Ｐゴシック"/>
      <family val="3"/>
      <charset val="128"/>
    </font>
    <font>
      <sz val="14"/>
      <color theme="1"/>
      <name val="Meiryo UI"/>
      <family val="3"/>
      <charset val="128"/>
    </font>
    <font>
      <b/>
      <sz val="16"/>
      <color indexed="9"/>
      <name val="Meiryo UI"/>
      <family val="3"/>
      <charset val="128"/>
    </font>
    <font>
      <sz val="6"/>
      <name val="ＭＳ Ｐゴシック"/>
      <family val="3"/>
      <charset val="128"/>
    </font>
    <font>
      <b/>
      <sz val="10"/>
      <color indexed="8"/>
      <name val="Meiryo UI"/>
      <family val="3"/>
      <charset val="128"/>
    </font>
    <font>
      <sz val="10"/>
      <color indexed="8"/>
      <name val="Meiryo UI"/>
      <family val="3"/>
      <charset val="128"/>
    </font>
    <font>
      <sz val="11"/>
      <name val="ＭＳ Ｐゴシック"/>
      <family val="3"/>
      <charset val="128"/>
    </font>
    <font>
      <b/>
      <sz val="10"/>
      <name val="Meiryo UI"/>
      <family val="3"/>
      <charset val="128"/>
    </font>
    <font>
      <sz val="10"/>
      <name val="Meiryo UI"/>
      <family val="3"/>
      <charset val="128"/>
    </font>
    <font>
      <sz val="10"/>
      <color indexed="12"/>
      <name val="Meiryo UI"/>
      <family val="3"/>
      <charset val="128"/>
    </font>
    <font>
      <sz val="10"/>
      <color indexed="40"/>
      <name val="Meiryo UI"/>
      <family val="3"/>
      <charset val="128"/>
    </font>
    <font>
      <b/>
      <sz val="9"/>
      <color indexed="8"/>
      <name val="Meiryo UI"/>
      <family val="3"/>
      <charset val="128"/>
    </font>
    <font>
      <sz val="9"/>
      <color indexed="8"/>
      <name val="Meiryo UI"/>
      <family val="3"/>
      <charset val="128"/>
    </font>
    <font>
      <sz val="9"/>
      <color indexed="8"/>
      <name val="ＭＳ Ｐゴシック"/>
      <family val="3"/>
      <charset val="128"/>
      <scheme val="minor"/>
    </font>
    <font>
      <sz val="14"/>
      <color rgb="FFFF0000"/>
      <name val="Meiryo UI"/>
      <family val="3"/>
      <charset val="128"/>
    </font>
    <font>
      <sz val="14"/>
      <color theme="0"/>
      <name val="Meiryo UI"/>
      <family val="3"/>
      <charset val="128"/>
    </font>
    <font>
      <sz val="14"/>
      <color rgb="FF0000FF"/>
      <name val="Meiryo UI"/>
      <family val="3"/>
      <charset val="128"/>
    </font>
    <font>
      <sz val="18"/>
      <color indexed="81"/>
      <name val="ＭＳ Ｐゴシック"/>
      <family val="3"/>
      <charset val="128"/>
    </font>
    <font>
      <sz val="20"/>
      <color theme="1"/>
      <name val="Meiryo UI"/>
      <family val="3"/>
      <charset val="128"/>
    </font>
    <font>
      <b/>
      <sz val="16"/>
      <color theme="1"/>
      <name val="Meiryo UI"/>
      <family val="3"/>
      <charset val="128"/>
    </font>
    <font>
      <sz val="16"/>
      <color theme="0" tint="-0.249977111117893"/>
      <name val="Meiryo UI"/>
      <family val="3"/>
      <charset val="128"/>
    </font>
    <font>
      <sz val="11"/>
      <color theme="0" tint="-0.249977111117893"/>
      <name val="Meiryo UI"/>
      <family val="3"/>
      <charset val="128"/>
    </font>
    <font>
      <sz val="14"/>
      <color theme="0" tint="-0.249977111117893"/>
      <name val="Meiryo UI"/>
      <family val="3"/>
      <charset val="128"/>
    </font>
    <font>
      <sz val="20"/>
      <color theme="0" tint="-0.249977111117893"/>
      <name val="Meiryo UI"/>
      <family val="3"/>
      <charset val="128"/>
    </font>
    <font>
      <sz val="45"/>
      <name val="Meiryo UI"/>
      <family val="3"/>
      <charset val="128"/>
    </font>
    <font>
      <sz val="45"/>
      <color theme="1"/>
      <name val="Meiryo UI"/>
      <family val="3"/>
      <charset val="128"/>
    </font>
    <font>
      <sz val="10"/>
      <color rgb="FF0000FF"/>
      <name val="Meiryo UI"/>
      <family val="3"/>
      <charset val="128"/>
    </font>
    <font>
      <sz val="18"/>
      <color theme="1"/>
      <name val="ＭＳ Ｐゴシック"/>
      <family val="3"/>
      <charset val="128"/>
      <scheme val="minor"/>
    </font>
    <font>
      <sz val="22"/>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sz val="11"/>
      <color indexed="81"/>
      <name val="MS P ゴシック"/>
      <family val="3"/>
      <charset val="128"/>
    </font>
    <font>
      <sz val="9"/>
      <color theme="1"/>
      <name val="Meiryo UI"/>
      <family val="3"/>
      <charset val="128"/>
    </font>
    <font>
      <sz val="6"/>
      <color theme="1"/>
      <name val="Meiryo UI"/>
      <family val="3"/>
      <charset val="128"/>
    </font>
  </fonts>
  <fills count="11">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theme="0" tint="-0.499984740745262"/>
        <bgColor indexed="64"/>
      </patternFill>
    </fill>
    <fill>
      <patternFill patternType="solid">
        <fgColor rgb="FFFFFFCC"/>
        <bgColor indexed="64"/>
      </patternFill>
    </fill>
    <fill>
      <patternFill patternType="solid">
        <fgColor theme="0" tint="-0.34998626667073579"/>
        <bgColor indexed="64"/>
      </patternFill>
    </fill>
    <fill>
      <patternFill patternType="solid">
        <fgColor rgb="FF3091FC"/>
        <bgColor indexed="64"/>
      </patternFill>
    </fill>
    <fill>
      <patternFill patternType="solid">
        <fgColor indexed="9"/>
        <bgColor indexed="64"/>
      </patternFill>
    </fill>
    <fill>
      <patternFill patternType="solid">
        <fgColor theme="0" tint="-0.14996795556505021"/>
        <bgColor indexed="64"/>
      </patternFill>
    </fill>
    <fill>
      <patternFill patternType="solid">
        <fgColor theme="0" tint="-0.14999847407452621"/>
        <bgColor indexed="64"/>
      </patternFill>
    </fill>
  </fills>
  <borders count="136">
    <border>
      <left/>
      <right/>
      <top/>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auto="1"/>
      </left>
      <right style="thin">
        <color auto="1"/>
      </right>
      <top style="hair">
        <color auto="1"/>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right/>
      <top/>
      <bottom style="thin">
        <color theme="0" tint="-0.24994659260841701"/>
      </bottom>
      <diagonal/>
    </border>
    <border>
      <left style="thick">
        <color theme="0"/>
      </left>
      <right style="thick">
        <color theme="0"/>
      </right>
      <top style="thick">
        <color theme="0"/>
      </top>
      <bottom style="thick">
        <color theme="0"/>
      </bottom>
      <diagonal/>
    </border>
    <border>
      <left style="thin">
        <color theme="0"/>
      </left>
      <right style="thin">
        <color theme="0"/>
      </right>
      <top style="thin">
        <color theme="0"/>
      </top>
      <bottom/>
      <diagonal/>
    </border>
    <border>
      <left/>
      <right/>
      <top style="thin">
        <color theme="0" tint="-0.14996795556505021"/>
      </top>
      <bottom/>
      <diagonal/>
    </border>
    <border>
      <left/>
      <right style="thin">
        <color theme="0" tint="-0.24994659260841701"/>
      </right>
      <top style="thin">
        <color theme="0" tint="-0.14996795556505021"/>
      </top>
      <bottom/>
      <diagonal/>
    </border>
    <border>
      <left style="thin">
        <color theme="0" tint="-0.24994659260841701"/>
      </left>
      <right/>
      <top style="thin">
        <color theme="0" tint="-0.14996795556505021"/>
      </top>
      <bottom/>
      <diagonal/>
    </border>
    <border>
      <left/>
      <right/>
      <top/>
      <bottom style="thin">
        <color theme="0" tint="-0.14996795556505021"/>
      </bottom>
      <diagonal/>
    </border>
    <border>
      <left/>
      <right style="thin">
        <color theme="0" tint="-0.24994659260841701"/>
      </right>
      <top/>
      <bottom style="thin">
        <color theme="0" tint="-0.14996795556505021"/>
      </bottom>
      <diagonal/>
    </border>
    <border>
      <left style="thin">
        <color theme="0" tint="-0.24994659260841701"/>
      </left>
      <right/>
      <top/>
      <bottom style="thin">
        <color theme="0" tint="-0.14996795556505021"/>
      </bottom>
      <diagonal/>
    </border>
    <border>
      <left style="thin">
        <color theme="0" tint="-0.14993743705557422"/>
      </left>
      <right/>
      <top style="thin">
        <color theme="0" tint="-0.14996795556505021"/>
      </top>
      <bottom/>
      <diagonal/>
    </border>
    <border>
      <left/>
      <right style="thin">
        <color theme="0" tint="-0.14993743705557422"/>
      </right>
      <top style="thin">
        <color theme="0" tint="-0.14996795556505021"/>
      </top>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6795556505021"/>
      </bottom>
      <diagonal/>
    </border>
    <border>
      <left/>
      <right style="thin">
        <color theme="0" tint="-0.14993743705557422"/>
      </right>
      <top/>
      <bottom style="thin">
        <color theme="0" tint="-0.14996795556505021"/>
      </bottom>
      <diagonal/>
    </border>
    <border>
      <left style="thin">
        <color theme="0" tint="-0.499984740745262"/>
      </left>
      <right style="thin">
        <color theme="0"/>
      </right>
      <top style="thin">
        <color theme="0" tint="-0.499984740745262"/>
      </top>
      <bottom style="thin">
        <color theme="0" tint="-0.499984740745262"/>
      </bottom>
      <diagonal/>
    </border>
    <border>
      <left style="thin">
        <color theme="0"/>
      </left>
      <right style="thin">
        <color theme="0"/>
      </right>
      <top style="thin">
        <color theme="0" tint="-0.499984740745262"/>
      </top>
      <bottom style="thin">
        <color theme="0" tint="-0.499984740745262"/>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dotted">
        <color theme="0" tint="-0.24994659260841701"/>
      </top>
      <bottom style="dotted">
        <color theme="0" tint="-0.24994659260841701"/>
      </bottom>
      <diagonal/>
    </border>
    <border>
      <left/>
      <right/>
      <top/>
      <bottom style="double">
        <color auto="1"/>
      </bottom>
      <diagonal/>
    </border>
    <border>
      <left/>
      <right/>
      <top style="double">
        <color auto="1"/>
      </top>
      <bottom/>
      <diagonal/>
    </border>
    <border>
      <left/>
      <right/>
      <top style="dotted">
        <color theme="0" tint="-0.24994659260841701"/>
      </top>
      <bottom/>
      <diagonal/>
    </border>
    <border>
      <left/>
      <right/>
      <top style="double">
        <color auto="1"/>
      </top>
      <bottom style="dotted">
        <color theme="0" tint="-0.24994659260841701"/>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dashDotDot">
        <color theme="0" tint="-0.24994659260841701"/>
      </left>
      <right/>
      <top style="dashDotDot">
        <color theme="0" tint="-0.24994659260841701"/>
      </top>
      <bottom/>
      <diagonal/>
    </border>
    <border>
      <left/>
      <right/>
      <top style="dashDotDot">
        <color theme="0" tint="-0.24994659260841701"/>
      </top>
      <bottom style="thin">
        <color indexed="64"/>
      </bottom>
      <diagonal/>
    </border>
    <border>
      <left/>
      <right/>
      <top style="dashDotDot">
        <color theme="0" tint="-0.24994659260841701"/>
      </top>
      <bottom/>
      <diagonal/>
    </border>
    <border>
      <left/>
      <right style="dashDotDot">
        <color theme="0" tint="-0.24994659260841701"/>
      </right>
      <top style="dashDotDot">
        <color theme="0" tint="-0.24994659260841701"/>
      </top>
      <bottom/>
      <diagonal/>
    </border>
    <border>
      <left style="dashDotDot">
        <color theme="0" tint="-0.24994659260841701"/>
      </left>
      <right/>
      <top/>
      <bottom/>
      <diagonal/>
    </border>
    <border>
      <left/>
      <right style="dashDotDot">
        <color theme="0" tint="-0.24994659260841701"/>
      </right>
      <top/>
      <bottom/>
      <diagonal/>
    </border>
    <border>
      <left style="dashDotDot">
        <color theme="0" tint="-0.24994659260841701"/>
      </left>
      <right/>
      <top/>
      <bottom style="dashDotDot">
        <color theme="0" tint="-0.24994659260841701"/>
      </bottom>
      <diagonal/>
    </border>
    <border>
      <left/>
      <right/>
      <top/>
      <bottom style="dashDotDot">
        <color theme="0" tint="-0.24994659260841701"/>
      </bottom>
      <diagonal/>
    </border>
    <border>
      <left/>
      <right style="dashDotDot">
        <color theme="0" tint="-0.24994659260841701"/>
      </right>
      <top/>
      <bottom style="dashDotDot">
        <color theme="0" tint="-0.24994659260841701"/>
      </bottom>
      <diagonal/>
    </border>
    <border>
      <left style="thin">
        <color indexed="64"/>
      </left>
      <right/>
      <top style="thin">
        <color indexed="64"/>
      </top>
      <bottom style="thin">
        <color auto="1"/>
      </bottom>
      <diagonal/>
    </border>
    <border>
      <left/>
      <right style="thin">
        <color auto="1"/>
      </right>
      <top style="thin">
        <color indexed="64"/>
      </top>
      <bottom style="thin">
        <color auto="1"/>
      </bottom>
      <diagonal/>
    </border>
    <border>
      <left style="thin">
        <color indexed="64"/>
      </left>
      <right style="thin">
        <color auto="1"/>
      </right>
      <top style="hair">
        <color auto="1"/>
      </top>
      <bottom style="thin">
        <color indexed="64"/>
      </bottom>
      <diagonal/>
    </border>
    <border>
      <left style="thin">
        <color auto="1"/>
      </left>
      <right style="thin">
        <color auto="1"/>
      </right>
      <top/>
      <bottom style="hair">
        <color auto="1"/>
      </bottom>
      <diagonal/>
    </border>
    <border>
      <left style="thin">
        <color indexed="64"/>
      </left>
      <right/>
      <top style="thin">
        <color indexed="64"/>
      </top>
      <bottom style="double">
        <color indexed="64"/>
      </bottom>
      <diagonal/>
    </border>
    <border>
      <left/>
      <right style="thin">
        <color auto="1"/>
      </right>
      <top style="thin">
        <color indexed="64"/>
      </top>
      <bottom style="double">
        <color indexed="64"/>
      </bottom>
      <diagonal/>
    </border>
    <border>
      <left style="medium">
        <color auto="1"/>
      </left>
      <right/>
      <top style="medium">
        <color auto="1"/>
      </top>
      <bottom style="double">
        <color auto="1"/>
      </bottom>
      <diagonal/>
    </border>
    <border>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right/>
      <top style="medium">
        <color auto="1"/>
      </top>
      <bottom style="double">
        <color auto="1"/>
      </bottom>
      <diagonal/>
    </border>
    <border>
      <left/>
      <right style="medium">
        <color auto="1"/>
      </right>
      <top style="medium">
        <color auto="1"/>
      </top>
      <bottom style="double">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style="thin">
        <color indexed="64"/>
      </bottom>
      <diagonal/>
    </border>
    <border>
      <left/>
      <right style="thin">
        <color auto="1"/>
      </right>
      <top/>
      <bottom/>
      <diagonal/>
    </border>
    <border>
      <left/>
      <right/>
      <top style="thin">
        <color theme="0" tint="-0.499984740745262"/>
      </top>
      <bottom/>
      <diagonal/>
    </border>
    <border>
      <left style="thin">
        <color theme="0"/>
      </left>
      <right style="thin">
        <color theme="0"/>
      </right>
      <top style="thin">
        <color theme="0" tint="-0.499984740745262"/>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right/>
      <top/>
      <bottom style="thin">
        <color theme="0" tint="-0.499984740745262"/>
      </bottom>
      <diagonal/>
    </border>
    <border>
      <left style="thin">
        <color theme="0"/>
      </left>
      <right/>
      <top style="thin">
        <color theme="0" tint="-0.499984740745262"/>
      </top>
      <bottom style="thin">
        <color theme="0" tint="-0.24994659260841701"/>
      </bottom>
      <diagonal/>
    </border>
    <border>
      <left/>
      <right/>
      <top style="thin">
        <color theme="0" tint="-0.499984740745262"/>
      </top>
      <bottom style="thin">
        <color theme="0" tint="-0.24994659260841701"/>
      </bottom>
      <diagonal/>
    </border>
    <border>
      <left/>
      <right style="thin">
        <color theme="0"/>
      </right>
      <top style="thin">
        <color theme="0" tint="-0.499984740745262"/>
      </top>
      <bottom style="thin">
        <color theme="0" tint="-0.24994659260841701"/>
      </bottom>
      <diagonal/>
    </border>
    <border>
      <left style="thin">
        <color theme="0" tint="-0.499984740745262"/>
      </left>
      <right/>
      <top style="thin">
        <color theme="0" tint="-0.499984740745262"/>
      </top>
      <bottom style="thin">
        <color theme="0" tint="-0.24994659260841701"/>
      </bottom>
      <diagonal/>
    </border>
    <border>
      <left style="thick">
        <color theme="0"/>
      </left>
      <right style="thick">
        <color theme="0"/>
      </right>
      <top style="thick">
        <color theme="0"/>
      </top>
      <bottom/>
      <diagonal/>
    </border>
    <border>
      <left style="thin">
        <color theme="0" tint="-0.499984740745262"/>
      </left>
      <right/>
      <top style="thin">
        <color theme="0" tint="-0.499984740745262"/>
      </top>
      <bottom/>
      <diagonal/>
    </border>
    <border>
      <left/>
      <right style="thin">
        <color theme="0"/>
      </right>
      <top style="thin">
        <color theme="0" tint="-0.499984740745262"/>
      </top>
      <bottom/>
      <diagonal/>
    </border>
    <border>
      <left style="thin">
        <color theme="0"/>
      </left>
      <right/>
      <top style="thin">
        <color theme="0" tint="-0.499984740745262"/>
      </top>
      <bottom/>
      <diagonal/>
    </border>
    <border>
      <left/>
      <right/>
      <top/>
      <bottom style="thick">
        <color theme="0"/>
      </bottom>
      <diagonal/>
    </border>
    <border>
      <left style="dashDot">
        <color theme="0" tint="-0.24994659260841701"/>
      </left>
      <right/>
      <top/>
      <bottom/>
      <diagonal/>
    </border>
    <border>
      <left/>
      <right style="dashDot">
        <color theme="0" tint="-0.24994659260841701"/>
      </right>
      <top/>
      <bottom/>
      <diagonal/>
    </border>
    <border>
      <left/>
      <right/>
      <top/>
      <bottom style="dashDot">
        <color theme="0" tint="-0.24994659260841701"/>
      </bottom>
      <diagonal/>
    </border>
    <border>
      <left style="dashDot">
        <color theme="0" tint="-0.24994659260841701"/>
      </left>
      <right/>
      <top/>
      <bottom style="dashDot">
        <color theme="0" tint="-0.24994659260841701"/>
      </bottom>
      <diagonal/>
    </border>
    <border>
      <left/>
      <right style="dashDot">
        <color theme="0" tint="-0.24994659260841701"/>
      </right>
      <top/>
      <bottom style="dashDot">
        <color theme="0" tint="-0.24994659260841701"/>
      </bottom>
      <diagonal/>
    </border>
    <border>
      <left/>
      <right/>
      <top style="thin">
        <color theme="0" tint="-0.24994659260841701"/>
      </top>
      <bottom style="dashDot">
        <color theme="0" tint="-0.24994659260841701"/>
      </bottom>
      <diagonal/>
    </border>
    <border>
      <left/>
      <right/>
      <top style="dashDot">
        <color theme="0" tint="-0.24994659260841701"/>
      </top>
      <bottom/>
      <diagonal/>
    </border>
    <border>
      <left style="dashDot">
        <color theme="0" tint="-0.24994659260841701"/>
      </left>
      <right/>
      <top style="dashDot">
        <color theme="0" tint="-0.24994659260841701"/>
      </top>
      <bottom/>
      <diagonal/>
    </border>
    <border>
      <left/>
      <right style="dashDot">
        <color theme="0" tint="-0.24994659260841701"/>
      </right>
      <top style="dashDot">
        <color theme="0" tint="-0.24994659260841701"/>
      </top>
      <bottom/>
      <diagonal/>
    </border>
    <border>
      <left/>
      <right/>
      <top/>
      <bottom style="thin">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double">
        <color auto="1"/>
      </bottom>
      <diagonal/>
    </border>
    <border>
      <left/>
      <right style="thin">
        <color indexed="64"/>
      </right>
      <top style="hair">
        <color auto="1"/>
      </top>
      <bottom style="hair">
        <color auto="1"/>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auto="1"/>
      </left>
      <right/>
      <top style="hair">
        <color auto="1"/>
      </top>
      <bottom style="thin">
        <color indexed="64"/>
      </bottom>
      <diagonal/>
    </border>
    <border>
      <left style="dotted">
        <color indexed="64"/>
      </left>
      <right style="dotted">
        <color indexed="64"/>
      </right>
      <top style="hair">
        <color auto="1"/>
      </top>
      <bottom style="hair">
        <color auto="1"/>
      </bottom>
      <diagonal/>
    </border>
    <border>
      <left style="dotted">
        <color indexed="64"/>
      </left>
      <right style="dotted">
        <color indexed="64"/>
      </right>
      <top style="hair">
        <color auto="1"/>
      </top>
      <bottom style="medium">
        <color indexed="64"/>
      </bottom>
      <diagonal/>
    </border>
    <border>
      <left/>
      <right/>
      <top/>
      <bottom style="medium">
        <color indexed="64"/>
      </bottom>
      <diagonal/>
    </border>
    <border>
      <left style="thin">
        <color auto="1"/>
      </left>
      <right/>
      <top style="double">
        <color indexed="64"/>
      </top>
      <bottom style="hair">
        <color auto="1"/>
      </bottom>
      <diagonal/>
    </border>
    <border>
      <left/>
      <right/>
      <top style="double">
        <color indexed="64"/>
      </top>
      <bottom style="hair">
        <color auto="1"/>
      </bottom>
      <diagonal/>
    </border>
    <border>
      <left/>
      <right style="thin">
        <color indexed="64"/>
      </right>
      <top style="double">
        <color indexed="64"/>
      </top>
      <bottom style="hair">
        <color auto="1"/>
      </bottom>
      <diagonal/>
    </border>
    <border>
      <left style="thin">
        <color auto="1"/>
      </left>
      <right style="medium">
        <color indexed="64"/>
      </right>
      <top style="hair">
        <color auto="1"/>
      </top>
      <bottom style="hair">
        <color auto="1"/>
      </bottom>
      <diagonal/>
    </border>
    <border>
      <left style="thin">
        <color indexed="64"/>
      </left>
      <right style="medium">
        <color indexed="64"/>
      </right>
      <top style="hair">
        <color auto="1"/>
      </top>
      <bottom style="medium">
        <color indexed="64"/>
      </bottom>
      <diagonal/>
    </border>
    <border>
      <left/>
      <right style="thin">
        <color auto="1"/>
      </right>
      <top style="hair">
        <color auto="1"/>
      </top>
      <bottom style="medium">
        <color auto="1"/>
      </bottom>
      <diagonal/>
    </border>
    <border>
      <left style="medium">
        <color indexed="64"/>
      </left>
      <right style="dotted">
        <color indexed="64"/>
      </right>
      <top style="double">
        <color auto="1"/>
      </top>
      <bottom style="hair">
        <color indexed="64"/>
      </bottom>
      <diagonal/>
    </border>
    <border>
      <left style="dotted">
        <color indexed="64"/>
      </left>
      <right style="dotted">
        <color indexed="64"/>
      </right>
      <top style="double">
        <color auto="1"/>
      </top>
      <bottom style="hair">
        <color indexed="64"/>
      </bottom>
      <diagonal/>
    </border>
    <border>
      <left style="thin">
        <color indexed="64"/>
      </left>
      <right style="dotted">
        <color indexed="64"/>
      </right>
      <top style="double">
        <color auto="1"/>
      </top>
      <bottom style="hair">
        <color indexed="64"/>
      </bottom>
      <diagonal/>
    </border>
    <border>
      <left style="thin">
        <color auto="1"/>
      </left>
      <right style="thin">
        <color auto="1"/>
      </right>
      <top style="double">
        <color auto="1"/>
      </top>
      <bottom style="hair">
        <color indexed="64"/>
      </bottom>
      <diagonal/>
    </border>
    <border>
      <left style="thin">
        <color auto="1"/>
      </left>
      <right style="medium">
        <color indexed="64"/>
      </right>
      <top style="double">
        <color auto="1"/>
      </top>
      <bottom style="hair">
        <color indexed="64"/>
      </bottom>
      <diagonal/>
    </border>
    <border>
      <left style="medium">
        <color indexed="64"/>
      </left>
      <right style="dotted">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medium">
        <color indexed="64"/>
      </left>
      <right style="dotted">
        <color indexed="64"/>
      </right>
      <top style="hair">
        <color indexed="64"/>
      </top>
      <bottom style="medium">
        <color indexed="64"/>
      </bottom>
      <diagonal/>
    </border>
    <border>
      <left style="thin">
        <color indexed="64"/>
      </left>
      <right style="dotted">
        <color indexed="64"/>
      </right>
      <top style="hair">
        <color indexed="64"/>
      </top>
      <bottom style="medium">
        <color indexed="64"/>
      </bottom>
      <diagonal/>
    </border>
    <border>
      <left/>
      <right style="medium">
        <color auto="1"/>
      </right>
      <top style="double">
        <color auto="1"/>
      </top>
      <bottom style="hair">
        <color auto="1"/>
      </bottom>
      <diagonal/>
    </border>
    <border>
      <left style="medium">
        <color auto="1"/>
      </left>
      <right style="thin">
        <color auto="1"/>
      </right>
      <top style="double">
        <color auto="1"/>
      </top>
      <bottom style="hair">
        <color auto="1"/>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style="medium">
        <color indexed="64"/>
      </bottom>
      <diagonal/>
    </border>
    <border>
      <left/>
      <right style="thin">
        <color indexed="64"/>
      </right>
      <top/>
      <bottom style="thin">
        <color indexed="64"/>
      </bottom>
      <diagonal/>
    </border>
    <border>
      <left/>
      <right style="double">
        <color auto="1"/>
      </right>
      <top/>
      <bottom/>
      <diagonal/>
    </border>
    <border>
      <left style="double">
        <color auto="1"/>
      </left>
      <right style="thin">
        <color auto="1"/>
      </right>
      <top style="thin">
        <color auto="1"/>
      </top>
      <bottom style="thin">
        <color auto="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auto="1"/>
      </right>
      <top style="thin">
        <color indexed="64"/>
      </top>
      <bottom/>
      <diagonal/>
    </border>
    <border>
      <left/>
      <right style="double">
        <color auto="1"/>
      </right>
      <top style="thin">
        <color indexed="64"/>
      </top>
      <bottom style="double">
        <color indexed="64"/>
      </bottom>
      <diagonal/>
    </border>
    <border>
      <left/>
      <right style="double">
        <color auto="1"/>
      </right>
      <top/>
      <bottom style="thin">
        <color indexed="64"/>
      </bottom>
      <diagonal/>
    </border>
  </borders>
  <cellStyleXfs count="2">
    <xf numFmtId="0" fontId="0" fillId="0" borderId="0">
      <alignment vertical="center"/>
    </xf>
    <xf numFmtId="0" fontId="37" fillId="0" borderId="0">
      <alignment vertical="center"/>
    </xf>
  </cellStyleXfs>
  <cellXfs count="597">
    <xf numFmtId="0" fontId="0" fillId="0" borderId="0" xfId="0">
      <alignment vertical="center"/>
    </xf>
    <xf numFmtId="0" fontId="2" fillId="0" borderId="0" xfId="0" applyFont="1">
      <alignment vertical="center"/>
    </xf>
    <xf numFmtId="0" fontId="3" fillId="0" borderId="0" xfId="0" applyFont="1">
      <alignment vertical="center"/>
    </xf>
    <xf numFmtId="14" fontId="3" fillId="0" borderId="0" xfId="0" applyNumberFormat="1" applyFont="1">
      <alignment vertical="center"/>
    </xf>
    <xf numFmtId="0" fontId="4" fillId="0" borderId="0" xfId="0" applyFont="1">
      <alignment vertical="center"/>
    </xf>
    <xf numFmtId="14" fontId="4" fillId="0" borderId="0" xfId="0" applyNumberFormat="1" applyFont="1">
      <alignment vertical="center"/>
    </xf>
    <xf numFmtId="0" fontId="3" fillId="0" borderId="0" xfId="0" applyFont="1" applyAlignment="1">
      <alignment vertical="center" shrinkToFit="1"/>
    </xf>
    <xf numFmtId="14" fontId="3" fillId="2" borderId="0" xfId="0" applyNumberFormat="1" applyFont="1" applyFill="1">
      <alignment vertical="center"/>
    </xf>
    <xf numFmtId="0" fontId="3" fillId="2" borderId="0" xfId="0" applyFont="1" applyFill="1">
      <alignment vertical="center"/>
    </xf>
    <xf numFmtId="0" fontId="4" fillId="2" borderId="0" xfId="0" applyFont="1" applyFill="1">
      <alignment vertical="center"/>
    </xf>
    <xf numFmtId="0" fontId="3" fillId="0" borderId="0" xfId="0" applyFont="1" applyProtection="1">
      <alignment vertical="center"/>
      <protection locked="0"/>
    </xf>
    <xf numFmtId="0" fontId="2" fillId="0" borderId="0" xfId="0" applyFont="1" applyProtection="1">
      <alignment vertical="center"/>
      <protection locked="0"/>
    </xf>
    <xf numFmtId="0" fontId="3" fillId="0" borderId="0" xfId="0" applyFont="1" applyAlignment="1" applyProtection="1">
      <alignment horizontal="center" vertical="center" shrinkToFit="1"/>
      <protection locked="0"/>
    </xf>
    <xf numFmtId="0" fontId="3" fillId="0" borderId="0" xfId="0" applyFont="1" applyAlignment="1" applyProtection="1">
      <alignment horizontal="left" vertical="top" wrapText="1"/>
      <protection locked="0"/>
    </xf>
    <xf numFmtId="0" fontId="2" fillId="0" borderId="0" xfId="0" applyFont="1" applyAlignment="1">
      <alignment horizontal="left" vertical="top"/>
    </xf>
    <xf numFmtId="14" fontId="3" fillId="0" borderId="0" xfId="0" applyNumberFormat="1" applyFont="1" applyAlignment="1">
      <alignment horizontal="left" vertical="top" shrinkToFit="1"/>
    </xf>
    <xf numFmtId="0" fontId="3" fillId="0" borderId="0" xfId="0" applyFont="1" applyAlignment="1" applyProtection="1">
      <alignment horizontal="center" vertical="center"/>
      <protection locked="0"/>
    </xf>
    <xf numFmtId="0" fontId="3" fillId="0" borderId="0" xfId="0" applyFont="1" applyAlignment="1">
      <alignment horizontal="center" vertical="center" shrinkToFit="1"/>
    </xf>
    <xf numFmtId="0" fontId="3" fillId="0" borderId="0" xfId="0" applyFont="1" applyAlignment="1">
      <alignment horizontal="center" vertical="center"/>
    </xf>
    <xf numFmtId="0" fontId="3" fillId="0" borderId="1" xfId="0" applyFont="1" applyBorder="1" applyAlignment="1">
      <alignment horizontal="center" vertical="center" shrinkToFit="1"/>
    </xf>
    <xf numFmtId="0" fontId="3" fillId="0" borderId="1" xfId="0" applyFont="1" applyBorder="1" applyAlignment="1">
      <alignment horizontal="left"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left" vertical="center" shrinkToFit="1"/>
    </xf>
    <xf numFmtId="0" fontId="3" fillId="3" borderId="0" xfId="0" applyFont="1" applyFill="1">
      <alignment vertical="center"/>
    </xf>
    <xf numFmtId="0" fontId="3" fillId="3" borderId="0" xfId="0" applyFont="1" applyFill="1" applyAlignment="1">
      <alignment horizontal="center" vertical="center" shrinkToFit="1"/>
    </xf>
    <xf numFmtId="0" fontId="3" fillId="3" borderId="0" xfId="0" applyFont="1" applyFill="1" applyAlignment="1" applyProtection="1">
      <alignment horizontal="center" vertical="center"/>
      <protection locked="0"/>
    </xf>
    <xf numFmtId="0" fontId="3" fillId="3" borderId="0" xfId="0" applyFont="1" applyFill="1" applyProtection="1">
      <alignment vertical="center"/>
      <protection locked="0"/>
    </xf>
    <xf numFmtId="0" fontId="18" fillId="3" borderId="0" xfId="0" applyFont="1" applyFill="1" applyAlignment="1"/>
    <xf numFmtId="0" fontId="17" fillId="3" borderId="0" xfId="0" applyFont="1" applyFill="1" applyAlignment="1">
      <alignment horizontal="right" shrinkToFit="1"/>
    </xf>
    <xf numFmtId="0" fontId="18" fillId="3" borderId="0" xfId="0" applyFont="1" applyFill="1" applyAlignment="1">
      <alignment horizontal="center" shrinkToFit="1"/>
    </xf>
    <xf numFmtId="0" fontId="18" fillId="3" borderId="0" xfId="0" applyFont="1" applyFill="1" applyAlignment="1">
      <alignment horizontal="right"/>
    </xf>
    <xf numFmtId="0" fontId="18" fillId="0" borderId="0" xfId="0" applyFont="1" applyAlignment="1"/>
    <xf numFmtId="0" fontId="14" fillId="3" borderId="0" xfId="0" applyFont="1" applyFill="1" applyAlignment="1">
      <alignment vertical="center" shrinkToFit="1"/>
    </xf>
    <xf numFmtId="0" fontId="15" fillId="3" borderId="0" xfId="0" applyFont="1" applyFill="1" applyAlignment="1">
      <alignment vertical="center" shrinkToFit="1"/>
    </xf>
    <xf numFmtId="0" fontId="14" fillId="0" borderId="0" xfId="0" applyFont="1" applyAlignment="1">
      <alignment vertical="center" shrinkToFit="1"/>
    </xf>
    <xf numFmtId="0" fontId="3" fillId="3" borderId="0" xfId="0" applyFont="1" applyFill="1" applyAlignment="1">
      <alignment vertical="center" shrinkToFit="1"/>
    </xf>
    <xf numFmtId="0" fontId="3" fillId="3" borderId="9" xfId="0" applyFont="1" applyFill="1" applyBorder="1" applyAlignment="1">
      <alignment horizontal="left" vertical="top" shrinkToFit="1"/>
    </xf>
    <xf numFmtId="0" fontId="3" fillId="3" borderId="0" xfId="0" applyFont="1" applyFill="1" applyAlignment="1">
      <alignment horizontal="left" vertical="top" shrinkToFit="1"/>
    </xf>
    <xf numFmtId="0" fontId="3" fillId="3" borderId="12" xfId="0" applyFont="1" applyFill="1" applyBorder="1" applyAlignment="1">
      <alignment vertical="top"/>
    </xf>
    <xf numFmtId="0" fontId="3" fillId="3" borderId="0" xfId="0" applyFont="1" applyFill="1" applyAlignment="1">
      <alignment vertical="top"/>
    </xf>
    <xf numFmtId="0" fontId="12" fillId="3" borderId="0" xfId="0" applyFont="1" applyFill="1" applyAlignment="1">
      <alignment vertical="center" shrinkToFit="1"/>
    </xf>
    <xf numFmtId="0" fontId="13" fillId="3" borderId="0" xfId="0" applyFont="1" applyFill="1">
      <alignment vertical="center"/>
    </xf>
    <xf numFmtId="0" fontId="3" fillId="3" borderId="11" xfId="0" applyFont="1" applyFill="1" applyBorder="1">
      <alignment vertical="center"/>
    </xf>
    <xf numFmtId="0" fontId="11" fillId="3" borderId="0" xfId="0" applyFont="1" applyFill="1">
      <alignment vertical="center"/>
    </xf>
    <xf numFmtId="0" fontId="3" fillId="3" borderId="0" xfId="0" applyFont="1" applyFill="1" applyAlignment="1">
      <alignment horizontal="right" vertical="center"/>
    </xf>
    <xf numFmtId="0" fontId="3" fillId="3" borderId="0" xfId="0" applyFont="1" applyFill="1" applyAlignment="1">
      <alignment horizontal="center" vertical="center"/>
    </xf>
    <xf numFmtId="14" fontId="20" fillId="3" borderId="10" xfId="0" applyNumberFormat="1" applyFont="1" applyFill="1" applyBorder="1" applyAlignment="1">
      <alignment horizontal="left" vertical="top"/>
    </xf>
    <xf numFmtId="0" fontId="20" fillId="3" borderId="0" xfId="0" applyFont="1" applyFill="1" applyAlignment="1">
      <alignment horizontal="right" vertical="center"/>
    </xf>
    <xf numFmtId="14" fontId="20" fillId="3" borderId="0" xfId="0" applyNumberFormat="1" applyFont="1" applyFill="1" applyAlignment="1">
      <alignment horizontal="left" vertical="top"/>
    </xf>
    <xf numFmtId="14" fontId="20" fillId="3" borderId="11" xfId="0" applyNumberFormat="1" applyFont="1" applyFill="1" applyBorder="1" applyAlignment="1">
      <alignment horizontal="left" vertical="top"/>
    </xf>
    <xf numFmtId="0" fontId="20" fillId="3" borderId="0" xfId="0" applyFont="1" applyFill="1" applyAlignment="1">
      <alignment horizontal="center" vertical="center"/>
    </xf>
    <xf numFmtId="0" fontId="20" fillId="3" borderId="0" xfId="0" applyFont="1" applyFill="1">
      <alignment vertical="center"/>
    </xf>
    <xf numFmtId="0" fontId="3" fillId="3" borderId="0" xfId="0" applyFont="1" applyFill="1" applyAlignment="1">
      <alignment horizontal="left" vertical="top"/>
    </xf>
    <xf numFmtId="0" fontId="3" fillId="0" borderId="0" xfId="0" applyFont="1" applyAlignment="1">
      <alignment horizontal="left" vertical="top"/>
    </xf>
    <xf numFmtId="0" fontId="3" fillId="0" borderId="0" xfId="0" applyFont="1" applyAlignment="1">
      <alignment horizontal="right" vertical="center"/>
    </xf>
    <xf numFmtId="0" fontId="12" fillId="3" borderId="0" xfId="0" applyFont="1" applyFill="1" applyAlignment="1">
      <alignment shrinkToFit="1"/>
    </xf>
    <xf numFmtId="0" fontId="12" fillId="0" borderId="0" xfId="0" applyFont="1" applyAlignment="1">
      <alignment shrinkToFit="1"/>
    </xf>
    <xf numFmtId="0" fontId="19" fillId="3" borderId="15" xfId="0" applyFont="1" applyFill="1" applyBorder="1" applyAlignment="1">
      <alignment shrinkToFit="1"/>
    </xf>
    <xf numFmtId="0" fontId="19" fillId="3" borderId="15" xfId="0" applyFont="1" applyFill="1" applyBorder="1" applyAlignment="1">
      <alignment horizontal="left" shrinkToFit="1"/>
    </xf>
    <xf numFmtId="176" fontId="19" fillId="3" borderId="17" xfId="0" applyNumberFormat="1" applyFont="1" applyFill="1" applyBorder="1" applyAlignment="1">
      <alignment horizontal="left" shrinkToFit="1"/>
    </xf>
    <xf numFmtId="176" fontId="3" fillId="3" borderId="13" xfId="0" applyNumberFormat="1" applyFont="1" applyFill="1" applyBorder="1" applyAlignment="1">
      <alignment horizontal="center" vertical="center" shrinkToFit="1"/>
    </xf>
    <xf numFmtId="0" fontId="19" fillId="3" borderId="0" xfId="0" applyFont="1" applyFill="1" applyAlignment="1">
      <alignment shrinkToFit="1"/>
    </xf>
    <xf numFmtId="0" fontId="19" fillId="3" borderId="0" xfId="0" applyFont="1" applyFill="1" applyAlignment="1">
      <alignment horizontal="left" shrinkToFit="1"/>
    </xf>
    <xf numFmtId="176" fontId="19" fillId="3" borderId="10" xfId="0" applyNumberFormat="1" applyFont="1" applyFill="1" applyBorder="1" applyAlignment="1">
      <alignment horizontal="left" shrinkToFit="1"/>
    </xf>
    <xf numFmtId="176" fontId="19" fillId="3" borderId="21" xfId="0" applyNumberFormat="1" applyFont="1" applyFill="1" applyBorder="1" applyAlignment="1">
      <alignment horizontal="left" shrinkToFit="1"/>
    </xf>
    <xf numFmtId="14" fontId="20" fillId="3" borderId="23" xfId="0" applyNumberFormat="1" applyFont="1" applyFill="1" applyBorder="1" applyAlignment="1">
      <alignment horizontal="left" vertical="top"/>
    </xf>
    <xf numFmtId="0" fontId="20" fillId="3" borderId="24" xfId="0" applyFont="1" applyFill="1" applyBorder="1">
      <alignment vertical="center"/>
    </xf>
    <xf numFmtId="176" fontId="19" fillId="3" borderId="23" xfId="0" applyNumberFormat="1" applyFont="1" applyFill="1" applyBorder="1" applyAlignment="1">
      <alignment horizontal="left" shrinkToFit="1"/>
    </xf>
    <xf numFmtId="0" fontId="10" fillId="4" borderId="28" xfId="0" applyFont="1" applyFill="1" applyBorder="1">
      <alignment vertical="center"/>
    </xf>
    <xf numFmtId="0" fontId="12" fillId="3" borderId="0" xfId="0" applyFont="1" applyFill="1" applyAlignment="1"/>
    <xf numFmtId="0" fontId="12" fillId="3" borderId="0" xfId="0" applyFont="1" applyFill="1" applyAlignment="1">
      <alignment horizontal="left"/>
    </xf>
    <xf numFmtId="0" fontId="12" fillId="3" borderId="0" xfId="0" applyFont="1" applyFill="1" applyAlignment="1">
      <alignment horizontal="right"/>
    </xf>
    <xf numFmtId="0" fontId="14" fillId="3" borderId="18" xfId="0" applyFont="1" applyFill="1" applyBorder="1" applyAlignment="1" applyProtection="1">
      <alignment vertical="top" wrapText="1" shrinkToFit="1"/>
      <protection locked="0"/>
    </xf>
    <xf numFmtId="0" fontId="25" fillId="3" borderId="0" xfId="0" applyFont="1" applyFill="1" applyAlignment="1">
      <alignment horizontal="center"/>
    </xf>
    <xf numFmtId="0" fontId="25" fillId="3" borderId="0" xfId="0" applyFont="1" applyFill="1" applyAlignment="1">
      <alignment horizontal="center" shrinkToFit="1"/>
    </xf>
    <xf numFmtId="14" fontId="25" fillId="3" borderId="10" xfId="0" applyNumberFormat="1" applyFont="1" applyFill="1" applyBorder="1" applyAlignment="1">
      <alignment horizontal="left" vertical="top"/>
    </xf>
    <xf numFmtId="14" fontId="25" fillId="3" borderId="11" xfId="0" applyNumberFormat="1" applyFont="1" applyFill="1" applyBorder="1" applyAlignment="1">
      <alignment horizontal="left" vertical="top"/>
    </xf>
    <xf numFmtId="0" fontId="25" fillId="0" borderId="0" xfId="0" applyFont="1" applyAlignment="1">
      <alignment horizontal="right" vertical="center"/>
    </xf>
    <xf numFmtId="0" fontId="25" fillId="0" borderId="0" xfId="0" applyFont="1" applyAlignment="1">
      <alignment horizontal="center" vertical="center"/>
    </xf>
    <xf numFmtId="0" fontId="25" fillId="0" borderId="0" xfId="0" applyFont="1" applyAlignment="1">
      <alignment vertical="center" shrinkToFit="1"/>
    </xf>
    <xf numFmtId="0" fontId="25" fillId="0" borderId="0" xfId="0" applyFont="1">
      <alignment vertical="center"/>
    </xf>
    <xf numFmtId="0" fontId="25" fillId="0" borderId="0" xfId="0" applyFont="1" applyAlignment="1">
      <alignment horizontal="center" vertical="center" shrinkToFit="1"/>
    </xf>
    <xf numFmtId="176" fontId="25" fillId="3" borderId="29" xfId="0" applyNumberFormat="1" applyFont="1" applyFill="1" applyBorder="1" applyAlignment="1">
      <alignment horizontal="center" vertical="center" shrinkToFit="1"/>
    </xf>
    <xf numFmtId="14" fontId="25" fillId="3" borderId="29" xfId="0" applyNumberFormat="1" applyFont="1" applyFill="1" applyBorder="1" applyAlignment="1">
      <alignment horizontal="center" vertical="center"/>
    </xf>
    <xf numFmtId="0" fontId="25" fillId="3" borderId="29" xfId="0" applyFont="1" applyFill="1" applyBorder="1" applyAlignment="1">
      <alignment horizontal="center" vertical="center"/>
    </xf>
    <xf numFmtId="0" fontId="15" fillId="3" borderId="12" xfId="0" applyFont="1" applyFill="1" applyBorder="1" applyAlignment="1">
      <alignment vertical="center" shrinkToFit="1"/>
    </xf>
    <xf numFmtId="0" fontId="3" fillId="3" borderId="32" xfId="0" applyFont="1" applyFill="1" applyBorder="1">
      <alignment vertical="center"/>
    </xf>
    <xf numFmtId="0" fontId="3" fillId="3" borderId="33" xfId="0" applyFont="1" applyFill="1" applyBorder="1">
      <alignment vertical="center"/>
    </xf>
    <xf numFmtId="0" fontId="3" fillId="3" borderId="0" xfId="0" applyFont="1" applyFill="1" applyAlignment="1"/>
    <xf numFmtId="0" fontId="3" fillId="0" borderId="0" xfId="0" applyFont="1" applyAlignment="1"/>
    <xf numFmtId="14" fontId="3" fillId="3" borderId="30" xfId="0" applyNumberFormat="1" applyFont="1" applyFill="1" applyBorder="1" applyAlignment="1">
      <alignment horizontal="left" vertical="top" shrinkToFit="1"/>
    </xf>
    <xf numFmtId="14" fontId="3" fillId="3" borderId="32" xfId="0" applyNumberFormat="1" applyFont="1" applyFill="1" applyBorder="1" applyAlignment="1">
      <alignment horizontal="left" vertical="top" shrinkToFit="1"/>
    </xf>
    <xf numFmtId="14" fontId="3" fillId="3" borderId="33" xfId="0" applyNumberFormat="1" applyFont="1" applyFill="1" applyBorder="1" applyAlignment="1">
      <alignment horizontal="left" vertical="top" shrinkToFit="1"/>
    </xf>
    <xf numFmtId="14" fontId="3" fillId="3" borderId="0" xfId="0" applyNumberFormat="1" applyFont="1" applyFill="1" applyAlignment="1">
      <alignment horizontal="left" shrinkToFit="1"/>
    </xf>
    <xf numFmtId="14" fontId="32" fillId="3" borderId="32" xfId="0" applyNumberFormat="1" applyFont="1" applyFill="1" applyBorder="1" applyAlignment="1">
      <alignment horizontal="left" vertical="top" shrinkToFit="1"/>
    </xf>
    <xf numFmtId="14" fontId="32" fillId="3" borderId="33" xfId="0" applyNumberFormat="1" applyFont="1" applyFill="1" applyBorder="1" applyAlignment="1">
      <alignment horizontal="left" vertical="top" shrinkToFit="1"/>
    </xf>
    <xf numFmtId="14" fontId="32" fillId="3" borderId="30" xfId="0" applyNumberFormat="1" applyFont="1" applyFill="1" applyBorder="1" applyAlignment="1">
      <alignment horizontal="left" vertical="top" shrinkToFit="1"/>
    </xf>
    <xf numFmtId="0" fontId="3" fillId="3" borderId="36" xfId="0" applyFont="1" applyFill="1" applyBorder="1" applyAlignment="1" applyProtection="1">
      <protection locked="0"/>
    </xf>
    <xf numFmtId="0" fontId="3" fillId="3" borderId="35" xfId="0" applyFont="1" applyFill="1" applyBorder="1" applyProtection="1">
      <alignment vertical="center"/>
      <protection locked="0"/>
    </xf>
    <xf numFmtId="0" fontId="3" fillId="3" borderId="36" xfId="0" applyFont="1" applyFill="1" applyBorder="1" applyAlignment="1" applyProtection="1">
      <alignment horizontal="left" shrinkToFit="1"/>
      <protection locked="0"/>
    </xf>
    <xf numFmtId="0" fontId="24" fillId="3" borderId="36" xfId="0" applyFont="1" applyFill="1" applyBorder="1" applyAlignment="1" applyProtection="1">
      <alignment horizontal="center"/>
      <protection locked="0"/>
    </xf>
    <xf numFmtId="0" fontId="24" fillId="3" borderId="36" xfId="0" applyFont="1" applyFill="1" applyBorder="1" applyAlignment="1" applyProtection="1">
      <protection locked="0"/>
    </xf>
    <xf numFmtId="0" fontId="24" fillId="3" borderId="0" xfId="0" applyFont="1" applyFill="1" applyAlignment="1" applyProtection="1">
      <alignment horizontal="center" vertical="center" shrinkToFit="1"/>
      <protection locked="0"/>
    </xf>
    <xf numFmtId="0" fontId="24" fillId="3" borderId="0" xfId="0" applyFont="1" applyFill="1" applyAlignment="1" applyProtection="1">
      <alignment horizontal="center" vertical="center"/>
      <protection locked="0"/>
    </xf>
    <xf numFmtId="0" fontId="24" fillId="3" borderId="34" xfId="0" applyFont="1" applyFill="1" applyBorder="1" applyAlignment="1" applyProtection="1">
      <alignment horizontal="center" vertical="center" shrinkToFit="1"/>
      <protection locked="0"/>
    </xf>
    <xf numFmtId="0" fontId="24" fillId="3" borderId="34" xfId="0" applyFont="1" applyFill="1" applyBorder="1" applyAlignment="1" applyProtection="1">
      <alignment horizontal="center" vertical="center"/>
      <protection locked="0"/>
    </xf>
    <xf numFmtId="0" fontId="24" fillId="3" borderId="31" xfId="0" applyFont="1" applyFill="1" applyBorder="1" applyAlignment="1" applyProtection="1">
      <alignment horizontal="center" vertical="top"/>
      <protection locked="0"/>
    </xf>
    <xf numFmtId="0" fontId="24" fillId="3" borderId="0" xfId="0" applyFont="1" applyFill="1" applyAlignment="1" applyProtection="1">
      <alignment horizontal="center" vertical="top"/>
      <protection locked="0"/>
    </xf>
    <xf numFmtId="0" fontId="24" fillId="3" borderId="37" xfId="0" applyFont="1" applyFill="1" applyBorder="1" applyAlignment="1" applyProtection="1">
      <alignment horizontal="center" vertical="top"/>
      <protection locked="0"/>
    </xf>
    <xf numFmtId="0" fontId="3" fillId="3" borderId="38" xfId="0" applyFont="1" applyFill="1" applyBorder="1" applyProtection="1">
      <alignment vertical="center"/>
      <protection locked="0"/>
    </xf>
    <xf numFmtId="0" fontId="3" fillId="3" borderId="39" xfId="0" applyFont="1" applyFill="1" applyBorder="1" applyProtection="1">
      <alignment vertical="center"/>
      <protection locked="0"/>
    </xf>
    <xf numFmtId="0" fontId="25" fillId="3" borderId="0" xfId="0" applyFont="1" applyFill="1" applyAlignment="1"/>
    <xf numFmtId="0" fontId="3" fillId="3" borderId="30" xfId="0" applyFont="1" applyFill="1" applyBorder="1" applyAlignment="1">
      <alignment horizontal="left" vertical="top" shrinkToFit="1"/>
    </xf>
    <xf numFmtId="177" fontId="32" fillId="3" borderId="0" xfId="0" applyNumberFormat="1" applyFont="1" applyFill="1" applyAlignment="1" applyProtection="1">
      <alignment horizontal="center" vertical="center" shrinkToFit="1"/>
      <protection locked="0"/>
    </xf>
    <xf numFmtId="0" fontId="32" fillId="3" borderId="34" xfId="0" applyFont="1" applyFill="1" applyBorder="1" applyAlignment="1" applyProtection="1">
      <alignment horizontal="center" vertical="center" shrinkToFit="1"/>
      <protection locked="0"/>
    </xf>
    <xf numFmtId="0" fontId="32" fillId="3" borderId="0" xfId="0" applyFont="1" applyFill="1" applyAlignment="1" applyProtection="1">
      <alignment horizontal="center" vertical="center"/>
      <protection locked="0"/>
    </xf>
    <xf numFmtId="0" fontId="32" fillId="3" borderId="34" xfId="0" applyFont="1" applyFill="1" applyBorder="1" applyAlignment="1" applyProtection="1">
      <alignment horizontal="center" vertical="center"/>
      <protection locked="0"/>
    </xf>
    <xf numFmtId="0" fontId="25" fillId="3" borderId="0" xfId="0" applyFont="1" applyFill="1" applyAlignment="1">
      <alignment horizontal="right" vertical="center"/>
    </xf>
    <xf numFmtId="0" fontId="25" fillId="3" borderId="0" xfId="0" applyFont="1" applyFill="1" applyAlignment="1">
      <alignment horizontal="center" vertical="center"/>
    </xf>
    <xf numFmtId="0" fontId="25" fillId="3" borderId="0" xfId="0" applyFont="1" applyFill="1" applyAlignment="1">
      <alignment vertical="center" shrinkToFit="1"/>
    </xf>
    <xf numFmtId="0" fontId="25" fillId="3" borderId="0" xfId="0" applyFont="1" applyFill="1">
      <alignment vertical="center"/>
    </xf>
    <xf numFmtId="0" fontId="32" fillId="3" borderId="0" xfId="0" applyFont="1" applyFill="1" applyAlignment="1">
      <alignment horizontal="right"/>
    </xf>
    <xf numFmtId="0" fontId="32" fillId="3" borderId="0" xfId="0" applyFont="1" applyFill="1" applyAlignment="1">
      <alignment horizontal="left"/>
    </xf>
    <xf numFmtId="0" fontId="11" fillId="3" borderId="0" xfId="0" applyFont="1" applyFill="1" applyAlignment="1">
      <alignment horizontal="left" vertical="top" shrinkToFit="1"/>
    </xf>
    <xf numFmtId="0" fontId="23" fillId="3" borderId="0" xfId="0" applyFont="1" applyFill="1" applyAlignment="1">
      <alignment horizontal="center" vertical="center"/>
    </xf>
    <xf numFmtId="0" fontId="23" fillId="3" borderId="0" xfId="0" applyFont="1" applyFill="1" applyAlignment="1">
      <alignment horizontal="center" vertical="center" shrinkToFit="1"/>
    </xf>
    <xf numFmtId="0" fontId="21" fillId="5" borderId="0" xfId="0" applyFont="1" applyFill="1" applyAlignment="1">
      <alignment vertical="center" shrinkToFit="1"/>
    </xf>
    <xf numFmtId="0" fontId="22" fillId="5" borderId="0" xfId="0" applyFont="1" applyFill="1" applyAlignment="1">
      <alignment vertical="center" shrinkToFit="1"/>
    </xf>
    <xf numFmtId="0" fontId="22" fillId="3" borderId="0" xfId="0" applyFont="1" applyFill="1" applyAlignment="1">
      <alignment vertical="top"/>
    </xf>
    <xf numFmtId="0" fontId="32" fillId="3" borderId="0" xfId="0" applyFont="1" applyFill="1" applyAlignment="1"/>
    <xf numFmtId="0" fontId="32" fillId="3" borderId="36" xfId="0" applyFont="1" applyFill="1" applyBorder="1" applyAlignment="1">
      <alignment horizontal="left"/>
    </xf>
    <xf numFmtId="0" fontId="32" fillId="3" borderId="36" xfId="0" applyFont="1" applyFill="1" applyBorder="1" applyAlignment="1">
      <alignment horizontal="left" shrinkToFit="1"/>
    </xf>
    <xf numFmtId="0" fontId="33" fillId="7" borderId="0" xfId="0" applyFont="1" applyFill="1" applyAlignment="1">
      <alignment horizontal="left" vertical="center"/>
    </xf>
    <xf numFmtId="0" fontId="35" fillId="7" borderId="0" xfId="0" applyFont="1" applyFill="1" applyAlignment="1">
      <alignment horizontal="left" vertical="center"/>
    </xf>
    <xf numFmtId="0" fontId="36" fillId="7" borderId="0" xfId="0" applyFont="1" applyFill="1" applyAlignment="1">
      <alignment horizontal="left" vertical="center" wrapText="1"/>
    </xf>
    <xf numFmtId="0" fontId="36" fillId="7" borderId="0" xfId="0" applyFont="1" applyFill="1" applyAlignment="1">
      <alignment horizontal="left" vertical="center"/>
    </xf>
    <xf numFmtId="0" fontId="11" fillId="8" borderId="0" xfId="1" applyFont="1" applyFill="1" applyAlignment="1">
      <alignment horizontal="left" vertical="center" shrinkToFit="1"/>
    </xf>
    <xf numFmtId="0" fontId="39" fillId="8" borderId="0" xfId="1" applyFont="1" applyFill="1" applyAlignment="1">
      <alignment horizontal="left" vertical="center"/>
    </xf>
    <xf numFmtId="0" fontId="40" fillId="8" borderId="0" xfId="1" applyFont="1" applyFill="1" applyAlignment="1">
      <alignment horizontal="left" vertical="center"/>
    </xf>
    <xf numFmtId="0" fontId="40" fillId="8" borderId="0" xfId="1" applyFont="1" applyFill="1" applyAlignment="1">
      <alignment horizontal="left" vertical="center" wrapText="1"/>
    </xf>
    <xf numFmtId="0" fontId="36" fillId="8" borderId="0" xfId="1" applyFont="1" applyFill="1" applyAlignment="1">
      <alignment horizontal="left" vertical="center"/>
    </xf>
    <xf numFmtId="0" fontId="41" fillId="8" borderId="0" xfId="1" applyFont="1" applyFill="1" applyAlignment="1">
      <alignment horizontal="left" vertical="center" wrapText="1"/>
    </xf>
    <xf numFmtId="0" fontId="36" fillId="8" borderId="0" xfId="1" applyFont="1" applyFill="1" applyAlignment="1">
      <alignment horizontal="left" vertical="center" wrapText="1"/>
    </xf>
    <xf numFmtId="0" fontId="35" fillId="8" borderId="0" xfId="1" applyFont="1" applyFill="1" applyAlignment="1">
      <alignment horizontal="left" vertical="center"/>
    </xf>
    <xf numFmtId="0" fontId="39" fillId="8" borderId="0" xfId="1" applyFont="1" applyFill="1" applyAlignment="1">
      <alignment horizontal="left" vertical="center" wrapText="1"/>
    </xf>
    <xf numFmtId="49" fontId="36" fillId="8" borderId="0" xfId="1" applyNumberFormat="1" applyFont="1" applyFill="1" applyAlignment="1">
      <alignment horizontal="left" vertical="center"/>
    </xf>
    <xf numFmtId="0" fontId="42" fillId="8" borderId="40" xfId="1" applyFont="1" applyFill="1" applyBorder="1" applyAlignment="1">
      <alignment horizontal="center" vertical="center"/>
    </xf>
    <xf numFmtId="0" fontId="43" fillId="8" borderId="40" xfId="1" applyFont="1" applyFill="1" applyBorder="1" applyAlignment="1">
      <alignment horizontal="left" vertical="top" wrapText="1"/>
    </xf>
    <xf numFmtId="0" fontId="43" fillId="8" borderId="40" xfId="1" applyFont="1" applyFill="1" applyBorder="1" applyAlignment="1">
      <alignment horizontal="left" vertical="center"/>
    </xf>
    <xf numFmtId="0" fontId="43" fillId="8" borderId="41" xfId="1" applyFont="1" applyFill="1" applyBorder="1" applyAlignment="1">
      <alignment horizontal="left" vertical="top" wrapText="1"/>
    </xf>
    <xf numFmtId="49" fontId="44" fillId="8" borderId="41" xfId="1" applyNumberFormat="1" applyFont="1" applyFill="1" applyBorder="1" applyAlignment="1">
      <alignment horizontal="center" vertical="center" wrapText="1" shrinkToFit="1"/>
    </xf>
    <xf numFmtId="0" fontId="21" fillId="3" borderId="0" xfId="0" applyFont="1" applyFill="1" applyAlignment="1">
      <alignment vertical="center" shrinkToFit="1"/>
    </xf>
    <xf numFmtId="0" fontId="22" fillId="3" borderId="0" xfId="0" applyFont="1" applyFill="1" applyAlignment="1">
      <alignment vertical="center" shrinkToFit="1"/>
    </xf>
    <xf numFmtId="0" fontId="26" fillId="6" borderId="42" xfId="0" applyFont="1" applyFill="1" applyBorder="1" applyAlignment="1">
      <alignment horizontal="center" vertical="center" shrinkToFit="1"/>
    </xf>
    <xf numFmtId="0" fontId="27" fillId="6" borderId="42" xfId="0" applyFont="1" applyFill="1" applyBorder="1" applyAlignment="1">
      <alignment horizontal="center" vertical="center" shrinkToFit="1"/>
    </xf>
    <xf numFmtId="0" fontId="28" fillId="6" borderId="42" xfId="0" applyFont="1" applyFill="1" applyBorder="1" applyAlignment="1">
      <alignment horizontal="center" vertical="center" shrinkToFit="1"/>
    </xf>
    <xf numFmtId="176" fontId="25" fillId="3" borderId="42" xfId="0" applyNumberFormat="1" applyFont="1" applyFill="1" applyBorder="1" applyAlignment="1">
      <alignment horizontal="center" vertical="center" shrinkToFit="1"/>
    </xf>
    <xf numFmtId="14" fontId="25" fillId="3" borderId="42" xfId="0" applyNumberFormat="1" applyFont="1" applyFill="1" applyBorder="1" applyAlignment="1">
      <alignment horizontal="center" vertical="center"/>
    </xf>
    <xf numFmtId="0" fontId="25" fillId="3" borderId="42" xfId="0" applyFont="1" applyFill="1" applyBorder="1" applyAlignment="1">
      <alignment horizontal="center" vertical="center"/>
    </xf>
    <xf numFmtId="0" fontId="15" fillId="3" borderId="42" xfId="0" applyFont="1" applyFill="1" applyBorder="1" applyAlignment="1">
      <alignment vertical="center" shrinkToFit="1"/>
    </xf>
    <xf numFmtId="0" fontId="14" fillId="3" borderId="42" xfId="0" applyFont="1" applyFill="1" applyBorder="1" applyAlignment="1">
      <alignment vertical="center" shrinkToFit="1"/>
    </xf>
    <xf numFmtId="0" fontId="3" fillId="3" borderId="42" xfId="0" applyFont="1" applyFill="1" applyBorder="1" applyAlignment="1">
      <alignment horizontal="left" vertical="top" shrinkToFit="1"/>
    </xf>
    <xf numFmtId="0" fontId="3" fillId="3" borderId="42" xfId="0" applyFont="1" applyFill="1" applyBorder="1" applyAlignment="1">
      <alignment vertical="center" shrinkToFit="1"/>
    </xf>
    <xf numFmtId="0" fontId="3" fillId="3" borderId="42" xfId="0" applyFont="1" applyFill="1" applyBorder="1" applyAlignment="1">
      <alignment vertical="top"/>
    </xf>
    <xf numFmtId="0" fontId="3" fillId="3" borderId="42" xfId="0" applyFont="1" applyFill="1" applyBorder="1">
      <alignment vertical="center"/>
    </xf>
    <xf numFmtId="14" fontId="25" fillId="3" borderId="42" xfId="0" applyNumberFormat="1" applyFont="1" applyFill="1" applyBorder="1" applyAlignment="1">
      <alignment horizontal="left" vertical="top"/>
    </xf>
    <xf numFmtId="0" fontId="25" fillId="3" borderId="42" xfId="0" applyFont="1" applyFill="1" applyBorder="1" applyAlignment="1">
      <alignment horizontal="right" vertical="center"/>
    </xf>
    <xf numFmtId="0" fontId="25" fillId="3" borderId="42" xfId="0" applyFont="1" applyFill="1" applyBorder="1" applyAlignment="1">
      <alignment horizontal="center" vertical="center" shrinkToFit="1"/>
    </xf>
    <xf numFmtId="0" fontId="25" fillId="3" borderId="42" xfId="0" applyFont="1" applyFill="1" applyBorder="1">
      <alignment vertical="center"/>
    </xf>
    <xf numFmtId="0" fontId="25" fillId="3" borderId="42" xfId="0" applyFont="1" applyFill="1" applyBorder="1" applyAlignment="1">
      <alignment horizontal="center"/>
    </xf>
    <xf numFmtId="0" fontId="32" fillId="3" borderId="42" xfId="0" applyFont="1" applyFill="1" applyBorder="1" applyAlignment="1">
      <alignment horizontal="right"/>
    </xf>
    <xf numFmtId="0" fontId="32" fillId="3" borderId="42" xfId="0" applyFont="1" applyFill="1" applyBorder="1" applyAlignment="1">
      <alignment horizontal="left"/>
    </xf>
    <xf numFmtId="0" fontId="25" fillId="3" borderId="42" xfId="0" applyFont="1" applyFill="1" applyBorder="1" applyAlignment="1">
      <alignment vertical="center" shrinkToFit="1"/>
    </xf>
    <xf numFmtId="0" fontId="25" fillId="3" borderId="45" xfId="0" applyFont="1" applyFill="1" applyBorder="1" applyAlignment="1">
      <alignment horizontal="center"/>
    </xf>
    <xf numFmtId="0" fontId="32" fillId="3" borderId="45" xfId="0" applyFont="1" applyFill="1" applyBorder="1" applyAlignment="1">
      <alignment horizontal="left"/>
    </xf>
    <xf numFmtId="0" fontId="14" fillId="3" borderId="47" xfId="0" applyFont="1" applyFill="1" applyBorder="1" applyAlignment="1">
      <alignment vertical="center" shrinkToFit="1"/>
    </xf>
    <xf numFmtId="0" fontId="14" fillId="3" borderId="48" xfId="0" applyFont="1" applyFill="1" applyBorder="1" applyAlignment="1">
      <alignment vertical="center" shrinkToFit="1"/>
    </xf>
    <xf numFmtId="0" fontId="3" fillId="3" borderId="47" xfId="0" applyFont="1" applyFill="1" applyBorder="1" applyAlignment="1">
      <alignment vertical="center" shrinkToFit="1"/>
    </xf>
    <xf numFmtId="0" fontId="3" fillId="3" borderId="48" xfId="0" applyFont="1" applyFill="1" applyBorder="1" applyAlignment="1">
      <alignment horizontal="left" vertical="top" shrinkToFit="1"/>
    </xf>
    <xf numFmtId="0" fontId="3" fillId="3" borderId="47" xfId="0" applyFont="1" applyFill="1" applyBorder="1">
      <alignment vertical="center"/>
    </xf>
    <xf numFmtId="0" fontId="3" fillId="3" borderId="48" xfId="0" applyFont="1" applyFill="1" applyBorder="1" applyAlignment="1">
      <alignment vertical="top"/>
    </xf>
    <xf numFmtId="0" fontId="3" fillId="3" borderId="48" xfId="0" applyFont="1" applyFill="1" applyBorder="1">
      <alignment vertical="center"/>
    </xf>
    <xf numFmtId="0" fontId="3" fillId="3" borderId="43" xfId="0" applyFont="1" applyFill="1" applyBorder="1">
      <alignment vertical="center"/>
    </xf>
    <xf numFmtId="0" fontId="3" fillId="3" borderId="45" xfId="0" applyFont="1" applyFill="1" applyBorder="1">
      <alignment vertical="center"/>
    </xf>
    <xf numFmtId="0" fontId="25" fillId="0" borderId="45" xfId="0" applyFont="1" applyBorder="1" applyAlignment="1">
      <alignment horizontal="center" vertical="center"/>
    </xf>
    <xf numFmtId="0" fontId="32" fillId="3" borderId="45" xfId="0" applyFont="1" applyFill="1" applyBorder="1" applyAlignment="1">
      <alignment horizontal="right"/>
    </xf>
    <xf numFmtId="0" fontId="3" fillId="3" borderId="46" xfId="0" applyFont="1" applyFill="1" applyBorder="1">
      <alignment vertical="center"/>
    </xf>
    <xf numFmtId="0" fontId="3" fillId="3" borderId="49" xfId="0" applyFont="1" applyFill="1" applyBorder="1">
      <alignment vertical="center"/>
    </xf>
    <xf numFmtId="0" fontId="3" fillId="3" borderId="50" xfId="0" applyFont="1" applyFill="1" applyBorder="1">
      <alignment vertical="center"/>
    </xf>
    <xf numFmtId="0" fontId="25" fillId="3" borderId="50" xfId="0" applyFont="1" applyFill="1" applyBorder="1">
      <alignment vertical="center"/>
    </xf>
    <xf numFmtId="0" fontId="3" fillId="3" borderId="51" xfId="0" applyFont="1" applyFill="1" applyBorder="1">
      <alignment vertical="center"/>
    </xf>
    <xf numFmtId="0" fontId="18" fillId="3" borderId="48" xfId="0" applyFont="1" applyFill="1" applyBorder="1" applyAlignment="1"/>
    <xf numFmtId="0" fontId="25" fillId="3" borderId="50" xfId="0" applyFont="1" applyFill="1" applyBorder="1" applyAlignment="1">
      <alignment horizontal="right" vertical="center"/>
    </xf>
    <xf numFmtId="0" fontId="25" fillId="3" borderId="50" xfId="0" applyFont="1" applyFill="1" applyBorder="1" applyAlignment="1">
      <alignment horizontal="center" vertical="center"/>
    </xf>
    <xf numFmtId="0" fontId="25" fillId="3" borderId="50" xfId="0" applyFont="1" applyFill="1" applyBorder="1" applyAlignment="1">
      <alignment horizontal="center" vertical="center" shrinkToFit="1"/>
    </xf>
    <xf numFmtId="0" fontId="22" fillId="3" borderId="50" xfId="0" applyFont="1" applyFill="1" applyBorder="1" applyAlignment="1">
      <alignment vertical="top"/>
    </xf>
    <xf numFmtId="0" fontId="18" fillId="3" borderId="47" xfId="0" applyFont="1" applyFill="1" applyBorder="1" applyAlignment="1"/>
    <xf numFmtId="0" fontId="45" fillId="6" borderId="29" xfId="0" applyFont="1" applyFill="1" applyBorder="1" applyAlignment="1">
      <alignment horizontal="center" vertical="center" shrinkToFit="1"/>
    </xf>
    <xf numFmtId="0" fontId="46" fillId="6" borderId="29" xfId="0" applyFont="1" applyFill="1" applyBorder="1" applyAlignment="1">
      <alignment horizontal="center" vertical="center" shrinkToFit="1"/>
    </xf>
    <xf numFmtId="0" fontId="47" fillId="6" borderId="29" xfId="0" applyFont="1" applyFill="1" applyBorder="1" applyAlignment="1">
      <alignment horizontal="center" vertical="center" shrinkToFit="1"/>
    </xf>
    <xf numFmtId="0" fontId="32" fillId="3" borderId="0" xfId="0" applyFont="1" applyFill="1" applyAlignment="1" applyProtection="1">
      <alignment horizontal="center" vertical="center" shrinkToFit="1"/>
      <protection locked="0"/>
    </xf>
    <xf numFmtId="0" fontId="12" fillId="3" borderId="36" xfId="0" applyFont="1" applyFill="1" applyBorder="1" applyAlignment="1" applyProtection="1">
      <protection locked="0"/>
    </xf>
    <xf numFmtId="0" fontId="3" fillId="3" borderId="32" xfId="0" applyFont="1" applyFill="1" applyBorder="1" applyAlignment="1">
      <alignment horizontal="left" vertical="top" shrinkToFit="1"/>
    </xf>
    <xf numFmtId="0" fontId="18" fillId="3" borderId="0" xfId="0" applyFont="1" applyFill="1" applyAlignment="1">
      <alignment horizontal="center"/>
    </xf>
    <xf numFmtId="0" fontId="3" fillId="0" borderId="55" xfId="0" applyFont="1" applyBorder="1" applyAlignment="1">
      <alignment horizontal="left" vertical="center" shrinkToFit="1"/>
    </xf>
    <xf numFmtId="0" fontId="3" fillId="0" borderId="60" xfId="0" applyFont="1" applyBorder="1" applyAlignment="1">
      <alignment horizontal="center" vertical="center" shrinkToFit="1"/>
    </xf>
    <xf numFmtId="14" fontId="25" fillId="3" borderId="10" xfId="0" applyNumberFormat="1" applyFont="1" applyFill="1" applyBorder="1" applyAlignment="1">
      <alignment horizontal="left" vertical="top" shrinkToFit="1"/>
    </xf>
    <xf numFmtId="14" fontId="25" fillId="3" borderId="11" xfId="0" applyNumberFormat="1" applyFont="1" applyFill="1" applyBorder="1" applyAlignment="1">
      <alignment horizontal="left" vertical="top" shrinkToFit="1"/>
    </xf>
    <xf numFmtId="14" fontId="25" fillId="3" borderId="29" xfId="0" applyNumberFormat="1" applyFont="1" applyFill="1" applyBorder="1" applyAlignment="1">
      <alignment horizontal="center" vertical="center" shrinkToFit="1"/>
    </xf>
    <xf numFmtId="0" fontId="25" fillId="3" borderId="29" xfId="0" applyFont="1" applyFill="1" applyBorder="1" applyAlignment="1">
      <alignment horizontal="center" vertical="center" shrinkToFit="1"/>
    </xf>
    <xf numFmtId="0" fontId="32" fillId="0" borderId="0" xfId="0" applyFont="1">
      <alignment vertical="center"/>
    </xf>
    <xf numFmtId="14" fontId="3" fillId="3" borderId="13" xfId="0" applyNumberFormat="1" applyFont="1" applyFill="1" applyBorder="1" applyAlignment="1">
      <alignment horizontal="center" vertical="center" shrinkToFit="1"/>
    </xf>
    <xf numFmtId="14" fontId="3" fillId="3" borderId="10" xfId="0" applyNumberFormat="1" applyFont="1" applyFill="1" applyBorder="1" applyAlignment="1">
      <alignment horizontal="left" vertical="top" shrinkToFit="1"/>
    </xf>
    <xf numFmtId="14" fontId="3" fillId="3" borderId="11" xfId="0" applyNumberFormat="1" applyFont="1" applyFill="1" applyBorder="1" applyAlignment="1">
      <alignment horizontal="left" vertical="top" shrinkToFit="1"/>
    </xf>
    <xf numFmtId="0" fontId="3" fillId="3" borderId="13" xfId="0" applyFont="1" applyFill="1" applyBorder="1" applyAlignment="1">
      <alignment horizontal="center" vertical="center" shrinkToFit="1"/>
    </xf>
    <xf numFmtId="0" fontId="49" fillId="0" borderId="52" xfId="0" applyFont="1" applyBorder="1">
      <alignment vertical="center"/>
    </xf>
    <xf numFmtId="0" fontId="49" fillId="0" borderId="67" xfId="0" applyFont="1" applyBorder="1">
      <alignment vertical="center"/>
    </xf>
    <xf numFmtId="0" fontId="49" fillId="0" borderId="53" xfId="0" applyFont="1" applyBorder="1">
      <alignment vertical="center"/>
    </xf>
    <xf numFmtId="0" fontId="39" fillId="0" borderId="14" xfId="0" applyFont="1" applyBorder="1" applyAlignment="1">
      <alignment horizontal="center" vertical="center" shrinkToFit="1"/>
    </xf>
    <xf numFmtId="0" fontId="3" fillId="3" borderId="29" xfId="0" applyFont="1" applyFill="1" applyBorder="1" applyAlignment="1">
      <alignment horizontal="left" vertical="top" shrinkToFit="1"/>
    </xf>
    <xf numFmtId="14" fontId="25" fillId="3" borderId="42" xfId="0" applyNumberFormat="1" applyFont="1" applyFill="1" applyBorder="1" applyAlignment="1">
      <alignment horizontal="center" vertical="center" shrinkToFit="1"/>
    </xf>
    <xf numFmtId="0" fontId="3" fillId="3" borderId="42" xfId="0" applyFont="1" applyFill="1" applyBorder="1" applyAlignment="1">
      <alignment vertical="top" shrinkToFit="1"/>
    </xf>
    <xf numFmtId="14" fontId="25" fillId="3" borderId="42" xfId="0" applyNumberFormat="1" applyFont="1" applyFill="1" applyBorder="1" applyAlignment="1">
      <alignment horizontal="left" vertical="top" shrinkToFit="1"/>
    </xf>
    <xf numFmtId="0" fontId="18" fillId="3" borderId="0" xfId="0" applyFont="1" applyFill="1" applyAlignment="1">
      <alignment horizontal="left" vertical="top"/>
    </xf>
    <xf numFmtId="0" fontId="10" fillId="4" borderId="70" xfId="0" applyFont="1" applyFill="1" applyBorder="1">
      <alignment vertical="center"/>
    </xf>
    <xf numFmtId="0" fontId="14" fillId="3" borderId="12" xfId="0" applyFont="1" applyFill="1" applyBorder="1" applyAlignment="1" applyProtection="1">
      <alignment vertical="top" wrapText="1" shrinkToFit="1"/>
      <protection locked="0"/>
    </xf>
    <xf numFmtId="0" fontId="39" fillId="3" borderId="0" xfId="0" applyFont="1" applyFill="1" applyAlignment="1">
      <alignment horizontal="center" vertical="center" shrinkToFit="1"/>
    </xf>
    <xf numFmtId="176" fontId="3" fillId="3" borderId="0" xfId="0" applyNumberFormat="1" applyFont="1" applyFill="1" applyAlignment="1">
      <alignment horizontal="center" vertical="center" shrinkToFit="1"/>
    </xf>
    <xf numFmtId="0" fontId="3" fillId="3" borderId="75" xfId="0" applyFont="1" applyFill="1" applyBorder="1" applyAlignment="1">
      <alignment horizontal="right" vertical="center"/>
    </xf>
    <xf numFmtId="0" fontId="3" fillId="3" borderId="75" xfId="0" applyFont="1" applyFill="1" applyBorder="1" applyAlignment="1">
      <alignment horizontal="center" vertical="center"/>
    </xf>
    <xf numFmtId="0" fontId="3" fillId="3" borderId="75" xfId="0" applyFont="1" applyFill="1" applyBorder="1" applyAlignment="1">
      <alignment horizontal="center" vertical="center" shrinkToFit="1"/>
    </xf>
    <xf numFmtId="0" fontId="3" fillId="3" borderId="75" xfId="0" applyFont="1" applyFill="1" applyBorder="1">
      <alignment vertical="center"/>
    </xf>
    <xf numFmtId="0" fontId="22" fillId="3" borderId="75" xfId="0" applyFont="1" applyFill="1" applyBorder="1" applyAlignment="1">
      <alignment vertical="top"/>
    </xf>
    <xf numFmtId="0" fontId="39" fillId="3" borderId="42" xfId="0" applyFont="1" applyFill="1" applyBorder="1" applyAlignment="1">
      <alignment horizontal="center" vertical="center" shrinkToFit="1"/>
    </xf>
    <xf numFmtId="176" fontId="3" fillId="3" borderId="42" xfId="0" applyNumberFormat="1" applyFont="1" applyFill="1" applyBorder="1" applyAlignment="1">
      <alignment horizontal="center" vertical="center" shrinkToFit="1"/>
    </xf>
    <xf numFmtId="14" fontId="3" fillId="3" borderId="42" xfId="0" applyNumberFormat="1" applyFont="1" applyFill="1" applyBorder="1" applyAlignment="1">
      <alignment horizontal="center" vertical="center" shrinkToFit="1"/>
    </xf>
    <xf numFmtId="14" fontId="3" fillId="3" borderId="42" xfId="0" applyNumberFormat="1" applyFont="1" applyFill="1" applyBorder="1" applyAlignment="1">
      <alignment horizontal="left" vertical="top" shrinkToFit="1"/>
    </xf>
    <xf numFmtId="0" fontId="22" fillId="3" borderId="42" xfId="0" applyFont="1" applyFill="1" applyBorder="1" applyAlignment="1">
      <alignment vertical="top"/>
    </xf>
    <xf numFmtId="14" fontId="3" fillId="3" borderId="13" xfId="0" applyNumberFormat="1" applyFont="1" applyFill="1" applyBorder="1" applyAlignment="1">
      <alignment horizontal="left" vertical="top" shrinkToFit="1"/>
    </xf>
    <xf numFmtId="176" fontId="3" fillId="3" borderId="80" xfId="0" applyNumberFormat="1" applyFont="1" applyFill="1" applyBorder="1" applyAlignment="1">
      <alignment horizontal="center" vertical="center" shrinkToFit="1"/>
    </xf>
    <xf numFmtId="0" fontId="3" fillId="3" borderId="13" xfId="0" applyFont="1" applyFill="1" applyBorder="1" applyAlignment="1">
      <alignment vertical="center" shrinkToFit="1"/>
    </xf>
    <xf numFmtId="0" fontId="3" fillId="3" borderId="13" xfId="0" applyFont="1" applyFill="1" applyBorder="1" applyAlignment="1">
      <alignment vertical="top"/>
    </xf>
    <xf numFmtId="0" fontId="3" fillId="3" borderId="13" xfId="0" applyFont="1" applyFill="1" applyBorder="1">
      <alignment vertical="center"/>
    </xf>
    <xf numFmtId="0" fontId="3" fillId="3" borderId="13" xfId="0" applyFont="1" applyFill="1" applyBorder="1" applyAlignment="1"/>
    <xf numFmtId="0" fontId="22" fillId="3" borderId="13" xfId="0" applyFont="1" applyFill="1" applyBorder="1" applyAlignment="1">
      <alignment vertical="top"/>
    </xf>
    <xf numFmtId="0" fontId="3" fillId="3" borderId="85" xfId="0" applyFont="1" applyFill="1" applyBorder="1">
      <alignment vertical="center"/>
    </xf>
    <xf numFmtId="0" fontId="3" fillId="3" borderId="86" xfId="0" applyFont="1" applyFill="1" applyBorder="1">
      <alignment vertical="center"/>
    </xf>
    <xf numFmtId="0" fontId="18" fillId="3" borderId="85" xfId="0" applyFont="1" applyFill="1" applyBorder="1" applyAlignment="1"/>
    <xf numFmtId="0" fontId="18" fillId="3" borderId="86" xfId="0" applyFont="1" applyFill="1" applyBorder="1" applyAlignment="1"/>
    <xf numFmtId="0" fontId="18" fillId="3" borderId="85" xfId="0" applyFont="1" applyFill="1" applyBorder="1" applyAlignment="1">
      <alignment horizontal="left" vertical="top"/>
    </xf>
    <xf numFmtId="0" fontId="3" fillId="3" borderId="85" xfId="0" applyFont="1" applyFill="1" applyBorder="1" applyAlignment="1">
      <alignment vertical="center" shrinkToFit="1"/>
    </xf>
    <xf numFmtId="0" fontId="3" fillId="3" borderId="86" xfId="0" applyFont="1" applyFill="1" applyBorder="1" applyAlignment="1">
      <alignment vertical="center" shrinkToFit="1"/>
    </xf>
    <xf numFmtId="0" fontId="3" fillId="3" borderId="85" xfId="0" applyFont="1" applyFill="1" applyBorder="1" applyAlignment="1">
      <alignment horizontal="left" vertical="top"/>
    </xf>
    <xf numFmtId="0" fontId="3" fillId="3" borderId="86" xfId="0" applyFont="1" applyFill="1" applyBorder="1" applyAlignment="1">
      <alignment horizontal="left" vertical="top"/>
    </xf>
    <xf numFmtId="0" fontId="3" fillId="3" borderId="87" xfId="0" applyFont="1" applyFill="1" applyBorder="1">
      <alignment vertical="center"/>
    </xf>
    <xf numFmtId="0" fontId="3" fillId="3" borderId="88" xfId="0" applyFont="1" applyFill="1" applyBorder="1">
      <alignment vertical="center"/>
    </xf>
    <xf numFmtId="0" fontId="3" fillId="3" borderId="87" xfId="0" applyFont="1" applyFill="1" applyBorder="1" applyAlignment="1">
      <alignment horizontal="right" vertical="center"/>
    </xf>
    <xf numFmtId="0" fontId="3" fillId="3" borderId="87" xfId="0" applyFont="1" applyFill="1" applyBorder="1" applyAlignment="1">
      <alignment horizontal="center" vertical="center"/>
    </xf>
    <xf numFmtId="0" fontId="3" fillId="3" borderId="87" xfId="0" applyFont="1" applyFill="1" applyBorder="1" applyAlignment="1">
      <alignment vertical="center" shrinkToFit="1"/>
    </xf>
    <xf numFmtId="0" fontId="3" fillId="3" borderId="89" xfId="0" applyFont="1" applyFill="1" applyBorder="1">
      <alignment vertical="center"/>
    </xf>
    <xf numFmtId="176" fontId="32" fillId="3" borderId="13" xfId="0" applyNumberFormat="1" applyFont="1" applyFill="1" applyBorder="1" applyAlignment="1">
      <alignment horizontal="center" vertical="center" shrinkToFit="1"/>
    </xf>
    <xf numFmtId="14" fontId="32" fillId="3" borderId="13" xfId="0" applyNumberFormat="1" applyFont="1" applyFill="1" applyBorder="1" applyAlignment="1">
      <alignment horizontal="center" vertical="center" shrinkToFit="1"/>
    </xf>
    <xf numFmtId="14" fontId="32" fillId="3" borderId="13" xfId="0" applyNumberFormat="1" applyFont="1" applyFill="1" applyBorder="1" applyAlignment="1">
      <alignment horizontal="left" vertical="top" shrinkToFit="1"/>
    </xf>
    <xf numFmtId="176" fontId="32" fillId="3" borderId="42" xfId="0" applyNumberFormat="1" applyFont="1" applyFill="1" applyBorder="1" applyAlignment="1">
      <alignment horizontal="center" vertical="center" shrinkToFit="1"/>
    </xf>
    <xf numFmtId="14" fontId="32" fillId="3" borderId="42" xfId="0" applyNumberFormat="1" applyFont="1" applyFill="1" applyBorder="1" applyAlignment="1">
      <alignment horizontal="center" vertical="center" shrinkToFit="1"/>
    </xf>
    <xf numFmtId="14" fontId="32" fillId="3" borderId="42" xfId="0" applyNumberFormat="1" applyFont="1" applyFill="1" applyBorder="1" applyAlignment="1">
      <alignment horizontal="left" vertical="top" shrinkToFit="1"/>
    </xf>
    <xf numFmtId="0" fontId="32" fillId="3" borderId="42" xfId="0" applyFont="1" applyFill="1" applyBorder="1" applyAlignment="1">
      <alignment horizontal="center" vertical="center" shrinkToFit="1"/>
    </xf>
    <xf numFmtId="0" fontId="18" fillId="0" borderId="0" xfId="0" applyFont="1" applyAlignment="1">
      <alignment shrinkToFit="1"/>
    </xf>
    <xf numFmtId="0" fontId="18" fillId="0" borderId="0" xfId="0" applyFont="1">
      <alignment vertical="center"/>
    </xf>
    <xf numFmtId="0" fontId="18" fillId="3" borderId="0" xfId="0" applyFont="1" applyFill="1" applyAlignment="1">
      <alignment shrinkToFit="1"/>
    </xf>
    <xf numFmtId="0" fontId="18" fillId="3" borderId="85" xfId="0" applyFont="1" applyFill="1" applyBorder="1" applyAlignment="1">
      <alignment shrinkToFit="1"/>
    </xf>
    <xf numFmtId="0" fontId="18" fillId="3" borderId="86" xfId="0" applyFont="1" applyFill="1" applyBorder="1" applyAlignment="1">
      <alignment shrinkToFit="1"/>
    </xf>
    <xf numFmtId="0" fontId="50" fillId="3" borderId="72" xfId="0" applyFont="1" applyFill="1" applyBorder="1" applyAlignment="1">
      <alignment horizontal="left" vertical="top" shrinkToFit="1"/>
    </xf>
    <xf numFmtId="0" fontId="20" fillId="3" borderId="0" xfId="0" applyFont="1" applyFill="1" applyAlignment="1">
      <alignment horizontal="right" vertical="top"/>
    </xf>
    <xf numFmtId="0" fontId="20" fillId="3" borderId="0" xfId="0" applyFont="1" applyFill="1" applyAlignment="1">
      <alignment horizontal="center" vertical="top"/>
    </xf>
    <xf numFmtId="0" fontId="20" fillId="3" borderId="0" xfId="0" applyFont="1" applyFill="1" applyAlignment="1">
      <alignment vertical="top"/>
    </xf>
    <xf numFmtId="0" fontId="20" fillId="3" borderId="11" xfId="0" applyFont="1" applyFill="1" applyBorder="1" applyAlignment="1">
      <alignment vertical="top"/>
    </xf>
    <xf numFmtId="0" fontId="18" fillId="0" borderId="0" xfId="0" applyFont="1" applyAlignment="1">
      <alignment horizontal="left" vertical="top" shrinkToFit="1"/>
    </xf>
    <xf numFmtId="0" fontId="18" fillId="0" borderId="0" xfId="0" applyFont="1" applyAlignment="1">
      <alignment horizontal="left" vertical="top"/>
    </xf>
    <xf numFmtId="0" fontId="18" fillId="3" borderId="0" xfId="0" applyFont="1" applyFill="1" applyAlignment="1">
      <alignment horizontal="left" vertical="top" shrinkToFit="1"/>
    </xf>
    <xf numFmtId="0" fontId="18" fillId="3" borderId="85" xfId="0" applyFont="1" applyFill="1" applyBorder="1" applyAlignment="1">
      <alignment horizontal="left" vertical="top" shrinkToFit="1"/>
    </xf>
    <xf numFmtId="0" fontId="18" fillId="3" borderId="86" xfId="0" applyFont="1" applyFill="1" applyBorder="1" applyAlignment="1">
      <alignment horizontal="left" vertical="top" shrinkToFit="1"/>
    </xf>
    <xf numFmtId="0" fontId="20" fillId="3" borderId="0" xfId="0" applyFont="1" applyFill="1" applyAlignment="1">
      <alignment horizontal="left" vertical="top"/>
    </xf>
    <xf numFmtId="0" fontId="20" fillId="3" borderId="11" xfId="0" applyFont="1" applyFill="1" applyBorder="1" applyAlignment="1">
      <alignment horizontal="left" vertical="top"/>
    </xf>
    <xf numFmtId="0" fontId="14" fillId="3" borderId="12" xfId="0" applyFont="1" applyFill="1" applyBorder="1" applyAlignment="1" applyProtection="1">
      <alignment horizontal="left" vertical="top" wrapText="1" shrinkToFit="1"/>
      <protection locked="0"/>
    </xf>
    <xf numFmtId="0" fontId="3" fillId="3" borderId="90" xfId="0" applyFont="1" applyFill="1" applyBorder="1">
      <alignment vertical="center"/>
    </xf>
    <xf numFmtId="0" fontId="52" fillId="9" borderId="0" xfId="0" applyFont="1" applyFill="1">
      <alignment vertical="center"/>
    </xf>
    <xf numFmtId="0" fontId="53" fillId="9" borderId="0" xfId="0" applyFont="1" applyFill="1">
      <alignment vertical="center"/>
    </xf>
    <xf numFmtId="0" fontId="54" fillId="9" borderId="0" xfId="0" applyFont="1" applyFill="1">
      <alignment vertical="center"/>
    </xf>
    <xf numFmtId="0" fontId="52" fillId="9" borderId="0" xfId="0" applyFont="1" applyFill="1" applyAlignment="1">
      <alignment horizontal="left" vertical="top"/>
    </xf>
    <xf numFmtId="0" fontId="52" fillId="0" borderId="0" xfId="0" applyFont="1">
      <alignment vertical="center"/>
    </xf>
    <xf numFmtId="0" fontId="52" fillId="3" borderId="0" xfId="0" applyFont="1" applyFill="1">
      <alignment vertical="center"/>
    </xf>
    <xf numFmtId="0" fontId="52" fillId="3" borderId="0" xfId="0" applyFont="1" applyFill="1" applyAlignment="1">
      <alignment vertical="center" shrinkToFit="1"/>
    </xf>
    <xf numFmtId="0" fontId="53" fillId="0" borderId="0" xfId="0" applyFont="1">
      <alignment vertical="center"/>
    </xf>
    <xf numFmtId="0" fontId="54" fillId="0" borderId="0" xfId="0" applyFont="1">
      <alignment vertical="center"/>
    </xf>
    <xf numFmtId="0" fontId="52" fillId="0" borderId="0" xfId="0" applyFont="1" applyAlignment="1">
      <alignment horizontal="left" vertical="top"/>
    </xf>
    <xf numFmtId="0" fontId="51" fillId="9" borderId="0" xfId="0" applyFont="1" applyFill="1" applyAlignment="1">
      <alignment vertical="top"/>
    </xf>
    <xf numFmtId="0" fontId="51" fillId="3" borderId="0" xfId="0" applyFont="1" applyFill="1" applyAlignment="1">
      <alignment vertical="top"/>
    </xf>
    <xf numFmtId="176" fontId="32" fillId="3" borderId="95" xfId="0" applyNumberFormat="1" applyFont="1" applyFill="1" applyBorder="1" applyAlignment="1">
      <alignment horizontal="center" vertical="center" shrinkToFit="1"/>
    </xf>
    <xf numFmtId="176" fontId="32" fillId="3" borderId="64" xfId="0" applyNumberFormat="1" applyFont="1" applyFill="1" applyBorder="1" applyAlignment="1">
      <alignment horizontal="center" vertical="center" shrinkToFit="1"/>
    </xf>
    <xf numFmtId="176" fontId="3" fillId="3" borderId="96" xfId="0" applyNumberFormat="1" applyFont="1" applyFill="1" applyBorder="1" applyAlignment="1">
      <alignment horizontal="center" vertical="center" shrinkToFit="1"/>
    </xf>
    <xf numFmtId="0" fontId="18" fillId="3" borderId="86" xfId="0" applyFont="1" applyFill="1" applyBorder="1" applyAlignment="1">
      <alignment horizontal="left" vertical="top"/>
    </xf>
    <xf numFmtId="0" fontId="3" fillId="3" borderId="84" xfId="0" applyFont="1" applyFill="1" applyBorder="1">
      <alignment vertical="center"/>
    </xf>
    <xf numFmtId="176" fontId="3" fillId="3" borderId="94" xfId="0" applyNumberFormat="1" applyFont="1" applyFill="1" applyBorder="1" applyAlignment="1">
      <alignment horizontal="center" vertical="center" shrinkToFit="1"/>
    </xf>
    <xf numFmtId="0" fontId="21" fillId="3" borderId="84" xfId="0" applyFont="1" applyFill="1" applyBorder="1" applyAlignment="1">
      <alignment vertical="center" shrinkToFit="1"/>
    </xf>
    <xf numFmtId="0" fontId="21" fillId="3" borderId="0" xfId="0" applyFont="1" applyFill="1" applyAlignment="1">
      <alignment shrinkToFit="1"/>
    </xf>
    <xf numFmtId="0" fontId="9" fillId="0" borderId="36" xfId="0" applyFont="1" applyBorder="1" applyAlignment="1" applyProtection="1">
      <alignment horizontal="center"/>
      <protection locked="0"/>
    </xf>
    <xf numFmtId="0" fontId="7" fillId="3" borderId="36" xfId="0" applyFont="1" applyFill="1" applyBorder="1" applyAlignment="1" applyProtection="1">
      <alignment horizontal="center" shrinkToFit="1"/>
      <protection locked="0"/>
    </xf>
    <xf numFmtId="0" fontId="3" fillId="3" borderId="91" xfId="0" applyFont="1" applyFill="1" applyBorder="1">
      <alignment vertical="center"/>
    </xf>
    <xf numFmtId="0" fontId="3" fillId="3" borderId="92" xfId="0" applyFont="1" applyFill="1" applyBorder="1">
      <alignment vertical="center"/>
    </xf>
    <xf numFmtId="0" fontId="3" fillId="3" borderId="93" xfId="0" applyFont="1" applyFill="1" applyBorder="1">
      <alignment vertical="center"/>
    </xf>
    <xf numFmtId="0" fontId="18" fillId="3" borderId="0" xfId="0" applyFont="1" applyFill="1">
      <alignment vertical="center"/>
    </xf>
    <xf numFmtId="0" fontId="18" fillId="3" borderId="85" xfId="0" applyFont="1" applyFill="1" applyBorder="1">
      <alignment vertical="center"/>
    </xf>
    <xf numFmtId="0" fontId="17" fillId="3" borderId="0" xfId="0" applyFont="1" applyFill="1" applyAlignment="1">
      <alignment horizontal="right" vertical="center" shrinkToFit="1"/>
    </xf>
    <xf numFmtId="0" fontId="18" fillId="3" borderId="0" xfId="0" applyFont="1" applyFill="1" applyAlignment="1">
      <alignment horizontal="center" vertical="center"/>
    </xf>
    <xf numFmtId="0" fontId="18" fillId="3" borderId="0" xfId="0" applyFont="1" applyFill="1" applyAlignment="1">
      <alignment horizontal="center" vertical="center" shrinkToFit="1"/>
    </xf>
    <xf numFmtId="0" fontId="12" fillId="3" borderId="0" xfId="0" applyFont="1" applyFill="1">
      <alignment vertical="center"/>
    </xf>
    <xf numFmtId="0" fontId="12" fillId="3" borderId="0" xfId="0" applyFont="1" applyFill="1" applyAlignment="1">
      <alignment horizontal="left" vertical="center"/>
    </xf>
    <xf numFmtId="0" fontId="18" fillId="3" borderId="0" xfId="0" applyFont="1" applyFill="1" applyAlignment="1">
      <alignment horizontal="right" vertical="center"/>
    </xf>
    <xf numFmtId="0" fontId="12" fillId="3" borderId="0" xfId="0" applyFont="1" applyFill="1" applyAlignment="1">
      <alignment horizontal="right" vertical="center"/>
    </xf>
    <xf numFmtId="0" fontId="18" fillId="3" borderId="86" xfId="0" applyFont="1" applyFill="1" applyBorder="1">
      <alignment vertical="center"/>
    </xf>
    <xf numFmtId="0" fontId="44" fillId="8" borderId="97" xfId="1" applyFont="1" applyFill="1" applyBorder="1" applyAlignment="1">
      <alignment vertical="center" wrapText="1" shrinkToFit="1"/>
    </xf>
    <xf numFmtId="0" fontId="44" fillId="8" borderId="41" xfId="1" applyFont="1" applyFill="1" applyBorder="1" applyAlignment="1">
      <alignment vertical="center" wrapText="1" shrinkToFit="1"/>
    </xf>
    <xf numFmtId="0" fontId="44" fillId="8" borderId="98" xfId="1" applyFont="1" applyFill="1" applyBorder="1" applyAlignment="1">
      <alignment vertical="center" wrapText="1" shrinkToFit="1"/>
    </xf>
    <xf numFmtId="0" fontId="42" fillId="8" borderId="41" xfId="1" applyFont="1" applyFill="1" applyBorder="1" applyAlignment="1">
      <alignment vertical="top"/>
    </xf>
    <xf numFmtId="0" fontId="42" fillId="8" borderId="41" xfId="1" applyFont="1" applyFill="1" applyBorder="1" applyAlignment="1">
      <alignment horizontal="center" vertical="center"/>
    </xf>
    <xf numFmtId="0" fontId="42" fillId="8" borderId="99" xfId="1" applyFont="1" applyFill="1" applyBorder="1" applyAlignment="1">
      <alignment horizontal="center" vertical="center"/>
    </xf>
    <xf numFmtId="0" fontId="42" fillId="8" borderId="98" xfId="1" applyFont="1" applyFill="1" applyBorder="1" applyAlignment="1">
      <alignment vertical="top"/>
    </xf>
    <xf numFmtId="0" fontId="18" fillId="5" borderId="36" xfId="0" applyFont="1" applyFill="1" applyBorder="1" applyAlignment="1" applyProtection="1">
      <alignment horizontal="center"/>
      <protection locked="0"/>
    </xf>
    <xf numFmtId="14" fontId="3" fillId="0" borderId="34" xfId="0" applyNumberFormat="1" applyFont="1" applyBorder="1" applyAlignment="1">
      <alignment horizontal="left" vertical="top" shrinkToFit="1"/>
    </xf>
    <xf numFmtId="0" fontId="2" fillId="0" borderId="0" xfId="0" applyFont="1" applyAlignment="1"/>
    <xf numFmtId="0" fontId="7" fillId="3" borderId="0" xfId="0" applyFont="1" applyFill="1" applyAlignment="1" applyProtection="1">
      <alignment horizontal="left"/>
      <protection locked="0"/>
    </xf>
    <xf numFmtId="0" fontId="58" fillId="3" borderId="0" xfId="0" applyFont="1" applyFill="1" applyAlignment="1"/>
    <xf numFmtId="0" fontId="2" fillId="3" borderId="0" xfId="0" applyFont="1" applyFill="1" applyAlignment="1"/>
    <xf numFmtId="0" fontId="3" fillId="3" borderId="0" xfId="0" applyFont="1" applyFill="1" applyAlignment="1">
      <alignment horizontal="right"/>
    </xf>
    <xf numFmtId="0" fontId="3" fillId="3" borderId="0" xfId="0" applyFont="1" applyFill="1" applyAlignment="1">
      <alignment horizontal="center"/>
    </xf>
    <xf numFmtId="0" fontId="3" fillId="3" borderId="0" xfId="0" applyFont="1" applyFill="1" applyAlignment="1">
      <alignment horizontal="center" shrinkToFit="1"/>
    </xf>
    <xf numFmtId="0" fontId="3" fillId="3" borderId="0" xfId="0" applyFont="1" applyFill="1" applyAlignment="1" applyProtection="1">
      <alignment horizontal="center"/>
      <protection locked="0"/>
    </xf>
    <xf numFmtId="0" fontId="6" fillId="5" borderId="0" xfId="0" applyFont="1" applyFill="1" applyAlignment="1" applyProtection="1">
      <protection locked="0"/>
    </xf>
    <xf numFmtId="0" fontId="5" fillId="3" borderId="0" xfId="0" applyFont="1" applyFill="1" applyAlignment="1" applyProtection="1">
      <alignment horizontal="center"/>
      <protection locked="0"/>
    </xf>
    <xf numFmtId="0" fontId="6" fillId="5" borderId="0" xfId="0" applyFont="1" applyFill="1" applyAlignment="1" applyProtection="1">
      <alignment horizontal="right"/>
      <protection locked="0"/>
    </xf>
    <xf numFmtId="0" fontId="3" fillId="0" borderId="0" xfId="0" applyFont="1" applyAlignment="1" applyProtection="1">
      <protection locked="0"/>
    </xf>
    <xf numFmtId="0" fontId="3" fillId="5" borderId="0" xfId="0" applyFont="1" applyFill="1" applyAlignment="1" applyProtection="1">
      <protection locked="0"/>
    </xf>
    <xf numFmtId="0" fontId="42" fillId="8" borderId="29" xfId="1" applyFont="1" applyFill="1" applyBorder="1" applyAlignment="1">
      <alignment vertical="top"/>
    </xf>
    <xf numFmtId="0" fontId="3" fillId="3" borderId="0" xfId="0" applyFont="1" applyFill="1" applyAlignment="1" applyProtection="1">
      <protection locked="0"/>
    </xf>
    <xf numFmtId="0" fontId="6" fillId="3" borderId="0" xfId="0" applyFont="1" applyFill="1" applyAlignment="1" applyProtection="1">
      <alignment horizontal="right"/>
      <protection locked="0"/>
    </xf>
    <xf numFmtId="0" fontId="3" fillId="0" borderId="5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54" xfId="0" applyFont="1" applyBorder="1" applyAlignment="1">
      <alignment horizontal="left" vertical="center" shrinkToFit="1"/>
    </xf>
    <xf numFmtId="0" fontId="3" fillId="0" borderId="54" xfId="0" applyFont="1" applyBorder="1" applyAlignment="1" applyProtection="1">
      <alignment horizontal="left" vertical="top" wrapText="1"/>
      <protection locked="0"/>
    </xf>
    <xf numFmtId="0" fontId="18" fillId="3" borderId="0" xfId="0" applyFont="1" applyFill="1" applyAlignment="1" applyProtection="1">
      <protection locked="0"/>
    </xf>
    <xf numFmtId="0" fontId="12" fillId="0" borderId="0" xfId="0" applyFont="1" applyAlignment="1">
      <alignment horizontal="left" vertical="center" shrinkToFit="1"/>
    </xf>
    <xf numFmtId="0" fontId="12" fillId="0" borderId="40" xfId="0" applyFont="1" applyBorder="1" applyAlignment="1">
      <alignment horizontal="left" vertical="center" shrinkToFit="1"/>
    </xf>
    <xf numFmtId="0" fontId="12" fillId="0" borderId="40" xfId="0" applyFont="1" applyBorder="1" applyAlignment="1" applyProtection="1">
      <alignment horizontal="left" vertical="center" shrinkToFit="1"/>
      <protection locked="0"/>
    </xf>
    <xf numFmtId="0" fontId="62" fillId="0" borderId="0" xfId="0" applyFont="1" applyAlignment="1">
      <alignment horizontal="left" vertical="center"/>
    </xf>
    <xf numFmtId="176" fontId="49" fillId="0" borderId="0" xfId="0" applyNumberFormat="1" applyFont="1" applyAlignment="1">
      <alignment horizontal="right" vertical="center"/>
    </xf>
    <xf numFmtId="0" fontId="5" fillId="0" borderId="55"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54" xfId="0" applyFont="1" applyBorder="1" applyAlignment="1">
      <alignment horizontal="center" vertical="center" shrinkToFit="1"/>
    </xf>
    <xf numFmtId="0" fontId="5" fillId="0" borderId="0" xfId="0" applyFont="1" applyAlignment="1">
      <alignment horizontal="center" vertical="center"/>
    </xf>
    <xf numFmtId="0" fontId="59" fillId="0" borderId="0" xfId="0" applyFont="1" applyAlignment="1">
      <alignment shrinkToFit="1"/>
    </xf>
    <xf numFmtId="0" fontId="9" fillId="3" borderId="0" xfId="0" applyFont="1" applyFill="1" applyAlignment="1" applyProtection="1">
      <alignment horizontal="right" shrinkToFit="1"/>
      <protection locked="0"/>
    </xf>
    <xf numFmtId="0" fontId="12" fillId="0" borderId="31" xfId="0" applyFont="1" applyBorder="1" applyAlignment="1">
      <alignment horizontal="left" vertical="center" shrinkToFit="1"/>
    </xf>
    <xf numFmtId="0" fontId="12" fillId="0" borderId="100" xfId="0" applyFont="1" applyBorder="1" applyAlignment="1" applyProtection="1">
      <alignment horizontal="left" vertical="center" shrinkToFit="1"/>
      <protection locked="0"/>
    </xf>
    <xf numFmtId="176" fontId="61" fillId="3" borderId="0" xfId="0" applyNumberFormat="1" applyFont="1" applyFill="1" applyAlignment="1"/>
    <xf numFmtId="0" fontId="9" fillId="5" borderId="0" xfId="0" applyFont="1" applyFill="1" applyAlignment="1" applyProtection="1">
      <alignment horizontal="right" shrinkToFit="1"/>
      <protection locked="0"/>
    </xf>
    <xf numFmtId="0" fontId="7" fillId="3" borderId="0" xfId="0" applyFont="1" applyFill="1" applyAlignment="1" applyProtection="1">
      <alignment horizontal="center" shrinkToFit="1"/>
      <protection locked="0"/>
    </xf>
    <xf numFmtId="0" fontId="7" fillId="3" borderId="0" xfId="0" applyFont="1" applyFill="1" applyAlignment="1" applyProtection="1">
      <alignment shrinkToFit="1"/>
      <protection locked="0"/>
    </xf>
    <xf numFmtId="0" fontId="59" fillId="3" borderId="0" xfId="0" applyFont="1" applyFill="1" applyAlignment="1">
      <alignment shrinkToFit="1"/>
    </xf>
    <xf numFmtId="0" fontId="9" fillId="3" borderId="0" xfId="0" applyFont="1" applyFill="1" applyAlignment="1">
      <alignment horizontal="right" shrinkToFit="1"/>
    </xf>
    <xf numFmtId="0" fontId="7" fillId="3" borderId="0" xfId="0" applyFont="1" applyFill="1" applyAlignment="1">
      <alignment horizontal="center" shrinkToFit="1"/>
    </xf>
    <xf numFmtId="177" fontId="5" fillId="0" borderId="55" xfId="0" applyNumberFormat="1" applyFont="1" applyBorder="1" applyAlignment="1">
      <alignment horizontal="right" vertical="center" shrinkToFit="1"/>
    </xf>
    <xf numFmtId="177" fontId="5" fillId="0" borderId="41" xfId="0" applyNumberFormat="1" applyFont="1" applyBorder="1" applyAlignment="1">
      <alignment horizontal="right" vertical="center" shrinkToFit="1"/>
    </xf>
    <xf numFmtId="177" fontId="58" fillId="3" borderId="0" xfId="0" applyNumberFormat="1" applyFont="1" applyFill="1" applyAlignment="1">
      <alignment shrinkToFit="1"/>
    </xf>
    <xf numFmtId="177" fontId="6" fillId="3" borderId="0" xfId="0" applyNumberFormat="1" applyFont="1" applyFill="1" applyAlignment="1" applyProtection="1">
      <alignment shrinkToFit="1"/>
      <protection locked="0"/>
    </xf>
    <xf numFmtId="177" fontId="5" fillId="0" borderId="0" xfId="0" applyNumberFormat="1" applyFont="1" applyAlignment="1">
      <alignment horizontal="right" vertical="center" shrinkToFit="1"/>
    </xf>
    <xf numFmtId="0" fontId="5" fillId="0" borderId="105" xfId="0" applyFont="1" applyBorder="1" applyAlignment="1">
      <alignment horizontal="center" vertical="center" shrinkToFit="1"/>
    </xf>
    <xf numFmtId="0" fontId="3" fillId="0" borderId="105" xfId="0" applyFont="1" applyBorder="1" applyAlignment="1">
      <alignment horizontal="left" vertical="center" shrinkToFit="1"/>
    </xf>
    <xf numFmtId="0" fontId="5" fillId="0" borderId="106" xfId="0" applyFont="1" applyBorder="1" applyAlignment="1">
      <alignment horizontal="center" vertical="center" shrinkToFit="1"/>
    </xf>
    <xf numFmtId="0" fontId="3" fillId="0" borderId="106" xfId="0" applyFont="1" applyBorder="1" applyAlignment="1">
      <alignment horizontal="left" vertical="center" shrinkToFit="1"/>
    </xf>
    <xf numFmtId="176" fontId="9" fillId="5" borderId="58" xfId="0" applyNumberFormat="1" applyFont="1" applyFill="1" applyBorder="1" applyAlignment="1" applyProtection="1">
      <alignment horizontal="right" shrinkToFit="1"/>
      <protection locked="0"/>
    </xf>
    <xf numFmtId="0" fontId="7" fillId="3" borderId="62" xfId="0" applyFont="1" applyFill="1" applyBorder="1" applyAlignment="1" applyProtection="1">
      <alignment horizontal="center" shrinkToFit="1"/>
      <protection locked="0"/>
    </xf>
    <xf numFmtId="0" fontId="9" fillId="3" borderId="62" xfId="0" applyFont="1" applyFill="1" applyBorder="1" applyAlignment="1" applyProtection="1">
      <alignment horizontal="right" shrinkToFit="1"/>
      <protection locked="0"/>
    </xf>
    <xf numFmtId="0" fontId="7" fillId="3" borderId="59" xfId="0" applyFont="1" applyFill="1" applyBorder="1" applyAlignment="1" applyProtection="1">
      <alignment shrinkToFit="1"/>
      <protection locked="0"/>
    </xf>
    <xf numFmtId="0" fontId="59" fillId="3" borderId="62" xfId="0" applyFont="1" applyFill="1" applyBorder="1" applyAlignment="1">
      <alignment shrinkToFit="1"/>
    </xf>
    <xf numFmtId="176" fontId="9" fillId="3" borderId="61" xfId="0" applyNumberFormat="1" applyFont="1" applyFill="1" applyBorder="1" applyAlignment="1">
      <alignment horizontal="right" shrinkToFit="1"/>
    </xf>
    <xf numFmtId="0" fontId="7" fillId="3" borderId="62" xfId="0" applyFont="1" applyFill="1" applyBorder="1" applyAlignment="1">
      <alignment horizontal="center" shrinkToFit="1"/>
    </xf>
    <xf numFmtId="0" fontId="9" fillId="3" borderId="62" xfId="0" applyFont="1" applyFill="1" applyBorder="1" applyAlignment="1">
      <alignment horizontal="right" shrinkToFit="1"/>
    </xf>
    <xf numFmtId="0" fontId="7" fillId="3" borderId="59" xfId="0" applyFont="1" applyFill="1" applyBorder="1" applyAlignment="1">
      <alignment horizontal="center" shrinkToFit="1"/>
    </xf>
    <xf numFmtId="0" fontId="7" fillId="3" borderId="63" xfId="0" applyFont="1" applyFill="1" applyBorder="1" applyAlignment="1">
      <alignment horizontal="center" shrinkToFit="1"/>
    </xf>
    <xf numFmtId="0" fontId="18" fillId="3" borderId="0" xfId="0" applyFont="1" applyFill="1" applyAlignment="1" applyProtection="1">
      <alignment horizontal="right"/>
      <protection locked="0"/>
    </xf>
    <xf numFmtId="0" fontId="60" fillId="0" borderId="0" xfId="0" applyFont="1" applyAlignment="1">
      <alignment horizontal="left"/>
    </xf>
    <xf numFmtId="0" fontId="17" fillId="3" borderId="0" xfId="0" applyFont="1" applyFill="1" applyAlignment="1">
      <alignment horizontal="left"/>
    </xf>
    <xf numFmtId="0" fontId="18" fillId="3" borderId="0" xfId="0" applyFont="1" applyFill="1" applyAlignment="1">
      <alignment horizontal="left"/>
    </xf>
    <xf numFmtId="0" fontId="60" fillId="3" borderId="0" xfId="0" applyFont="1" applyFill="1" applyAlignment="1">
      <alignment horizontal="left"/>
    </xf>
    <xf numFmtId="0" fontId="3" fillId="0" borderId="111"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12" xfId="0" applyFont="1" applyBorder="1" applyAlignment="1" applyProtection="1">
      <alignment horizontal="left" vertical="top" wrapText="1"/>
      <protection locked="0"/>
    </xf>
    <xf numFmtId="176" fontId="49" fillId="0" borderId="114" xfId="0" applyNumberFormat="1" applyFont="1" applyBorder="1" applyAlignment="1">
      <alignment horizontal="right" vertical="center" shrinkToFit="1"/>
    </xf>
    <xf numFmtId="0" fontId="5" fillId="0" borderId="115" xfId="0" applyFont="1" applyBorder="1" applyAlignment="1">
      <alignment horizontal="center" vertical="center" shrinkToFit="1"/>
    </xf>
    <xf numFmtId="0" fontId="3" fillId="0" borderId="115" xfId="0" applyFont="1" applyBorder="1" applyAlignment="1">
      <alignment horizontal="left" vertical="center" shrinkToFit="1"/>
    </xf>
    <xf numFmtId="14" fontId="3" fillId="0" borderId="109" xfId="0" applyNumberFormat="1" applyFont="1" applyBorder="1" applyAlignment="1">
      <alignment horizontal="left" vertical="top" shrinkToFit="1"/>
    </xf>
    <xf numFmtId="176" fontId="49" fillId="0" borderId="116" xfId="0" applyNumberFormat="1" applyFont="1" applyBorder="1" applyAlignment="1">
      <alignment horizontal="right" vertical="center" shrinkToFit="1"/>
    </xf>
    <xf numFmtId="0" fontId="3" fillId="0" borderId="117" xfId="0" applyFont="1" applyBorder="1" applyAlignment="1" applyProtection="1">
      <alignment horizontal="left" vertical="top" wrapText="1"/>
      <protection locked="0"/>
    </xf>
    <xf numFmtId="0" fontId="3" fillId="0" borderId="118" xfId="0" applyFont="1" applyBorder="1" applyAlignment="1" applyProtection="1">
      <alignment horizontal="left" vertical="top" wrapText="1"/>
      <protection locked="0"/>
    </xf>
    <xf numFmtId="176" fontId="49" fillId="0" borderId="119" xfId="0" applyNumberFormat="1" applyFont="1" applyBorder="1" applyAlignment="1">
      <alignment horizontal="right" vertical="center" shrinkToFit="1"/>
    </xf>
    <xf numFmtId="14" fontId="3" fillId="0" borderId="3" xfId="0" applyNumberFormat="1" applyFont="1" applyBorder="1" applyAlignment="1">
      <alignment horizontal="left" vertical="top" shrinkToFit="1"/>
    </xf>
    <xf numFmtId="176" fontId="49" fillId="0" borderId="120" xfId="0" applyNumberFormat="1" applyFont="1" applyBorder="1" applyAlignment="1">
      <alignment horizontal="right" vertical="center" shrinkToFit="1"/>
    </xf>
    <xf numFmtId="176" fontId="49" fillId="0" borderId="121" xfId="0" applyNumberFormat="1" applyFont="1" applyBorder="1" applyAlignment="1">
      <alignment horizontal="right" vertical="center" shrinkToFit="1"/>
    </xf>
    <xf numFmtId="14" fontId="3" fillId="0" borderId="7" xfId="0" applyNumberFormat="1" applyFont="1" applyBorder="1" applyAlignment="1">
      <alignment horizontal="left" vertical="top" shrinkToFit="1"/>
    </xf>
    <xf numFmtId="176" fontId="49" fillId="0" borderId="122" xfId="0" applyNumberFormat="1" applyFont="1" applyBorder="1" applyAlignment="1">
      <alignment horizontal="right" vertical="center" shrinkToFit="1"/>
    </xf>
    <xf numFmtId="177" fontId="3" fillId="0" borderId="124" xfId="0" applyNumberFormat="1" applyFont="1" applyBorder="1" applyAlignment="1">
      <alignment horizontal="right" vertical="center" shrinkToFit="1"/>
    </xf>
    <xf numFmtId="0" fontId="3" fillId="0" borderId="117" xfId="0" applyFont="1" applyBorder="1" applyAlignment="1">
      <alignment horizontal="center" vertical="center" shrinkToFit="1"/>
    </xf>
    <xf numFmtId="0" fontId="3" fillId="0" borderId="117" xfId="0" applyFont="1" applyBorder="1" applyAlignment="1">
      <alignment horizontal="left" vertical="center" shrinkToFit="1"/>
    </xf>
    <xf numFmtId="177" fontId="3" fillId="0" borderId="125" xfId="0" applyNumberFormat="1" applyFont="1" applyBorder="1" applyAlignment="1">
      <alignment horizontal="right" vertical="center" shrinkToFit="1"/>
    </xf>
    <xf numFmtId="177" fontId="3" fillId="0" borderId="126" xfId="0" applyNumberFormat="1" applyFont="1" applyBorder="1" applyAlignment="1">
      <alignment horizontal="right" vertical="center" shrinkToFit="1"/>
    </xf>
    <xf numFmtId="0" fontId="3" fillId="0" borderId="0" xfId="0" applyFont="1" applyAlignment="1">
      <alignment horizontal="left" vertical="center" shrinkToFit="1"/>
    </xf>
    <xf numFmtId="176" fontId="12" fillId="0" borderId="40" xfId="0" applyNumberFormat="1" applyFont="1" applyBorder="1" applyAlignment="1">
      <alignment horizontal="center" shrinkToFit="1"/>
    </xf>
    <xf numFmtId="0" fontId="3" fillId="0" borderId="53" xfId="0" applyFont="1" applyBorder="1" applyAlignment="1">
      <alignment horizontal="center" vertical="center" shrinkToFit="1"/>
    </xf>
    <xf numFmtId="176" fontId="12" fillId="0" borderId="57" xfId="0" applyNumberFormat="1" applyFont="1" applyBorder="1" applyAlignment="1">
      <alignment horizontal="center" shrinkToFit="1"/>
    </xf>
    <xf numFmtId="0" fontId="3" fillId="0" borderId="128" xfId="0" applyFont="1" applyBorder="1" applyAlignment="1">
      <alignment horizontal="left" vertical="center" shrinkToFit="1"/>
    </xf>
    <xf numFmtId="176" fontId="12" fillId="0" borderId="41" xfId="0" applyNumberFormat="1" applyFont="1" applyBorder="1" applyAlignment="1">
      <alignment horizontal="center"/>
    </xf>
    <xf numFmtId="0" fontId="3" fillId="0" borderId="40" xfId="0" applyFont="1" applyBorder="1" applyAlignment="1">
      <alignment horizontal="center" vertical="center"/>
    </xf>
    <xf numFmtId="0" fontId="3" fillId="3" borderId="29" xfId="0" applyFont="1" applyFill="1" applyBorder="1" applyAlignment="1">
      <alignment horizontal="left" vertical="center" shrinkToFit="1"/>
    </xf>
    <xf numFmtId="0" fontId="3" fillId="3" borderId="53" xfId="0" applyFont="1" applyFill="1" applyBorder="1" applyAlignment="1">
      <alignment horizontal="left" vertical="center" shrinkToFit="1"/>
    </xf>
    <xf numFmtId="0" fontId="3" fillId="0" borderId="56" xfId="0" applyFont="1" applyBorder="1" applyAlignment="1">
      <alignment horizontal="left" vertical="center"/>
    </xf>
    <xf numFmtId="0" fontId="3" fillId="0" borderId="100" xfId="0" applyFont="1" applyBorder="1" applyAlignment="1">
      <alignment horizontal="center" vertical="center"/>
    </xf>
    <xf numFmtId="0" fontId="3" fillId="0" borderId="57" xfId="0" applyFont="1" applyBorder="1" applyAlignment="1">
      <alignment horizontal="center" vertical="center"/>
    </xf>
    <xf numFmtId="0" fontId="3" fillId="0" borderId="0" xfId="0" applyFont="1" applyAlignment="1">
      <alignment horizontal="left" vertical="center"/>
    </xf>
    <xf numFmtId="176" fontId="12" fillId="0" borderId="130" xfId="0" applyNumberFormat="1" applyFont="1" applyBorder="1" applyAlignment="1">
      <alignment horizontal="left"/>
    </xf>
    <xf numFmtId="176" fontId="12" fillId="0" borderId="131" xfId="0" applyNumberFormat="1" applyFont="1" applyBorder="1" applyAlignment="1">
      <alignment horizontal="left"/>
    </xf>
    <xf numFmtId="176" fontId="12" fillId="0" borderId="132" xfId="0" applyNumberFormat="1" applyFont="1" applyBorder="1" applyAlignment="1">
      <alignment horizontal="left"/>
    </xf>
    <xf numFmtId="176" fontId="12" fillId="0" borderId="52" xfId="0" applyNumberFormat="1" applyFont="1" applyBorder="1" applyAlignment="1">
      <alignment horizontal="left"/>
    </xf>
    <xf numFmtId="176" fontId="12" fillId="0" borderId="67" xfId="0" applyNumberFormat="1" applyFont="1" applyBorder="1" applyAlignment="1">
      <alignment horizontal="left"/>
    </xf>
    <xf numFmtId="176" fontId="12" fillId="0" borderId="53" xfId="0" applyNumberFormat="1" applyFont="1" applyBorder="1" applyAlignment="1">
      <alignment horizontal="left"/>
    </xf>
    <xf numFmtId="0" fontId="3" fillId="0" borderId="52" xfId="0" applyFont="1" applyBorder="1" applyAlignment="1">
      <alignment horizontal="left" vertical="center"/>
    </xf>
    <xf numFmtId="0" fontId="3" fillId="0" borderId="67" xfId="0" applyFont="1" applyBorder="1" applyAlignment="1">
      <alignment horizontal="left" vertical="center"/>
    </xf>
    <xf numFmtId="0" fontId="3" fillId="0" borderId="53" xfId="0" applyFont="1" applyBorder="1" applyAlignment="1">
      <alignment horizontal="left" vertical="center"/>
    </xf>
    <xf numFmtId="0" fontId="3" fillId="0" borderId="31" xfId="0" applyFont="1" applyBorder="1" applyAlignment="1">
      <alignment horizontal="left" vertical="center"/>
    </xf>
    <xf numFmtId="176" fontId="12" fillId="0" borderId="127" xfId="0" applyNumberFormat="1" applyFont="1" applyBorder="1" applyAlignment="1">
      <alignment horizontal="left"/>
    </xf>
    <xf numFmtId="176" fontId="12" fillId="0" borderId="41" xfId="0" applyNumberFormat="1" applyFont="1" applyBorder="1" applyAlignment="1">
      <alignment horizontal="left"/>
    </xf>
    <xf numFmtId="176" fontId="12" fillId="0" borderId="29" xfId="0" applyNumberFormat="1" applyFont="1" applyBorder="1" applyAlignment="1">
      <alignment horizontal="left"/>
    </xf>
    <xf numFmtId="0" fontId="3" fillId="0" borderId="29" xfId="0" applyFont="1" applyBorder="1" applyAlignment="1">
      <alignment horizontal="left" vertical="center"/>
    </xf>
    <xf numFmtId="14" fontId="3" fillId="10" borderId="99" xfId="0" applyNumberFormat="1" applyFont="1" applyFill="1" applyBorder="1" applyAlignment="1">
      <alignment horizontal="left" vertical="center" shrinkToFit="1"/>
    </xf>
    <xf numFmtId="0" fontId="65" fillId="0" borderId="0" xfId="0" applyFont="1" applyAlignment="1">
      <alignment horizontal="left" vertical="center" shrinkToFit="1"/>
    </xf>
    <xf numFmtId="0" fontId="65" fillId="0" borderId="0" xfId="0" applyFont="1" applyAlignment="1">
      <alignment horizontal="center" vertical="center" shrinkToFit="1"/>
    </xf>
    <xf numFmtId="0" fontId="65" fillId="0" borderId="0" xfId="0" applyFont="1" applyAlignment="1">
      <alignment horizontal="center" vertical="center"/>
    </xf>
    <xf numFmtId="0" fontId="65" fillId="0" borderId="29" xfId="0" applyFont="1" applyBorder="1" applyAlignment="1">
      <alignment horizontal="left" shrinkToFit="1"/>
    </xf>
    <xf numFmtId="14" fontId="3" fillId="10" borderId="133" xfId="0" applyNumberFormat="1" applyFont="1" applyFill="1" applyBorder="1" applyAlignment="1">
      <alignment horizontal="left" vertical="center" shrinkToFit="1"/>
    </xf>
    <xf numFmtId="0" fontId="65" fillId="0" borderId="129" xfId="0" applyFont="1" applyBorder="1" applyAlignment="1">
      <alignment horizontal="left" shrinkToFit="1"/>
    </xf>
    <xf numFmtId="0" fontId="64" fillId="0" borderId="0" xfId="0" applyFont="1" applyAlignment="1">
      <alignment horizontal="center" vertical="center" shrinkToFit="1"/>
    </xf>
    <xf numFmtId="0" fontId="3" fillId="0" borderId="34" xfId="0" applyFont="1" applyBorder="1" applyAlignment="1">
      <alignment horizontal="center" vertical="center" shrinkToFit="1"/>
    </xf>
    <xf numFmtId="0" fontId="3" fillId="0" borderId="134" xfId="0" applyFont="1" applyBorder="1" applyAlignment="1">
      <alignment horizontal="center" vertical="center"/>
    </xf>
    <xf numFmtId="176" fontId="12" fillId="0" borderId="135" xfId="0" applyNumberFormat="1" applyFont="1" applyBorder="1" applyAlignment="1">
      <alignment horizontal="center"/>
    </xf>
    <xf numFmtId="176" fontId="12" fillId="0" borderId="0" xfId="0" applyNumberFormat="1" applyFont="1" applyAlignment="1">
      <alignment horizontal="center"/>
    </xf>
    <xf numFmtId="14" fontId="3" fillId="0" borderId="128" xfId="0" applyNumberFormat="1" applyFont="1" applyBorder="1" applyAlignment="1">
      <alignment horizontal="right" vertical="center" shrinkToFit="1"/>
    </xf>
    <xf numFmtId="14" fontId="3" fillId="5" borderId="128" xfId="0" applyNumberFormat="1" applyFont="1" applyFill="1" applyBorder="1" applyAlignment="1">
      <alignment vertical="center" shrinkToFit="1"/>
    </xf>
    <xf numFmtId="0" fontId="35" fillId="8" borderId="0" xfId="1" applyFont="1" applyFill="1" applyAlignment="1">
      <alignment horizontal="left" vertical="center" shrinkToFit="1"/>
    </xf>
    <xf numFmtId="0" fontId="11" fillId="8" borderId="0" xfId="1" applyFont="1" applyFill="1" applyAlignment="1">
      <alignment horizontal="left" vertical="center" shrinkToFit="1"/>
    </xf>
    <xf numFmtId="0" fontId="38" fillId="8" borderId="0" xfId="1" applyFont="1" applyFill="1" applyAlignment="1">
      <alignment horizontal="left" vertical="center" shrinkToFit="1"/>
    </xf>
    <xf numFmtId="0" fontId="35" fillId="8" borderId="0" xfId="1" applyFont="1" applyFill="1" applyAlignment="1">
      <alignment horizontal="left" vertical="center"/>
    </xf>
    <xf numFmtId="0" fontId="36" fillId="8" borderId="0" xfId="1" applyFont="1" applyFill="1" applyAlignment="1">
      <alignment horizontal="left" vertical="center"/>
    </xf>
    <xf numFmtId="0" fontId="57" fillId="8" borderId="0" xfId="1" applyFont="1" applyFill="1" applyAlignment="1">
      <alignment horizontal="left" vertical="center"/>
    </xf>
    <xf numFmtId="0" fontId="36" fillId="8" borderId="0" xfId="1" applyFont="1" applyFill="1" applyAlignment="1">
      <alignment horizontal="left" vertical="center" wrapText="1"/>
    </xf>
    <xf numFmtId="0" fontId="22" fillId="3" borderId="29" xfId="0" applyFont="1" applyFill="1" applyBorder="1" applyAlignment="1" applyProtection="1">
      <alignment horizontal="center" vertical="top"/>
      <protection locked="0"/>
    </xf>
    <xf numFmtId="0" fontId="22" fillId="3" borderId="29" xfId="0" applyFont="1" applyFill="1" applyBorder="1" applyAlignment="1" applyProtection="1">
      <alignment horizontal="center" vertical="center" shrinkToFit="1"/>
      <protection locked="0"/>
    </xf>
    <xf numFmtId="0" fontId="49" fillId="0" borderId="29" xfId="0" applyFont="1" applyBorder="1" applyAlignment="1" applyProtection="1">
      <alignment horizontal="center" vertical="center" shrinkToFit="1"/>
      <protection locked="0"/>
    </xf>
    <xf numFmtId="0" fontId="32" fillId="0" borderId="68" xfId="0" applyFont="1" applyBorder="1" applyAlignment="1">
      <alignment horizontal="right" vertical="center" shrinkToFit="1"/>
    </xf>
    <xf numFmtId="0" fontId="18" fillId="3" borderId="0" xfId="0" applyFont="1" applyFill="1" applyAlignment="1">
      <alignment horizontal="left" vertical="top"/>
    </xf>
    <xf numFmtId="0" fontId="49" fillId="0" borderId="0" xfId="0" applyFont="1" applyAlignment="1">
      <alignment horizontal="center" vertical="center" shrinkToFit="1"/>
    </xf>
    <xf numFmtId="0" fontId="23" fillId="3" borderId="0" xfId="0" applyFont="1" applyFill="1" applyAlignment="1">
      <alignment horizontal="right" shrinkToFit="1"/>
    </xf>
    <xf numFmtId="0" fontId="18" fillId="3" borderId="0" xfId="0" applyFont="1" applyFill="1" applyAlignment="1">
      <alignment horizontal="left"/>
    </xf>
    <xf numFmtId="0" fontId="10" fillId="4" borderId="28" xfId="0" applyFont="1" applyFill="1" applyBorder="1" applyAlignment="1">
      <alignment horizontal="center" vertical="center"/>
    </xf>
    <xf numFmtId="0" fontId="12" fillId="3" borderId="0" xfId="0" applyFont="1" applyFill="1" applyAlignment="1">
      <alignment horizontal="center" shrinkToFit="1"/>
    </xf>
    <xf numFmtId="0" fontId="12" fillId="3" borderId="11" xfId="0" applyFont="1" applyFill="1" applyBorder="1" applyAlignment="1">
      <alignment horizontal="center" shrinkToFit="1"/>
    </xf>
    <xf numFmtId="0" fontId="12" fillId="3" borderId="24" xfId="0" applyFont="1" applyFill="1" applyBorder="1" applyAlignment="1">
      <alignment horizontal="center" shrinkToFit="1"/>
    </xf>
    <xf numFmtId="0" fontId="10" fillId="4" borderId="27" xfId="0" applyFont="1" applyFill="1" applyBorder="1" applyAlignment="1">
      <alignment horizontal="center" vertical="center"/>
    </xf>
    <xf numFmtId="0" fontId="21" fillId="3" borderId="0" xfId="0" applyFont="1" applyFill="1" applyAlignment="1">
      <alignment horizontal="center" vertical="center" shrinkToFit="1"/>
    </xf>
    <xf numFmtId="0" fontId="13" fillId="3" borderId="0" xfId="0" applyFont="1" applyFill="1" applyAlignment="1">
      <alignment horizontal="center" vertical="center"/>
    </xf>
    <xf numFmtId="0" fontId="14" fillId="3" borderId="20" xfId="0" applyFont="1" applyFill="1" applyBorder="1" applyAlignment="1" applyProtection="1">
      <alignment horizontal="center" vertical="top" wrapText="1" shrinkToFit="1"/>
      <protection locked="0"/>
    </xf>
    <xf numFmtId="0" fontId="14" fillId="3" borderId="18" xfId="0" applyFont="1" applyFill="1" applyBorder="1" applyAlignment="1" applyProtection="1">
      <alignment horizontal="center" vertical="top" wrapText="1" shrinkToFit="1"/>
      <protection locked="0"/>
    </xf>
    <xf numFmtId="0" fontId="14" fillId="3" borderId="26" xfId="0" applyFont="1" applyFill="1" applyBorder="1" applyAlignment="1" applyProtection="1">
      <alignment horizontal="center" vertical="top" wrapText="1" shrinkToFit="1"/>
      <protection locked="0"/>
    </xf>
    <xf numFmtId="0" fontId="12" fillId="3" borderId="15" xfId="0" applyFont="1" applyFill="1" applyBorder="1" applyAlignment="1">
      <alignment horizontal="center" shrinkToFit="1"/>
    </xf>
    <xf numFmtId="0" fontId="12" fillId="3" borderId="16" xfId="0" applyFont="1" applyFill="1" applyBorder="1" applyAlignment="1">
      <alignment horizontal="center" shrinkToFit="1"/>
    </xf>
    <xf numFmtId="0" fontId="12" fillId="3" borderId="22" xfId="0" applyFont="1" applyFill="1" applyBorder="1" applyAlignment="1">
      <alignment horizontal="center" shrinkToFit="1"/>
    </xf>
    <xf numFmtId="0" fontId="14" fillId="3" borderId="25" xfId="0" applyFont="1" applyFill="1" applyBorder="1" applyAlignment="1" applyProtection="1">
      <alignment horizontal="left" vertical="top" wrapText="1" shrinkToFit="1"/>
      <protection locked="0"/>
    </xf>
    <xf numFmtId="0" fontId="14" fillId="3" borderId="18" xfId="0" applyFont="1" applyFill="1" applyBorder="1" applyAlignment="1" applyProtection="1">
      <alignment horizontal="left" vertical="top" wrapText="1" shrinkToFit="1"/>
      <protection locked="0"/>
    </xf>
    <xf numFmtId="0" fontId="14" fillId="3" borderId="19" xfId="0" applyFont="1" applyFill="1" applyBorder="1" applyAlignment="1" applyProtection="1">
      <alignment horizontal="left" vertical="top" wrapText="1" shrinkToFit="1"/>
      <protection locked="0"/>
    </xf>
    <xf numFmtId="0" fontId="14" fillId="3" borderId="19" xfId="0" applyFont="1" applyFill="1" applyBorder="1" applyAlignment="1" applyProtection="1">
      <alignment horizontal="center" vertical="top" wrapText="1" shrinkToFit="1"/>
      <protection locked="0"/>
    </xf>
    <xf numFmtId="0" fontId="14" fillId="3" borderId="25" xfId="0" applyFont="1" applyFill="1" applyBorder="1" applyAlignment="1" applyProtection="1">
      <alignment horizontal="center" vertical="top" wrapText="1" shrinkToFit="1"/>
      <protection locked="0"/>
    </xf>
    <xf numFmtId="0" fontId="25" fillId="3" borderId="42" xfId="0" applyFont="1" applyFill="1" applyBorder="1" applyAlignment="1">
      <alignment horizontal="left"/>
    </xf>
    <xf numFmtId="0" fontId="29" fillId="3" borderId="42" xfId="0" applyFont="1" applyFill="1" applyBorder="1" applyAlignment="1">
      <alignment horizontal="right" shrinkToFit="1"/>
    </xf>
    <xf numFmtId="0" fontId="30" fillId="3" borderId="42" xfId="0" applyFont="1" applyFill="1" applyBorder="1" applyAlignment="1">
      <alignment horizontal="center" shrinkToFit="1"/>
    </xf>
    <xf numFmtId="0" fontId="30" fillId="3" borderId="0" xfId="0" applyFont="1" applyFill="1" applyAlignment="1">
      <alignment horizontal="center" shrinkToFit="1"/>
    </xf>
    <xf numFmtId="0" fontId="29" fillId="3" borderId="0" xfId="0" applyFont="1" applyFill="1" applyAlignment="1">
      <alignment horizontal="right" shrinkToFit="1"/>
    </xf>
    <xf numFmtId="0" fontId="30" fillId="3" borderId="64" xfId="0" applyFont="1" applyFill="1" applyBorder="1" applyAlignment="1">
      <alignment horizontal="center" shrinkToFit="1"/>
    </xf>
    <xf numFmtId="0" fontId="30" fillId="3" borderId="65" xfId="0" applyFont="1" applyFill="1" applyBorder="1" applyAlignment="1">
      <alignment horizontal="center" shrinkToFit="1"/>
    </xf>
    <xf numFmtId="0" fontId="30" fillId="3" borderId="66" xfId="0" applyFont="1" applyFill="1" applyBorder="1" applyAlignment="1">
      <alignment horizontal="center" shrinkToFit="1"/>
    </xf>
    <xf numFmtId="0" fontId="25" fillId="3" borderId="64" xfId="0" applyFont="1" applyFill="1" applyBorder="1" applyAlignment="1">
      <alignment horizontal="left"/>
    </xf>
    <xf numFmtId="0" fontId="25" fillId="3" borderId="66" xfId="0" applyFont="1" applyFill="1" applyBorder="1" applyAlignment="1">
      <alignment horizontal="left"/>
    </xf>
    <xf numFmtId="0" fontId="29" fillId="3" borderId="64" xfId="0" applyFont="1" applyFill="1" applyBorder="1" applyAlignment="1">
      <alignment horizontal="right" shrinkToFit="1"/>
    </xf>
    <xf numFmtId="0" fontId="29" fillId="3" borderId="65" xfId="0" applyFont="1" applyFill="1" applyBorder="1" applyAlignment="1">
      <alignment horizontal="right" shrinkToFit="1"/>
    </xf>
    <xf numFmtId="0" fontId="29" fillId="3" borderId="66" xfId="0" applyFont="1" applyFill="1" applyBorder="1" applyAlignment="1">
      <alignment horizontal="right" shrinkToFit="1"/>
    </xf>
    <xf numFmtId="0" fontId="18" fillId="3" borderId="0" xfId="0" applyFont="1" applyFill="1" applyAlignment="1">
      <alignment horizontal="center"/>
    </xf>
    <xf numFmtId="0" fontId="22" fillId="3" borderId="0" xfId="0" applyFont="1" applyFill="1" applyAlignment="1" applyProtection="1">
      <alignment horizontal="center" vertical="top"/>
      <protection locked="0"/>
    </xf>
    <xf numFmtId="0" fontId="22" fillId="3" borderId="0" xfId="0" applyFont="1" applyFill="1" applyAlignment="1" applyProtection="1">
      <alignment horizontal="center" vertical="center" shrinkToFit="1"/>
      <protection locked="0"/>
    </xf>
    <xf numFmtId="0" fontId="32" fillId="3" borderId="0" xfId="0" applyFont="1" applyFill="1" applyAlignment="1">
      <alignment horizontal="center" vertical="center" shrinkToFit="1"/>
    </xf>
    <xf numFmtId="0" fontId="5" fillId="3" borderId="36" xfId="0" applyFont="1" applyFill="1" applyBorder="1" applyAlignment="1" applyProtection="1">
      <alignment horizontal="left"/>
      <protection locked="0"/>
    </xf>
    <xf numFmtId="0" fontId="18" fillId="3" borderId="36" xfId="0" applyFont="1" applyFill="1" applyBorder="1" applyAlignment="1">
      <alignment horizontal="center" shrinkToFit="1"/>
    </xf>
    <xf numFmtId="0" fontId="32" fillId="3" borderId="0" xfId="0" applyFont="1" applyFill="1" applyAlignment="1" applyProtection="1">
      <alignment horizontal="center" vertical="center" shrinkToFit="1"/>
      <protection locked="0"/>
    </xf>
    <xf numFmtId="0" fontId="17" fillId="5" borderId="36" xfId="0" applyFont="1" applyFill="1" applyBorder="1" applyAlignment="1" applyProtection="1">
      <alignment horizontal="right"/>
      <protection locked="0"/>
    </xf>
    <xf numFmtId="0" fontId="3" fillId="0" borderId="2"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108" xfId="0" applyFont="1" applyBorder="1" applyAlignment="1" applyProtection="1">
      <alignment horizontal="left" vertical="top" wrapText="1"/>
      <protection locked="0"/>
    </xf>
    <xf numFmtId="0" fontId="3" fillId="0" borderId="109" xfId="0" applyFont="1" applyBorder="1" applyAlignment="1" applyProtection="1">
      <alignment horizontal="left" vertical="top" wrapText="1"/>
      <protection locked="0"/>
    </xf>
    <xf numFmtId="0" fontId="3" fillId="0" borderId="123"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8" xfId="0" applyFont="1" applyBorder="1" applyAlignment="1">
      <alignment horizontal="center" vertical="center" shrinkToFit="1"/>
    </xf>
    <xf numFmtId="0" fontId="3" fillId="0" borderId="59" xfId="0" applyFont="1" applyBorder="1" applyAlignment="1">
      <alignment horizontal="center" vertical="center" shrinkToFit="1"/>
    </xf>
    <xf numFmtId="0" fontId="3" fillId="0" borderId="61" xfId="0" applyFont="1" applyBorder="1" applyAlignment="1" applyProtection="1">
      <alignment horizontal="center" vertical="center" shrinkToFit="1"/>
      <protection locked="0"/>
    </xf>
    <xf numFmtId="0" fontId="3" fillId="0" borderId="62" xfId="0" applyFont="1" applyBorder="1" applyAlignment="1" applyProtection="1">
      <alignment horizontal="center" vertical="center" shrinkToFit="1"/>
      <protection locked="0"/>
    </xf>
    <xf numFmtId="0" fontId="3" fillId="0" borderId="63" xfId="0" applyFont="1" applyBorder="1" applyAlignment="1" applyProtection="1">
      <alignment horizontal="center" vertical="center" shrinkToFit="1"/>
      <protection locked="0"/>
    </xf>
    <xf numFmtId="0" fontId="17" fillId="3" borderId="0" xfId="0" applyFont="1" applyFill="1" applyAlignment="1">
      <alignment horizontal="left" shrinkToFit="1"/>
    </xf>
    <xf numFmtId="0" fontId="12" fillId="0" borderId="56" xfId="0" applyFont="1" applyBorder="1" applyAlignment="1">
      <alignment horizontal="left" vertical="center" shrinkToFit="1"/>
    </xf>
    <xf numFmtId="0" fontId="12" fillId="0" borderId="57" xfId="0" applyFont="1" applyBorder="1" applyAlignment="1">
      <alignment horizontal="left" vertical="center" shrinkToFit="1"/>
    </xf>
    <xf numFmtId="0" fontId="18" fillId="5" borderId="0" xfId="0" applyFont="1" applyFill="1" applyAlignment="1" applyProtection="1">
      <alignment horizontal="right"/>
      <protection locked="0"/>
    </xf>
    <xf numFmtId="0" fontId="5" fillId="0" borderId="56" xfId="0" applyFont="1" applyBorder="1" applyAlignment="1">
      <alignment horizontal="left" vertical="center" shrinkToFit="1"/>
    </xf>
    <xf numFmtId="0" fontId="5" fillId="0" borderId="57" xfId="0" applyFont="1" applyBorder="1" applyAlignment="1">
      <alignment horizontal="left" vertical="center" shrinkToFit="1"/>
    </xf>
    <xf numFmtId="0" fontId="3" fillId="0" borderId="101" xfId="0" applyFont="1" applyBorder="1" applyAlignment="1" applyProtection="1">
      <alignment horizontal="left" vertical="top" wrapText="1"/>
      <protection locked="0"/>
    </xf>
    <xf numFmtId="0" fontId="3" fillId="0" borderId="104" xfId="0" applyFont="1" applyBorder="1" applyAlignment="1" applyProtection="1">
      <alignment horizontal="left" vertical="top" wrapText="1"/>
      <protection locked="0"/>
    </xf>
    <xf numFmtId="0" fontId="3" fillId="0" borderId="102" xfId="0" applyFont="1" applyBorder="1" applyAlignment="1" applyProtection="1">
      <alignment horizontal="left" vertical="top" wrapText="1"/>
      <protection locked="0"/>
    </xf>
    <xf numFmtId="0" fontId="3" fillId="0" borderId="103" xfId="0" applyFont="1" applyBorder="1" applyAlignment="1" applyProtection="1">
      <alignment horizontal="left" vertical="top" wrapText="1"/>
      <protection locked="0"/>
    </xf>
    <xf numFmtId="0" fontId="9" fillId="5" borderId="0" xfId="0" applyFont="1" applyFill="1" applyAlignment="1" applyProtection="1">
      <alignment horizontal="right"/>
      <protection locked="0"/>
    </xf>
    <xf numFmtId="0" fontId="12" fillId="0" borderId="56" xfId="0" applyFont="1" applyBorder="1" applyAlignment="1" applyProtection="1">
      <alignment horizontal="left" vertical="center" shrinkToFit="1"/>
      <protection locked="0"/>
    </xf>
    <xf numFmtId="0" fontId="12" fillId="0" borderId="100" xfId="0" applyFont="1" applyBorder="1" applyAlignment="1" applyProtection="1">
      <alignment horizontal="left" vertical="center" shrinkToFit="1"/>
      <protection locked="0"/>
    </xf>
    <xf numFmtId="0" fontId="12" fillId="0" borderId="57" xfId="0" applyFont="1" applyBorder="1" applyAlignment="1" applyProtection="1">
      <alignment horizontal="left" vertical="center" shrinkToFit="1"/>
      <protection locked="0"/>
    </xf>
    <xf numFmtId="0" fontId="3" fillId="0" borderId="110" xfId="0" applyFont="1" applyBorder="1" applyAlignment="1" applyProtection="1">
      <alignment horizontal="left" vertical="top" wrapText="1"/>
      <protection locked="0"/>
    </xf>
    <xf numFmtId="0" fontId="17" fillId="3" borderId="107" xfId="0" applyFont="1" applyFill="1" applyBorder="1" applyAlignment="1">
      <alignment horizontal="left"/>
    </xf>
    <xf numFmtId="0" fontId="3" fillId="0" borderId="2" xfId="0" applyFont="1" applyBorder="1" applyAlignment="1" applyProtection="1">
      <alignment horizontal="center" vertical="top" wrapText="1"/>
      <protection locked="0"/>
    </xf>
    <xf numFmtId="0" fontId="3" fillId="0" borderId="3" xfId="0" applyFont="1" applyBorder="1" applyAlignment="1" applyProtection="1">
      <alignment horizontal="center" vertical="top" wrapText="1"/>
      <protection locked="0"/>
    </xf>
    <xf numFmtId="0" fontId="3" fillId="0" borderId="101" xfId="0" applyFont="1" applyBorder="1" applyAlignment="1" applyProtection="1">
      <alignment horizontal="center" vertical="top" wrapText="1"/>
      <protection locked="0"/>
    </xf>
    <xf numFmtId="0" fontId="3" fillId="0" borderId="6" xfId="0" applyFont="1" applyBorder="1" applyAlignment="1" applyProtection="1">
      <alignment horizontal="center" vertical="top" wrapText="1"/>
      <protection locked="0"/>
    </xf>
    <xf numFmtId="0" fontId="3" fillId="0" borderId="7" xfId="0" applyFont="1" applyBorder="1" applyAlignment="1" applyProtection="1">
      <alignment horizontal="center" vertical="top" wrapText="1"/>
      <protection locked="0"/>
    </xf>
    <xf numFmtId="0" fontId="3" fillId="0" borderId="113" xfId="0" applyFont="1" applyBorder="1" applyAlignment="1" applyProtection="1">
      <alignment horizontal="center" vertical="top" wrapText="1"/>
      <protection locked="0"/>
    </xf>
    <xf numFmtId="0" fontId="3" fillId="0" borderId="108" xfId="0" applyFont="1" applyBorder="1" applyAlignment="1" applyProtection="1">
      <alignment horizontal="center" vertical="top" wrapText="1"/>
      <protection locked="0"/>
    </xf>
    <xf numFmtId="0" fontId="3" fillId="0" borderId="109" xfId="0" applyFont="1" applyBorder="1" applyAlignment="1" applyProtection="1">
      <alignment horizontal="center" vertical="top" wrapText="1"/>
      <protection locked="0"/>
    </xf>
    <xf numFmtId="0" fontId="3" fillId="0" borderId="110" xfId="0" applyFont="1" applyBorder="1" applyAlignment="1" applyProtection="1">
      <alignment horizontal="center" vertical="top" wrapText="1"/>
      <protection locked="0"/>
    </xf>
    <xf numFmtId="0" fontId="9" fillId="5" borderId="0" xfId="0" applyFont="1" applyFill="1" applyAlignment="1" applyProtection="1">
      <alignment horizontal="right" shrinkToFit="1"/>
      <protection locked="0"/>
    </xf>
    <xf numFmtId="0" fontId="3" fillId="3" borderId="47" xfId="0" applyFont="1" applyFill="1" applyBorder="1" applyAlignment="1">
      <alignment horizontal="center" vertical="center"/>
    </xf>
    <xf numFmtId="0" fontId="3" fillId="3" borderId="0" xfId="0" applyFont="1" applyFill="1" applyAlignment="1">
      <alignment horizontal="center" vertical="center"/>
    </xf>
    <xf numFmtId="0" fontId="3" fillId="3" borderId="48" xfId="0" applyFont="1" applyFill="1" applyBorder="1" applyAlignment="1">
      <alignment horizontal="center" vertical="center"/>
    </xf>
    <xf numFmtId="0" fontId="22" fillId="5" borderId="0" xfId="0" applyFont="1" applyFill="1" applyAlignment="1" applyProtection="1">
      <alignment horizontal="center" vertical="center" shrinkToFit="1"/>
      <protection locked="0"/>
    </xf>
    <xf numFmtId="0" fontId="22" fillId="5" borderId="0" xfId="0" applyFont="1" applyFill="1" applyAlignment="1" applyProtection="1">
      <alignment horizontal="center" vertical="top" shrinkToFit="1"/>
      <protection locked="0"/>
    </xf>
    <xf numFmtId="0" fontId="30" fillId="3" borderId="34" xfId="0" applyFont="1" applyFill="1" applyBorder="1" applyAlignment="1">
      <alignment horizontal="center" shrinkToFit="1"/>
    </xf>
    <xf numFmtId="0" fontId="30" fillId="3" borderId="44" xfId="0" applyFont="1" applyFill="1" applyBorder="1" applyAlignment="1">
      <alignment horizontal="center" shrinkToFit="1"/>
    </xf>
    <xf numFmtId="0" fontId="25" fillId="3" borderId="0" xfId="0" applyFont="1" applyFill="1" applyAlignment="1">
      <alignment horizontal="left"/>
    </xf>
    <xf numFmtId="0" fontId="25" fillId="3" borderId="45" xfId="0" applyFont="1" applyFill="1" applyBorder="1" applyAlignment="1">
      <alignment horizontal="left"/>
    </xf>
    <xf numFmtId="0" fontId="29" fillId="3" borderId="45" xfId="0" applyFont="1" applyFill="1" applyBorder="1" applyAlignment="1">
      <alignment horizontal="right" shrinkToFit="1"/>
    </xf>
    <xf numFmtId="0" fontId="12" fillId="3" borderId="47" xfId="0" applyFont="1" applyFill="1" applyBorder="1" applyAlignment="1">
      <alignment horizontal="center"/>
    </xf>
    <xf numFmtId="0" fontId="12" fillId="3" borderId="0" xfId="0" applyFont="1" applyFill="1" applyAlignment="1">
      <alignment horizontal="center"/>
    </xf>
    <xf numFmtId="0" fontId="49" fillId="3" borderId="0" xfId="0" applyFont="1" applyFill="1" applyAlignment="1">
      <alignment horizontal="center" vertical="center"/>
    </xf>
    <xf numFmtId="176" fontId="50" fillId="3" borderId="71" xfId="0" applyNumberFormat="1" applyFont="1" applyFill="1" applyBorder="1" applyAlignment="1">
      <alignment horizontal="left" vertical="top" shrinkToFit="1"/>
    </xf>
    <xf numFmtId="176" fontId="50" fillId="3" borderId="72" xfId="0" applyNumberFormat="1" applyFont="1" applyFill="1" applyBorder="1" applyAlignment="1">
      <alignment horizontal="left" vertical="top" shrinkToFit="1"/>
    </xf>
    <xf numFmtId="176" fontId="50" fillId="3" borderId="9" xfId="0" applyNumberFormat="1" applyFont="1" applyFill="1" applyBorder="1" applyAlignment="1">
      <alignment horizontal="left" vertical="top" shrinkToFit="1"/>
    </xf>
    <xf numFmtId="0" fontId="12" fillId="3" borderId="73" xfId="0" applyFont="1" applyFill="1" applyBorder="1" applyAlignment="1">
      <alignment horizontal="left" vertical="top" shrinkToFit="1"/>
    </xf>
    <xf numFmtId="0" fontId="12" fillId="3" borderId="12" xfId="0" applyFont="1" applyFill="1" applyBorder="1" applyAlignment="1">
      <alignment horizontal="left" vertical="top" shrinkToFit="1"/>
    </xf>
    <xf numFmtId="0" fontId="12" fillId="3" borderId="74" xfId="0" applyFont="1" applyFill="1" applyBorder="1" applyAlignment="1">
      <alignment horizontal="left" vertical="top" shrinkToFit="1"/>
    </xf>
    <xf numFmtId="0" fontId="49" fillId="3" borderId="0" xfId="0" applyFont="1" applyFill="1" applyAlignment="1">
      <alignment horizontal="left" vertical="center"/>
    </xf>
    <xf numFmtId="0" fontId="55" fillId="3" borderId="0" xfId="0" applyFont="1" applyFill="1" applyAlignment="1">
      <alignment horizontal="center" vertical="center" shrinkToFit="1"/>
    </xf>
    <xf numFmtId="0" fontId="56" fillId="3" borderId="0" xfId="0" applyFont="1" applyFill="1" applyAlignment="1">
      <alignment horizontal="center" vertical="center"/>
    </xf>
    <xf numFmtId="0" fontId="56" fillId="3" borderId="84" xfId="0" applyFont="1" applyFill="1" applyBorder="1" applyAlignment="1">
      <alignment horizontal="center" vertical="center"/>
    </xf>
    <xf numFmtId="0" fontId="23" fillId="3" borderId="0" xfId="0" applyFont="1" applyFill="1" applyAlignment="1">
      <alignment horizontal="right" vertical="center" shrinkToFit="1"/>
    </xf>
    <xf numFmtId="0" fontId="18" fillId="3" borderId="0" xfId="0" applyFont="1" applyFill="1" applyAlignment="1">
      <alignment horizontal="left" vertical="center"/>
    </xf>
    <xf numFmtId="0" fontId="10" fillId="4" borderId="83" xfId="0" applyFont="1" applyFill="1" applyBorder="1" applyAlignment="1">
      <alignment horizontal="center" vertical="center"/>
    </xf>
    <xf numFmtId="0" fontId="10" fillId="4" borderId="69" xfId="0" applyFont="1" applyFill="1" applyBorder="1" applyAlignment="1">
      <alignment horizontal="center" vertical="center"/>
    </xf>
    <xf numFmtId="0" fontId="10" fillId="4" borderId="82" xfId="0" applyFont="1" applyFill="1" applyBorder="1" applyAlignment="1">
      <alignment horizontal="center" vertical="center"/>
    </xf>
    <xf numFmtId="0" fontId="10" fillId="4" borderId="81" xfId="0" applyFont="1" applyFill="1" applyBorder="1" applyAlignment="1">
      <alignment horizontal="center" vertical="center"/>
    </xf>
    <xf numFmtId="0" fontId="10" fillId="4" borderId="76" xfId="0" applyFont="1" applyFill="1" applyBorder="1" applyAlignment="1">
      <alignment horizontal="center" vertical="center"/>
    </xf>
    <xf numFmtId="0" fontId="10" fillId="4" borderId="77" xfId="0" applyFont="1" applyFill="1" applyBorder="1" applyAlignment="1">
      <alignment horizontal="center" vertical="center"/>
    </xf>
    <xf numFmtId="0" fontId="10" fillId="4" borderId="78" xfId="0" applyFont="1" applyFill="1" applyBorder="1" applyAlignment="1">
      <alignment horizontal="center" vertical="center"/>
    </xf>
    <xf numFmtId="0" fontId="10" fillId="4" borderId="79" xfId="0" applyFont="1" applyFill="1" applyBorder="1" applyAlignment="1">
      <alignment horizontal="center" vertical="center"/>
    </xf>
    <xf numFmtId="0" fontId="18" fillId="3" borderId="73" xfId="0" applyFont="1" applyFill="1" applyBorder="1" applyAlignment="1">
      <alignment horizontal="left" vertical="top" shrinkToFit="1"/>
    </xf>
    <xf numFmtId="0" fontId="18" fillId="3" borderId="12" xfId="0" applyFont="1" applyFill="1" applyBorder="1" applyAlignment="1">
      <alignment horizontal="left" vertical="top" shrinkToFit="1"/>
    </xf>
    <xf numFmtId="0" fontId="18" fillId="3" borderId="74" xfId="0" applyFont="1" applyFill="1" applyBorder="1" applyAlignment="1">
      <alignment horizontal="left" vertical="top" shrinkToFit="1"/>
    </xf>
    <xf numFmtId="0" fontId="49" fillId="3" borderId="42" xfId="0" applyFont="1" applyFill="1" applyBorder="1" applyAlignment="1">
      <alignment horizontal="center" vertical="center" shrinkToFit="1"/>
    </xf>
    <xf numFmtId="0" fontId="49" fillId="3" borderId="13" xfId="0" applyFont="1" applyFill="1" applyBorder="1" applyAlignment="1">
      <alignment horizontal="center" vertical="center" shrinkToFit="1"/>
    </xf>
    <xf numFmtId="0" fontId="53" fillId="9" borderId="0" xfId="0" applyFont="1" applyFill="1" applyAlignment="1">
      <alignment horizontal="right" vertical="center" shrinkToFit="1"/>
    </xf>
    <xf numFmtId="0" fontId="54" fillId="9" borderId="0" xfId="0" applyFont="1" applyFill="1" applyAlignment="1">
      <alignment horizontal="center" vertical="top"/>
    </xf>
    <xf numFmtId="0" fontId="49" fillId="3" borderId="0" xfId="0" applyFont="1" applyFill="1" applyAlignment="1">
      <alignment horizontal="center" vertical="center" shrinkToFit="1"/>
    </xf>
    <xf numFmtId="0" fontId="54" fillId="9" borderId="0" xfId="0" applyFont="1" applyFill="1" applyAlignment="1">
      <alignment horizontal="center" vertical="center" shrinkToFit="1"/>
    </xf>
    <xf numFmtId="0" fontId="53" fillId="0" borderId="0" xfId="0" applyFont="1" applyAlignment="1">
      <alignment horizontal="right" vertical="center" shrinkToFit="1"/>
    </xf>
    <xf numFmtId="0" fontId="54" fillId="3" borderId="0" xfId="0" applyFont="1" applyFill="1" applyAlignment="1">
      <alignment horizontal="center" vertical="top"/>
    </xf>
    <xf numFmtId="0" fontId="54" fillId="3" borderId="0" xfId="0" applyFont="1" applyFill="1" applyAlignment="1">
      <alignment horizontal="center" vertical="center" shrinkToFit="1"/>
    </xf>
    <xf numFmtId="0" fontId="54" fillId="0" borderId="0" xfId="0" applyFont="1" applyAlignment="1">
      <alignment horizontal="center" vertical="center" shrinkToFit="1"/>
    </xf>
  </cellXfs>
  <cellStyles count="2">
    <cellStyle name="標準" xfId="0" builtinId="0"/>
    <cellStyle name="標準 2" xfId="1" xr:uid="{00000000-0005-0000-0000-000001000000}"/>
  </cellStyles>
  <dxfs count="1611">
    <dxf>
      <font>
        <color auto="1"/>
      </font>
      <fill>
        <patternFill>
          <bgColor rgb="FFC5F8C8"/>
        </patternFill>
      </fill>
    </dxf>
    <dxf>
      <font>
        <color auto="1"/>
      </font>
      <fill>
        <patternFill patternType="solid">
          <fgColor auto="1"/>
          <bgColor rgb="FFC5F8C8"/>
        </patternFill>
      </fill>
    </dxf>
    <dxf>
      <font>
        <color rgb="FFFAF096"/>
      </font>
      <fill>
        <patternFill>
          <bgColor rgb="FFFAF096"/>
        </patternFill>
      </fill>
    </dxf>
    <dxf>
      <font>
        <color rgb="FFFCCB8F"/>
      </font>
      <fill>
        <patternFill>
          <bgColor rgb="FFFCCB8F"/>
        </patternFill>
      </fill>
    </dxf>
    <dxf>
      <font>
        <color rgb="FFFBB3B8"/>
      </font>
      <fill>
        <patternFill>
          <bgColor rgb="FFFBB3B8"/>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FF0000"/>
      </font>
    </dxf>
    <dxf>
      <font>
        <color rgb="FF0070C0"/>
      </font>
    </dxf>
    <dxf>
      <fill>
        <patternFill>
          <bgColor rgb="FFFFC000"/>
        </patternFill>
      </fill>
    </dxf>
    <dxf>
      <border>
        <left/>
        <vertical/>
        <horizontal/>
      </border>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2499465926084170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ill>
        <patternFill>
          <bgColor rgb="FFFFCCCC"/>
        </patternFill>
      </fill>
    </dxf>
    <dxf>
      <font>
        <b val="0"/>
        <i val="0"/>
        <color theme="0" tint="-0.14996795556505021"/>
      </font>
      <fill>
        <patternFill patternType="solid">
          <bgColor theme="0"/>
        </patternFill>
      </fill>
    </dxf>
    <dxf>
      <fill>
        <patternFill>
          <bgColor theme="4" tint="0.59996337778862885"/>
        </patternFill>
      </fill>
    </dxf>
    <dxf>
      <font>
        <b val="0"/>
        <i val="0"/>
        <color theme="0" tint="-0.14996795556505021"/>
      </font>
      <fill>
        <patternFill patternType="none">
          <bgColor auto="1"/>
        </patternFill>
      </fill>
    </dxf>
    <dxf>
      <fill>
        <patternFill>
          <bgColor rgb="FFFFCCCC"/>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ont>
        <b val="0"/>
        <i val="0"/>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ont>
        <b val="0"/>
        <i val="0"/>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ont>
        <b val="0"/>
        <i val="0"/>
        <color theme="0" tint="-0.14996795556505021"/>
      </font>
      <fill>
        <patternFill patternType="solid">
          <bgColor theme="0"/>
        </patternFill>
      </fill>
    </dxf>
    <dxf>
      <font>
        <b val="0"/>
        <i val="0"/>
        <color theme="0" tint="-0.14996795556505021"/>
      </font>
      <fill>
        <patternFill patternType="solid">
          <bgColor theme="0"/>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ont>
        <color rgb="FFFF0000"/>
      </font>
    </dxf>
    <dxf>
      <font>
        <color rgb="FF0000FF"/>
      </font>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rgb="FFFF0000"/>
      </font>
    </dxf>
    <dxf>
      <font>
        <color rgb="FF0000FF"/>
      </font>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24994659260841701"/>
      </font>
      <fill>
        <patternFill patternType="none">
          <bgColor auto="1"/>
        </patternFill>
      </fill>
    </dxf>
    <dxf>
      <font>
        <color rgb="FFFF0000"/>
      </font>
    </dxf>
    <dxf>
      <font>
        <color rgb="FF0000FF"/>
      </font>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ont>
        <color theme="0" tint="-0.14996795556505021"/>
      </font>
      <fill>
        <patternFill patternType="none">
          <bgColor auto="1"/>
        </patternFill>
      </fill>
    </dxf>
    <dxf>
      <font>
        <b val="0"/>
        <i val="0"/>
        <color theme="0" tint="-0.14996795556505021"/>
      </font>
      <fill>
        <patternFill patternType="solid">
          <bgColor theme="0"/>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ont>
        <color rgb="FF0000FF"/>
      </font>
    </dxf>
    <dxf>
      <font>
        <color rgb="FFFF0000"/>
      </font>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rgb="FF0000FF"/>
      </font>
    </dxf>
    <dxf>
      <font>
        <color rgb="FFFF0000"/>
      </font>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color theme="0" tint="-0.24994659260841701"/>
      </font>
      <fill>
        <patternFill patternType="none">
          <bgColor auto="1"/>
        </patternFill>
      </fill>
    </dxf>
    <dxf>
      <font>
        <color rgb="FF0000FF"/>
      </font>
    </dxf>
    <dxf>
      <font>
        <color rgb="FFFF0000"/>
      </font>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ont>
        <b val="0"/>
        <i val="0"/>
        <color theme="0" tint="-0.14996795556505021"/>
      </font>
    </dxf>
    <dxf>
      <fill>
        <patternFill>
          <bgColor rgb="FFFFCCCC"/>
        </patternFill>
      </fill>
    </dxf>
    <dxf>
      <fill>
        <patternFill>
          <bgColor rgb="FFFFCCCC"/>
        </patternFill>
      </fill>
    </dxf>
    <dxf>
      <font>
        <b val="0"/>
        <i val="0"/>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b val="0"/>
        <i val="0"/>
        <color theme="0" tint="-0.14996795556505021"/>
      </font>
      <fill>
        <patternFill patternType="solid">
          <bgColor theme="0"/>
        </patternFill>
      </fill>
    </dxf>
    <dxf>
      <font>
        <b val="0"/>
        <i val="0"/>
        <color theme="0" tint="-0.14996795556505021"/>
      </font>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rgb="FF0000FF"/>
      </font>
    </dxf>
    <dxf>
      <font>
        <color rgb="FFFF0000"/>
      </font>
    </dxf>
    <dxf>
      <fill>
        <patternFill>
          <bgColor rgb="FFFFCCCC"/>
        </patternFill>
      </fill>
    </dxf>
    <dxf>
      <fill>
        <patternFill>
          <bgColor theme="4" tint="0.59996337778862885"/>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ill>
        <patternFill>
          <bgColor theme="4" tint="0.59996337778862885"/>
        </patternFill>
      </fill>
    </dxf>
    <dxf>
      <fill>
        <patternFill>
          <bgColor rgb="FFFFCCCC"/>
        </patternFill>
      </fill>
    </dxf>
    <dxf>
      <font>
        <b val="0"/>
        <i val="0"/>
        <color theme="0" tint="-0.14996795556505021"/>
      </font>
    </dxf>
    <dxf>
      <font>
        <b val="0"/>
        <i val="0"/>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ont>
        <color theme="0" tint="-0.2499465926084170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ont>
        <color theme="0" tint="-0.24994659260841701"/>
      </font>
      <fill>
        <patternFill patternType="none">
          <bgColor auto="1"/>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ont>
        <color theme="0" tint="-0.2499465926084170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ill>
        <patternFill>
          <bgColor rgb="FFFFCCCC"/>
        </patternFill>
      </fill>
    </dxf>
    <dxf>
      <fill>
        <patternFill>
          <bgColor rgb="FFFFCCCC"/>
        </patternFill>
      </fill>
    </dxf>
    <dxf>
      <font>
        <color theme="0" tint="-0.2499465926084170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ont>
        <color theme="0" tint="-0.2499465926084170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patternType="none">
          <bgColor auto="1"/>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color theme="0" tint="-0.2499465926084170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patternType="none">
          <bgColor auto="1"/>
        </patternFill>
      </fill>
    </dxf>
    <dxf>
      <font>
        <color theme="0" tint="-0.2499465926084170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patternType="none">
          <bgColor auto="1"/>
        </patternFill>
      </fill>
    </dxf>
    <dxf>
      <fill>
        <patternFill>
          <bgColor theme="4" tint="0.59996337778862885"/>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theme="8" tint="0.79998168889431442"/>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theme="8" tint="0.79998168889431442"/>
        </patternFill>
      </fill>
    </dxf>
    <dxf>
      <fill>
        <patternFill>
          <bgColor rgb="FFFFCCCC"/>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theme="8" tint="0.79998168889431442"/>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ill>
        <patternFill>
          <bgColor theme="8" tint="0.79998168889431442"/>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9" tint="0.59996337778862885"/>
        </patternFill>
      </fill>
    </dxf>
    <dxf>
      <fill>
        <patternFill>
          <bgColor theme="4" tint="0.59996337778862885"/>
        </patternFill>
      </fill>
    </dxf>
    <dxf>
      <fill>
        <patternFill>
          <bgColor theme="9" tint="0.59996337778862885"/>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rgb="FFFFCCCC"/>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ont>
        <color theme="0" tint="-0.14996795556505021"/>
      </font>
      <fill>
        <patternFill>
          <bgColor theme="0"/>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rgb="FFFFCCCC"/>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rgb="FFFFCCCC"/>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ont>
        <color theme="0" tint="-0.24994659260841701"/>
      </font>
      <fill>
        <patternFill>
          <bgColor theme="0"/>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rgb="FFFFCCCC"/>
        </patternFill>
      </fill>
    </dxf>
    <dxf>
      <fill>
        <patternFill>
          <bgColor theme="4" tint="0.59996337778862885"/>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bgColor theme="0"/>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bgColor theme="0"/>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ont>
        <color theme="0" tint="-0.24994659260841701"/>
      </font>
      <fill>
        <patternFill>
          <bgColor theme="0"/>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ont>
        <color theme="0" tint="-0.14996795556505021"/>
      </font>
      <fill>
        <patternFill patternType="none">
          <bgColor auto="1"/>
        </patternFill>
      </fill>
    </dxf>
    <dxf>
      <fill>
        <patternFill>
          <bgColor theme="4" tint="0.59996337778862885"/>
        </patternFill>
      </fill>
    </dxf>
    <dxf>
      <font>
        <color theme="0" tint="-0.1499679555650502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ont>
        <color theme="0" tint="-0.2499465926084170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rgb="FFFF0000"/>
      </font>
    </dxf>
    <dxf>
      <font>
        <color rgb="FF0000FF"/>
      </font>
    </dxf>
    <dxf>
      <font>
        <color theme="0" tint="-0.2499465926084170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theme="4" tint="0.59996337778862885"/>
        </patternFill>
      </fill>
    </dxf>
    <dxf>
      <font>
        <b val="0"/>
        <i val="0"/>
        <color theme="0" tint="-0.14996795556505021"/>
      </font>
      <fill>
        <patternFill patternType="solid">
          <bgColor theme="0"/>
        </patternFill>
      </fill>
    </dxf>
    <dxf>
      <fill>
        <patternFill>
          <bgColor theme="9" tint="0.59996337778862885"/>
        </patternFill>
      </fill>
    </dxf>
    <dxf>
      <fill>
        <patternFill>
          <bgColor theme="4" tint="0.59996337778862885"/>
        </patternFill>
      </fill>
    </dxf>
    <dxf>
      <fill>
        <patternFill>
          <bgColor theme="9" tint="0.59996337778862885"/>
        </patternFill>
      </fill>
    </dxf>
    <dxf>
      <font>
        <color theme="0" tint="-0.2499465926084170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ont>
        <b val="0"/>
        <i val="0"/>
        <color theme="0" tint="-0.14996795556505021"/>
      </font>
      <fill>
        <patternFill patternType="solid">
          <bgColor theme="0"/>
        </patternFill>
      </fill>
    </dxf>
    <dxf>
      <fill>
        <patternFill>
          <bgColor rgb="FFFFCCCC"/>
        </patternFill>
      </fill>
    </dxf>
    <dxf>
      <fill>
        <patternFill>
          <bgColor rgb="FFFFCCCC"/>
        </patternFill>
      </fill>
    </dxf>
    <dxf>
      <fill>
        <patternFill>
          <bgColor theme="4" tint="0.59996337778862885"/>
        </patternFill>
      </fill>
    </dxf>
    <dxf>
      <font>
        <color theme="0" tint="-0.24994659260841701"/>
      </font>
      <fill>
        <patternFill patternType="none">
          <bgColor auto="1"/>
        </patternFill>
      </fill>
    </dxf>
    <dxf>
      <fill>
        <patternFill>
          <bgColor theme="9" tint="0.59996337778862885"/>
        </patternFill>
      </fill>
    </dxf>
    <dxf>
      <fill>
        <patternFill>
          <bgColor theme="4" tint="0.59996337778862885"/>
        </patternFill>
      </fill>
    </dxf>
    <dxf>
      <fill>
        <patternFill>
          <bgColor theme="9" tint="0.59996337778862885"/>
        </patternFill>
      </fill>
    </dxf>
    <dxf>
      <fill>
        <patternFill>
          <bgColor rgb="FFFFCCCC"/>
        </patternFill>
      </fill>
    </dxf>
    <dxf>
      <fill>
        <patternFill>
          <bgColor theme="4" tint="0.59996337778862885"/>
        </patternFill>
      </fill>
    </dxf>
    <dxf>
      <fill>
        <patternFill>
          <bgColor rgb="FFFFCCCC"/>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ill>
        <patternFill>
          <bgColor theme="4" tint="0.59996337778862885"/>
        </patternFill>
      </fill>
    </dxf>
    <dxf>
      <fill>
        <patternFill>
          <bgColor rgb="FFFFCCCC"/>
        </patternFill>
      </fill>
    </dxf>
    <dxf>
      <fill>
        <patternFill>
          <bgColor rgb="FFFFCCCC"/>
        </patternFill>
      </fill>
    </dxf>
    <dxf>
      <font>
        <color theme="0" tint="-0.14996795556505021"/>
      </font>
      <fill>
        <patternFill patternType="none">
          <bgColor auto="1"/>
        </patternFill>
      </fill>
    </dxf>
    <dxf>
      <font>
        <color theme="0" tint="-0.14996795556505021"/>
      </font>
      <fill>
        <patternFill patternType="none">
          <bgColor auto="1"/>
        </patternFill>
      </fill>
    </dxf>
    <dxf>
      <font>
        <color theme="0" tint="-0.24994659260841701"/>
      </font>
      <fill>
        <patternFill patternType="none">
          <bgColor auto="1"/>
        </patternFill>
      </fill>
    </dxf>
    <dxf>
      <fill>
        <patternFill>
          <bgColor theme="9" tint="0.59996337778862885"/>
        </patternFill>
      </fill>
    </dxf>
    <dxf>
      <fill>
        <patternFill>
          <bgColor theme="9" tint="0.59996337778862885"/>
        </patternFill>
      </fill>
    </dxf>
    <dxf>
      <fill>
        <patternFill>
          <bgColor theme="4" tint="0.59996337778862885"/>
        </patternFill>
      </fill>
    </dxf>
    <dxf>
      <font>
        <color rgb="FF0000FF"/>
      </font>
    </dxf>
    <dxf>
      <font>
        <color rgb="FFFF0000"/>
      </font>
    </dxf>
    <dxf>
      <font>
        <b val="0"/>
        <i val="0"/>
        <color theme="0" tint="-0.14996795556505021"/>
      </font>
    </dxf>
    <dxf>
      <font>
        <b val="0"/>
        <i val="0"/>
        <color theme="0" tint="-0.14996795556505021"/>
      </font>
      <fill>
        <patternFill patternType="none">
          <bgColor auto="1"/>
        </patternFill>
      </fill>
    </dxf>
    <dxf>
      <fill>
        <patternFill>
          <bgColor rgb="FFFFCCCC"/>
        </patternFill>
      </fill>
    </dxf>
    <dxf>
      <fill>
        <patternFill>
          <bgColor rgb="FFFFCCCC"/>
        </patternFill>
      </fill>
    </dxf>
    <dxf>
      <fill>
        <patternFill>
          <bgColor theme="4" tint="0.59996337778862885"/>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ill>
        <patternFill>
          <bgColor theme="9" tint="0.59996337778862885"/>
        </patternFill>
      </fill>
    </dxf>
    <dxf>
      <fill>
        <patternFill>
          <bgColor theme="4" tint="0.59996337778862885"/>
        </patternFill>
      </fill>
    </dxf>
    <dxf>
      <fill>
        <patternFill>
          <bgColor theme="9" tint="0.59996337778862885"/>
        </patternFill>
      </fill>
    </dxf>
    <dxf>
      <fill>
        <patternFill>
          <bgColor rgb="FFFFCCCC"/>
        </patternFill>
      </fill>
    </dxf>
    <dxf>
      <fill>
        <patternFill>
          <bgColor theme="4" tint="0.59996337778862885"/>
        </patternFill>
      </fill>
    </dxf>
    <dxf>
      <fill>
        <patternFill>
          <bgColor rgb="FFFFCCCC"/>
        </patternFill>
      </fill>
    </dxf>
    <dxf>
      <font>
        <color theme="0" tint="-0.24994659260841701"/>
      </font>
      <fill>
        <patternFill patternType="none">
          <bgColor auto="1"/>
        </patternFill>
      </fill>
    </dxf>
    <dxf>
      <font>
        <color theme="0" tint="-0.24994659260841701"/>
      </font>
      <fill>
        <patternFill patternType="none">
          <bgColor auto="1"/>
        </patternFill>
      </fill>
    </dxf>
    <dxf>
      <fill>
        <patternFill>
          <bgColor theme="9" tint="0.59996337778862885"/>
        </patternFill>
      </fill>
    </dxf>
    <dxf>
      <fill>
        <patternFill>
          <bgColor theme="4" tint="0.59996337778862885"/>
        </patternFill>
      </fill>
    </dxf>
    <dxf>
      <fill>
        <patternFill>
          <bgColor theme="9" tint="0.59996337778862885"/>
        </patternFill>
      </fill>
    </dxf>
    <dxf>
      <fill>
        <patternFill>
          <bgColor rgb="FFFFCCFF"/>
        </patternFill>
      </fill>
    </dxf>
    <dxf>
      <font>
        <color theme="0" tint="-0.24994659260841701"/>
      </font>
      <fill>
        <patternFill patternType="none">
          <bgColor auto="1"/>
        </patternFill>
      </fill>
    </dxf>
    <dxf>
      <fill>
        <patternFill>
          <bgColor rgb="FFFFCCFF"/>
        </patternFill>
      </fill>
    </dxf>
    <dxf>
      <fill>
        <patternFill>
          <bgColor rgb="FFCCECFF"/>
        </patternFill>
      </fill>
    </dxf>
    <dxf>
      <fill>
        <patternFill>
          <bgColor rgb="FFCCECFF"/>
        </patternFill>
      </fill>
    </dxf>
    <dxf>
      <fill>
        <patternFill>
          <bgColor rgb="FFFFCCFF"/>
        </patternFill>
      </fill>
    </dxf>
    <dxf>
      <fill>
        <patternFill>
          <bgColor rgb="FFFFCCFF"/>
        </patternFill>
      </fill>
    </dxf>
    <dxf>
      <font>
        <color theme="0" tint="-0.2499465926084170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
      <font>
        <color theme="0" tint="-0.14996795556505021"/>
      </font>
      <fill>
        <patternFill patternType="none">
          <bgColor auto="1"/>
        </patternFill>
      </fill>
    </dxf>
    <dxf>
      <fill>
        <patternFill>
          <bgColor rgb="FFFFCCCC"/>
        </patternFill>
      </fill>
    </dxf>
    <dxf>
      <fill>
        <patternFill>
          <bgColor theme="4" tint="0.59996337778862885"/>
        </patternFill>
      </fill>
    </dxf>
    <dxf>
      <fill>
        <patternFill>
          <bgColor rgb="FFFFCCCC"/>
        </patternFill>
      </fill>
    </dxf>
  </dxfs>
  <tableStyles count="0" defaultTableStyle="TableStyleMedium2" defaultPivotStyle="PivotStyleLight16"/>
  <colors>
    <mruColors>
      <color rgb="FFFBB3B8"/>
      <color rgb="FFF9989F"/>
      <color rgb="FFFBBBC0"/>
      <color rgb="FFC5F8C8"/>
      <color rgb="FFFAF096"/>
      <color rgb="FFFCCB8F"/>
      <color rgb="FFFBAC91"/>
      <color rgb="FFA0F09A"/>
      <color rgb="FF669900"/>
      <color rgb="FF7BE9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163286</xdr:colOff>
      <xdr:row>18</xdr:row>
      <xdr:rowOff>141514</xdr:rowOff>
    </xdr:from>
    <xdr:to>
      <xdr:col>27</xdr:col>
      <xdr:colOff>206829</xdr:colOff>
      <xdr:row>25</xdr:row>
      <xdr:rowOff>97971</xdr:rowOff>
    </xdr:to>
    <xdr:sp macro="" textlink="">
      <xdr:nvSpPr>
        <xdr:cNvPr id="2" name="正方形/長方形 1">
          <a:extLst>
            <a:ext uri="{FF2B5EF4-FFF2-40B4-BE49-F238E27FC236}">
              <a16:creationId xmlns:a16="http://schemas.microsoft.com/office/drawing/2014/main" id="{A1A0EEB1-D65C-DB55-9F8E-8D1B007B5E02}"/>
            </a:ext>
          </a:extLst>
        </xdr:cNvPr>
        <xdr:cNvSpPr/>
      </xdr:nvSpPr>
      <xdr:spPr>
        <a:xfrm>
          <a:off x="3918857" y="3243943"/>
          <a:ext cx="5268686" cy="1404257"/>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kern="1200">
              <a:latin typeface="Meiryo UI" panose="020B0604030504040204" pitchFamily="50" charset="-128"/>
              <a:ea typeface="Meiryo UI" panose="020B0604030504040204" pitchFamily="50" charset="-128"/>
            </a:rPr>
            <a:t>p(Project), g(Group),t(Task)</a:t>
          </a:r>
          <a:r>
            <a:rPr kumimoji="1" lang="ja-JP" altLang="en-US" sz="1800" kern="1200">
              <a:latin typeface="Meiryo UI" panose="020B0604030504040204" pitchFamily="50" charset="-128"/>
              <a:ea typeface="Meiryo UI" panose="020B0604030504040204" pitchFamily="50" charset="-128"/>
            </a:rPr>
            <a:t>と入力すると予定。</a:t>
          </a:r>
        </a:p>
        <a:p>
          <a:pPr algn="l"/>
          <a:r>
            <a:rPr kumimoji="1" lang="en-US" altLang="ja-JP" sz="1800" kern="1200">
              <a:latin typeface="Meiryo UI" panose="020B0604030504040204" pitchFamily="50" charset="-128"/>
              <a:ea typeface="Meiryo UI" panose="020B0604030504040204" pitchFamily="50" charset="-128"/>
            </a:rPr>
            <a:t>"✓"</a:t>
          </a:r>
          <a:r>
            <a:rPr kumimoji="1" lang="ja-JP" altLang="en-US" sz="1800" kern="1200">
              <a:latin typeface="Meiryo UI" panose="020B0604030504040204" pitchFamily="50" charset="-128"/>
              <a:ea typeface="Meiryo UI" panose="020B0604030504040204" pitchFamily="50" charset="-128"/>
            </a:rPr>
            <a:t>もしくは</a:t>
          </a:r>
          <a:r>
            <a:rPr kumimoji="1" lang="en-US" altLang="ja-JP" sz="1800" kern="1200">
              <a:latin typeface="Meiryo UI" panose="020B0604030504040204" pitchFamily="50" charset="-128"/>
              <a:ea typeface="Meiryo UI" panose="020B0604030504040204" pitchFamily="50" charset="-128"/>
            </a:rPr>
            <a:t>"v"</a:t>
          </a:r>
          <a:r>
            <a:rPr kumimoji="1" lang="ja-JP" altLang="en-US" sz="1800" kern="1200">
              <a:latin typeface="Meiryo UI" panose="020B0604030504040204" pitchFamily="50" charset="-128"/>
              <a:ea typeface="Meiryo UI" panose="020B0604030504040204" pitchFamily="50" charset="-128"/>
            </a:rPr>
            <a:t>と入力すると完了</a:t>
          </a:r>
        </a:p>
        <a:p>
          <a:pPr algn="l"/>
          <a:r>
            <a:rPr kumimoji="1" lang="ja-JP" altLang="en-US" sz="1800" kern="1200">
              <a:latin typeface="Meiryo UI" panose="020B0604030504040204" pitchFamily="50" charset="-128"/>
              <a:ea typeface="Meiryo UI" panose="020B0604030504040204" pitchFamily="50" charset="-128"/>
            </a:rPr>
            <a:t>と判定します。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43"/>
  <sheetViews>
    <sheetView tabSelected="1" zoomScaleNormal="100" zoomScaleSheetLayoutView="100" workbookViewId="0"/>
  </sheetViews>
  <sheetFormatPr defaultRowHeight="14.4"/>
  <cols>
    <col min="1" max="1" width="3.88671875" style="140" customWidth="1"/>
    <col min="2" max="2" width="4.44140625" style="143" customWidth="1"/>
    <col min="3" max="3" width="88.44140625" style="142" customWidth="1"/>
    <col min="4" max="4" width="11.21875" style="140" customWidth="1"/>
    <col min="5" max="5" width="13.88671875" style="140" customWidth="1"/>
    <col min="6" max="6" width="3.6640625" style="140" customWidth="1"/>
  </cols>
  <sheetData>
    <row r="1" spans="1:6" ht="25.35" customHeight="1">
      <c r="A1" s="132" t="s">
        <v>91</v>
      </c>
      <c r="B1" s="133"/>
      <c r="C1" s="134"/>
      <c r="D1" s="135"/>
      <c r="E1" s="135"/>
      <c r="F1" s="135"/>
    </row>
    <row r="2" spans="1:6" ht="17.100000000000001" customHeight="1">
      <c r="A2" s="457" t="s">
        <v>51</v>
      </c>
      <c r="B2" s="458"/>
      <c r="C2" s="458"/>
      <c r="D2" s="458"/>
      <c r="E2" s="458"/>
      <c r="F2" s="458"/>
    </row>
    <row r="3" spans="1:6" ht="17.100000000000001" customHeight="1">
      <c r="A3" s="459" t="s">
        <v>44</v>
      </c>
      <c r="B3" s="459"/>
      <c r="C3" s="459"/>
      <c r="D3" s="136"/>
      <c r="E3" s="136"/>
      <c r="F3" s="136"/>
    </row>
    <row r="4" spans="1:6" ht="17.100000000000001" customHeight="1">
      <c r="A4" s="137"/>
      <c r="B4" s="137" t="s">
        <v>73</v>
      </c>
      <c r="C4" s="139"/>
      <c r="D4" s="138"/>
      <c r="E4" s="138"/>
    </row>
    <row r="5" spans="1:6" ht="17.100000000000001" customHeight="1">
      <c r="A5" s="137"/>
      <c r="B5" s="137" t="s">
        <v>56</v>
      </c>
      <c r="C5" s="139"/>
      <c r="D5" s="138"/>
      <c r="E5" s="138"/>
    </row>
    <row r="6" spans="1:6" ht="17.100000000000001" customHeight="1">
      <c r="A6" s="137"/>
      <c r="B6" s="137" t="s">
        <v>62</v>
      </c>
      <c r="C6" s="139"/>
      <c r="D6" s="138"/>
      <c r="E6" s="138"/>
    </row>
    <row r="7" spans="1:6" ht="17.100000000000001" customHeight="1">
      <c r="A7" s="137"/>
      <c r="B7" s="137" t="s">
        <v>86</v>
      </c>
      <c r="C7" s="139"/>
      <c r="D7" s="138"/>
      <c r="E7" s="138"/>
    </row>
    <row r="8" spans="1:6" ht="17.100000000000001" customHeight="1">
      <c r="A8" s="137"/>
      <c r="B8" s="137" t="s">
        <v>87</v>
      </c>
      <c r="C8" s="139"/>
      <c r="D8" s="138"/>
      <c r="E8" s="138"/>
    </row>
    <row r="9" spans="1:6" ht="17.100000000000001" customHeight="1">
      <c r="A9" s="137"/>
      <c r="B9" s="137" t="s">
        <v>88</v>
      </c>
      <c r="C9" s="139"/>
      <c r="D9" s="138"/>
      <c r="E9" s="138"/>
    </row>
    <row r="10" spans="1:6" ht="17.100000000000001" customHeight="1">
      <c r="A10" s="137"/>
      <c r="B10" s="137" t="s">
        <v>74</v>
      </c>
      <c r="C10" s="139"/>
      <c r="D10" s="138"/>
      <c r="E10" s="138"/>
    </row>
    <row r="11" spans="1:6" ht="17.100000000000001" customHeight="1">
      <c r="A11" s="137"/>
      <c r="B11" s="137" t="s">
        <v>118</v>
      </c>
      <c r="C11" s="139"/>
      <c r="D11" s="138"/>
      <c r="E11" s="138"/>
    </row>
    <row r="12" spans="1:6">
      <c r="B12" s="138"/>
      <c r="C12" s="141"/>
    </row>
    <row r="13" spans="1:6" ht="17.100000000000001" customHeight="1">
      <c r="A13" s="143" t="s">
        <v>45</v>
      </c>
      <c r="C13" s="144"/>
    </row>
    <row r="14" spans="1:6" ht="17.100000000000001" customHeight="1">
      <c r="B14" s="461" t="s">
        <v>47</v>
      </c>
      <c r="C14" s="461"/>
      <c r="D14" s="461"/>
      <c r="E14" s="461"/>
    </row>
    <row r="15" spans="1:6" ht="17.100000000000001" customHeight="1">
      <c r="B15" s="462" t="s">
        <v>50</v>
      </c>
      <c r="C15" s="462"/>
      <c r="D15" s="462"/>
      <c r="E15" s="462"/>
    </row>
    <row r="16" spans="1:6" ht="17.100000000000001" customHeight="1">
      <c r="B16" s="461" t="s">
        <v>49</v>
      </c>
      <c r="C16" s="461"/>
      <c r="D16" s="461"/>
      <c r="E16" s="461"/>
    </row>
    <row r="18" spans="1:5" ht="17.100000000000001" customHeight="1">
      <c r="A18" s="460" t="s">
        <v>32</v>
      </c>
      <c r="B18" s="460"/>
      <c r="C18" s="460"/>
      <c r="D18" s="145"/>
    </row>
    <row r="19" spans="1:5" ht="17.100000000000001" customHeight="1">
      <c r="B19" s="461" t="s">
        <v>80</v>
      </c>
      <c r="C19" s="461"/>
      <c r="D19" s="145"/>
    </row>
    <row r="20" spans="1:5">
      <c r="B20" s="140" t="s">
        <v>89</v>
      </c>
      <c r="C20" s="140"/>
      <c r="D20" s="145"/>
    </row>
    <row r="21" spans="1:5" ht="17.100000000000001" customHeight="1">
      <c r="A21" s="143" t="s">
        <v>33</v>
      </c>
      <c r="B21" s="140"/>
      <c r="C21" s="143"/>
      <c r="D21" s="145"/>
    </row>
    <row r="22" spans="1:5" ht="34.35" customHeight="1">
      <c r="B22" s="463" t="s">
        <v>52</v>
      </c>
      <c r="C22" s="461"/>
    </row>
    <row r="23" spans="1:5">
      <c r="B23" s="142"/>
      <c r="C23" s="140"/>
    </row>
    <row r="24" spans="1:5" ht="17.100000000000001" customHeight="1">
      <c r="A24" s="460" t="s">
        <v>34</v>
      </c>
      <c r="B24" s="460"/>
      <c r="C24" s="460"/>
    </row>
    <row r="25" spans="1:5" ht="17.100000000000001" customHeight="1">
      <c r="B25" s="463" t="s">
        <v>48</v>
      </c>
      <c r="C25" s="463"/>
    </row>
    <row r="26" spans="1:5" ht="17.100000000000001" customHeight="1">
      <c r="B26" s="463" t="s">
        <v>59</v>
      </c>
      <c r="C26" s="463"/>
      <c r="D26" s="463"/>
      <c r="E26" s="463"/>
    </row>
    <row r="27" spans="1:5">
      <c r="B27" s="142"/>
      <c r="D27" s="142"/>
      <c r="E27" s="142"/>
    </row>
    <row r="28" spans="1:5" ht="17.100000000000001" customHeight="1">
      <c r="A28" s="460" t="s">
        <v>35</v>
      </c>
      <c r="B28" s="460"/>
      <c r="C28" s="460"/>
    </row>
    <row r="29" spans="1:5" ht="17.100000000000001" customHeight="1">
      <c r="B29" s="461" t="s">
        <v>36</v>
      </c>
      <c r="C29" s="461"/>
    </row>
    <row r="30" spans="1:5">
      <c r="B30" s="140"/>
      <c r="C30" s="140"/>
    </row>
    <row r="31" spans="1:5" ht="17.100000000000001" customHeight="1">
      <c r="A31" s="143" t="s">
        <v>37</v>
      </c>
    </row>
    <row r="32" spans="1:5" ht="17.100000000000001" customHeight="1" thickBot="1">
      <c r="B32" s="146" t="s">
        <v>38</v>
      </c>
      <c r="C32" s="147" t="s">
        <v>39</v>
      </c>
      <c r="D32" s="148" t="s">
        <v>40</v>
      </c>
      <c r="E32" s="148" t="s">
        <v>41</v>
      </c>
    </row>
    <row r="33" spans="2:5" ht="16.350000000000001" customHeight="1" thickTop="1">
      <c r="B33" s="325">
        <v>0.1</v>
      </c>
      <c r="C33" s="149" t="s">
        <v>42</v>
      </c>
      <c r="D33" s="150" t="s">
        <v>46</v>
      </c>
      <c r="E33" s="321" t="s">
        <v>43</v>
      </c>
    </row>
    <row r="34" spans="2:5" ht="16.350000000000001" customHeight="1">
      <c r="B34" s="326">
        <v>0.2</v>
      </c>
      <c r="C34" s="149" t="s">
        <v>75</v>
      </c>
      <c r="D34" s="150" t="s">
        <v>76</v>
      </c>
      <c r="E34" s="323"/>
    </row>
    <row r="35" spans="2:5" ht="16.350000000000001" customHeight="1">
      <c r="B35" s="327"/>
      <c r="C35" s="149" t="s">
        <v>78</v>
      </c>
      <c r="D35" s="150" t="s">
        <v>79</v>
      </c>
      <c r="E35" s="323"/>
    </row>
    <row r="36" spans="2:5" ht="16.350000000000001" customHeight="1">
      <c r="B36" s="324"/>
      <c r="C36" s="149" t="s">
        <v>82</v>
      </c>
      <c r="D36" s="150" t="s">
        <v>81</v>
      </c>
      <c r="E36" s="323"/>
    </row>
    <row r="37" spans="2:5" ht="16.350000000000001" customHeight="1">
      <c r="B37" s="343">
        <v>0.3</v>
      </c>
      <c r="C37" s="149" t="s">
        <v>84</v>
      </c>
      <c r="D37" s="150" t="s">
        <v>85</v>
      </c>
      <c r="E37" s="323"/>
    </row>
    <row r="38" spans="2:5" ht="16.350000000000001" customHeight="1">
      <c r="B38" s="343">
        <v>0.4</v>
      </c>
      <c r="C38" s="149" t="s">
        <v>92</v>
      </c>
      <c r="D38" s="150" t="s">
        <v>93</v>
      </c>
      <c r="E38" s="323"/>
    </row>
    <row r="39" spans="2:5" ht="29.1" customHeight="1">
      <c r="B39" s="343">
        <v>0.5</v>
      </c>
      <c r="C39" s="149" t="s">
        <v>96</v>
      </c>
      <c r="D39" s="150" t="s">
        <v>95</v>
      </c>
      <c r="E39" s="323"/>
    </row>
    <row r="40" spans="2:5" ht="29.1" customHeight="1">
      <c r="B40" s="343">
        <v>0.6</v>
      </c>
      <c r="C40" s="149" t="s">
        <v>98</v>
      </c>
      <c r="D40" s="150" t="s">
        <v>97</v>
      </c>
      <c r="E40" s="323"/>
    </row>
    <row r="41" spans="2:5" ht="29.1" customHeight="1">
      <c r="B41" s="343">
        <v>0.7</v>
      </c>
      <c r="C41" s="149" t="s">
        <v>119</v>
      </c>
      <c r="D41" s="150" t="s">
        <v>120</v>
      </c>
      <c r="E41" s="323"/>
    </row>
    <row r="42" spans="2:5" ht="25.2">
      <c r="B42" s="343">
        <v>0.8</v>
      </c>
      <c r="C42" s="149" t="s">
        <v>134</v>
      </c>
      <c r="D42" s="150" t="s">
        <v>126</v>
      </c>
      <c r="E42" s="323"/>
    </row>
    <row r="43" spans="2:5" ht="25.2">
      <c r="B43" s="343">
        <v>0.9</v>
      </c>
      <c r="C43" s="149" t="s">
        <v>133</v>
      </c>
      <c r="D43" s="150" t="s">
        <v>127</v>
      </c>
      <c r="E43" s="322"/>
    </row>
  </sheetData>
  <sheetProtection sheet="1" objects="1" scenarios="1"/>
  <mergeCells count="13">
    <mergeCell ref="A2:F2"/>
    <mergeCell ref="A3:C3"/>
    <mergeCell ref="A28:C28"/>
    <mergeCell ref="B29:C29"/>
    <mergeCell ref="A18:C18"/>
    <mergeCell ref="B19:C19"/>
    <mergeCell ref="B16:E16"/>
    <mergeCell ref="B15:E15"/>
    <mergeCell ref="B14:E14"/>
    <mergeCell ref="B26:E26"/>
    <mergeCell ref="B22:C22"/>
    <mergeCell ref="A24:C24"/>
    <mergeCell ref="B25:C25"/>
  </mergeCells>
  <phoneticPr fontId="1"/>
  <pageMargins left="0.25" right="0.25" top="0.75" bottom="0.75" header="0.3" footer="0.3"/>
  <pageSetup paperSize="9" scale="80"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5FE85-3339-4619-A766-E153CB6ABFF1}">
  <sheetPr codeName="Sheet11">
    <pageSetUpPr fitToPage="1"/>
  </sheetPr>
  <dimension ref="A1:OL1001"/>
  <sheetViews>
    <sheetView showGridLines="0" zoomScale="70" zoomScaleNormal="70" zoomScaleSheetLayoutView="55" workbookViewId="0">
      <pane xSplit="6" ySplit="6" topLeftCell="G7" activePane="bottomRight" state="frozen"/>
      <selection pane="topRight"/>
      <selection pane="bottomLeft"/>
      <selection pane="bottomRight" activeCell="P33" sqref="P33"/>
    </sheetView>
  </sheetViews>
  <sheetFormatPr defaultColWidth="3.77734375" defaultRowHeight="15"/>
  <cols>
    <col min="1" max="3" width="2.77734375" style="428" customWidth="1"/>
    <col min="4" max="4" width="26.21875" style="428" customWidth="1"/>
    <col min="5" max="5" width="5.77734375" style="2" bestFit="1" customWidth="1"/>
    <col min="6" max="6" width="10.44140625" style="2" customWidth="1"/>
    <col min="7" max="402" width="3.77734375" style="428"/>
    <col min="403" max="16384" width="3.77734375" style="2"/>
  </cols>
  <sheetData>
    <row r="1" spans="1:402" s="17" customFormat="1" hidden="1">
      <c r="A1" s="416"/>
      <c r="B1" s="416"/>
      <c r="D1" s="450" t="s">
        <v>110</v>
      </c>
      <c r="E1" s="6"/>
      <c r="F1" s="6"/>
      <c r="G1" s="448">
        <f>F4</f>
        <v>45658</v>
      </c>
      <c r="H1" s="443">
        <f>G1+1</f>
        <v>45659</v>
      </c>
      <c r="I1" s="443">
        <f t="shared" ref="I1:BT1" si="0">H1+1</f>
        <v>45660</v>
      </c>
      <c r="J1" s="443">
        <f t="shared" si="0"/>
        <v>45661</v>
      </c>
      <c r="K1" s="443">
        <f t="shared" si="0"/>
        <v>45662</v>
      </c>
      <c r="L1" s="443">
        <f t="shared" si="0"/>
        <v>45663</v>
      </c>
      <c r="M1" s="443">
        <f t="shared" si="0"/>
        <v>45664</v>
      </c>
      <c r="N1" s="443">
        <f t="shared" si="0"/>
        <v>45665</v>
      </c>
      <c r="O1" s="443">
        <f t="shared" si="0"/>
        <v>45666</v>
      </c>
      <c r="P1" s="443">
        <f t="shared" si="0"/>
        <v>45667</v>
      </c>
      <c r="Q1" s="443">
        <f t="shared" si="0"/>
        <v>45668</v>
      </c>
      <c r="R1" s="443">
        <f t="shared" si="0"/>
        <v>45669</v>
      </c>
      <c r="S1" s="443">
        <f t="shared" si="0"/>
        <v>45670</v>
      </c>
      <c r="T1" s="443">
        <f t="shared" si="0"/>
        <v>45671</v>
      </c>
      <c r="U1" s="443">
        <f t="shared" si="0"/>
        <v>45672</v>
      </c>
      <c r="V1" s="443">
        <f t="shared" si="0"/>
        <v>45673</v>
      </c>
      <c r="W1" s="443">
        <f t="shared" si="0"/>
        <v>45674</v>
      </c>
      <c r="X1" s="443">
        <f t="shared" si="0"/>
        <v>45675</v>
      </c>
      <c r="Y1" s="443">
        <f t="shared" si="0"/>
        <v>45676</v>
      </c>
      <c r="Z1" s="443">
        <f t="shared" si="0"/>
        <v>45677</v>
      </c>
      <c r="AA1" s="443">
        <f t="shared" si="0"/>
        <v>45678</v>
      </c>
      <c r="AB1" s="443">
        <f t="shared" si="0"/>
        <v>45679</v>
      </c>
      <c r="AC1" s="443">
        <f t="shared" si="0"/>
        <v>45680</v>
      </c>
      <c r="AD1" s="443">
        <f t="shared" si="0"/>
        <v>45681</v>
      </c>
      <c r="AE1" s="443">
        <f t="shared" si="0"/>
        <v>45682</v>
      </c>
      <c r="AF1" s="443">
        <f t="shared" si="0"/>
        <v>45683</v>
      </c>
      <c r="AG1" s="443">
        <f t="shared" si="0"/>
        <v>45684</v>
      </c>
      <c r="AH1" s="443">
        <f t="shared" si="0"/>
        <v>45685</v>
      </c>
      <c r="AI1" s="443">
        <f t="shared" si="0"/>
        <v>45686</v>
      </c>
      <c r="AJ1" s="443">
        <f t="shared" si="0"/>
        <v>45687</v>
      </c>
      <c r="AK1" s="443">
        <f t="shared" si="0"/>
        <v>45688</v>
      </c>
      <c r="AL1" s="443">
        <f t="shared" si="0"/>
        <v>45689</v>
      </c>
      <c r="AM1" s="443">
        <f t="shared" si="0"/>
        <v>45690</v>
      </c>
      <c r="AN1" s="443">
        <f t="shared" si="0"/>
        <v>45691</v>
      </c>
      <c r="AO1" s="443">
        <f t="shared" si="0"/>
        <v>45692</v>
      </c>
      <c r="AP1" s="443">
        <f t="shared" si="0"/>
        <v>45693</v>
      </c>
      <c r="AQ1" s="443">
        <f t="shared" si="0"/>
        <v>45694</v>
      </c>
      <c r="AR1" s="443">
        <f t="shared" si="0"/>
        <v>45695</v>
      </c>
      <c r="AS1" s="443">
        <f t="shared" si="0"/>
        <v>45696</v>
      </c>
      <c r="AT1" s="443">
        <f t="shared" si="0"/>
        <v>45697</v>
      </c>
      <c r="AU1" s="443">
        <f t="shared" si="0"/>
        <v>45698</v>
      </c>
      <c r="AV1" s="443">
        <f t="shared" si="0"/>
        <v>45699</v>
      </c>
      <c r="AW1" s="443">
        <f t="shared" si="0"/>
        <v>45700</v>
      </c>
      <c r="AX1" s="443">
        <f t="shared" si="0"/>
        <v>45701</v>
      </c>
      <c r="AY1" s="443">
        <f t="shared" si="0"/>
        <v>45702</v>
      </c>
      <c r="AZ1" s="443">
        <f t="shared" si="0"/>
        <v>45703</v>
      </c>
      <c r="BA1" s="443">
        <f t="shared" si="0"/>
        <v>45704</v>
      </c>
      <c r="BB1" s="443">
        <f t="shared" si="0"/>
        <v>45705</v>
      </c>
      <c r="BC1" s="443">
        <f t="shared" si="0"/>
        <v>45706</v>
      </c>
      <c r="BD1" s="443">
        <f t="shared" si="0"/>
        <v>45707</v>
      </c>
      <c r="BE1" s="443">
        <f t="shared" si="0"/>
        <v>45708</v>
      </c>
      <c r="BF1" s="443">
        <f t="shared" si="0"/>
        <v>45709</v>
      </c>
      <c r="BG1" s="443">
        <f t="shared" si="0"/>
        <v>45710</v>
      </c>
      <c r="BH1" s="443">
        <f t="shared" si="0"/>
        <v>45711</v>
      </c>
      <c r="BI1" s="443">
        <f t="shared" si="0"/>
        <v>45712</v>
      </c>
      <c r="BJ1" s="443">
        <f t="shared" si="0"/>
        <v>45713</v>
      </c>
      <c r="BK1" s="443">
        <f t="shared" si="0"/>
        <v>45714</v>
      </c>
      <c r="BL1" s="443">
        <f t="shared" si="0"/>
        <v>45715</v>
      </c>
      <c r="BM1" s="443">
        <f t="shared" si="0"/>
        <v>45716</v>
      </c>
      <c r="BN1" s="443">
        <f t="shared" si="0"/>
        <v>45717</v>
      </c>
      <c r="BO1" s="443">
        <f t="shared" si="0"/>
        <v>45718</v>
      </c>
      <c r="BP1" s="443">
        <f t="shared" si="0"/>
        <v>45719</v>
      </c>
      <c r="BQ1" s="443">
        <f t="shared" si="0"/>
        <v>45720</v>
      </c>
      <c r="BR1" s="443">
        <f t="shared" si="0"/>
        <v>45721</v>
      </c>
      <c r="BS1" s="443">
        <f t="shared" si="0"/>
        <v>45722</v>
      </c>
      <c r="BT1" s="443">
        <f t="shared" si="0"/>
        <v>45723</v>
      </c>
      <c r="BU1" s="443">
        <f t="shared" ref="BU1:EF1" si="1">BT1+1</f>
        <v>45724</v>
      </c>
      <c r="BV1" s="443">
        <f t="shared" si="1"/>
        <v>45725</v>
      </c>
      <c r="BW1" s="443">
        <f t="shared" si="1"/>
        <v>45726</v>
      </c>
      <c r="BX1" s="443">
        <f t="shared" si="1"/>
        <v>45727</v>
      </c>
      <c r="BY1" s="443">
        <f t="shared" si="1"/>
        <v>45728</v>
      </c>
      <c r="BZ1" s="443">
        <f t="shared" si="1"/>
        <v>45729</v>
      </c>
      <c r="CA1" s="443">
        <f t="shared" si="1"/>
        <v>45730</v>
      </c>
      <c r="CB1" s="443">
        <f t="shared" si="1"/>
        <v>45731</v>
      </c>
      <c r="CC1" s="443">
        <f t="shared" si="1"/>
        <v>45732</v>
      </c>
      <c r="CD1" s="443">
        <f t="shared" si="1"/>
        <v>45733</v>
      </c>
      <c r="CE1" s="443">
        <f t="shared" si="1"/>
        <v>45734</v>
      </c>
      <c r="CF1" s="443">
        <f t="shared" si="1"/>
        <v>45735</v>
      </c>
      <c r="CG1" s="443">
        <f t="shared" si="1"/>
        <v>45736</v>
      </c>
      <c r="CH1" s="443">
        <f t="shared" si="1"/>
        <v>45737</v>
      </c>
      <c r="CI1" s="443">
        <f t="shared" si="1"/>
        <v>45738</v>
      </c>
      <c r="CJ1" s="443">
        <f t="shared" si="1"/>
        <v>45739</v>
      </c>
      <c r="CK1" s="443">
        <f t="shared" si="1"/>
        <v>45740</v>
      </c>
      <c r="CL1" s="443">
        <f t="shared" si="1"/>
        <v>45741</v>
      </c>
      <c r="CM1" s="443">
        <f t="shared" si="1"/>
        <v>45742</v>
      </c>
      <c r="CN1" s="443">
        <f t="shared" si="1"/>
        <v>45743</v>
      </c>
      <c r="CO1" s="443">
        <f t="shared" si="1"/>
        <v>45744</v>
      </c>
      <c r="CP1" s="443">
        <f t="shared" si="1"/>
        <v>45745</v>
      </c>
      <c r="CQ1" s="443">
        <f t="shared" si="1"/>
        <v>45746</v>
      </c>
      <c r="CR1" s="443">
        <f t="shared" si="1"/>
        <v>45747</v>
      </c>
      <c r="CS1" s="443">
        <f t="shared" si="1"/>
        <v>45748</v>
      </c>
      <c r="CT1" s="443">
        <f t="shared" si="1"/>
        <v>45749</v>
      </c>
      <c r="CU1" s="443">
        <f t="shared" si="1"/>
        <v>45750</v>
      </c>
      <c r="CV1" s="443">
        <f t="shared" si="1"/>
        <v>45751</v>
      </c>
      <c r="CW1" s="443">
        <f t="shared" si="1"/>
        <v>45752</v>
      </c>
      <c r="CX1" s="443">
        <f t="shared" si="1"/>
        <v>45753</v>
      </c>
      <c r="CY1" s="443">
        <f t="shared" si="1"/>
        <v>45754</v>
      </c>
      <c r="CZ1" s="443">
        <f t="shared" si="1"/>
        <v>45755</v>
      </c>
      <c r="DA1" s="443">
        <f t="shared" si="1"/>
        <v>45756</v>
      </c>
      <c r="DB1" s="443">
        <f t="shared" si="1"/>
        <v>45757</v>
      </c>
      <c r="DC1" s="443">
        <f t="shared" si="1"/>
        <v>45758</v>
      </c>
      <c r="DD1" s="443">
        <f t="shared" si="1"/>
        <v>45759</v>
      </c>
      <c r="DE1" s="443">
        <f t="shared" si="1"/>
        <v>45760</v>
      </c>
      <c r="DF1" s="443">
        <f t="shared" si="1"/>
        <v>45761</v>
      </c>
      <c r="DG1" s="443">
        <f t="shared" si="1"/>
        <v>45762</v>
      </c>
      <c r="DH1" s="443">
        <f t="shared" si="1"/>
        <v>45763</v>
      </c>
      <c r="DI1" s="443">
        <f t="shared" si="1"/>
        <v>45764</v>
      </c>
      <c r="DJ1" s="443">
        <f t="shared" si="1"/>
        <v>45765</v>
      </c>
      <c r="DK1" s="443">
        <f t="shared" si="1"/>
        <v>45766</v>
      </c>
      <c r="DL1" s="443">
        <f t="shared" si="1"/>
        <v>45767</v>
      </c>
      <c r="DM1" s="443">
        <f t="shared" si="1"/>
        <v>45768</v>
      </c>
      <c r="DN1" s="443">
        <f t="shared" si="1"/>
        <v>45769</v>
      </c>
      <c r="DO1" s="443">
        <f t="shared" si="1"/>
        <v>45770</v>
      </c>
      <c r="DP1" s="443">
        <f t="shared" si="1"/>
        <v>45771</v>
      </c>
      <c r="DQ1" s="443">
        <f t="shared" si="1"/>
        <v>45772</v>
      </c>
      <c r="DR1" s="443">
        <f t="shared" si="1"/>
        <v>45773</v>
      </c>
      <c r="DS1" s="443">
        <f t="shared" si="1"/>
        <v>45774</v>
      </c>
      <c r="DT1" s="443">
        <f t="shared" si="1"/>
        <v>45775</v>
      </c>
      <c r="DU1" s="443">
        <f t="shared" si="1"/>
        <v>45776</v>
      </c>
      <c r="DV1" s="443">
        <f t="shared" si="1"/>
        <v>45777</v>
      </c>
      <c r="DW1" s="443">
        <f t="shared" si="1"/>
        <v>45778</v>
      </c>
      <c r="DX1" s="443">
        <f t="shared" si="1"/>
        <v>45779</v>
      </c>
      <c r="DY1" s="443">
        <f t="shared" si="1"/>
        <v>45780</v>
      </c>
      <c r="DZ1" s="443">
        <f t="shared" si="1"/>
        <v>45781</v>
      </c>
      <c r="EA1" s="443">
        <f t="shared" si="1"/>
        <v>45782</v>
      </c>
      <c r="EB1" s="443">
        <f t="shared" si="1"/>
        <v>45783</v>
      </c>
      <c r="EC1" s="443">
        <f t="shared" si="1"/>
        <v>45784</v>
      </c>
      <c r="ED1" s="443">
        <f t="shared" si="1"/>
        <v>45785</v>
      </c>
      <c r="EE1" s="443">
        <f t="shared" si="1"/>
        <v>45786</v>
      </c>
      <c r="EF1" s="443">
        <f t="shared" si="1"/>
        <v>45787</v>
      </c>
      <c r="EG1" s="443">
        <f t="shared" ref="EG1:GR1" si="2">EF1+1</f>
        <v>45788</v>
      </c>
      <c r="EH1" s="443">
        <f t="shared" si="2"/>
        <v>45789</v>
      </c>
      <c r="EI1" s="443">
        <f t="shared" si="2"/>
        <v>45790</v>
      </c>
      <c r="EJ1" s="443">
        <f t="shared" si="2"/>
        <v>45791</v>
      </c>
      <c r="EK1" s="443">
        <f t="shared" si="2"/>
        <v>45792</v>
      </c>
      <c r="EL1" s="443">
        <f t="shared" si="2"/>
        <v>45793</v>
      </c>
      <c r="EM1" s="443">
        <f t="shared" si="2"/>
        <v>45794</v>
      </c>
      <c r="EN1" s="443">
        <f t="shared" si="2"/>
        <v>45795</v>
      </c>
      <c r="EO1" s="443">
        <f t="shared" si="2"/>
        <v>45796</v>
      </c>
      <c r="EP1" s="443">
        <f t="shared" si="2"/>
        <v>45797</v>
      </c>
      <c r="EQ1" s="443">
        <f t="shared" si="2"/>
        <v>45798</v>
      </c>
      <c r="ER1" s="443">
        <f t="shared" si="2"/>
        <v>45799</v>
      </c>
      <c r="ES1" s="443">
        <f t="shared" si="2"/>
        <v>45800</v>
      </c>
      <c r="ET1" s="443">
        <f t="shared" si="2"/>
        <v>45801</v>
      </c>
      <c r="EU1" s="443">
        <f t="shared" si="2"/>
        <v>45802</v>
      </c>
      <c r="EV1" s="443">
        <f t="shared" si="2"/>
        <v>45803</v>
      </c>
      <c r="EW1" s="443">
        <f t="shared" si="2"/>
        <v>45804</v>
      </c>
      <c r="EX1" s="443">
        <f t="shared" si="2"/>
        <v>45805</v>
      </c>
      <c r="EY1" s="443">
        <f t="shared" si="2"/>
        <v>45806</v>
      </c>
      <c r="EZ1" s="443">
        <f t="shared" si="2"/>
        <v>45807</v>
      </c>
      <c r="FA1" s="443">
        <f t="shared" si="2"/>
        <v>45808</v>
      </c>
      <c r="FB1" s="443">
        <f t="shared" si="2"/>
        <v>45809</v>
      </c>
      <c r="FC1" s="443">
        <f t="shared" si="2"/>
        <v>45810</v>
      </c>
      <c r="FD1" s="443">
        <f t="shared" si="2"/>
        <v>45811</v>
      </c>
      <c r="FE1" s="443">
        <f t="shared" si="2"/>
        <v>45812</v>
      </c>
      <c r="FF1" s="443">
        <f t="shared" si="2"/>
        <v>45813</v>
      </c>
      <c r="FG1" s="443">
        <f t="shared" si="2"/>
        <v>45814</v>
      </c>
      <c r="FH1" s="443">
        <f t="shared" si="2"/>
        <v>45815</v>
      </c>
      <c r="FI1" s="443">
        <f t="shared" si="2"/>
        <v>45816</v>
      </c>
      <c r="FJ1" s="443">
        <f t="shared" si="2"/>
        <v>45817</v>
      </c>
      <c r="FK1" s="443">
        <f t="shared" si="2"/>
        <v>45818</v>
      </c>
      <c r="FL1" s="443">
        <f t="shared" si="2"/>
        <v>45819</v>
      </c>
      <c r="FM1" s="443">
        <f t="shared" si="2"/>
        <v>45820</v>
      </c>
      <c r="FN1" s="443">
        <f t="shared" si="2"/>
        <v>45821</v>
      </c>
      <c r="FO1" s="443">
        <f t="shared" si="2"/>
        <v>45822</v>
      </c>
      <c r="FP1" s="443">
        <f t="shared" si="2"/>
        <v>45823</v>
      </c>
      <c r="FQ1" s="443">
        <f t="shared" si="2"/>
        <v>45824</v>
      </c>
      <c r="FR1" s="443">
        <f t="shared" si="2"/>
        <v>45825</v>
      </c>
      <c r="FS1" s="443">
        <f t="shared" si="2"/>
        <v>45826</v>
      </c>
      <c r="FT1" s="443">
        <f t="shared" si="2"/>
        <v>45827</v>
      </c>
      <c r="FU1" s="443">
        <f t="shared" si="2"/>
        <v>45828</v>
      </c>
      <c r="FV1" s="443">
        <f t="shared" si="2"/>
        <v>45829</v>
      </c>
      <c r="FW1" s="443">
        <f t="shared" si="2"/>
        <v>45830</v>
      </c>
      <c r="FX1" s="443">
        <f t="shared" si="2"/>
        <v>45831</v>
      </c>
      <c r="FY1" s="443">
        <f t="shared" si="2"/>
        <v>45832</v>
      </c>
      <c r="FZ1" s="443">
        <f t="shared" si="2"/>
        <v>45833</v>
      </c>
      <c r="GA1" s="443">
        <f t="shared" si="2"/>
        <v>45834</v>
      </c>
      <c r="GB1" s="443">
        <f t="shared" si="2"/>
        <v>45835</v>
      </c>
      <c r="GC1" s="443">
        <f t="shared" si="2"/>
        <v>45836</v>
      </c>
      <c r="GD1" s="443">
        <f t="shared" si="2"/>
        <v>45837</v>
      </c>
      <c r="GE1" s="443">
        <f t="shared" si="2"/>
        <v>45838</v>
      </c>
      <c r="GF1" s="443">
        <f t="shared" si="2"/>
        <v>45839</v>
      </c>
      <c r="GG1" s="443">
        <f t="shared" si="2"/>
        <v>45840</v>
      </c>
      <c r="GH1" s="443">
        <f t="shared" si="2"/>
        <v>45841</v>
      </c>
      <c r="GI1" s="443">
        <f t="shared" si="2"/>
        <v>45842</v>
      </c>
      <c r="GJ1" s="443">
        <f t="shared" si="2"/>
        <v>45843</v>
      </c>
      <c r="GK1" s="443">
        <f t="shared" si="2"/>
        <v>45844</v>
      </c>
      <c r="GL1" s="443">
        <f t="shared" si="2"/>
        <v>45845</v>
      </c>
      <c r="GM1" s="443">
        <f t="shared" si="2"/>
        <v>45846</v>
      </c>
      <c r="GN1" s="443">
        <f t="shared" si="2"/>
        <v>45847</v>
      </c>
      <c r="GO1" s="443">
        <f t="shared" si="2"/>
        <v>45848</v>
      </c>
      <c r="GP1" s="443">
        <f t="shared" si="2"/>
        <v>45849</v>
      </c>
      <c r="GQ1" s="443">
        <f t="shared" si="2"/>
        <v>45850</v>
      </c>
      <c r="GR1" s="443">
        <f t="shared" si="2"/>
        <v>45851</v>
      </c>
      <c r="GS1" s="443">
        <f t="shared" ref="GS1:JD1" si="3">GR1+1</f>
        <v>45852</v>
      </c>
      <c r="GT1" s="443">
        <f t="shared" si="3"/>
        <v>45853</v>
      </c>
      <c r="GU1" s="443">
        <f t="shared" si="3"/>
        <v>45854</v>
      </c>
      <c r="GV1" s="443">
        <f t="shared" si="3"/>
        <v>45855</v>
      </c>
      <c r="GW1" s="443">
        <f t="shared" si="3"/>
        <v>45856</v>
      </c>
      <c r="GX1" s="443">
        <f t="shared" si="3"/>
        <v>45857</v>
      </c>
      <c r="GY1" s="443">
        <f t="shared" si="3"/>
        <v>45858</v>
      </c>
      <c r="GZ1" s="443">
        <f t="shared" si="3"/>
        <v>45859</v>
      </c>
      <c r="HA1" s="443">
        <f t="shared" si="3"/>
        <v>45860</v>
      </c>
      <c r="HB1" s="443">
        <f t="shared" si="3"/>
        <v>45861</v>
      </c>
      <c r="HC1" s="443">
        <f t="shared" si="3"/>
        <v>45862</v>
      </c>
      <c r="HD1" s="443">
        <f t="shared" si="3"/>
        <v>45863</v>
      </c>
      <c r="HE1" s="443">
        <f t="shared" si="3"/>
        <v>45864</v>
      </c>
      <c r="HF1" s="443">
        <f t="shared" si="3"/>
        <v>45865</v>
      </c>
      <c r="HG1" s="443">
        <f t="shared" si="3"/>
        <v>45866</v>
      </c>
      <c r="HH1" s="443">
        <f t="shared" si="3"/>
        <v>45867</v>
      </c>
      <c r="HI1" s="443">
        <f t="shared" si="3"/>
        <v>45868</v>
      </c>
      <c r="HJ1" s="443">
        <f t="shared" si="3"/>
        <v>45869</v>
      </c>
      <c r="HK1" s="443">
        <f t="shared" si="3"/>
        <v>45870</v>
      </c>
      <c r="HL1" s="443">
        <f t="shared" si="3"/>
        <v>45871</v>
      </c>
      <c r="HM1" s="443">
        <f t="shared" si="3"/>
        <v>45872</v>
      </c>
      <c r="HN1" s="443">
        <f t="shared" si="3"/>
        <v>45873</v>
      </c>
      <c r="HO1" s="443">
        <f t="shared" si="3"/>
        <v>45874</v>
      </c>
      <c r="HP1" s="443">
        <f t="shared" si="3"/>
        <v>45875</v>
      </c>
      <c r="HQ1" s="443">
        <f t="shared" si="3"/>
        <v>45876</v>
      </c>
      <c r="HR1" s="443">
        <f t="shared" si="3"/>
        <v>45877</v>
      </c>
      <c r="HS1" s="443">
        <f t="shared" si="3"/>
        <v>45878</v>
      </c>
      <c r="HT1" s="443">
        <f t="shared" si="3"/>
        <v>45879</v>
      </c>
      <c r="HU1" s="443">
        <f t="shared" si="3"/>
        <v>45880</v>
      </c>
      <c r="HV1" s="443">
        <f t="shared" si="3"/>
        <v>45881</v>
      </c>
      <c r="HW1" s="443">
        <f t="shared" si="3"/>
        <v>45882</v>
      </c>
      <c r="HX1" s="443">
        <f t="shared" si="3"/>
        <v>45883</v>
      </c>
      <c r="HY1" s="443">
        <f t="shared" si="3"/>
        <v>45884</v>
      </c>
      <c r="HZ1" s="443">
        <f t="shared" si="3"/>
        <v>45885</v>
      </c>
      <c r="IA1" s="443">
        <f t="shared" si="3"/>
        <v>45886</v>
      </c>
      <c r="IB1" s="443">
        <f t="shared" si="3"/>
        <v>45887</v>
      </c>
      <c r="IC1" s="443">
        <f t="shared" si="3"/>
        <v>45888</v>
      </c>
      <c r="ID1" s="443">
        <f t="shared" si="3"/>
        <v>45889</v>
      </c>
      <c r="IE1" s="443">
        <f t="shared" si="3"/>
        <v>45890</v>
      </c>
      <c r="IF1" s="443">
        <f t="shared" si="3"/>
        <v>45891</v>
      </c>
      <c r="IG1" s="443">
        <f t="shared" si="3"/>
        <v>45892</v>
      </c>
      <c r="IH1" s="443">
        <f t="shared" si="3"/>
        <v>45893</v>
      </c>
      <c r="II1" s="443">
        <f t="shared" si="3"/>
        <v>45894</v>
      </c>
      <c r="IJ1" s="443">
        <f t="shared" si="3"/>
        <v>45895</v>
      </c>
      <c r="IK1" s="443">
        <f t="shared" si="3"/>
        <v>45896</v>
      </c>
      <c r="IL1" s="443">
        <f t="shared" si="3"/>
        <v>45897</v>
      </c>
      <c r="IM1" s="443">
        <f t="shared" si="3"/>
        <v>45898</v>
      </c>
      <c r="IN1" s="443">
        <f t="shared" si="3"/>
        <v>45899</v>
      </c>
      <c r="IO1" s="443">
        <f t="shared" si="3"/>
        <v>45900</v>
      </c>
      <c r="IP1" s="443">
        <f t="shared" si="3"/>
        <v>45901</v>
      </c>
      <c r="IQ1" s="443">
        <f t="shared" si="3"/>
        <v>45902</v>
      </c>
      <c r="IR1" s="443">
        <f t="shared" si="3"/>
        <v>45903</v>
      </c>
      <c r="IS1" s="443">
        <f t="shared" si="3"/>
        <v>45904</v>
      </c>
      <c r="IT1" s="443">
        <f t="shared" si="3"/>
        <v>45905</v>
      </c>
      <c r="IU1" s="443">
        <f t="shared" si="3"/>
        <v>45906</v>
      </c>
      <c r="IV1" s="443">
        <f t="shared" si="3"/>
        <v>45907</v>
      </c>
      <c r="IW1" s="443">
        <f t="shared" si="3"/>
        <v>45908</v>
      </c>
      <c r="IX1" s="443">
        <f t="shared" si="3"/>
        <v>45909</v>
      </c>
      <c r="IY1" s="443">
        <f t="shared" si="3"/>
        <v>45910</v>
      </c>
      <c r="IZ1" s="443">
        <f t="shared" si="3"/>
        <v>45911</v>
      </c>
      <c r="JA1" s="443">
        <f t="shared" si="3"/>
        <v>45912</v>
      </c>
      <c r="JB1" s="443">
        <f t="shared" si="3"/>
        <v>45913</v>
      </c>
      <c r="JC1" s="443">
        <f t="shared" si="3"/>
        <v>45914</v>
      </c>
      <c r="JD1" s="443">
        <f t="shared" si="3"/>
        <v>45915</v>
      </c>
      <c r="JE1" s="443">
        <f t="shared" ref="JE1:LP1" si="4">JD1+1</f>
        <v>45916</v>
      </c>
      <c r="JF1" s="443">
        <f t="shared" si="4"/>
        <v>45917</v>
      </c>
      <c r="JG1" s="443">
        <f t="shared" si="4"/>
        <v>45918</v>
      </c>
      <c r="JH1" s="443">
        <f t="shared" si="4"/>
        <v>45919</v>
      </c>
      <c r="JI1" s="443">
        <f t="shared" si="4"/>
        <v>45920</v>
      </c>
      <c r="JJ1" s="443">
        <f t="shared" si="4"/>
        <v>45921</v>
      </c>
      <c r="JK1" s="443">
        <f t="shared" si="4"/>
        <v>45922</v>
      </c>
      <c r="JL1" s="443">
        <f t="shared" si="4"/>
        <v>45923</v>
      </c>
      <c r="JM1" s="443">
        <f t="shared" si="4"/>
        <v>45924</v>
      </c>
      <c r="JN1" s="443">
        <f t="shared" si="4"/>
        <v>45925</v>
      </c>
      <c r="JO1" s="443">
        <f t="shared" si="4"/>
        <v>45926</v>
      </c>
      <c r="JP1" s="443">
        <f t="shared" si="4"/>
        <v>45927</v>
      </c>
      <c r="JQ1" s="443">
        <f t="shared" si="4"/>
        <v>45928</v>
      </c>
      <c r="JR1" s="443">
        <f t="shared" si="4"/>
        <v>45929</v>
      </c>
      <c r="JS1" s="443">
        <f t="shared" si="4"/>
        <v>45930</v>
      </c>
      <c r="JT1" s="443">
        <f t="shared" si="4"/>
        <v>45931</v>
      </c>
      <c r="JU1" s="443">
        <f t="shared" si="4"/>
        <v>45932</v>
      </c>
      <c r="JV1" s="443">
        <f t="shared" si="4"/>
        <v>45933</v>
      </c>
      <c r="JW1" s="443">
        <f t="shared" si="4"/>
        <v>45934</v>
      </c>
      <c r="JX1" s="443">
        <f t="shared" si="4"/>
        <v>45935</v>
      </c>
      <c r="JY1" s="443">
        <f t="shared" si="4"/>
        <v>45936</v>
      </c>
      <c r="JZ1" s="443">
        <f t="shared" si="4"/>
        <v>45937</v>
      </c>
      <c r="KA1" s="443">
        <f t="shared" si="4"/>
        <v>45938</v>
      </c>
      <c r="KB1" s="443">
        <f t="shared" si="4"/>
        <v>45939</v>
      </c>
      <c r="KC1" s="443">
        <f t="shared" si="4"/>
        <v>45940</v>
      </c>
      <c r="KD1" s="443">
        <f t="shared" si="4"/>
        <v>45941</v>
      </c>
      <c r="KE1" s="443">
        <f t="shared" si="4"/>
        <v>45942</v>
      </c>
      <c r="KF1" s="443">
        <f t="shared" si="4"/>
        <v>45943</v>
      </c>
      <c r="KG1" s="443">
        <f t="shared" si="4"/>
        <v>45944</v>
      </c>
      <c r="KH1" s="443">
        <f t="shared" si="4"/>
        <v>45945</v>
      </c>
      <c r="KI1" s="443">
        <f t="shared" si="4"/>
        <v>45946</v>
      </c>
      <c r="KJ1" s="443">
        <f t="shared" si="4"/>
        <v>45947</v>
      </c>
      <c r="KK1" s="443">
        <f t="shared" si="4"/>
        <v>45948</v>
      </c>
      <c r="KL1" s="443">
        <f t="shared" si="4"/>
        <v>45949</v>
      </c>
      <c r="KM1" s="443">
        <f t="shared" si="4"/>
        <v>45950</v>
      </c>
      <c r="KN1" s="443">
        <f t="shared" si="4"/>
        <v>45951</v>
      </c>
      <c r="KO1" s="443">
        <f t="shared" si="4"/>
        <v>45952</v>
      </c>
      <c r="KP1" s="443">
        <f t="shared" si="4"/>
        <v>45953</v>
      </c>
      <c r="KQ1" s="443">
        <f t="shared" si="4"/>
        <v>45954</v>
      </c>
      <c r="KR1" s="443">
        <f t="shared" si="4"/>
        <v>45955</v>
      </c>
      <c r="KS1" s="443">
        <f t="shared" si="4"/>
        <v>45956</v>
      </c>
      <c r="KT1" s="443">
        <f t="shared" si="4"/>
        <v>45957</v>
      </c>
      <c r="KU1" s="443">
        <f t="shared" si="4"/>
        <v>45958</v>
      </c>
      <c r="KV1" s="443">
        <f t="shared" si="4"/>
        <v>45959</v>
      </c>
      <c r="KW1" s="443">
        <f t="shared" si="4"/>
        <v>45960</v>
      </c>
      <c r="KX1" s="443">
        <f t="shared" si="4"/>
        <v>45961</v>
      </c>
      <c r="KY1" s="443">
        <f t="shared" si="4"/>
        <v>45962</v>
      </c>
      <c r="KZ1" s="443">
        <f t="shared" si="4"/>
        <v>45963</v>
      </c>
      <c r="LA1" s="443">
        <f t="shared" si="4"/>
        <v>45964</v>
      </c>
      <c r="LB1" s="443">
        <f t="shared" si="4"/>
        <v>45965</v>
      </c>
      <c r="LC1" s="443">
        <f t="shared" si="4"/>
        <v>45966</v>
      </c>
      <c r="LD1" s="443">
        <f t="shared" si="4"/>
        <v>45967</v>
      </c>
      <c r="LE1" s="443">
        <f t="shared" si="4"/>
        <v>45968</v>
      </c>
      <c r="LF1" s="443">
        <f t="shared" si="4"/>
        <v>45969</v>
      </c>
      <c r="LG1" s="443">
        <f t="shared" si="4"/>
        <v>45970</v>
      </c>
      <c r="LH1" s="443">
        <f t="shared" si="4"/>
        <v>45971</v>
      </c>
      <c r="LI1" s="443">
        <f t="shared" si="4"/>
        <v>45972</v>
      </c>
      <c r="LJ1" s="443">
        <f t="shared" si="4"/>
        <v>45973</v>
      </c>
      <c r="LK1" s="443">
        <f t="shared" si="4"/>
        <v>45974</v>
      </c>
      <c r="LL1" s="443">
        <f t="shared" si="4"/>
        <v>45975</v>
      </c>
      <c r="LM1" s="443">
        <f t="shared" si="4"/>
        <v>45976</v>
      </c>
      <c r="LN1" s="443">
        <f t="shared" si="4"/>
        <v>45977</v>
      </c>
      <c r="LO1" s="443">
        <f t="shared" si="4"/>
        <v>45978</v>
      </c>
      <c r="LP1" s="443">
        <f t="shared" si="4"/>
        <v>45979</v>
      </c>
      <c r="LQ1" s="443">
        <f t="shared" ref="LQ1:OB1" si="5">LP1+1</f>
        <v>45980</v>
      </c>
      <c r="LR1" s="443">
        <f t="shared" si="5"/>
        <v>45981</v>
      </c>
      <c r="LS1" s="443">
        <f t="shared" si="5"/>
        <v>45982</v>
      </c>
      <c r="LT1" s="443">
        <f t="shared" si="5"/>
        <v>45983</v>
      </c>
      <c r="LU1" s="443">
        <f t="shared" si="5"/>
        <v>45984</v>
      </c>
      <c r="LV1" s="443">
        <f t="shared" si="5"/>
        <v>45985</v>
      </c>
      <c r="LW1" s="443">
        <f t="shared" si="5"/>
        <v>45986</v>
      </c>
      <c r="LX1" s="443">
        <f t="shared" si="5"/>
        <v>45987</v>
      </c>
      <c r="LY1" s="443">
        <f t="shared" si="5"/>
        <v>45988</v>
      </c>
      <c r="LZ1" s="443">
        <f t="shared" si="5"/>
        <v>45989</v>
      </c>
      <c r="MA1" s="443">
        <f t="shared" si="5"/>
        <v>45990</v>
      </c>
      <c r="MB1" s="443">
        <f t="shared" si="5"/>
        <v>45991</v>
      </c>
      <c r="MC1" s="443">
        <f t="shared" si="5"/>
        <v>45992</v>
      </c>
      <c r="MD1" s="443">
        <f t="shared" si="5"/>
        <v>45993</v>
      </c>
      <c r="ME1" s="443">
        <f t="shared" si="5"/>
        <v>45994</v>
      </c>
      <c r="MF1" s="443">
        <f t="shared" si="5"/>
        <v>45995</v>
      </c>
      <c r="MG1" s="443">
        <f t="shared" si="5"/>
        <v>45996</v>
      </c>
      <c r="MH1" s="443">
        <f t="shared" si="5"/>
        <v>45997</v>
      </c>
      <c r="MI1" s="443">
        <f t="shared" si="5"/>
        <v>45998</v>
      </c>
      <c r="MJ1" s="443">
        <f t="shared" si="5"/>
        <v>45999</v>
      </c>
      <c r="MK1" s="443">
        <f t="shared" si="5"/>
        <v>46000</v>
      </c>
      <c r="ML1" s="443">
        <f t="shared" si="5"/>
        <v>46001</v>
      </c>
      <c r="MM1" s="443">
        <f t="shared" si="5"/>
        <v>46002</v>
      </c>
      <c r="MN1" s="443">
        <f t="shared" si="5"/>
        <v>46003</v>
      </c>
      <c r="MO1" s="443">
        <f t="shared" si="5"/>
        <v>46004</v>
      </c>
      <c r="MP1" s="443">
        <f t="shared" si="5"/>
        <v>46005</v>
      </c>
      <c r="MQ1" s="443">
        <f t="shared" si="5"/>
        <v>46006</v>
      </c>
      <c r="MR1" s="443">
        <f t="shared" si="5"/>
        <v>46007</v>
      </c>
      <c r="MS1" s="443">
        <f t="shared" si="5"/>
        <v>46008</v>
      </c>
      <c r="MT1" s="443">
        <f t="shared" si="5"/>
        <v>46009</v>
      </c>
      <c r="MU1" s="443">
        <f t="shared" si="5"/>
        <v>46010</v>
      </c>
      <c r="MV1" s="443">
        <f t="shared" si="5"/>
        <v>46011</v>
      </c>
      <c r="MW1" s="443">
        <f t="shared" si="5"/>
        <v>46012</v>
      </c>
      <c r="MX1" s="443">
        <f t="shared" si="5"/>
        <v>46013</v>
      </c>
      <c r="MY1" s="443">
        <f t="shared" si="5"/>
        <v>46014</v>
      </c>
      <c r="MZ1" s="443">
        <f t="shared" si="5"/>
        <v>46015</v>
      </c>
      <c r="NA1" s="443">
        <f t="shared" si="5"/>
        <v>46016</v>
      </c>
      <c r="NB1" s="443">
        <f t="shared" si="5"/>
        <v>46017</v>
      </c>
      <c r="NC1" s="443">
        <f t="shared" si="5"/>
        <v>46018</v>
      </c>
      <c r="ND1" s="443">
        <f t="shared" si="5"/>
        <v>46019</v>
      </c>
      <c r="NE1" s="443">
        <f t="shared" si="5"/>
        <v>46020</v>
      </c>
      <c r="NF1" s="443">
        <f t="shared" si="5"/>
        <v>46021</v>
      </c>
      <c r="NG1" s="443">
        <f t="shared" si="5"/>
        <v>46022</v>
      </c>
      <c r="NH1" s="443">
        <f t="shared" si="5"/>
        <v>46023</v>
      </c>
      <c r="NI1" s="443">
        <f t="shared" si="5"/>
        <v>46024</v>
      </c>
      <c r="NJ1" s="443">
        <f t="shared" si="5"/>
        <v>46025</v>
      </c>
      <c r="NK1" s="443">
        <f t="shared" si="5"/>
        <v>46026</v>
      </c>
      <c r="NL1" s="443">
        <f t="shared" si="5"/>
        <v>46027</v>
      </c>
      <c r="NM1" s="443">
        <f t="shared" si="5"/>
        <v>46028</v>
      </c>
      <c r="NN1" s="443">
        <f t="shared" si="5"/>
        <v>46029</v>
      </c>
      <c r="NO1" s="443">
        <f t="shared" si="5"/>
        <v>46030</v>
      </c>
      <c r="NP1" s="443">
        <f t="shared" si="5"/>
        <v>46031</v>
      </c>
      <c r="NQ1" s="443">
        <f t="shared" si="5"/>
        <v>46032</v>
      </c>
      <c r="NR1" s="443">
        <f t="shared" si="5"/>
        <v>46033</v>
      </c>
      <c r="NS1" s="443">
        <f t="shared" si="5"/>
        <v>46034</v>
      </c>
      <c r="NT1" s="443">
        <f t="shared" si="5"/>
        <v>46035</v>
      </c>
      <c r="NU1" s="443">
        <f t="shared" si="5"/>
        <v>46036</v>
      </c>
      <c r="NV1" s="443">
        <f t="shared" si="5"/>
        <v>46037</v>
      </c>
      <c r="NW1" s="443">
        <f t="shared" si="5"/>
        <v>46038</v>
      </c>
      <c r="NX1" s="443">
        <f t="shared" si="5"/>
        <v>46039</v>
      </c>
      <c r="NY1" s="443">
        <f t="shared" si="5"/>
        <v>46040</v>
      </c>
      <c r="NZ1" s="443">
        <f t="shared" si="5"/>
        <v>46041</v>
      </c>
      <c r="OA1" s="443">
        <f t="shared" si="5"/>
        <v>46042</v>
      </c>
      <c r="OB1" s="443">
        <f t="shared" si="5"/>
        <v>46043</v>
      </c>
      <c r="OC1" s="443">
        <f t="shared" ref="OC1:OL1" si="6">OB1+1</f>
        <v>46044</v>
      </c>
      <c r="OD1" s="443">
        <f t="shared" si="6"/>
        <v>46045</v>
      </c>
      <c r="OE1" s="443">
        <f t="shared" si="6"/>
        <v>46046</v>
      </c>
      <c r="OF1" s="443">
        <f t="shared" si="6"/>
        <v>46047</v>
      </c>
      <c r="OG1" s="443">
        <f t="shared" si="6"/>
        <v>46048</v>
      </c>
      <c r="OH1" s="443">
        <f t="shared" si="6"/>
        <v>46049</v>
      </c>
      <c r="OI1" s="443">
        <f t="shared" si="6"/>
        <v>46050</v>
      </c>
      <c r="OJ1" s="443">
        <f t="shared" si="6"/>
        <v>46051</v>
      </c>
      <c r="OK1" s="443">
        <f t="shared" si="6"/>
        <v>46052</v>
      </c>
      <c r="OL1" s="443">
        <f t="shared" si="6"/>
        <v>46053</v>
      </c>
    </row>
    <row r="2" spans="1:402" s="446" customFormat="1" ht="9" hidden="1">
      <c r="A2" s="444"/>
      <c r="B2" s="444"/>
      <c r="C2" s="444"/>
      <c r="D2" s="444"/>
      <c r="E2" s="445"/>
      <c r="F2" s="445"/>
      <c r="G2" s="449" t="str">
        <f t="shared" ref="G2:BR2" ca="1" si="7">IFERROR(VLOOKUP(G1,INDIRECT("祝祭日"),2,0),"")</f>
        <v>元日</v>
      </c>
      <c r="H2" s="447" t="str">
        <f t="shared" ca="1" si="7"/>
        <v/>
      </c>
      <c r="I2" s="447" t="str">
        <f t="shared" ca="1" si="7"/>
        <v/>
      </c>
      <c r="J2" s="447" t="str">
        <f t="shared" ca="1" si="7"/>
        <v/>
      </c>
      <c r="K2" s="447" t="str">
        <f t="shared" ca="1" si="7"/>
        <v/>
      </c>
      <c r="L2" s="447" t="str">
        <f t="shared" ca="1" si="7"/>
        <v/>
      </c>
      <c r="M2" s="447" t="str">
        <f t="shared" ca="1" si="7"/>
        <v/>
      </c>
      <c r="N2" s="447" t="str">
        <f t="shared" ca="1" si="7"/>
        <v/>
      </c>
      <c r="O2" s="447" t="str">
        <f t="shared" ca="1" si="7"/>
        <v/>
      </c>
      <c r="P2" s="447" t="str">
        <f t="shared" ca="1" si="7"/>
        <v/>
      </c>
      <c r="Q2" s="447" t="str">
        <f t="shared" ca="1" si="7"/>
        <v/>
      </c>
      <c r="R2" s="447" t="str">
        <f t="shared" ca="1" si="7"/>
        <v/>
      </c>
      <c r="S2" s="447" t="str">
        <f t="shared" ca="1" si="7"/>
        <v>成人の日</v>
      </c>
      <c r="T2" s="447" t="str">
        <f t="shared" ca="1" si="7"/>
        <v/>
      </c>
      <c r="U2" s="447" t="str">
        <f t="shared" ca="1" si="7"/>
        <v/>
      </c>
      <c r="V2" s="447" t="str">
        <f t="shared" ca="1" si="7"/>
        <v/>
      </c>
      <c r="W2" s="447" t="str">
        <f t="shared" ca="1" si="7"/>
        <v/>
      </c>
      <c r="X2" s="447" t="str">
        <f t="shared" ca="1" si="7"/>
        <v/>
      </c>
      <c r="Y2" s="447" t="str">
        <f t="shared" ca="1" si="7"/>
        <v/>
      </c>
      <c r="Z2" s="447" t="str">
        <f t="shared" ca="1" si="7"/>
        <v/>
      </c>
      <c r="AA2" s="447" t="str">
        <f t="shared" ca="1" si="7"/>
        <v/>
      </c>
      <c r="AB2" s="447" t="str">
        <f t="shared" ca="1" si="7"/>
        <v/>
      </c>
      <c r="AC2" s="447" t="str">
        <f t="shared" ca="1" si="7"/>
        <v/>
      </c>
      <c r="AD2" s="447" t="str">
        <f t="shared" ca="1" si="7"/>
        <v/>
      </c>
      <c r="AE2" s="447" t="str">
        <f t="shared" ca="1" si="7"/>
        <v/>
      </c>
      <c r="AF2" s="447" t="str">
        <f t="shared" ca="1" si="7"/>
        <v/>
      </c>
      <c r="AG2" s="447" t="str">
        <f t="shared" ca="1" si="7"/>
        <v/>
      </c>
      <c r="AH2" s="447" t="str">
        <f t="shared" ca="1" si="7"/>
        <v/>
      </c>
      <c r="AI2" s="447" t="str">
        <f t="shared" ca="1" si="7"/>
        <v/>
      </c>
      <c r="AJ2" s="447" t="str">
        <f t="shared" ca="1" si="7"/>
        <v/>
      </c>
      <c r="AK2" s="447" t="str">
        <f t="shared" ca="1" si="7"/>
        <v/>
      </c>
      <c r="AL2" s="447" t="str">
        <f t="shared" ca="1" si="7"/>
        <v/>
      </c>
      <c r="AM2" s="447" t="str">
        <f t="shared" ca="1" si="7"/>
        <v/>
      </c>
      <c r="AN2" s="447" t="str">
        <f t="shared" ca="1" si="7"/>
        <v/>
      </c>
      <c r="AO2" s="447" t="str">
        <f t="shared" ca="1" si="7"/>
        <v/>
      </c>
      <c r="AP2" s="447" t="str">
        <f t="shared" ca="1" si="7"/>
        <v/>
      </c>
      <c r="AQ2" s="447" t="str">
        <f t="shared" ca="1" si="7"/>
        <v/>
      </c>
      <c r="AR2" s="447" t="str">
        <f t="shared" ca="1" si="7"/>
        <v/>
      </c>
      <c r="AS2" s="447" t="str">
        <f t="shared" ca="1" si="7"/>
        <v/>
      </c>
      <c r="AT2" s="447" t="str">
        <f t="shared" ca="1" si="7"/>
        <v/>
      </c>
      <c r="AU2" s="447" t="str">
        <f t="shared" ca="1" si="7"/>
        <v/>
      </c>
      <c r="AV2" s="447" t="str">
        <f t="shared" ca="1" si="7"/>
        <v>建国記念の日</v>
      </c>
      <c r="AW2" s="447" t="str">
        <f t="shared" ca="1" si="7"/>
        <v/>
      </c>
      <c r="AX2" s="447" t="str">
        <f t="shared" ca="1" si="7"/>
        <v/>
      </c>
      <c r="AY2" s="447" t="str">
        <f t="shared" ca="1" si="7"/>
        <v/>
      </c>
      <c r="AZ2" s="447" t="str">
        <f t="shared" ca="1" si="7"/>
        <v/>
      </c>
      <c r="BA2" s="447" t="str">
        <f t="shared" ca="1" si="7"/>
        <v/>
      </c>
      <c r="BB2" s="447" t="str">
        <f t="shared" ca="1" si="7"/>
        <v/>
      </c>
      <c r="BC2" s="447" t="str">
        <f t="shared" ca="1" si="7"/>
        <v/>
      </c>
      <c r="BD2" s="447" t="str">
        <f t="shared" ca="1" si="7"/>
        <v/>
      </c>
      <c r="BE2" s="447" t="str">
        <f t="shared" ca="1" si="7"/>
        <v/>
      </c>
      <c r="BF2" s="447" t="str">
        <f t="shared" ca="1" si="7"/>
        <v/>
      </c>
      <c r="BG2" s="447" t="str">
        <f t="shared" ca="1" si="7"/>
        <v/>
      </c>
      <c r="BH2" s="447" t="str">
        <f t="shared" ca="1" si="7"/>
        <v>天皇誕生日</v>
      </c>
      <c r="BI2" s="447" t="str">
        <f t="shared" ca="1" si="7"/>
        <v>休日</v>
      </c>
      <c r="BJ2" s="447" t="str">
        <f t="shared" ca="1" si="7"/>
        <v/>
      </c>
      <c r="BK2" s="447" t="str">
        <f t="shared" ca="1" si="7"/>
        <v/>
      </c>
      <c r="BL2" s="447" t="str">
        <f t="shared" ca="1" si="7"/>
        <v/>
      </c>
      <c r="BM2" s="447" t="str">
        <f t="shared" ca="1" si="7"/>
        <v/>
      </c>
      <c r="BN2" s="447" t="str">
        <f t="shared" ca="1" si="7"/>
        <v/>
      </c>
      <c r="BO2" s="447" t="str">
        <f t="shared" ca="1" si="7"/>
        <v/>
      </c>
      <c r="BP2" s="447" t="str">
        <f t="shared" ca="1" si="7"/>
        <v/>
      </c>
      <c r="BQ2" s="447" t="str">
        <f t="shared" ca="1" si="7"/>
        <v/>
      </c>
      <c r="BR2" s="447" t="str">
        <f t="shared" ca="1" si="7"/>
        <v/>
      </c>
      <c r="BS2" s="447" t="str">
        <f t="shared" ref="BS2:ED2" ca="1" si="8">IFERROR(VLOOKUP(BS1,INDIRECT("祝祭日"),2,0),"")</f>
        <v/>
      </c>
      <c r="BT2" s="447" t="str">
        <f t="shared" ca="1" si="8"/>
        <v/>
      </c>
      <c r="BU2" s="447" t="str">
        <f t="shared" ca="1" si="8"/>
        <v/>
      </c>
      <c r="BV2" s="447" t="str">
        <f t="shared" ca="1" si="8"/>
        <v/>
      </c>
      <c r="BW2" s="447" t="str">
        <f t="shared" ca="1" si="8"/>
        <v/>
      </c>
      <c r="BX2" s="447" t="str">
        <f t="shared" ca="1" si="8"/>
        <v/>
      </c>
      <c r="BY2" s="447" t="str">
        <f t="shared" ca="1" si="8"/>
        <v/>
      </c>
      <c r="BZ2" s="447" t="str">
        <f t="shared" ca="1" si="8"/>
        <v/>
      </c>
      <c r="CA2" s="447" t="str">
        <f t="shared" ca="1" si="8"/>
        <v/>
      </c>
      <c r="CB2" s="447" t="str">
        <f t="shared" ca="1" si="8"/>
        <v/>
      </c>
      <c r="CC2" s="447" t="str">
        <f t="shared" ca="1" si="8"/>
        <v/>
      </c>
      <c r="CD2" s="447" t="str">
        <f t="shared" ca="1" si="8"/>
        <v/>
      </c>
      <c r="CE2" s="447" t="str">
        <f t="shared" ca="1" si="8"/>
        <v/>
      </c>
      <c r="CF2" s="447" t="str">
        <f t="shared" ca="1" si="8"/>
        <v/>
      </c>
      <c r="CG2" s="447" t="str">
        <f t="shared" ca="1" si="8"/>
        <v>春分の日</v>
      </c>
      <c r="CH2" s="447" t="str">
        <f t="shared" ca="1" si="8"/>
        <v/>
      </c>
      <c r="CI2" s="447" t="str">
        <f t="shared" ca="1" si="8"/>
        <v/>
      </c>
      <c r="CJ2" s="447" t="str">
        <f t="shared" ca="1" si="8"/>
        <v/>
      </c>
      <c r="CK2" s="447" t="str">
        <f t="shared" ca="1" si="8"/>
        <v/>
      </c>
      <c r="CL2" s="447" t="str">
        <f t="shared" ca="1" si="8"/>
        <v/>
      </c>
      <c r="CM2" s="447" t="str">
        <f t="shared" ca="1" si="8"/>
        <v/>
      </c>
      <c r="CN2" s="447" t="str">
        <f t="shared" ca="1" si="8"/>
        <v/>
      </c>
      <c r="CO2" s="447" t="str">
        <f t="shared" ca="1" si="8"/>
        <v/>
      </c>
      <c r="CP2" s="447" t="str">
        <f t="shared" ca="1" si="8"/>
        <v/>
      </c>
      <c r="CQ2" s="447" t="str">
        <f t="shared" ca="1" si="8"/>
        <v/>
      </c>
      <c r="CR2" s="447" t="str">
        <f t="shared" ca="1" si="8"/>
        <v/>
      </c>
      <c r="CS2" s="447" t="str">
        <f t="shared" ca="1" si="8"/>
        <v/>
      </c>
      <c r="CT2" s="447" t="str">
        <f t="shared" ca="1" si="8"/>
        <v/>
      </c>
      <c r="CU2" s="447" t="str">
        <f t="shared" ca="1" si="8"/>
        <v/>
      </c>
      <c r="CV2" s="447" t="str">
        <f t="shared" ca="1" si="8"/>
        <v/>
      </c>
      <c r="CW2" s="447" t="str">
        <f t="shared" ca="1" si="8"/>
        <v/>
      </c>
      <c r="CX2" s="447" t="str">
        <f t="shared" ca="1" si="8"/>
        <v/>
      </c>
      <c r="CY2" s="447" t="str">
        <f t="shared" ca="1" si="8"/>
        <v/>
      </c>
      <c r="CZ2" s="447" t="str">
        <f t="shared" ca="1" si="8"/>
        <v/>
      </c>
      <c r="DA2" s="447" t="str">
        <f t="shared" ca="1" si="8"/>
        <v/>
      </c>
      <c r="DB2" s="447" t="str">
        <f t="shared" ca="1" si="8"/>
        <v/>
      </c>
      <c r="DC2" s="447" t="str">
        <f t="shared" ca="1" si="8"/>
        <v/>
      </c>
      <c r="DD2" s="447" t="str">
        <f t="shared" ca="1" si="8"/>
        <v/>
      </c>
      <c r="DE2" s="447" t="str">
        <f t="shared" ca="1" si="8"/>
        <v/>
      </c>
      <c r="DF2" s="447" t="str">
        <f t="shared" ca="1" si="8"/>
        <v/>
      </c>
      <c r="DG2" s="447" t="str">
        <f t="shared" ca="1" si="8"/>
        <v/>
      </c>
      <c r="DH2" s="447" t="str">
        <f t="shared" ca="1" si="8"/>
        <v/>
      </c>
      <c r="DI2" s="447" t="str">
        <f t="shared" ca="1" si="8"/>
        <v/>
      </c>
      <c r="DJ2" s="447" t="str">
        <f t="shared" ca="1" si="8"/>
        <v/>
      </c>
      <c r="DK2" s="447" t="str">
        <f t="shared" ca="1" si="8"/>
        <v/>
      </c>
      <c r="DL2" s="447" t="str">
        <f t="shared" ca="1" si="8"/>
        <v/>
      </c>
      <c r="DM2" s="447" t="str">
        <f t="shared" ca="1" si="8"/>
        <v/>
      </c>
      <c r="DN2" s="447" t="str">
        <f t="shared" ca="1" si="8"/>
        <v/>
      </c>
      <c r="DO2" s="447" t="str">
        <f t="shared" ca="1" si="8"/>
        <v/>
      </c>
      <c r="DP2" s="447" t="str">
        <f t="shared" ca="1" si="8"/>
        <v/>
      </c>
      <c r="DQ2" s="447" t="str">
        <f t="shared" ca="1" si="8"/>
        <v/>
      </c>
      <c r="DR2" s="447" t="str">
        <f t="shared" ca="1" si="8"/>
        <v/>
      </c>
      <c r="DS2" s="447" t="str">
        <f t="shared" ca="1" si="8"/>
        <v/>
      </c>
      <c r="DT2" s="447" t="str">
        <f t="shared" ca="1" si="8"/>
        <v/>
      </c>
      <c r="DU2" s="447" t="str">
        <f t="shared" ca="1" si="8"/>
        <v>昭和の日</v>
      </c>
      <c r="DV2" s="447" t="str">
        <f t="shared" ca="1" si="8"/>
        <v/>
      </c>
      <c r="DW2" s="447" t="str">
        <f t="shared" ca="1" si="8"/>
        <v/>
      </c>
      <c r="DX2" s="447" t="str">
        <f t="shared" ca="1" si="8"/>
        <v/>
      </c>
      <c r="DY2" s="447" t="str">
        <f t="shared" ca="1" si="8"/>
        <v>憲法記念日</v>
      </c>
      <c r="DZ2" s="447" t="str">
        <f t="shared" ca="1" si="8"/>
        <v>みどりの日</v>
      </c>
      <c r="EA2" s="447" t="str">
        <f t="shared" ca="1" si="8"/>
        <v>こどもの日</v>
      </c>
      <c r="EB2" s="447" t="str">
        <f t="shared" ca="1" si="8"/>
        <v>休日</v>
      </c>
      <c r="EC2" s="447" t="str">
        <f t="shared" ca="1" si="8"/>
        <v/>
      </c>
      <c r="ED2" s="447" t="str">
        <f t="shared" ca="1" si="8"/>
        <v/>
      </c>
      <c r="EE2" s="447" t="str">
        <f t="shared" ref="EE2:GP2" ca="1" si="9">IFERROR(VLOOKUP(EE1,INDIRECT("祝祭日"),2,0),"")</f>
        <v/>
      </c>
      <c r="EF2" s="447" t="str">
        <f t="shared" ca="1" si="9"/>
        <v/>
      </c>
      <c r="EG2" s="447" t="str">
        <f t="shared" ca="1" si="9"/>
        <v/>
      </c>
      <c r="EH2" s="447" t="str">
        <f t="shared" ca="1" si="9"/>
        <v/>
      </c>
      <c r="EI2" s="447" t="str">
        <f t="shared" ca="1" si="9"/>
        <v/>
      </c>
      <c r="EJ2" s="447" t="str">
        <f t="shared" ca="1" si="9"/>
        <v/>
      </c>
      <c r="EK2" s="447" t="str">
        <f t="shared" ca="1" si="9"/>
        <v/>
      </c>
      <c r="EL2" s="447" t="str">
        <f t="shared" ca="1" si="9"/>
        <v/>
      </c>
      <c r="EM2" s="447" t="str">
        <f t="shared" ca="1" si="9"/>
        <v/>
      </c>
      <c r="EN2" s="447" t="str">
        <f t="shared" ca="1" si="9"/>
        <v/>
      </c>
      <c r="EO2" s="447" t="str">
        <f t="shared" ca="1" si="9"/>
        <v/>
      </c>
      <c r="EP2" s="447" t="str">
        <f t="shared" ca="1" si="9"/>
        <v/>
      </c>
      <c r="EQ2" s="447" t="str">
        <f t="shared" ca="1" si="9"/>
        <v/>
      </c>
      <c r="ER2" s="447" t="str">
        <f t="shared" ca="1" si="9"/>
        <v/>
      </c>
      <c r="ES2" s="447" t="str">
        <f t="shared" ca="1" si="9"/>
        <v/>
      </c>
      <c r="ET2" s="447" t="str">
        <f t="shared" ca="1" si="9"/>
        <v/>
      </c>
      <c r="EU2" s="447" t="str">
        <f t="shared" ca="1" si="9"/>
        <v/>
      </c>
      <c r="EV2" s="447" t="str">
        <f t="shared" ca="1" si="9"/>
        <v/>
      </c>
      <c r="EW2" s="447" t="str">
        <f t="shared" ca="1" si="9"/>
        <v/>
      </c>
      <c r="EX2" s="447" t="str">
        <f t="shared" ca="1" si="9"/>
        <v/>
      </c>
      <c r="EY2" s="447" t="str">
        <f t="shared" ca="1" si="9"/>
        <v/>
      </c>
      <c r="EZ2" s="447" t="str">
        <f t="shared" ca="1" si="9"/>
        <v/>
      </c>
      <c r="FA2" s="447" t="str">
        <f t="shared" ca="1" si="9"/>
        <v/>
      </c>
      <c r="FB2" s="447" t="str">
        <f t="shared" ca="1" si="9"/>
        <v/>
      </c>
      <c r="FC2" s="447" t="str">
        <f t="shared" ca="1" si="9"/>
        <v/>
      </c>
      <c r="FD2" s="447" t="str">
        <f t="shared" ca="1" si="9"/>
        <v/>
      </c>
      <c r="FE2" s="447" t="str">
        <f t="shared" ca="1" si="9"/>
        <v/>
      </c>
      <c r="FF2" s="447" t="str">
        <f t="shared" ca="1" si="9"/>
        <v/>
      </c>
      <c r="FG2" s="447" t="str">
        <f t="shared" ca="1" si="9"/>
        <v/>
      </c>
      <c r="FH2" s="447" t="str">
        <f t="shared" ca="1" si="9"/>
        <v/>
      </c>
      <c r="FI2" s="447" t="str">
        <f t="shared" ca="1" si="9"/>
        <v/>
      </c>
      <c r="FJ2" s="447" t="str">
        <f t="shared" ca="1" si="9"/>
        <v/>
      </c>
      <c r="FK2" s="447" t="str">
        <f t="shared" ca="1" si="9"/>
        <v/>
      </c>
      <c r="FL2" s="447" t="str">
        <f t="shared" ca="1" si="9"/>
        <v/>
      </c>
      <c r="FM2" s="447" t="str">
        <f t="shared" ca="1" si="9"/>
        <v/>
      </c>
      <c r="FN2" s="447" t="str">
        <f t="shared" ca="1" si="9"/>
        <v/>
      </c>
      <c r="FO2" s="447" t="str">
        <f t="shared" ca="1" si="9"/>
        <v/>
      </c>
      <c r="FP2" s="447" t="str">
        <f t="shared" ca="1" si="9"/>
        <v/>
      </c>
      <c r="FQ2" s="447" t="str">
        <f t="shared" ca="1" si="9"/>
        <v/>
      </c>
      <c r="FR2" s="447" t="str">
        <f t="shared" ca="1" si="9"/>
        <v/>
      </c>
      <c r="FS2" s="447" t="str">
        <f t="shared" ca="1" si="9"/>
        <v/>
      </c>
      <c r="FT2" s="447" t="str">
        <f t="shared" ca="1" si="9"/>
        <v/>
      </c>
      <c r="FU2" s="447" t="str">
        <f t="shared" ca="1" si="9"/>
        <v/>
      </c>
      <c r="FV2" s="447" t="str">
        <f t="shared" ca="1" si="9"/>
        <v/>
      </c>
      <c r="FW2" s="447" t="str">
        <f t="shared" ca="1" si="9"/>
        <v/>
      </c>
      <c r="FX2" s="447" t="str">
        <f t="shared" ca="1" si="9"/>
        <v/>
      </c>
      <c r="FY2" s="447" t="str">
        <f t="shared" ca="1" si="9"/>
        <v/>
      </c>
      <c r="FZ2" s="447" t="str">
        <f t="shared" ca="1" si="9"/>
        <v/>
      </c>
      <c r="GA2" s="447" t="str">
        <f t="shared" ca="1" si="9"/>
        <v/>
      </c>
      <c r="GB2" s="447" t="str">
        <f t="shared" ca="1" si="9"/>
        <v/>
      </c>
      <c r="GC2" s="447" t="str">
        <f t="shared" ca="1" si="9"/>
        <v/>
      </c>
      <c r="GD2" s="447" t="str">
        <f t="shared" ca="1" si="9"/>
        <v/>
      </c>
      <c r="GE2" s="447" t="str">
        <f t="shared" ca="1" si="9"/>
        <v/>
      </c>
      <c r="GF2" s="447" t="str">
        <f t="shared" ca="1" si="9"/>
        <v/>
      </c>
      <c r="GG2" s="447" t="str">
        <f t="shared" ca="1" si="9"/>
        <v/>
      </c>
      <c r="GH2" s="447" t="str">
        <f t="shared" ca="1" si="9"/>
        <v/>
      </c>
      <c r="GI2" s="447" t="str">
        <f t="shared" ca="1" si="9"/>
        <v/>
      </c>
      <c r="GJ2" s="447" t="str">
        <f t="shared" ca="1" si="9"/>
        <v/>
      </c>
      <c r="GK2" s="447" t="str">
        <f t="shared" ca="1" si="9"/>
        <v/>
      </c>
      <c r="GL2" s="447" t="str">
        <f t="shared" ca="1" si="9"/>
        <v/>
      </c>
      <c r="GM2" s="447" t="str">
        <f t="shared" ca="1" si="9"/>
        <v/>
      </c>
      <c r="GN2" s="447" t="str">
        <f t="shared" ca="1" si="9"/>
        <v/>
      </c>
      <c r="GO2" s="447" t="str">
        <f t="shared" ca="1" si="9"/>
        <v/>
      </c>
      <c r="GP2" s="447" t="str">
        <f t="shared" ca="1" si="9"/>
        <v/>
      </c>
      <c r="GQ2" s="447" t="str">
        <f t="shared" ref="GQ2:JB2" ca="1" si="10">IFERROR(VLOOKUP(GQ1,INDIRECT("祝祭日"),2,0),"")</f>
        <v/>
      </c>
      <c r="GR2" s="447" t="str">
        <f t="shared" ca="1" si="10"/>
        <v/>
      </c>
      <c r="GS2" s="447" t="str">
        <f t="shared" ca="1" si="10"/>
        <v/>
      </c>
      <c r="GT2" s="447" t="str">
        <f t="shared" ca="1" si="10"/>
        <v/>
      </c>
      <c r="GU2" s="447" t="str">
        <f t="shared" ca="1" si="10"/>
        <v/>
      </c>
      <c r="GV2" s="447" t="str">
        <f t="shared" ca="1" si="10"/>
        <v/>
      </c>
      <c r="GW2" s="447" t="str">
        <f t="shared" ca="1" si="10"/>
        <v/>
      </c>
      <c r="GX2" s="447" t="str">
        <f t="shared" ca="1" si="10"/>
        <v/>
      </c>
      <c r="GY2" s="447" t="str">
        <f t="shared" ca="1" si="10"/>
        <v/>
      </c>
      <c r="GZ2" s="447" t="str">
        <f t="shared" ca="1" si="10"/>
        <v>海の日</v>
      </c>
      <c r="HA2" s="447" t="str">
        <f t="shared" ca="1" si="10"/>
        <v/>
      </c>
      <c r="HB2" s="447" t="str">
        <f t="shared" ca="1" si="10"/>
        <v/>
      </c>
      <c r="HC2" s="447" t="str">
        <f t="shared" ca="1" si="10"/>
        <v/>
      </c>
      <c r="HD2" s="447" t="str">
        <f t="shared" ca="1" si="10"/>
        <v/>
      </c>
      <c r="HE2" s="447" t="str">
        <f t="shared" ca="1" si="10"/>
        <v/>
      </c>
      <c r="HF2" s="447" t="str">
        <f t="shared" ca="1" si="10"/>
        <v/>
      </c>
      <c r="HG2" s="447" t="str">
        <f t="shared" ca="1" si="10"/>
        <v/>
      </c>
      <c r="HH2" s="447" t="str">
        <f t="shared" ca="1" si="10"/>
        <v/>
      </c>
      <c r="HI2" s="447" t="str">
        <f t="shared" ca="1" si="10"/>
        <v/>
      </c>
      <c r="HJ2" s="447" t="str">
        <f t="shared" ca="1" si="10"/>
        <v/>
      </c>
      <c r="HK2" s="447" t="str">
        <f t="shared" ca="1" si="10"/>
        <v/>
      </c>
      <c r="HL2" s="447" t="str">
        <f t="shared" ca="1" si="10"/>
        <v/>
      </c>
      <c r="HM2" s="447" t="str">
        <f t="shared" ca="1" si="10"/>
        <v/>
      </c>
      <c r="HN2" s="447" t="str">
        <f t="shared" ca="1" si="10"/>
        <v/>
      </c>
      <c r="HO2" s="447" t="str">
        <f t="shared" ca="1" si="10"/>
        <v/>
      </c>
      <c r="HP2" s="447" t="str">
        <f t="shared" ca="1" si="10"/>
        <v/>
      </c>
      <c r="HQ2" s="447" t="str">
        <f t="shared" ca="1" si="10"/>
        <v/>
      </c>
      <c r="HR2" s="447" t="str">
        <f t="shared" ca="1" si="10"/>
        <v/>
      </c>
      <c r="HS2" s="447" t="str">
        <f t="shared" ca="1" si="10"/>
        <v/>
      </c>
      <c r="HT2" s="447" t="str">
        <f t="shared" ca="1" si="10"/>
        <v/>
      </c>
      <c r="HU2" s="447" t="str">
        <f t="shared" ca="1" si="10"/>
        <v>山の日</v>
      </c>
      <c r="HV2" s="447" t="str">
        <f t="shared" ca="1" si="10"/>
        <v/>
      </c>
      <c r="HW2" s="447" t="str">
        <f t="shared" ca="1" si="10"/>
        <v/>
      </c>
      <c r="HX2" s="447" t="str">
        <f t="shared" ca="1" si="10"/>
        <v/>
      </c>
      <c r="HY2" s="447" t="str">
        <f t="shared" ca="1" si="10"/>
        <v/>
      </c>
      <c r="HZ2" s="447" t="str">
        <f t="shared" ca="1" si="10"/>
        <v/>
      </c>
      <c r="IA2" s="447" t="str">
        <f t="shared" ca="1" si="10"/>
        <v/>
      </c>
      <c r="IB2" s="447" t="str">
        <f t="shared" ca="1" si="10"/>
        <v/>
      </c>
      <c r="IC2" s="447" t="str">
        <f t="shared" ca="1" si="10"/>
        <v/>
      </c>
      <c r="ID2" s="447" t="str">
        <f t="shared" ca="1" si="10"/>
        <v/>
      </c>
      <c r="IE2" s="447" t="str">
        <f t="shared" ca="1" si="10"/>
        <v/>
      </c>
      <c r="IF2" s="447" t="str">
        <f t="shared" ca="1" si="10"/>
        <v/>
      </c>
      <c r="IG2" s="447" t="str">
        <f t="shared" ca="1" si="10"/>
        <v/>
      </c>
      <c r="IH2" s="447" t="str">
        <f t="shared" ca="1" si="10"/>
        <v/>
      </c>
      <c r="II2" s="447" t="str">
        <f t="shared" ca="1" si="10"/>
        <v/>
      </c>
      <c r="IJ2" s="447" t="str">
        <f t="shared" ca="1" si="10"/>
        <v/>
      </c>
      <c r="IK2" s="447" t="str">
        <f t="shared" ca="1" si="10"/>
        <v/>
      </c>
      <c r="IL2" s="447" t="str">
        <f t="shared" ca="1" si="10"/>
        <v/>
      </c>
      <c r="IM2" s="447" t="str">
        <f t="shared" ca="1" si="10"/>
        <v/>
      </c>
      <c r="IN2" s="447" t="str">
        <f t="shared" ca="1" si="10"/>
        <v/>
      </c>
      <c r="IO2" s="447" t="str">
        <f t="shared" ca="1" si="10"/>
        <v/>
      </c>
      <c r="IP2" s="447" t="str">
        <f t="shared" ca="1" si="10"/>
        <v/>
      </c>
      <c r="IQ2" s="447" t="str">
        <f t="shared" ca="1" si="10"/>
        <v/>
      </c>
      <c r="IR2" s="447" t="str">
        <f t="shared" ca="1" si="10"/>
        <v/>
      </c>
      <c r="IS2" s="447" t="str">
        <f t="shared" ca="1" si="10"/>
        <v/>
      </c>
      <c r="IT2" s="447" t="str">
        <f t="shared" ca="1" si="10"/>
        <v/>
      </c>
      <c r="IU2" s="447" t="str">
        <f t="shared" ca="1" si="10"/>
        <v/>
      </c>
      <c r="IV2" s="447" t="str">
        <f t="shared" ca="1" si="10"/>
        <v/>
      </c>
      <c r="IW2" s="447" t="str">
        <f t="shared" ca="1" si="10"/>
        <v/>
      </c>
      <c r="IX2" s="447" t="str">
        <f t="shared" ca="1" si="10"/>
        <v/>
      </c>
      <c r="IY2" s="447" t="str">
        <f t="shared" ca="1" si="10"/>
        <v/>
      </c>
      <c r="IZ2" s="447" t="str">
        <f t="shared" ca="1" si="10"/>
        <v/>
      </c>
      <c r="JA2" s="447" t="str">
        <f t="shared" ca="1" si="10"/>
        <v/>
      </c>
      <c r="JB2" s="447" t="str">
        <f t="shared" ca="1" si="10"/>
        <v/>
      </c>
      <c r="JC2" s="447" t="str">
        <f t="shared" ref="JC2:LN2" ca="1" si="11">IFERROR(VLOOKUP(JC1,INDIRECT("祝祭日"),2,0),"")</f>
        <v/>
      </c>
      <c r="JD2" s="447" t="str">
        <f t="shared" ca="1" si="11"/>
        <v>敬老の日</v>
      </c>
      <c r="JE2" s="447" t="str">
        <f t="shared" ca="1" si="11"/>
        <v/>
      </c>
      <c r="JF2" s="447" t="str">
        <f t="shared" ca="1" si="11"/>
        <v/>
      </c>
      <c r="JG2" s="447" t="str">
        <f t="shared" ca="1" si="11"/>
        <v/>
      </c>
      <c r="JH2" s="447" t="str">
        <f t="shared" ca="1" si="11"/>
        <v/>
      </c>
      <c r="JI2" s="447" t="str">
        <f t="shared" ca="1" si="11"/>
        <v/>
      </c>
      <c r="JJ2" s="447" t="str">
        <f t="shared" ca="1" si="11"/>
        <v/>
      </c>
      <c r="JK2" s="447" t="str">
        <f t="shared" ca="1" si="11"/>
        <v/>
      </c>
      <c r="JL2" s="447" t="str">
        <f t="shared" ca="1" si="11"/>
        <v>秋分の日</v>
      </c>
      <c r="JM2" s="447" t="str">
        <f t="shared" ca="1" si="11"/>
        <v/>
      </c>
      <c r="JN2" s="447" t="str">
        <f t="shared" ca="1" si="11"/>
        <v/>
      </c>
      <c r="JO2" s="447" t="str">
        <f t="shared" ca="1" si="11"/>
        <v/>
      </c>
      <c r="JP2" s="447" t="str">
        <f t="shared" ca="1" si="11"/>
        <v/>
      </c>
      <c r="JQ2" s="447" t="str">
        <f t="shared" ca="1" si="11"/>
        <v/>
      </c>
      <c r="JR2" s="447" t="str">
        <f t="shared" ca="1" si="11"/>
        <v/>
      </c>
      <c r="JS2" s="447" t="str">
        <f t="shared" ca="1" si="11"/>
        <v/>
      </c>
      <c r="JT2" s="447" t="str">
        <f t="shared" ca="1" si="11"/>
        <v/>
      </c>
      <c r="JU2" s="447" t="str">
        <f t="shared" ca="1" si="11"/>
        <v/>
      </c>
      <c r="JV2" s="447" t="str">
        <f t="shared" ca="1" si="11"/>
        <v/>
      </c>
      <c r="JW2" s="447" t="str">
        <f t="shared" ca="1" si="11"/>
        <v/>
      </c>
      <c r="JX2" s="447" t="str">
        <f t="shared" ca="1" si="11"/>
        <v/>
      </c>
      <c r="JY2" s="447" t="str">
        <f t="shared" ca="1" si="11"/>
        <v/>
      </c>
      <c r="JZ2" s="447" t="str">
        <f t="shared" ca="1" si="11"/>
        <v/>
      </c>
      <c r="KA2" s="447" t="str">
        <f t="shared" ca="1" si="11"/>
        <v/>
      </c>
      <c r="KB2" s="447" t="str">
        <f t="shared" ca="1" si="11"/>
        <v/>
      </c>
      <c r="KC2" s="447" t="str">
        <f t="shared" ca="1" si="11"/>
        <v/>
      </c>
      <c r="KD2" s="447" t="str">
        <f t="shared" ca="1" si="11"/>
        <v/>
      </c>
      <c r="KE2" s="447" t="str">
        <f t="shared" ca="1" si="11"/>
        <v/>
      </c>
      <c r="KF2" s="447" t="str">
        <f t="shared" ca="1" si="11"/>
        <v>スポーツの日</v>
      </c>
      <c r="KG2" s="447" t="str">
        <f t="shared" ca="1" si="11"/>
        <v/>
      </c>
      <c r="KH2" s="447" t="str">
        <f t="shared" ca="1" si="11"/>
        <v/>
      </c>
      <c r="KI2" s="447" t="str">
        <f t="shared" ca="1" si="11"/>
        <v/>
      </c>
      <c r="KJ2" s="447" t="str">
        <f t="shared" ca="1" si="11"/>
        <v/>
      </c>
      <c r="KK2" s="447" t="str">
        <f t="shared" ca="1" si="11"/>
        <v/>
      </c>
      <c r="KL2" s="447" t="str">
        <f t="shared" ca="1" si="11"/>
        <v/>
      </c>
      <c r="KM2" s="447" t="str">
        <f t="shared" ca="1" si="11"/>
        <v/>
      </c>
      <c r="KN2" s="447" t="str">
        <f t="shared" ca="1" si="11"/>
        <v/>
      </c>
      <c r="KO2" s="447" t="str">
        <f t="shared" ca="1" si="11"/>
        <v/>
      </c>
      <c r="KP2" s="447" t="str">
        <f t="shared" ca="1" si="11"/>
        <v/>
      </c>
      <c r="KQ2" s="447" t="str">
        <f t="shared" ca="1" si="11"/>
        <v/>
      </c>
      <c r="KR2" s="447" t="str">
        <f t="shared" ca="1" si="11"/>
        <v/>
      </c>
      <c r="KS2" s="447" t="str">
        <f t="shared" ca="1" si="11"/>
        <v/>
      </c>
      <c r="KT2" s="447" t="str">
        <f t="shared" ca="1" si="11"/>
        <v/>
      </c>
      <c r="KU2" s="447" t="str">
        <f t="shared" ca="1" si="11"/>
        <v/>
      </c>
      <c r="KV2" s="447" t="str">
        <f t="shared" ca="1" si="11"/>
        <v/>
      </c>
      <c r="KW2" s="447" t="str">
        <f t="shared" ca="1" si="11"/>
        <v/>
      </c>
      <c r="KX2" s="447" t="str">
        <f t="shared" ca="1" si="11"/>
        <v/>
      </c>
      <c r="KY2" s="447" t="str">
        <f t="shared" ca="1" si="11"/>
        <v/>
      </c>
      <c r="KZ2" s="447" t="str">
        <f t="shared" ca="1" si="11"/>
        <v/>
      </c>
      <c r="LA2" s="447" t="str">
        <f t="shared" ca="1" si="11"/>
        <v>文化の日</v>
      </c>
      <c r="LB2" s="447" t="str">
        <f t="shared" ca="1" si="11"/>
        <v/>
      </c>
      <c r="LC2" s="447" t="str">
        <f t="shared" ca="1" si="11"/>
        <v/>
      </c>
      <c r="LD2" s="447" t="str">
        <f t="shared" ca="1" si="11"/>
        <v/>
      </c>
      <c r="LE2" s="447" t="str">
        <f t="shared" ca="1" si="11"/>
        <v/>
      </c>
      <c r="LF2" s="447" t="str">
        <f t="shared" ca="1" si="11"/>
        <v/>
      </c>
      <c r="LG2" s="447" t="str">
        <f t="shared" ca="1" si="11"/>
        <v/>
      </c>
      <c r="LH2" s="447" t="str">
        <f t="shared" ca="1" si="11"/>
        <v/>
      </c>
      <c r="LI2" s="447" t="str">
        <f t="shared" ca="1" si="11"/>
        <v/>
      </c>
      <c r="LJ2" s="447" t="str">
        <f t="shared" ca="1" si="11"/>
        <v/>
      </c>
      <c r="LK2" s="447" t="str">
        <f t="shared" ca="1" si="11"/>
        <v/>
      </c>
      <c r="LL2" s="447" t="str">
        <f t="shared" ca="1" si="11"/>
        <v/>
      </c>
      <c r="LM2" s="447" t="str">
        <f t="shared" ca="1" si="11"/>
        <v/>
      </c>
      <c r="LN2" s="447" t="str">
        <f t="shared" ca="1" si="11"/>
        <v/>
      </c>
      <c r="LO2" s="447" t="str">
        <f t="shared" ref="LO2:NZ2" ca="1" si="12">IFERROR(VLOOKUP(LO1,INDIRECT("祝祭日"),2,0),"")</f>
        <v/>
      </c>
      <c r="LP2" s="447" t="str">
        <f t="shared" ca="1" si="12"/>
        <v/>
      </c>
      <c r="LQ2" s="447" t="str">
        <f t="shared" ca="1" si="12"/>
        <v/>
      </c>
      <c r="LR2" s="447" t="str">
        <f t="shared" ca="1" si="12"/>
        <v/>
      </c>
      <c r="LS2" s="447" t="str">
        <f t="shared" ca="1" si="12"/>
        <v/>
      </c>
      <c r="LT2" s="447" t="str">
        <f t="shared" ca="1" si="12"/>
        <v/>
      </c>
      <c r="LU2" s="447" t="str">
        <f t="shared" ca="1" si="12"/>
        <v>勤労感謝の日</v>
      </c>
      <c r="LV2" s="447" t="str">
        <f t="shared" ca="1" si="12"/>
        <v>休日</v>
      </c>
      <c r="LW2" s="447" t="str">
        <f t="shared" ca="1" si="12"/>
        <v/>
      </c>
      <c r="LX2" s="447" t="str">
        <f t="shared" ca="1" si="12"/>
        <v/>
      </c>
      <c r="LY2" s="447" t="str">
        <f t="shared" ca="1" si="12"/>
        <v/>
      </c>
      <c r="LZ2" s="447" t="str">
        <f t="shared" ca="1" si="12"/>
        <v/>
      </c>
      <c r="MA2" s="447" t="str">
        <f t="shared" ca="1" si="12"/>
        <v/>
      </c>
      <c r="MB2" s="447" t="str">
        <f t="shared" ca="1" si="12"/>
        <v/>
      </c>
      <c r="MC2" s="447" t="str">
        <f t="shared" ca="1" si="12"/>
        <v/>
      </c>
      <c r="MD2" s="447" t="str">
        <f t="shared" ca="1" si="12"/>
        <v/>
      </c>
      <c r="ME2" s="447" t="str">
        <f t="shared" ca="1" si="12"/>
        <v/>
      </c>
      <c r="MF2" s="447" t="str">
        <f t="shared" ca="1" si="12"/>
        <v/>
      </c>
      <c r="MG2" s="447" t="str">
        <f t="shared" ca="1" si="12"/>
        <v/>
      </c>
      <c r="MH2" s="447" t="str">
        <f t="shared" ca="1" si="12"/>
        <v/>
      </c>
      <c r="MI2" s="447" t="str">
        <f t="shared" ca="1" si="12"/>
        <v/>
      </c>
      <c r="MJ2" s="447" t="str">
        <f t="shared" ca="1" si="12"/>
        <v/>
      </c>
      <c r="MK2" s="447" t="str">
        <f t="shared" ca="1" si="12"/>
        <v/>
      </c>
      <c r="ML2" s="447" t="str">
        <f t="shared" ca="1" si="12"/>
        <v/>
      </c>
      <c r="MM2" s="447" t="str">
        <f t="shared" ca="1" si="12"/>
        <v/>
      </c>
      <c r="MN2" s="447" t="str">
        <f t="shared" ca="1" si="12"/>
        <v/>
      </c>
      <c r="MO2" s="447" t="str">
        <f t="shared" ca="1" si="12"/>
        <v/>
      </c>
      <c r="MP2" s="447" t="str">
        <f t="shared" ca="1" si="12"/>
        <v/>
      </c>
      <c r="MQ2" s="447" t="str">
        <f t="shared" ca="1" si="12"/>
        <v/>
      </c>
      <c r="MR2" s="447" t="str">
        <f t="shared" ca="1" si="12"/>
        <v/>
      </c>
      <c r="MS2" s="447" t="str">
        <f t="shared" ca="1" si="12"/>
        <v/>
      </c>
      <c r="MT2" s="447" t="str">
        <f t="shared" ca="1" si="12"/>
        <v/>
      </c>
      <c r="MU2" s="447" t="str">
        <f t="shared" ca="1" si="12"/>
        <v/>
      </c>
      <c r="MV2" s="447" t="str">
        <f t="shared" ca="1" si="12"/>
        <v/>
      </c>
      <c r="MW2" s="447" t="str">
        <f t="shared" ca="1" si="12"/>
        <v/>
      </c>
      <c r="MX2" s="447" t="str">
        <f t="shared" ca="1" si="12"/>
        <v/>
      </c>
      <c r="MY2" s="447" t="str">
        <f t="shared" ca="1" si="12"/>
        <v/>
      </c>
      <c r="MZ2" s="447" t="str">
        <f t="shared" ca="1" si="12"/>
        <v/>
      </c>
      <c r="NA2" s="447" t="str">
        <f t="shared" ca="1" si="12"/>
        <v/>
      </c>
      <c r="NB2" s="447" t="str">
        <f t="shared" ca="1" si="12"/>
        <v/>
      </c>
      <c r="NC2" s="447" t="str">
        <f t="shared" ca="1" si="12"/>
        <v/>
      </c>
      <c r="ND2" s="447" t="str">
        <f t="shared" ca="1" si="12"/>
        <v/>
      </c>
      <c r="NE2" s="447" t="str">
        <f t="shared" ca="1" si="12"/>
        <v/>
      </c>
      <c r="NF2" s="447" t="str">
        <f t="shared" ca="1" si="12"/>
        <v/>
      </c>
      <c r="NG2" s="447" t="str">
        <f t="shared" ca="1" si="12"/>
        <v/>
      </c>
      <c r="NH2" s="447" t="str">
        <f t="shared" ca="1" si="12"/>
        <v>元日</v>
      </c>
      <c r="NI2" s="447" t="str">
        <f t="shared" ca="1" si="12"/>
        <v/>
      </c>
      <c r="NJ2" s="447" t="str">
        <f t="shared" ca="1" si="12"/>
        <v/>
      </c>
      <c r="NK2" s="447" t="str">
        <f t="shared" ca="1" si="12"/>
        <v/>
      </c>
      <c r="NL2" s="447" t="str">
        <f t="shared" ca="1" si="12"/>
        <v/>
      </c>
      <c r="NM2" s="447" t="str">
        <f t="shared" ca="1" si="12"/>
        <v/>
      </c>
      <c r="NN2" s="447" t="str">
        <f t="shared" ca="1" si="12"/>
        <v/>
      </c>
      <c r="NO2" s="447" t="str">
        <f t="shared" ca="1" si="12"/>
        <v/>
      </c>
      <c r="NP2" s="447" t="str">
        <f t="shared" ca="1" si="12"/>
        <v/>
      </c>
      <c r="NQ2" s="447" t="str">
        <f t="shared" ca="1" si="12"/>
        <v/>
      </c>
      <c r="NR2" s="447" t="str">
        <f t="shared" ca="1" si="12"/>
        <v/>
      </c>
      <c r="NS2" s="447" t="str">
        <f t="shared" ca="1" si="12"/>
        <v>成人の日</v>
      </c>
      <c r="NT2" s="447" t="str">
        <f t="shared" ca="1" si="12"/>
        <v/>
      </c>
      <c r="NU2" s="447" t="str">
        <f t="shared" ca="1" si="12"/>
        <v/>
      </c>
      <c r="NV2" s="447" t="str">
        <f t="shared" ca="1" si="12"/>
        <v/>
      </c>
      <c r="NW2" s="447" t="str">
        <f t="shared" ca="1" si="12"/>
        <v/>
      </c>
      <c r="NX2" s="447" t="str">
        <f t="shared" ca="1" si="12"/>
        <v/>
      </c>
      <c r="NY2" s="447" t="str">
        <f t="shared" ca="1" si="12"/>
        <v/>
      </c>
      <c r="NZ2" s="447" t="str">
        <f t="shared" ca="1" si="12"/>
        <v/>
      </c>
      <c r="OA2" s="447" t="str">
        <f t="shared" ref="OA2:OL2" ca="1" si="13">IFERROR(VLOOKUP(OA1,INDIRECT("祝祭日"),2,0),"")</f>
        <v/>
      </c>
      <c r="OB2" s="447" t="str">
        <f t="shared" ca="1" si="13"/>
        <v/>
      </c>
      <c r="OC2" s="447" t="str">
        <f t="shared" ca="1" si="13"/>
        <v/>
      </c>
      <c r="OD2" s="447" t="str">
        <f t="shared" ca="1" si="13"/>
        <v/>
      </c>
      <c r="OE2" s="447" t="str">
        <f t="shared" ca="1" si="13"/>
        <v/>
      </c>
      <c r="OF2" s="447" t="str">
        <f t="shared" ca="1" si="13"/>
        <v/>
      </c>
      <c r="OG2" s="447" t="str">
        <f t="shared" ca="1" si="13"/>
        <v/>
      </c>
      <c r="OH2" s="447" t="str">
        <f t="shared" ca="1" si="13"/>
        <v/>
      </c>
      <c r="OI2" s="447" t="str">
        <f t="shared" ca="1" si="13"/>
        <v/>
      </c>
      <c r="OJ2" s="447" t="str">
        <f t="shared" ca="1" si="13"/>
        <v/>
      </c>
      <c r="OK2" s="447" t="str">
        <f t="shared" ca="1" si="13"/>
        <v/>
      </c>
      <c r="OL2" s="447" t="str">
        <f t="shared" ca="1" si="13"/>
        <v/>
      </c>
    </row>
    <row r="3" spans="1:402" s="416" customFormat="1" hidden="1">
      <c r="F3" s="420"/>
      <c r="G3" s="424" t="str">
        <f t="shared" ref="G3:BR3" si="14">IF(MONTH(F1)=MONTH(G1),"","'"&amp;TEXT(G1,"yy")&amp;"年")</f>
        <v/>
      </c>
      <c r="H3" s="423" t="str">
        <f t="shared" si="14"/>
        <v/>
      </c>
      <c r="I3" s="423" t="str">
        <f t="shared" si="14"/>
        <v/>
      </c>
      <c r="J3" s="423" t="str">
        <f t="shared" si="14"/>
        <v/>
      </c>
      <c r="K3" s="423" t="str">
        <f t="shared" si="14"/>
        <v/>
      </c>
      <c r="L3" s="423" t="str">
        <f t="shared" si="14"/>
        <v/>
      </c>
      <c r="M3" s="423" t="str">
        <f t="shared" si="14"/>
        <v/>
      </c>
      <c r="N3" s="423" t="str">
        <f t="shared" si="14"/>
        <v/>
      </c>
      <c r="O3" s="423" t="str">
        <f t="shared" si="14"/>
        <v/>
      </c>
      <c r="P3" s="423" t="str">
        <f t="shared" si="14"/>
        <v/>
      </c>
      <c r="Q3" s="423" t="str">
        <f t="shared" si="14"/>
        <v/>
      </c>
      <c r="R3" s="423" t="str">
        <f t="shared" si="14"/>
        <v/>
      </c>
      <c r="S3" s="423" t="str">
        <f t="shared" si="14"/>
        <v/>
      </c>
      <c r="T3" s="423" t="str">
        <f t="shared" si="14"/>
        <v/>
      </c>
      <c r="U3" s="423" t="str">
        <f t="shared" si="14"/>
        <v/>
      </c>
      <c r="V3" s="423" t="str">
        <f t="shared" si="14"/>
        <v/>
      </c>
      <c r="W3" s="423" t="str">
        <f t="shared" si="14"/>
        <v/>
      </c>
      <c r="X3" s="423" t="str">
        <f t="shared" si="14"/>
        <v/>
      </c>
      <c r="Y3" s="423" t="str">
        <f t="shared" si="14"/>
        <v/>
      </c>
      <c r="Z3" s="423" t="str">
        <f t="shared" si="14"/>
        <v/>
      </c>
      <c r="AA3" s="423" t="str">
        <f t="shared" si="14"/>
        <v/>
      </c>
      <c r="AB3" s="423" t="str">
        <f t="shared" si="14"/>
        <v/>
      </c>
      <c r="AC3" s="423" t="str">
        <f t="shared" si="14"/>
        <v/>
      </c>
      <c r="AD3" s="423" t="str">
        <f t="shared" si="14"/>
        <v/>
      </c>
      <c r="AE3" s="423" t="str">
        <f t="shared" si="14"/>
        <v/>
      </c>
      <c r="AF3" s="423" t="str">
        <f t="shared" si="14"/>
        <v/>
      </c>
      <c r="AG3" s="423" t="str">
        <f t="shared" si="14"/>
        <v/>
      </c>
      <c r="AH3" s="423" t="str">
        <f t="shared" si="14"/>
        <v/>
      </c>
      <c r="AI3" s="423" t="str">
        <f t="shared" si="14"/>
        <v/>
      </c>
      <c r="AJ3" s="423" t="str">
        <f t="shared" si="14"/>
        <v/>
      </c>
      <c r="AK3" s="423" t="str">
        <f t="shared" si="14"/>
        <v/>
      </c>
      <c r="AL3" s="423" t="str">
        <f t="shared" si="14"/>
        <v>'25年</v>
      </c>
      <c r="AM3" s="423" t="str">
        <f t="shared" si="14"/>
        <v/>
      </c>
      <c r="AN3" s="423" t="str">
        <f t="shared" si="14"/>
        <v/>
      </c>
      <c r="AO3" s="423" t="str">
        <f t="shared" si="14"/>
        <v/>
      </c>
      <c r="AP3" s="423" t="str">
        <f t="shared" si="14"/>
        <v/>
      </c>
      <c r="AQ3" s="423" t="str">
        <f t="shared" si="14"/>
        <v/>
      </c>
      <c r="AR3" s="423" t="str">
        <f t="shared" si="14"/>
        <v/>
      </c>
      <c r="AS3" s="423" t="str">
        <f t="shared" si="14"/>
        <v/>
      </c>
      <c r="AT3" s="423" t="str">
        <f t="shared" si="14"/>
        <v/>
      </c>
      <c r="AU3" s="423" t="str">
        <f t="shared" si="14"/>
        <v/>
      </c>
      <c r="AV3" s="423" t="str">
        <f t="shared" si="14"/>
        <v/>
      </c>
      <c r="AW3" s="423" t="str">
        <f t="shared" si="14"/>
        <v/>
      </c>
      <c r="AX3" s="423" t="str">
        <f t="shared" si="14"/>
        <v/>
      </c>
      <c r="AY3" s="423" t="str">
        <f t="shared" si="14"/>
        <v/>
      </c>
      <c r="AZ3" s="423" t="str">
        <f t="shared" si="14"/>
        <v/>
      </c>
      <c r="BA3" s="423" t="str">
        <f t="shared" si="14"/>
        <v/>
      </c>
      <c r="BB3" s="423" t="str">
        <f t="shared" si="14"/>
        <v/>
      </c>
      <c r="BC3" s="423" t="str">
        <f t="shared" si="14"/>
        <v/>
      </c>
      <c r="BD3" s="423" t="str">
        <f t="shared" si="14"/>
        <v/>
      </c>
      <c r="BE3" s="423" t="str">
        <f t="shared" si="14"/>
        <v/>
      </c>
      <c r="BF3" s="423" t="str">
        <f t="shared" si="14"/>
        <v/>
      </c>
      <c r="BG3" s="423" t="str">
        <f t="shared" si="14"/>
        <v/>
      </c>
      <c r="BH3" s="423" t="str">
        <f t="shared" si="14"/>
        <v/>
      </c>
      <c r="BI3" s="423" t="str">
        <f t="shared" si="14"/>
        <v/>
      </c>
      <c r="BJ3" s="423" t="str">
        <f t="shared" si="14"/>
        <v/>
      </c>
      <c r="BK3" s="423" t="str">
        <f t="shared" si="14"/>
        <v/>
      </c>
      <c r="BL3" s="423" t="str">
        <f t="shared" si="14"/>
        <v/>
      </c>
      <c r="BM3" s="423" t="str">
        <f t="shared" si="14"/>
        <v/>
      </c>
      <c r="BN3" s="423" t="str">
        <f t="shared" si="14"/>
        <v>'25年</v>
      </c>
      <c r="BO3" s="423" t="str">
        <f t="shared" si="14"/>
        <v/>
      </c>
      <c r="BP3" s="423" t="str">
        <f t="shared" si="14"/>
        <v/>
      </c>
      <c r="BQ3" s="423" t="str">
        <f t="shared" si="14"/>
        <v/>
      </c>
      <c r="BR3" s="423" t="str">
        <f t="shared" si="14"/>
        <v/>
      </c>
      <c r="BS3" s="423" t="str">
        <f t="shared" ref="BS3:ED3" si="15">IF(MONTH(BR1)=MONTH(BS1),"","'"&amp;TEXT(BS1,"yy")&amp;"年")</f>
        <v/>
      </c>
      <c r="BT3" s="423" t="str">
        <f t="shared" si="15"/>
        <v/>
      </c>
      <c r="BU3" s="423" t="str">
        <f t="shared" si="15"/>
        <v/>
      </c>
      <c r="BV3" s="423" t="str">
        <f t="shared" si="15"/>
        <v/>
      </c>
      <c r="BW3" s="423" t="str">
        <f t="shared" si="15"/>
        <v/>
      </c>
      <c r="BX3" s="423" t="str">
        <f t="shared" si="15"/>
        <v/>
      </c>
      <c r="BY3" s="423" t="str">
        <f t="shared" si="15"/>
        <v/>
      </c>
      <c r="BZ3" s="423" t="str">
        <f t="shared" si="15"/>
        <v/>
      </c>
      <c r="CA3" s="423" t="str">
        <f t="shared" si="15"/>
        <v/>
      </c>
      <c r="CB3" s="423" t="str">
        <f t="shared" si="15"/>
        <v/>
      </c>
      <c r="CC3" s="423" t="str">
        <f t="shared" si="15"/>
        <v/>
      </c>
      <c r="CD3" s="423" t="str">
        <f t="shared" si="15"/>
        <v/>
      </c>
      <c r="CE3" s="423" t="str">
        <f t="shared" si="15"/>
        <v/>
      </c>
      <c r="CF3" s="423" t="str">
        <f t="shared" si="15"/>
        <v/>
      </c>
      <c r="CG3" s="423" t="str">
        <f t="shared" si="15"/>
        <v/>
      </c>
      <c r="CH3" s="423" t="str">
        <f t="shared" si="15"/>
        <v/>
      </c>
      <c r="CI3" s="423" t="str">
        <f t="shared" si="15"/>
        <v/>
      </c>
      <c r="CJ3" s="423" t="str">
        <f t="shared" si="15"/>
        <v/>
      </c>
      <c r="CK3" s="423" t="str">
        <f t="shared" si="15"/>
        <v/>
      </c>
      <c r="CL3" s="423" t="str">
        <f t="shared" si="15"/>
        <v/>
      </c>
      <c r="CM3" s="423" t="str">
        <f t="shared" si="15"/>
        <v/>
      </c>
      <c r="CN3" s="423" t="str">
        <f t="shared" si="15"/>
        <v/>
      </c>
      <c r="CO3" s="423" t="str">
        <f t="shared" si="15"/>
        <v/>
      </c>
      <c r="CP3" s="423" t="str">
        <f t="shared" si="15"/>
        <v/>
      </c>
      <c r="CQ3" s="423" t="str">
        <f t="shared" si="15"/>
        <v/>
      </c>
      <c r="CR3" s="423" t="str">
        <f t="shared" si="15"/>
        <v/>
      </c>
      <c r="CS3" s="423" t="str">
        <f t="shared" si="15"/>
        <v>'25年</v>
      </c>
      <c r="CT3" s="423" t="str">
        <f t="shared" si="15"/>
        <v/>
      </c>
      <c r="CU3" s="423" t="str">
        <f t="shared" si="15"/>
        <v/>
      </c>
      <c r="CV3" s="423" t="str">
        <f t="shared" si="15"/>
        <v/>
      </c>
      <c r="CW3" s="423" t="str">
        <f t="shared" si="15"/>
        <v/>
      </c>
      <c r="CX3" s="423" t="str">
        <f t="shared" si="15"/>
        <v/>
      </c>
      <c r="CY3" s="423" t="str">
        <f t="shared" si="15"/>
        <v/>
      </c>
      <c r="CZ3" s="423" t="str">
        <f t="shared" si="15"/>
        <v/>
      </c>
      <c r="DA3" s="423" t="str">
        <f t="shared" si="15"/>
        <v/>
      </c>
      <c r="DB3" s="423" t="str">
        <f t="shared" si="15"/>
        <v/>
      </c>
      <c r="DC3" s="423" t="str">
        <f t="shared" si="15"/>
        <v/>
      </c>
      <c r="DD3" s="423" t="str">
        <f t="shared" si="15"/>
        <v/>
      </c>
      <c r="DE3" s="423" t="str">
        <f t="shared" si="15"/>
        <v/>
      </c>
      <c r="DF3" s="423" t="str">
        <f t="shared" si="15"/>
        <v/>
      </c>
      <c r="DG3" s="423" t="str">
        <f t="shared" si="15"/>
        <v/>
      </c>
      <c r="DH3" s="423" t="str">
        <f t="shared" si="15"/>
        <v/>
      </c>
      <c r="DI3" s="423" t="str">
        <f t="shared" si="15"/>
        <v/>
      </c>
      <c r="DJ3" s="423" t="str">
        <f t="shared" si="15"/>
        <v/>
      </c>
      <c r="DK3" s="423" t="str">
        <f t="shared" si="15"/>
        <v/>
      </c>
      <c r="DL3" s="423" t="str">
        <f t="shared" si="15"/>
        <v/>
      </c>
      <c r="DM3" s="423" t="str">
        <f t="shared" si="15"/>
        <v/>
      </c>
      <c r="DN3" s="423" t="str">
        <f t="shared" si="15"/>
        <v/>
      </c>
      <c r="DO3" s="423" t="str">
        <f t="shared" si="15"/>
        <v/>
      </c>
      <c r="DP3" s="423" t="str">
        <f t="shared" si="15"/>
        <v/>
      </c>
      <c r="DQ3" s="423" t="str">
        <f t="shared" si="15"/>
        <v/>
      </c>
      <c r="DR3" s="423" t="str">
        <f t="shared" si="15"/>
        <v/>
      </c>
      <c r="DS3" s="423" t="str">
        <f t="shared" si="15"/>
        <v/>
      </c>
      <c r="DT3" s="423" t="str">
        <f t="shared" si="15"/>
        <v/>
      </c>
      <c r="DU3" s="423" t="str">
        <f t="shared" si="15"/>
        <v/>
      </c>
      <c r="DV3" s="423" t="str">
        <f t="shared" si="15"/>
        <v/>
      </c>
      <c r="DW3" s="423" t="str">
        <f t="shared" si="15"/>
        <v>'25年</v>
      </c>
      <c r="DX3" s="423" t="str">
        <f t="shared" si="15"/>
        <v/>
      </c>
      <c r="DY3" s="423" t="str">
        <f t="shared" si="15"/>
        <v/>
      </c>
      <c r="DZ3" s="423" t="str">
        <f t="shared" si="15"/>
        <v/>
      </c>
      <c r="EA3" s="423" t="str">
        <f t="shared" si="15"/>
        <v/>
      </c>
      <c r="EB3" s="423" t="str">
        <f t="shared" si="15"/>
        <v/>
      </c>
      <c r="EC3" s="423" t="str">
        <f t="shared" si="15"/>
        <v/>
      </c>
      <c r="ED3" s="423" t="str">
        <f t="shared" si="15"/>
        <v/>
      </c>
      <c r="EE3" s="423" t="str">
        <f t="shared" ref="EE3:GP3" si="16">IF(MONTH(ED1)=MONTH(EE1),"","'"&amp;TEXT(EE1,"yy")&amp;"年")</f>
        <v/>
      </c>
      <c r="EF3" s="423" t="str">
        <f t="shared" si="16"/>
        <v/>
      </c>
      <c r="EG3" s="423" t="str">
        <f t="shared" si="16"/>
        <v/>
      </c>
      <c r="EH3" s="423" t="str">
        <f t="shared" si="16"/>
        <v/>
      </c>
      <c r="EI3" s="423" t="str">
        <f t="shared" si="16"/>
        <v/>
      </c>
      <c r="EJ3" s="423" t="str">
        <f t="shared" si="16"/>
        <v/>
      </c>
      <c r="EK3" s="423" t="str">
        <f t="shared" si="16"/>
        <v/>
      </c>
      <c r="EL3" s="423" t="str">
        <f t="shared" si="16"/>
        <v/>
      </c>
      <c r="EM3" s="423" t="str">
        <f t="shared" si="16"/>
        <v/>
      </c>
      <c r="EN3" s="423" t="str">
        <f t="shared" si="16"/>
        <v/>
      </c>
      <c r="EO3" s="423" t="str">
        <f t="shared" si="16"/>
        <v/>
      </c>
      <c r="EP3" s="423" t="str">
        <f t="shared" si="16"/>
        <v/>
      </c>
      <c r="EQ3" s="423" t="str">
        <f t="shared" si="16"/>
        <v/>
      </c>
      <c r="ER3" s="423" t="str">
        <f t="shared" si="16"/>
        <v/>
      </c>
      <c r="ES3" s="423" t="str">
        <f t="shared" si="16"/>
        <v/>
      </c>
      <c r="ET3" s="423" t="str">
        <f t="shared" si="16"/>
        <v/>
      </c>
      <c r="EU3" s="423" t="str">
        <f t="shared" si="16"/>
        <v/>
      </c>
      <c r="EV3" s="423" t="str">
        <f t="shared" si="16"/>
        <v/>
      </c>
      <c r="EW3" s="423" t="str">
        <f t="shared" si="16"/>
        <v/>
      </c>
      <c r="EX3" s="423" t="str">
        <f t="shared" si="16"/>
        <v/>
      </c>
      <c r="EY3" s="423" t="str">
        <f t="shared" si="16"/>
        <v/>
      </c>
      <c r="EZ3" s="423" t="str">
        <f t="shared" si="16"/>
        <v/>
      </c>
      <c r="FA3" s="423" t="str">
        <f t="shared" si="16"/>
        <v/>
      </c>
      <c r="FB3" s="423" t="str">
        <f t="shared" si="16"/>
        <v>'25年</v>
      </c>
      <c r="FC3" s="423" t="str">
        <f t="shared" si="16"/>
        <v/>
      </c>
      <c r="FD3" s="423" t="str">
        <f t="shared" si="16"/>
        <v/>
      </c>
      <c r="FE3" s="423" t="str">
        <f t="shared" si="16"/>
        <v/>
      </c>
      <c r="FF3" s="423" t="str">
        <f t="shared" si="16"/>
        <v/>
      </c>
      <c r="FG3" s="423" t="str">
        <f t="shared" si="16"/>
        <v/>
      </c>
      <c r="FH3" s="423" t="str">
        <f t="shared" si="16"/>
        <v/>
      </c>
      <c r="FI3" s="423" t="str">
        <f t="shared" si="16"/>
        <v/>
      </c>
      <c r="FJ3" s="423" t="str">
        <f t="shared" si="16"/>
        <v/>
      </c>
      <c r="FK3" s="423" t="str">
        <f t="shared" si="16"/>
        <v/>
      </c>
      <c r="FL3" s="423" t="str">
        <f t="shared" si="16"/>
        <v/>
      </c>
      <c r="FM3" s="423" t="str">
        <f t="shared" si="16"/>
        <v/>
      </c>
      <c r="FN3" s="423" t="str">
        <f t="shared" si="16"/>
        <v/>
      </c>
      <c r="FO3" s="423" t="str">
        <f t="shared" si="16"/>
        <v/>
      </c>
      <c r="FP3" s="423" t="str">
        <f t="shared" si="16"/>
        <v/>
      </c>
      <c r="FQ3" s="423" t="str">
        <f t="shared" si="16"/>
        <v/>
      </c>
      <c r="FR3" s="423" t="str">
        <f t="shared" si="16"/>
        <v/>
      </c>
      <c r="FS3" s="423" t="str">
        <f t="shared" si="16"/>
        <v/>
      </c>
      <c r="FT3" s="423" t="str">
        <f t="shared" si="16"/>
        <v/>
      </c>
      <c r="FU3" s="423" t="str">
        <f t="shared" si="16"/>
        <v/>
      </c>
      <c r="FV3" s="423" t="str">
        <f t="shared" si="16"/>
        <v/>
      </c>
      <c r="FW3" s="423" t="str">
        <f t="shared" si="16"/>
        <v/>
      </c>
      <c r="FX3" s="423" t="str">
        <f t="shared" si="16"/>
        <v/>
      </c>
      <c r="FY3" s="423" t="str">
        <f t="shared" si="16"/>
        <v/>
      </c>
      <c r="FZ3" s="423" t="str">
        <f t="shared" si="16"/>
        <v/>
      </c>
      <c r="GA3" s="423" t="str">
        <f t="shared" si="16"/>
        <v/>
      </c>
      <c r="GB3" s="423" t="str">
        <f t="shared" si="16"/>
        <v/>
      </c>
      <c r="GC3" s="423" t="str">
        <f t="shared" si="16"/>
        <v/>
      </c>
      <c r="GD3" s="423" t="str">
        <f t="shared" si="16"/>
        <v/>
      </c>
      <c r="GE3" s="423" t="str">
        <f t="shared" si="16"/>
        <v/>
      </c>
      <c r="GF3" s="423" t="str">
        <f t="shared" si="16"/>
        <v>'25年</v>
      </c>
      <c r="GG3" s="423" t="str">
        <f t="shared" si="16"/>
        <v/>
      </c>
      <c r="GH3" s="423" t="str">
        <f t="shared" si="16"/>
        <v/>
      </c>
      <c r="GI3" s="423" t="str">
        <f t="shared" si="16"/>
        <v/>
      </c>
      <c r="GJ3" s="423" t="str">
        <f t="shared" si="16"/>
        <v/>
      </c>
      <c r="GK3" s="423" t="str">
        <f t="shared" si="16"/>
        <v/>
      </c>
      <c r="GL3" s="423" t="str">
        <f t="shared" si="16"/>
        <v/>
      </c>
      <c r="GM3" s="423" t="str">
        <f t="shared" si="16"/>
        <v/>
      </c>
      <c r="GN3" s="423" t="str">
        <f t="shared" si="16"/>
        <v/>
      </c>
      <c r="GO3" s="423" t="str">
        <f t="shared" si="16"/>
        <v/>
      </c>
      <c r="GP3" s="423" t="str">
        <f t="shared" si="16"/>
        <v/>
      </c>
      <c r="GQ3" s="423" t="str">
        <f t="shared" ref="GQ3:JB3" si="17">IF(MONTH(GP1)=MONTH(GQ1),"","'"&amp;TEXT(GQ1,"yy")&amp;"年")</f>
        <v/>
      </c>
      <c r="GR3" s="423" t="str">
        <f t="shared" si="17"/>
        <v/>
      </c>
      <c r="GS3" s="423" t="str">
        <f t="shared" si="17"/>
        <v/>
      </c>
      <c r="GT3" s="423" t="str">
        <f t="shared" si="17"/>
        <v/>
      </c>
      <c r="GU3" s="423" t="str">
        <f t="shared" si="17"/>
        <v/>
      </c>
      <c r="GV3" s="423" t="str">
        <f t="shared" si="17"/>
        <v/>
      </c>
      <c r="GW3" s="423" t="str">
        <f t="shared" si="17"/>
        <v/>
      </c>
      <c r="GX3" s="423" t="str">
        <f t="shared" si="17"/>
        <v/>
      </c>
      <c r="GY3" s="423" t="str">
        <f t="shared" si="17"/>
        <v/>
      </c>
      <c r="GZ3" s="423" t="str">
        <f t="shared" si="17"/>
        <v/>
      </c>
      <c r="HA3" s="423" t="str">
        <f t="shared" si="17"/>
        <v/>
      </c>
      <c r="HB3" s="423" t="str">
        <f t="shared" si="17"/>
        <v/>
      </c>
      <c r="HC3" s="423" t="str">
        <f t="shared" si="17"/>
        <v/>
      </c>
      <c r="HD3" s="423" t="str">
        <f t="shared" si="17"/>
        <v/>
      </c>
      <c r="HE3" s="423" t="str">
        <f t="shared" si="17"/>
        <v/>
      </c>
      <c r="HF3" s="423" t="str">
        <f t="shared" si="17"/>
        <v/>
      </c>
      <c r="HG3" s="423" t="str">
        <f t="shared" si="17"/>
        <v/>
      </c>
      <c r="HH3" s="423" t="str">
        <f t="shared" si="17"/>
        <v/>
      </c>
      <c r="HI3" s="423" t="str">
        <f t="shared" si="17"/>
        <v/>
      </c>
      <c r="HJ3" s="423" t="str">
        <f t="shared" si="17"/>
        <v/>
      </c>
      <c r="HK3" s="423" t="str">
        <f t="shared" si="17"/>
        <v>'25年</v>
      </c>
      <c r="HL3" s="423" t="str">
        <f t="shared" si="17"/>
        <v/>
      </c>
      <c r="HM3" s="423" t="str">
        <f t="shared" si="17"/>
        <v/>
      </c>
      <c r="HN3" s="423" t="str">
        <f t="shared" si="17"/>
        <v/>
      </c>
      <c r="HO3" s="423" t="str">
        <f t="shared" si="17"/>
        <v/>
      </c>
      <c r="HP3" s="423" t="str">
        <f t="shared" si="17"/>
        <v/>
      </c>
      <c r="HQ3" s="423" t="str">
        <f t="shared" si="17"/>
        <v/>
      </c>
      <c r="HR3" s="423" t="str">
        <f t="shared" si="17"/>
        <v/>
      </c>
      <c r="HS3" s="423" t="str">
        <f t="shared" si="17"/>
        <v/>
      </c>
      <c r="HT3" s="423" t="str">
        <f t="shared" si="17"/>
        <v/>
      </c>
      <c r="HU3" s="423" t="str">
        <f t="shared" si="17"/>
        <v/>
      </c>
      <c r="HV3" s="423" t="str">
        <f t="shared" si="17"/>
        <v/>
      </c>
      <c r="HW3" s="423" t="str">
        <f t="shared" si="17"/>
        <v/>
      </c>
      <c r="HX3" s="423" t="str">
        <f t="shared" si="17"/>
        <v/>
      </c>
      <c r="HY3" s="423" t="str">
        <f t="shared" si="17"/>
        <v/>
      </c>
      <c r="HZ3" s="423" t="str">
        <f t="shared" si="17"/>
        <v/>
      </c>
      <c r="IA3" s="423" t="str">
        <f t="shared" si="17"/>
        <v/>
      </c>
      <c r="IB3" s="423" t="str">
        <f t="shared" si="17"/>
        <v/>
      </c>
      <c r="IC3" s="423" t="str">
        <f t="shared" si="17"/>
        <v/>
      </c>
      <c r="ID3" s="423" t="str">
        <f t="shared" si="17"/>
        <v/>
      </c>
      <c r="IE3" s="423" t="str">
        <f t="shared" si="17"/>
        <v/>
      </c>
      <c r="IF3" s="423" t="str">
        <f t="shared" si="17"/>
        <v/>
      </c>
      <c r="IG3" s="423" t="str">
        <f t="shared" si="17"/>
        <v/>
      </c>
      <c r="IH3" s="423" t="str">
        <f t="shared" si="17"/>
        <v/>
      </c>
      <c r="II3" s="423" t="str">
        <f t="shared" si="17"/>
        <v/>
      </c>
      <c r="IJ3" s="423" t="str">
        <f t="shared" si="17"/>
        <v/>
      </c>
      <c r="IK3" s="423" t="str">
        <f t="shared" si="17"/>
        <v/>
      </c>
      <c r="IL3" s="423" t="str">
        <f t="shared" si="17"/>
        <v/>
      </c>
      <c r="IM3" s="423" t="str">
        <f t="shared" si="17"/>
        <v/>
      </c>
      <c r="IN3" s="423" t="str">
        <f t="shared" si="17"/>
        <v/>
      </c>
      <c r="IO3" s="423" t="str">
        <f t="shared" si="17"/>
        <v/>
      </c>
      <c r="IP3" s="423" t="str">
        <f t="shared" si="17"/>
        <v>'25年</v>
      </c>
      <c r="IQ3" s="423" t="str">
        <f t="shared" si="17"/>
        <v/>
      </c>
      <c r="IR3" s="423" t="str">
        <f t="shared" si="17"/>
        <v/>
      </c>
      <c r="IS3" s="423" t="str">
        <f t="shared" si="17"/>
        <v/>
      </c>
      <c r="IT3" s="423" t="str">
        <f t="shared" si="17"/>
        <v/>
      </c>
      <c r="IU3" s="423" t="str">
        <f t="shared" si="17"/>
        <v/>
      </c>
      <c r="IV3" s="423" t="str">
        <f t="shared" si="17"/>
        <v/>
      </c>
      <c r="IW3" s="423" t="str">
        <f t="shared" si="17"/>
        <v/>
      </c>
      <c r="IX3" s="423" t="str">
        <f t="shared" si="17"/>
        <v/>
      </c>
      <c r="IY3" s="423" t="str">
        <f t="shared" si="17"/>
        <v/>
      </c>
      <c r="IZ3" s="423" t="str">
        <f t="shared" si="17"/>
        <v/>
      </c>
      <c r="JA3" s="423" t="str">
        <f t="shared" si="17"/>
        <v/>
      </c>
      <c r="JB3" s="423" t="str">
        <f t="shared" si="17"/>
        <v/>
      </c>
      <c r="JC3" s="423" t="str">
        <f t="shared" ref="JC3:LN3" si="18">IF(MONTH(JB1)=MONTH(JC1),"","'"&amp;TEXT(JC1,"yy")&amp;"年")</f>
        <v/>
      </c>
      <c r="JD3" s="423" t="str">
        <f t="shared" si="18"/>
        <v/>
      </c>
      <c r="JE3" s="423" t="str">
        <f t="shared" si="18"/>
        <v/>
      </c>
      <c r="JF3" s="423" t="str">
        <f t="shared" si="18"/>
        <v/>
      </c>
      <c r="JG3" s="423" t="str">
        <f t="shared" si="18"/>
        <v/>
      </c>
      <c r="JH3" s="423" t="str">
        <f t="shared" si="18"/>
        <v/>
      </c>
      <c r="JI3" s="423" t="str">
        <f t="shared" si="18"/>
        <v/>
      </c>
      <c r="JJ3" s="423" t="str">
        <f t="shared" si="18"/>
        <v/>
      </c>
      <c r="JK3" s="423" t="str">
        <f t="shared" si="18"/>
        <v/>
      </c>
      <c r="JL3" s="423" t="str">
        <f t="shared" si="18"/>
        <v/>
      </c>
      <c r="JM3" s="423" t="str">
        <f t="shared" si="18"/>
        <v/>
      </c>
      <c r="JN3" s="423" t="str">
        <f t="shared" si="18"/>
        <v/>
      </c>
      <c r="JO3" s="423" t="str">
        <f t="shared" si="18"/>
        <v/>
      </c>
      <c r="JP3" s="423" t="str">
        <f t="shared" si="18"/>
        <v/>
      </c>
      <c r="JQ3" s="423" t="str">
        <f t="shared" si="18"/>
        <v/>
      </c>
      <c r="JR3" s="423" t="str">
        <f t="shared" si="18"/>
        <v/>
      </c>
      <c r="JS3" s="423" t="str">
        <f t="shared" si="18"/>
        <v/>
      </c>
      <c r="JT3" s="423" t="str">
        <f t="shared" si="18"/>
        <v>'25年</v>
      </c>
      <c r="JU3" s="423" t="str">
        <f t="shared" si="18"/>
        <v/>
      </c>
      <c r="JV3" s="423" t="str">
        <f t="shared" si="18"/>
        <v/>
      </c>
      <c r="JW3" s="423" t="str">
        <f t="shared" si="18"/>
        <v/>
      </c>
      <c r="JX3" s="423" t="str">
        <f t="shared" si="18"/>
        <v/>
      </c>
      <c r="JY3" s="423" t="str">
        <f t="shared" si="18"/>
        <v/>
      </c>
      <c r="JZ3" s="423" t="str">
        <f t="shared" si="18"/>
        <v/>
      </c>
      <c r="KA3" s="423" t="str">
        <f t="shared" si="18"/>
        <v/>
      </c>
      <c r="KB3" s="423" t="str">
        <f t="shared" si="18"/>
        <v/>
      </c>
      <c r="KC3" s="423" t="str">
        <f t="shared" si="18"/>
        <v/>
      </c>
      <c r="KD3" s="423" t="str">
        <f t="shared" si="18"/>
        <v/>
      </c>
      <c r="KE3" s="423" t="str">
        <f t="shared" si="18"/>
        <v/>
      </c>
      <c r="KF3" s="423" t="str">
        <f t="shared" si="18"/>
        <v/>
      </c>
      <c r="KG3" s="423" t="str">
        <f t="shared" si="18"/>
        <v/>
      </c>
      <c r="KH3" s="423" t="str">
        <f t="shared" si="18"/>
        <v/>
      </c>
      <c r="KI3" s="423" t="str">
        <f t="shared" si="18"/>
        <v/>
      </c>
      <c r="KJ3" s="423" t="str">
        <f t="shared" si="18"/>
        <v/>
      </c>
      <c r="KK3" s="423" t="str">
        <f t="shared" si="18"/>
        <v/>
      </c>
      <c r="KL3" s="423" t="str">
        <f t="shared" si="18"/>
        <v/>
      </c>
      <c r="KM3" s="423" t="str">
        <f t="shared" si="18"/>
        <v/>
      </c>
      <c r="KN3" s="423" t="str">
        <f t="shared" si="18"/>
        <v/>
      </c>
      <c r="KO3" s="423" t="str">
        <f t="shared" si="18"/>
        <v/>
      </c>
      <c r="KP3" s="423" t="str">
        <f t="shared" si="18"/>
        <v/>
      </c>
      <c r="KQ3" s="423" t="str">
        <f t="shared" si="18"/>
        <v/>
      </c>
      <c r="KR3" s="423" t="str">
        <f t="shared" si="18"/>
        <v/>
      </c>
      <c r="KS3" s="423" t="str">
        <f t="shared" si="18"/>
        <v/>
      </c>
      <c r="KT3" s="423" t="str">
        <f t="shared" si="18"/>
        <v/>
      </c>
      <c r="KU3" s="423" t="str">
        <f t="shared" si="18"/>
        <v/>
      </c>
      <c r="KV3" s="423" t="str">
        <f t="shared" si="18"/>
        <v/>
      </c>
      <c r="KW3" s="423" t="str">
        <f t="shared" si="18"/>
        <v/>
      </c>
      <c r="KX3" s="423" t="str">
        <f t="shared" si="18"/>
        <v/>
      </c>
      <c r="KY3" s="423" t="str">
        <f t="shared" si="18"/>
        <v>'25年</v>
      </c>
      <c r="KZ3" s="423" t="str">
        <f t="shared" si="18"/>
        <v/>
      </c>
      <c r="LA3" s="423" t="str">
        <f t="shared" si="18"/>
        <v/>
      </c>
      <c r="LB3" s="423" t="str">
        <f t="shared" si="18"/>
        <v/>
      </c>
      <c r="LC3" s="423" t="str">
        <f t="shared" si="18"/>
        <v/>
      </c>
      <c r="LD3" s="423" t="str">
        <f t="shared" si="18"/>
        <v/>
      </c>
      <c r="LE3" s="423" t="str">
        <f t="shared" si="18"/>
        <v/>
      </c>
      <c r="LF3" s="423" t="str">
        <f t="shared" si="18"/>
        <v/>
      </c>
      <c r="LG3" s="423" t="str">
        <f t="shared" si="18"/>
        <v/>
      </c>
      <c r="LH3" s="423" t="str">
        <f t="shared" si="18"/>
        <v/>
      </c>
      <c r="LI3" s="423" t="str">
        <f t="shared" si="18"/>
        <v/>
      </c>
      <c r="LJ3" s="423" t="str">
        <f t="shared" si="18"/>
        <v/>
      </c>
      <c r="LK3" s="423" t="str">
        <f t="shared" si="18"/>
        <v/>
      </c>
      <c r="LL3" s="423" t="str">
        <f t="shared" si="18"/>
        <v/>
      </c>
      <c r="LM3" s="423" t="str">
        <f t="shared" si="18"/>
        <v/>
      </c>
      <c r="LN3" s="423" t="str">
        <f t="shared" si="18"/>
        <v/>
      </c>
      <c r="LO3" s="423" t="str">
        <f t="shared" ref="LO3:NZ3" si="19">IF(MONTH(LN1)=MONTH(LO1),"","'"&amp;TEXT(LO1,"yy")&amp;"年")</f>
        <v/>
      </c>
      <c r="LP3" s="423" t="str">
        <f t="shared" si="19"/>
        <v/>
      </c>
      <c r="LQ3" s="423" t="str">
        <f t="shared" si="19"/>
        <v/>
      </c>
      <c r="LR3" s="423" t="str">
        <f t="shared" si="19"/>
        <v/>
      </c>
      <c r="LS3" s="423" t="str">
        <f t="shared" si="19"/>
        <v/>
      </c>
      <c r="LT3" s="423" t="str">
        <f t="shared" si="19"/>
        <v/>
      </c>
      <c r="LU3" s="423" t="str">
        <f t="shared" si="19"/>
        <v/>
      </c>
      <c r="LV3" s="423" t="str">
        <f t="shared" si="19"/>
        <v/>
      </c>
      <c r="LW3" s="423" t="str">
        <f t="shared" si="19"/>
        <v/>
      </c>
      <c r="LX3" s="423" t="str">
        <f t="shared" si="19"/>
        <v/>
      </c>
      <c r="LY3" s="423" t="str">
        <f t="shared" si="19"/>
        <v/>
      </c>
      <c r="LZ3" s="423" t="str">
        <f t="shared" si="19"/>
        <v/>
      </c>
      <c r="MA3" s="423" t="str">
        <f t="shared" si="19"/>
        <v/>
      </c>
      <c r="MB3" s="423" t="str">
        <f t="shared" si="19"/>
        <v/>
      </c>
      <c r="MC3" s="423" t="str">
        <f t="shared" si="19"/>
        <v>'25年</v>
      </c>
      <c r="MD3" s="423" t="str">
        <f t="shared" si="19"/>
        <v/>
      </c>
      <c r="ME3" s="423" t="str">
        <f t="shared" si="19"/>
        <v/>
      </c>
      <c r="MF3" s="423" t="str">
        <f t="shared" si="19"/>
        <v/>
      </c>
      <c r="MG3" s="423" t="str">
        <f t="shared" si="19"/>
        <v/>
      </c>
      <c r="MH3" s="423" t="str">
        <f t="shared" si="19"/>
        <v/>
      </c>
      <c r="MI3" s="423" t="str">
        <f t="shared" si="19"/>
        <v/>
      </c>
      <c r="MJ3" s="423" t="str">
        <f t="shared" si="19"/>
        <v/>
      </c>
      <c r="MK3" s="423" t="str">
        <f t="shared" si="19"/>
        <v/>
      </c>
      <c r="ML3" s="423" t="str">
        <f t="shared" si="19"/>
        <v/>
      </c>
      <c r="MM3" s="423" t="str">
        <f t="shared" si="19"/>
        <v/>
      </c>
      <c r="MN3" s="423" t="str">
        <f t="shared" si="19"/>
        <v/>
      </c>
      <c r="MO3" s="423" t="str">
        <f t="shared" si="19"/>
        <v/>
      </c>
      <c r="MP3" s="423" t="str">
        <f t="shared" si="19"/>
        <v/>
      </c>
      <c r="MQ3" s="423" t="str">
        <f t="shared" si="19"/>
        <v/>
      </c>
      <c r="MR3" s="423" t="str">
        <f t="shared" si="19"/>
        <v/>
      </c>
      <c r="MS3" s="423" t="str">
        <f t="shared" si="19"/>
        <v/>
      </c>
      <c r="MT3" s="423" t="str">
        <f t="shared" si="19"/>
        <v/>
      </c>
      <c r="MU3" s="423" t="str">
        <f t="shared" si="19"/>
        <v/>
      </c>
      <c r="MV3" s="423" t="str">
        <f t="shared" si="19"/>
        <v/>
      </c>
      <c r="MW3" s="423" t="str">
        <f t="shared" si="19"/>
        <v/>
      </c>
      <c r="MX3" s="423" t="str">
        <f t="shared" si="19"/>
        <v/>
      </c>
      <c r="MY3" s="423" t="str">
        <f t="shared" si="19"/>
        <v/>
      </c>
      <c r="MZ3" s="423" t="str">
        <f t="shared" si="19"/>
        <v/>
      </c>
      <c r="NA3" s="423" t="str">
        <f t="shared" si="19"/>
        <v/>
      </c>
      <c r="NB3" s="423" t="str">
        <f t="shared" si="19"/>
        <v/>
      </c>
      <c r="NC3" s="423" t="str">
        <f t="shared" si="19"/>
        <v/>
      </c>
      <c r="ND3" s="423" t="str">
        <f t="shared" si="19"/>
        <v/>
      </c>
      <c r="NE3" s="423" t="str">
        <f t="shared" si="19"/>
        <v/>
      </c>
      <c r="NF3" s="423" t="str">
        <f t="shared" si="19"/>
        <v/>
      </c>
      <c r="NG3" s="423" t="str">
        <f t="shared" si="19"/>
        <v/>
      </c>
      <c r="NH3" s="423" t="str">
        <f t="shared" si="19"/>
        <v>'26年</v>
      </c>
      <c r="NI3" s="423" t="str">
        <f t="shared" si="19"/>
        <v/>
      </c>
      <c r="NJ3" s="423" t="str">
        <f t="shared" si="19"/>
        <v/>
      </c>
      <c r="NK3" s="423" t="str">
        <f t="shared" si="19"/>
        <v/>
      </c>
      <c r="NL3" s="423" t="str">
        <f t="shared" si="19"/>
        <v/>
      </c>
      <c r="NM3" s="423" t="str">
        <f t="shared" si="19"/>
        <v/>
      </c>
      <c r="NN3" s="423" t="str">
        <f t="shared" si="19"/>
        <v/>
      </c>
      <c r="NO3" s="423" t="str">
        <f t="shared" si="19"/>
        <v/>
      </c>
      <c r="NP3" s="423" t="str">
        <f t="shared" si="19"/>
        <v/>
      </c>
      <c r="NQ3" s="423" t="str">
        <f t="shared" si="19"/>
        <v/>
      </c>
      <c r="NR3" s="423" t="str">
        <f t="shared" si="19"/>
        <v/>
      </c>
      <c r="NS3" s="423" t="str">
        <f t="shared" si="19"/>
        <v/>
      </c>
      <c r="NT3" s="423" t="str">
        <f t="shared" si="19"/>
        <v/>
      </c>
      <c r="NU3" s="423" t="str">
        <f t="shared" si="19"/>
        <v/>
      </c>
      <c r="NV3" s="423" t="str">
        <f t="shared" si="19"/>
        <v/>
      </c>
      <c r="NW3" s="423" t="str">
        <f t="shared" si="19"/>
        <v/>
      </c>
      <c r="NX3" s="423" t="str">
        <f t="shared" si="19"/>
        <v/>
      </c>
      <c r="NY3" s="423" t="str">
        <f t="shared" si="19"/>
        <v/>
      </c>
      <c r="NZ3" s="423" t="str">
        <f t="shared" si="19"/>
        <v/>
      </c>
      <c r="OA3" s="423" t="str">
        <f t="shared" ref="OA3:OL3" si="20">IF(MONTH(NZ1)=MONTH(OA1),"","'"&amp;TEXT(OA1,"yy")&amp;"年")</f>
        <v/>
      </c>
      <c r="OB3" s="423" t="str">
        <f t="shared" si="20"/>
        <v/>
      </c>
      <c r="OC3" s="423" t="str">
        <f t="shared" si="20"/>
        <v/>
      </c>
      <c r="OD3" s="423" t="str">
        <f t="shared" si="20"/>
        <v/>
      </c>
      <c r="OE3" s="423" t="str">
        <f t="shared" si="20"/>
        <v/>
      </c>
      <c r="OF3" s="423" t="str">
        <f t="shared" si="20"/>
        <v/>
      </c>
      <c r="OG3" s="423" t="str">
        <f t="shared" si="20"/>
        <v/>
      </c>
      <c r="OH3" s="423" t="str">
        <f t="shared" si="20"/>
        <v/>
      </c>
      <c r="OI3" s="423" t="str">
        <f t="shared" si="20"/>
        <v/>
      </c>
      <c r="OJ3" s="423" t="str">
        <f t="shared" si="20"/>
        <v/>
      </c>
      <c r="OK3" s="423" t="str">
        <f t="shared" si="20"/>
        <v/>
      </c>
      <c r="OL3" s="423" t="str">
        <f t="shared" si="20"/>
        <v/>
      </c>
    </row>
    <row r="4" spans="1:402" s="416" customFormat="1">
      <c r="E4" s="54" t="s">
        <v>99</v>
      </c>
      <c r="F4" s="456">
        <v>45658</v>
      </c>
      <c r="G4" s="424" t="str">
        <f t="shared" ref="G4:BR4" si="21">IF(MONTH(F1)=MONTH(G1),"",MONTH(G1)&amp;"月")</f>
        <v/>
      </c>
      <c r="H4" s="423" t="str">
        <f t="shared" si="21"/>
        <v/>
      </c>
      <c r="I4" s="423" t="str">
        <f t="shared" si="21"/>
        <v/>
      </c>
      <c r="J4" s="423" t="str">
        <f t="shared" si="21"/>
        <v/>
      </c>
      <c r="K4" s="423" t="str">
        <f t="shared" si="21"/>
        <v/>
      </c>
      <c r="L4" s="423" t="str">
        <f t="shared" si="21"/>
        <v/>
      </c>
      <c r="M4" s="423" t="str">
        <f t="shared" si="21"/>
        <v/>
      </c>
      <c r="N4" s="423" t="str">
        <f t="shared" si="21"/>
        <v/>
      </c>
      <c r="O4" s="423" t="str">
        <f t="shared" si="21"/>
        <v/>
      </c>
      <c r="P4" s="423" t="str">
        <f t="shared" si="21"/>
        <v/>
      </c>
      <c r="Q4" s="423" t="str">
        <f t="shared" si="21"/>
        <v/>
      </c>
      <c r="R4" s="423" t="str">
        <f t="shared" si="21"/>
        <v/>
      </c>
      <c r="S4" s="423" t="str">
        <f t="shared" si="21"/>
        <v/>
      </c>
      <c r="T4" s="423" t="str">
        <f t="shared" si="21"/>
        <v/>
      </c>
      <c r="U4" s="423" t="str">
        <f t="shared" si="21"/>
        <v/>
      </c>
      <c r="V4" s="423" t="str">
        <f t="shared" si="21"/>
        <v/>
      </c>
      <c r="W4" s="423" t="str">
        <f t="shared" si="21"/>
        <v/>
      </c>
      <c r="X4" s="423" t="str">
        <f t="shared" si="21"/>
        <v/>
      </c>
      <c r="Y4" s="423" t="str">
        <f t="shared" si="21"/>
        <v/>
      </c>
      <c r="Z4" s="423" t="str">
        <f t="shared" si="21"/>
        <v/>
      </c>
      <c r="AA4" s="423" t="str">
        <f t="shared" si="21"/>
        <v/>
      </c>
      <c r="AB4" s="423" t="str">
        <f t="shared" si="21"/>
        <v/>
      </c>
      <c r="AC4" s="423" t="str">
        <f t="shared" si="21"/>
        <v/>
      </c>
      <c r="AD4" s="423" t="str">
        <f t="shared" si="21"/>
        <v/>
      </c>
      <c r="AE4" s="423" t="str">
        <f t="shared" si="21"/>
        <v/>
      </c>
      <c r="AF4" s="423" t="str">
        <f t="shared" si="21"/>
        <v/>
      </c>
      <c r="AG4" s="423" t="str">
        <f t="shared" si="21"/>
        <v/>
      </c>
      <c r="AH4" s="423" t="str">
        <f t="shared" si="21"/>
        <v/>
      </c>
      <c r="AI4" s="423" t="str">
        <f t="shared" si="21"/>
        <v/>
      </c>
      <c r="AJ4" s="423" t="str">
        <f t="shared" si="21"/>
        <v/>
      </c>
      <c r="AK4" s="423" t="str">
        <f t="shared" si="21"/>
        <v/>
      </c>
      <c r="AL4" s="423" t="str">
        <f t="shared" si="21"/>
        <v>2月</v>
      </c>
      <c r="AM4" s="423" t="str">
        <f t="shared" si="21"/>
        <v/>
      </c>
      <c r="AN4" s="423" t="str">
        <f t="shared" si="21"/>
        <v/>
      </c>
      <c r="AO4" s="423" t="str">
        <f t="shared" si="21"/>
        <v/>
      </c>
      <c r="AP4" s="423" t="str">
        <f t="shared" si="21"/>
        <v/>
      </c>
      <c r="AQ4" s="423" t="str">
        <f t="shared" si="21"/>
        <v/>
      </c>
      <c r="AR4" s="423" t="str">
        <f t="shared" si="21"/>
        <v/>
      </c>
      <c r="AS4" s="423" t="str">
        <f t="shared" si="21"/>
        <v/>
      </c>
      <c r="AT4" s="423" t="str">
        <f t="shared" si="21"/>
        <v/>
      </c>
      <c r="AU4" s="423" t="str">
        <f t="shared" si="21"/>
        <v/>
      </c>
      <c r="AV4" s="423" t="str">
        <f t="shared" si="21"/>
        <v/>
      </c>
      <c r="AW4" s="423" t="str">
        <f t="shared" si="21"/>
        <v/>
      </c>
      <c r="AX4" s="423" t="str">
        <f t="shared" si="21"/>
        <v/>
      </c>
      <c r="AY4" s="423" t="str">
        <f t="shared" si="21"/>
        <v/>
      </c>
      <c r="AZ4" s="423" t="str">
        <f t="shared" si="21"/>
        <v/>
      </c>
      <c r="BA4" s="423" t="str">
        <f t="shared" si="21"/>
        <v/>
      </c>
      <c r="BB4" s="423" t="str">
        <f t="shared" si="21"/>
        <v/>
      </c>
      <c r="BC4" s="423" t="str">
        <f t="shared" si="21"/>
        <v/>
      </c>
      <c r="BD4" s="423" t="str">
        <f t="shared" si="21"/>
        <v/>
      </c>
      <c r="BE4" s="423" t="str">
        <f t="shared" si="21"/>
        <v/>
      </c>
      <c r="BF4" s="423" t="str">
        <f t="shared" si="21"/>
        <v/>
      </c>
      <c r="BG4" s="423" t="str">
        <f t="shared" si="21"/>
        <v/>
      </c>
      <c r="BH4" s="423" t="str">
        <f t="shared" si="21"/>
        <v/>
      </c>
      <c r="BI4" s="423" t="str">
        <f t="shared" si="21"/>
        <v/>
      </c>
      <c r="BJ4" s="423" t="str">
        <f t="shared" si="21"/>
        <v/>
      </c>
      <c r="BK4" s="423" t="str">
        <f t="shared" si="21"/>
        <v/>
      </c>
      <c r="BL4" s="423" t="str">
        <f t="shared" si="21"/>
        <v/>
      </c>
      <c r="BM4" s="423" t="str">
        <f t="shared" si="21"/>
        <v/>
      </c>
      <c r="BN4" s="423" t="str">
        <f t="shared" si="21"/>
        <v>3月</v>
      </c>
      <c r="BO4" s="423" t="str">
        <f t="shared" si="21"/>
        <v/>
      </c>
      <c r="BP4" s="423" t="str">
        <f t="shared" si="21"/>
        <v/>
      </c>
      <c r="BQ4" s="423" t="str">
        <f t="shared" si="21"/>
        <v/>
      </c>
      <c r="BR4" s="423" t="str">
        <f t="shared" si="21"/>
        <v/>
      </c>
      <c r="BS4" s="423" t="str">
        <f t="shared" ref="BS4:ED4" si="22">IF(MONTH(BR1)=MONTH(BS1),"",MONTH(BS1)&amp;"月")</f>
        <v/>
      </c>
      <c r="BT4" s="423" t="str">
        <f t="shared" si="22"/>
        <v/>
      </c>
      <c r="BU4" s="423" t="str">
        <f t="shared" si="22"/>
        <v/>
      </c>
      <c r="BV4" s="423" t="str">
        <f t="shared" si="22"/>
        <v/>
      </c>
      <c r="BW4" s="423" t="str">
        <f t="shared" si="22"/>
        <v/>
      </c>
      <c r="BX4" s="423" t="str">
        <f t="shared" si="22"/>
        <v/>
      </c>
      <c r="BY4" s="423" t="str">
        <f t="shared" si="22"/>
        <v/>
      </c>
      <c r="BZ4" s="423" t="str">
        <f t="shared" si="22"/>
        <v/>
      </c>
      <c r="CA4" s="423" t="str">
        <f t="shared" si="22"/>
        <v/>
      </c>
      <c r="CB4" s="423" t="str">
        <f t="shared" si="22"/>
        <v/>
      </c>
      <c r="CC4" s="423" t="str">
        <f t="shared" si="22"/>
        <v/>
      </c>
      <c r="CD4" s="423" t="str">
        <f t="shared" si="22"/>
        <v/>
      </c>
      <c r="CE4" s="423" t="str">
        <f t="shared" si="22"/>
        <v/>
      </c>
      <c r="CF4" s="423" t="str">
        <f t="shared" si="22"/>
        <v/>
      </c>
      <c r="CG4" s="423" t="str">
        <f t="shared" si="22"/>
        <v/>
      </c>
      <c r="CH4" s="423" t="str">
        <f t="shared" si="22"/>
        <v/>
      </c>
      <c r="CI4" s="423" t="str">
        <f t="shared" si="22"/>
        <v/>
      </c>
      <c r="CJ4" s="423" t="str">
        <f t="shared" si="22"/>
        <v/>
      </c>
      <c r="CK4" s="423" t="str">
        <f t="shared" si="22"/>
        <v/>
      </c>
      <c r="CL4" s="423" t="str">
        <f t="shared" si="22"/>
        <v/>
      </c>
      <c r="CM4" s="423" t="str">
        <f t="shared" si="22"/>
        <v/>
      </c>
      <c r="CN4" s="423" t="str">
        <f t="shared" si="22"/>
        <v/>
      </c>
      <c r="CO4" s="423" t="str">
        <f t="shared" si="22"/>
        <v/>
      </c>
      <c r="CP4" s="423" t="str">
        <f t="shared" si="22"/>
        <v/>
      </c>
      <c r="CQ4" s="423" t="str">
        <f t="shared" si="22"/>
        <v/>
      </c>
      <c r="CR4" s="423" t="str">
        <f t="shared" si="22"/>
        <v/>
      </c>
      <c r="CS4" s="423" t="str">
        <f t="shared" si="22"/>
        <v>4月</v>
      </c>
      <c r="CT4" s="423" t="str">
        <f t="shared" si="22"/>
        <v/>
      </c>
      <c r="CU4" s="423" t="str">
        <f t="shared" si="22"/>
        <v/>
      </c>
      <c r="CV4" s="423" t="str">
        <f t="shared" si="22"/>
        <v/>
      </c>
      <c r="CW4" s="423" t="str">
        <f t="shared" si="22"/>
        <v/>
      </c>
      <c r="CX4" s="423" t="str">
        <f t="shared" si="22"/>
        <v/>
      </c>
      <c r="CY4" s="423" t="str">
        <f t="shared" si="22"/>
        <v/>
      </c>
      <c r="CZ4" s="423" t="str">
        <f t="shared" si="22"/>
        <v/>
      </c>
      <c r="DA4" s="423" t="str">
        <f t="shared" si="22"/>
        <v/>
      </c>
      <c r="DB4" s="423" t="str">
        <f t="shared" si="22"/>
        <v/>
      </c>
      <c r="DC4" s="423" t="str">
        <f t="shared" si="22"/>
        <v/>
      </c>
      <c r="DD4" s="423" t="str">
        <f t="shared" si="22"/>
        <v/>
      </c>
      <c r="DE4" s="423" t="str">
        <f t="shared" si="22"/>
        <v/>
      </c>
      <c r="DF4" s="423" t="str">
        <f t="shared" si="22"/>
        <v/>
      </c>
      <c r="DG4" s="423" t="str">
        <f t="shared" si="22"/>
        <v/>
      </c>
      <c r="DH4" s="423" t="str">
        <f t="shared" si="22"/>
        <v/>
      </c>
      <c r="DI4" s="423" t="str">
        <f t="shared" si="22"/>
        <v/>
      </c>
      <c r="DJ4" s="423" t="str">
        <f t="shared" si="22"/>
        <v/>
      </c>
      <c r="DK4" s="423" t="str">
        <f t="shared" si="22"/>
        <v/>
      </c>
      <c r="DL4" s="423" t="str">
        <f t="shared" si="22"/>
        <v/>
      </c>
      <c r="DM4" s="423" t="str">
        <f t="shared" si="22"/>
        <v/>
      </c>
      <c r="DN4" s="423" t="str">
        <f t="shared" si="22"/>
        <v/>
      </c>
      <c r="DO4" s="423" t="str">
        <f t="shared" si="22"/>
        <v/>
      </c>
      <c r="DP4" s="423" t="str">
        <f t="shared" si="22"/>
        <v/>
      </c>
      <c r="DQ4" s="423" t="str">
        <f t="shared" si="22"/>
        <v/>
      </c>
      <c r="DR4" s="423" t="str">
        <f t="shared" si="22"/>
        <v/>
      </c>
      <c r="DS4" s="423" t="str">
        <f t="shared" si="22"/>
        <v/>
      </c>
      <c r="DT4" s="423" t="str">
        <f t="shared" si="22"/>
        <v/>
      </c>
      <c r="DU4" s="423" t="str">
        <f t="shared" si="22"/>
        <v/>
      </c>
      <c r="DV4" s="423" t="str">
        <f t="shared" si="22"/>
        <v/>
      </c>
      <c r="DW4" s="423" t="str">
        <f t="shared" si="22"/>
        <v>5月</v>
      </c>
      <c r="DX4" s="423" t="str">
        <f t="shared" si="22"/>
        <v/>
      </c>
      <c r="DY4" s="423" t="str">
        <f t="shared" si="22"/>
        <v/>
      </c>
      <c r="DZ4" s="423" t="str">
        <f t="shared" si="22"/>
        <v/>
      </c>
      <c r="EA4" s="423" t="str">
        <f t="shared" si="22"/>
        <v/>
      </c>
      <c r="EB4" s="423" t="str">
        <f t="shared" si="22"/>
        <v/>
      </c>
      <c r="EC4" s="423" t="str">
        <f t="shared" si="22"/>
        <v/>
      </c>
      <c r="ED4" s="423" t="str">
        <f t="shared" si="22"/>
        <v/>
      </c>
      <c r="EE4" s="423" t="str">
        <f t="shared" ref="EE4:GP4" si="23">IF(MONTH(ED1)=MONTH(EE1),"",MONTH(EE1)&amp;"月")</f>
        <v/>
      </c>
      <c r="EF4" s="423" t="str">
        <f t="shared" si="23"/>
        <v/>
      </c>
      <c r="EG4" s="423" t="str">
        <f t="shared" si="23"/>
        <v/>
      </c>
      <c r="EH4" s="423" t="str">
        <f t="shared" si="23"/>
        <v/>
      </c>
      <c r="EI4" s="423" t="str">
        <f t="shared" si="23"/>
        <v/>
      </c>
      <c r="EJ4" s="423" t="str">
        <f t="shared" si="23"/>
        <v/>
      </c>
      <c r="EK4" s="423" t="str">
        <f t="shared" si="23"/>
        <v/>
      </c>
      <c r="EL4" s="423" t="str">
        <f t="shared" si="23"/>
        <v/>
      </c>
      <c r="EM4" s="423" t="str">
        <f t="shared" si="23"/>
        <v/>
      </c>
      <c r="EN4" s="423" t="str">
        <f t="shared" si="23"/>
        <v/>
      </c>
      <c r="EO4" s="423" t="str">
        <f t="shared" si="23"/>
        <v/>
      </c>
      <c r="EP4" s="423" t="str">
        <f t="shared" si="23"/>
        <v/>
      </c>
      <c r="EQ4" s="423" t="str">
        <f t="shared" si="23"/>
        <v/>
      </c>
      <c r="ER4" s="423" t="str">
        <f t="shared" si="23"/>
        <v/>
      </c>
      <c r="ES4" s="423" t="str">
        <f t="shared" si="23"/>
        <v/>
      </c>
      <c r="ET4" s="423" t="str">
        <f t="shared" si="23"/>
        <v/>
      </c>
      <c r="EU4" s="423" t="str">
        <f t="shared" si="23"/>
        <v/>
      </c>
      <c r="EV4" s="423" t="str">
        <f t="shared" si="23"/>
        <v/>
      </c>
      <c r="EW4" s="423" t="str">
        <f t="shared" si="23"/>
        <v/>
      </c>
      <c r="EX4" s="423" t="str">
        <f t="shared" si="23"/>
        <v/>
      </c>
      <c r="EY4" s="423" t="str">
        <f t="shared" si="23"/>
        <v/>
      </c>
      <c r="EZ4" s="423" t="str">
        <f t="shared" si="23"/>
        <v/>
      </c>
      <c r="FA4" s="423" t="str">
        <f t="shared" si="23"/>
        <v/>
      </c>
      <c r="FB4" s="423" t="str">
        <f t="shared" si="23"/>
        <v>6月</v>
      </c>
      <c r="FC4" s="423" t="str">
        <f t="shared" si="23"/>
        <v/>
      </c>
      <c r="FD4" s="423" t="str">
        <f t="shared" si="23"/>
        <v/>
      </c>
      <c r="FE4" s="423" t="str">
        <f t="shared" si="23"/>
        <v/>
      </c>
      <c r="FF4" s="423" t="str">
        <f t="shared" si="23"/>
        <v/>
      </c>
      <c r="FG4" s="423" t="str">
        <f t="shared" si="23"/>
        <v/>
      </c>
      <c r="FH4" s="423" t="str">
        <f t="shared" si="23"/>
        <v/>
      </c>
      <c r="FI4" s="423" t="str">
        <f t="shared" si="23"/>
        <v/>
      </c>
      <c r="FJ4" s="423" t="str">
        <f t="shared" si="23"/>
        <v/>
      </c>
      <c r="FK4" s="423" t="str">
        <f t="shared" si="23"/>
        <v/>
      </c>
      <c r="FL4" s="423" t="str">
        <f t="shared" si="23"/>
        <v/>
      </c>
      <c r="FM4" s="423" t="str">
        <f t="shared" si="23"/>
        <v/>
      </c>
      <c r="FN4" s="423" t="str">
        <f t="shared" si="23"/>
        <v/>
      </c>
      <c r="FO4" s="423" t="str">
        <f t="shared" si="23"/>
        <v/>
      </c>
      <c r="FP4" s="423" t="str">
        <f t="shared" si="23"/>
        <v/>
      </c>
      <c r="FQ4" s="423" t="str">
        <f t="shared" si="23"/>
        <v/>
      </c>
      <c r="FR4" s="423" t="str">
        <f t="shared" si="23"/>
        <v/>
      </c>
      <c r="FS4" s="423" t="str">
        <f t="shared" si="23"/>
        <v/>
      </c>
      <c r="FT4" s="423" t="str">
        <f t="shared" si="23"/>
        <v/>
      </c>
      <c r="FU4" s="423" t="str">
        <f t="shared" si="23"/>
        <v/>
      </c>
      <c r="FV4" s="423" t="str">
        <f t="shared" si="23"/>
        <v/>
      </c>
      <c r="FW4" s="423" t="str">
        <f t="shared" si="23"/>
        <v/>
      </c>
      <c r="FX4" s="423" t="str">
        <f t="shared" si="23"/>
        <v/>
      </c>
      <c r="FY4" s="423" t="str">
        <f t="shared" si="23"/>
        <v/>
      </c>
      <c r="FZ4" s="423" t="str">
        <f t="shared" si="23"/>
        <v/>
      </c>
      <c r="GA4" s="423" t="str">
        <f t="shared" si="23"/>
        <v/>
      </c>
      <c r="GB4" s="423" t="str">
        <f t="shared" si="23"/>
        <v/>
      </c>
      <c r="GC4" s="423" t="str">
        <f t="shared" si="23"/>
        <v/>
      </c>
      <c r="GD4" s="423" t="str">
        <f t="shared" si="23"/>
        <v/>
      </c>
      <c r="GE4" s="423" t="str">
        <f t="shared" si="23"/>
        <v/>
      </c>
      <c r="GF4" s="423" t="str">
        <f t="shared" si="23"/>
        <v>7月</v>
      </c>
      <c r="GG4" s="423" t="str">
        <f t="shared" si="23"/>
        <v/>
      </c>
      <c r="GH4" s="423" t="str">
        <f t="shared" si="23"/>
        <v/>
      </c>
      <c r="GI4" s="423" t="str">
        <f t="shared" si="23"/>
        <v/>
      </c>
      <c r="GJ4" s="423" t="str">
        <f t="shared" si="23"/>
        <v/>
      </c>
      <c r="GK4" s="423" t="str">
        <f t="shared" si="23"/>
        <v/>
      </c>
      <c r="GL4" s="423" t="str">
        <f t="shared" si="23"/>
        <v/>
      </c>
      <c r="GM4" s="423" t="str">
        <f t="shared" si="23"/>
        <v/>
      </c>
      <c r="GN4" s="423" t="str">
        <f t="shared" si="23"/>
        <v/>
      </c>
      <c r="GO4" s="423" t="str">
        <f t="shared" si="23"/>
        <v/>
      </c>
      <c r="GP4" s="423" t="str">
        <f t="shared" si="23"/>
        <v/>
      </c>
      <c r="GQ4" s="423" t="str">
        <f t="shared" ref="GQ4:JB4" si="24">IF(MONTH(GP1)=MONTH(GQ1),"",MONTH(GQ1)&amp;"月")</f>
        <v/>
      </c>
      <c r="GR4" s="423" t="str">
        <f t="shared" si="24"/>
        <v/>
      </c>
      <c r="GS4" s="423" t="str">
        <f t="shared" si="24"/>
        <v/>
      </c>
      <c r="GT4" s="423" t="str">
        <f t="shared" si="24"/>
        <v/>
      </c>
      <c r="GU4" s="423" t="str">
        <f t="shared" si="24"/>
        <v/>
      </c>
      <c r="GV4" s="423" t="str">
        <f t="shared" si="24"/>
        <v/>
      </c>
      <c r="GW4" s="423" t="str">
        <f t="shared" si="24"/>
        <v/>
      </c>
      <c r="GX4" s="423" t="str">
        <f t="shared" si="24"/>
        <v/>
      </c>
      <c r="GY4" s="423" t="str">
        <f t="shared" si="24"/>
        <v/>
      </c>
      <c r="GZ4" s="423" t="str">
        <f t="shared" si="24"/>
        <v/>
      </c>
      <c r="HA4" s="423" t="str">
        <f t="shared" si="24"/>
        <v/>
      </c>
      <c r="HB4" s="423" t="str">
        <f t="shared" si="24"/>
        <v/>
      </c>
      <c r="HC4" s="423" t="str">
        <f t="shared" si="24"/>
        <v/>
      </c>
      <c r="HD4" s="423" t="str">
        <f t="shared" si="24"/>
        <v/>
      </c>
      <c r="HE4" s="423" t="str">
        <f t="shared" si="24"/>
        <v/>
      </c>
      <c r="HF4" s="423" t="str">
        <f t="shared" si="24"/>
        <v/>
      </c>
      <c r="HG4" s="423" t="str">
        <f t="shared" si="24"/>
        <v/>
      </c>
      <c r="HH4" s="423" t="str">
        <f t="shared" si="24"/>
        <v/>
      </c>
      <c r="HI4" s="423" t="str">
        <f t="shared" si="24"/>
        <v/>
      </c>
      <c r="HJ4" s="423" t="str">
        <f t="shared" si="24"/>
        <v/>
      </c>
      <c r="HK4" s="423" t="str">
        <f t="shared" si="24"/>
        <v>8月</v>
      </c>
      <c r="HL4" s="423" t="str">
        <f t="shared" si="24"/>
        <v/>
      </c>
      <c r="HM4" s="423" t="str">
        <f t="shared" si="24"/>
        <v/>
      </c>
      <c r="HN4" s="423" t="str">
        <f t="shared" si="24"/>
        <v/>
      </c>
      <c r="HO4" s="423" t="str">
        <f t="shared" si="24"/>
        <v/>
      </c>
      <c r="HP4" s="423" t="str">
        <f t="shared" si="24"/>
        <v/>
      </c>
      <c r="HQ4" s="423" t="str">
        <f t="shared" si="24"/>
        <v/>
      </c>
      <c r="HR4" s="423" t="str">
        <f t="shared" si="24"/>
        <v/>
      </c>
      <c r="HS4" s="423" t="str">
        <f t="shared" si="24"/>
        <v/>
      </c>
      <c r="HT4" s="423" t="str">
        <f t="shared" si="24"/>
        <v/>
      </c>
      <c r="HU4" s="423" t="str">
        <f t="shared" si="24"/>
        <v/>
      </c>
      <c r="HV4" s="423" t="str">
        <f t="shared" si="24"/>
        <v/>
      </c>
      <c r="HW4" s="423" t="str">
        <f t="shared" si="24"/>
        <v/>
      </c>
      <c r="HX4" s="423" t="str">
        <f t="shared" si="24"/>
        <v/>
      </c>
      <c r="HY4" s="423" t="str">
        <f t="shared" si="24"/>
        <v/>
      </c>
      <c r="HZ4" s="423" t="str">
        <f t="shared" si="24"/>
        <v/>
      </c>
      <c r="IA4" s="423" t="str">
        <f t="shared" si="24"/>
        <v/>
      </c>
      <c r="IB4" s="423" t="str">
        <f t="shared" si="24"/>
        <v/>
      </c>
      <c r="IC4" s="423" t="str">
        <f t="shared" si="24"/>
        <v/>
      </c>
      <c r="ID4" s="423" t="str">
        <f t="shared" si="24"/>
        <v/>
      </c>
      <c r="IE4" s="423" t="str">
        <f t="shared" si="24"/>
        <v/>
      </c>
      <c r="IF4" s="423" t="str">
        <f t="shared" si="24"/>
        <v/>
      </c>
      <c r="IG4" s="423" t="str">
        <f t="shared" si="24"/>
        <v/>
      </c>
      <c r="IH4" s="423" t="str">
        <f t="shared" si="24"/>
        <v/>
      </c>
      <c r="II4" s="423" t="str">
        <f t="shared" si="24"/>
        <v/>
      </c>
      <c r="IJ4" s="423" t="str">
        <f t="shared" si="24"/>
        <v/>
      </c>
      <c r="IK4" s="423" t="str">
        <f t="shared" si="24"/>
        <v/>
      </c>
      <c r="IL4" s="423" t="str">
        <f t="shared" si="24"/>
        <v/>
      </c>
      <c r="IM4" s="423" t="str">
        <f t="shared" si="24"/>
        <v/>
      </c>
      <c r="IN4" s="423" t="str">
        <f t="shared" si="24"/>
        <v/>
      </c>
      <c r="IO4" s="423" t="str">
        <f t="shared" si="24"/>
        <v/>
      </c>
      <c r="IP4" s="423" t="str">
        <f t="shared" si="24"/>
        <v>9月</v>
      </c>
      <c r="IQ4" s="423" t="str">
        <f t="shared" si="24"/>
        <v/>
      </c>
      <c r="IR4" s="423" t="str">
        <f t="shared" si="24"/>
        <v/>
      </c>
      <c r="IS4" s="423" t="str">
        <f t="shared" si="24"/>
        <v/>
      </c>
      <c r="IT4" s="423" t="str">
        <f t="shared" si="24"/>
        <v/>
      </c>
      <c r="IU4" s="423" t="str">
        <f t="shared" si="24"/>
        <v/>
      </c>
      <c r="IV4" s="423" t="str">
        <f t="shared" si="24"/>
        <v/>
      </c>
      <c r="IW4" s="423" t="str">
        <f t="shared" si="24"/>
        <v/>
      </c>
      <c r="IX4" s="423" t="str">
        <f t="shared" si="24"/>
        <v/>
      </c>
      <c r="IY4" s="423" t="str">
        <f t="shared" si="24"/>
        <v/>
      </c>
      <c r="IZ4" s="423" t="str">
        <f t="shared" si="24"/>
        <v/>
      </c>
      <c r="JA4" s="423" t="str">
        <f t="shared" si="24"/>
        <v/>
      </c>
      <c r="JB4" s="423" t="str">
        <f t="shared" si="24"/>
        <v/>
      </c>
      <c r="JC4" s="423" t="str">
        <f t="shared" ref="JC4:LN4" si="25">IF(MONTH(JB1)=MONTH(JC1),"",MONTH(JC1)&amp;"月")</f>
        <v/>
      </c>
      <c r="JD4" s="423" t="str">
        <f t="shared" si="25"/>
        <v/>
      </c>
      <c r="JE4" s="423" t="str">
        <f t="shared" si="25"/>
        <v/>
      </c>
      <c r="JF4" s="423" t="str">
        <f t="shared" si="25"/>
        <v/>
      </c>
      <c r="JG4" s="423" t="str">
        <f t="shared" si="25"/>
        <v/>
      </c>
      <c r="JH4" s="423" t="str">
        <f t="shared" si="25"/>
        <v/>
      </c>
      <c r="JI4" s="423" t="str">
        <f t="shared" si="25"/>
        <v/>
      </c>
      <c r="JJ4" s="423" t="str">
        <f t="shared" si="25"/>
        <v/>
      </c>
      <c r="JK4" s="423" t="str">
        <f t="shared" si="25"/>
        <v/>
      </c>
      <c r="JL4" s="423" t="str">
        <f t="shared" si="25"/>
        <v/>
      </c>
      <c r="JM4" s="423" t="str">
        <f t="shared" si="25"/>
        <v/>
      </c>
      <c r="JN4" s="423" t="str">
        <f t="shared" si="25"/>
        <v/>
      </c>
      <c r="JO4" s="423" t="str">
        <f t="shared" si="25"/>
        <v/>
      </c>
      <c r="JP4" s="423" t="str">
        <f t="shared" si="25"/>
        <v/>
      </c>
      <c r="JQ4" s="423" t="str">
        <f t="shared" si="25"/>
        <v/>
      </c>
      <c r="JR4" s="423" t="str">
        <f t="shared" si="25"/>
        <v/>
      </c>
      <c r="JS4" s="423" t="str">
        <f t="shared" si="25"/>
        <v/>
      </c>
      <c r="JT4" s="423" t="str">
        <f t="shared" si="25"/>
        <v>10月</v>
      </c>
      <c r="JU4" s="423" t="str">
        <f t="shared" si="25"/>
        <v/>
      </c>
      <c r="JV4" s="423" t="str">
        <f t="shared" si="25"/>
        <v/>
      </c>
      <c r="JW4" s="423" t="str">
        <f t="shared" si="25"/>
        <v/>
      </c>
      <c r="JX4" s="423" t="str">
        <f t="shared" si="25"/>
        <v/>
      </c>
      <c r="JY4" s="423" t="str">
        <f t="shared" si="25"/>
        <v/>
      </c>
      <c r="JZ4" s="423" t="str">
        <f t="shared" si="25"/>
        <v/>
      </c>
      <c r="KA4" s="423" t="str">
        <f t="shared" si="25"/>
        <v/>
      </c>
      <c r="KB4" s="423" t="str">
        <f t="shared" si="25"/>
        <v/>
      </c>
      <c r="KC4" s="423" t="str">
        <f t="shared" si="25"/>
        <v/>
      </c>
      <c r="KD4" s="423" t="str">
        <f t="shared" si="25"/>
        <v/>
      </c>
      <c r="KE4" s="423" t="str">
        <f t="shared" si="25"/>
        <v/>
      </c>
      <c r="KF4" s="423" t="str">
        <f t="shared" si="25"/>
        <v/>
      </c>
      <c r="KG4" s="423" t="str">
        <f t="shared" si="25"/>
        <v/>
      </c>
      <c r="KH4" s="423" t="str">
        <f t="shared" si="25"/>
        <v/>
      </c>
      <c r="KI4" s="423" t="str">
        <f t="shared" si="25"/>
        <v/>
      </c>
      <c r="KJ4" s="423" t="str">
        <f t="shared" si="25"/>
        <v/>
      </c>
      <c r="KK4" s="423" t="str">
        <f t="shared" si="25"/>
        <v/>
      </c>
      <c r="KL4" s="423" t="str">
        <f t="shared" si="25"/>
        <v/>
      </c>
      <c r="KM4" s="423" t="str">
        <f t="shared" si="25"/>
        <v/>
      </c>
      <c r="KN4" s="423" t="str">
        <f t="shared" si="25"/>
        <v/>
      </c>
      <c r="KO4" s="423" t="str">
        <f t="shared" si="25"/>
        <v/>
      </c>
      <c r="KP4" s="423" t="str">
        <f t="shared" si="25"/>
        <v/>
      </c>
      <c r="KQ4" s="423" t="str">
        <f t="shared" si="25"/>
        <v/>
      </c>
      <c r="KR4" s="423" t="str">
        <f t="shared" si="25"/>
        <v/>
      </c>
      <c r="KS4" s="423" t="str">
        <f t="shared" si="25"/>
        <v/>
      </c>
      <c r="KT4" s="423" t="str">
        <f t="shared" si="25"/>
        <v/>
      </c>
      <c r="KU4" s="423" t="str">
        <f t="shared" si="25"/>
        <v/>
      </c>
      <c r="KV4" s="423" t="str">
        <f t="shared" si="25"/>
        <v/>
      </c>
      <c r="KW4" s="423" t="str">
        <f t="shared" si="25"/>
        <v/>
      </c>
      <c r="KX4" s="423" t="str">
        <f t="shared" si="25"/>
        <v/>
      </c>
      <c r="KY4" s="423" t="str">
        <f t="shared" si="25"/>
        <v>11月</v>
      </c>
      <c r="KZ4" s="423" t="str">
        <f t="shared" si="25"/>
        <v/>
      </c>
      <c r="LA4" s="423" t="str">
        <f t="shared" si="25"/>
        <v/>
      </c>
      <c r="LB4" s="423" t="str">
        <f t="shared" si="25"/>
        <v/>
      </c>
      <c r="LC4" s="423" t="str">
        <f t="shared" si="25"/>
        <v/>
      </c>
      <c r="LD4" s="423" t="str">
        <f t="shared" si="25"/>
        <v/>
      </c>
      <c r="LE4" s="423" t="str">
        <f t="shared" si="25"/>
        <v/>
      </c>
      <c r="LF4" s="423" t="str">
        <f t="shared" si="25"/>
        <v/>
      </c>
      <c r="LG4" s="423" t="str">
        <f t="shared" si="25"/>
        <v/>
      </c>
      <c r="LH4" s="423" t="str">
        <f t="shared" si="25"/>
        <v/>
      </c>
      <c r="LI4" s="423" t="str">
        <f t="shared" si="25"/>
        <v/>
      </c>
      <c r="LJ4" s="423" t="str">
        <f t="shared" si="25"/>
        <v/>
      </c>
      <c r="LK4" s="423" t="str">
        <f t="shared" si="25"/>
        <v/>
      </c>
      <c r="LL4" s="423" t="str">
        <f t="shared" si="25"/>
        <v/>
      </c>
      <c r="LM4" s="423" t="str">
        <f t="shared" si="25"/>
        <v/>
      </c>
      <c r="LN4" s="423" t="str">
        <f t="shared" si="25"/>
        <v/>
      </c>
      <c r="LO4" s="423" t="str">
        <f t="shared" ref="LO4:NZ4" si="26">IF(MONTH(LN1)=MONTH(LO1),"",MONTH(LO1)&amp;"月")</f>
        <v/>
      </c>
      <c r="LP4" s="423" t="str">
        <f t="shared" si="26"/>
        <v/>
      </c>
      <c r="LQ4" s="423" t="str">
        <f t="shared" si="26"/>
        <v/>
      </c>
      <c r="LR4" s="423" t="str">
        <f t="shared" si="26"/>
        <v/>
      </c>
      <c r="LS4" s="423" t="str">
        <f t="shared" si="26"/>
        <v/>
      </c>
      <c r="LT4" s="423" t="str">
        <f t="shared" si="26"/>
        <v/>
      </c>
      <c r="LU4" s="423" t="str">
        <f t="shared" si="26"/>
        <v/>
      </c>
      <c r="LV4" s="423" t="str">
        <f t="shared" si="26"/>
        <v/>
      </c>
      <c r="LW4" s="423" t="str">
        <f t="shared" si="26"/>
        <v/>
      </c>
      <c r="LX4" s="423" t="str">
        <f t="shared" si="26"/>
        <v/>
      </c>
      <c r="LY4" s="423" t="str">
        <f t="shared" si="26"/>
        <v/>
      </c>
      <c r="LZ4" s="423" t="str">
        <f t="shared" si="26"/>
        <v/>
      </c>
      <c r="MA4" s="423" t="str">
        <f t="shared" si="26"/>
        <v/>
      </c>
      <c r="MB4" s="423" t="str">
        <f t="shared" si="26"/>
        <v/>
      </c>
      <c r="MC4" s="423" t="str">
        <f t="shared" si="26"/>
        <v>12月</v>
      </c>
      <c r="MD4" s="423" t="str">
        <f t="shared" si="26"/>
        <v/>
      </c>
      <c r="ME4" s="423" t="str">
        <f t="shared" si="26"/>
        <v/>
      </c>
      <c r="MF4" s="423" t="str">
        <f t="shared" si="26"/>
        <v/>
      </c>
      <c r="MG4" s="423" t="str">
        <f t="shared" si="26"/>
        <v/>
      </c>
      <c r="MH4" s="423" t="str">
        <f t="shared" si="26"/>
        <v/>
      </c>
      <c r="MI4" s="423" t="str">
        <f t="shared" si="26"/>
        <v/>
      </c>
      <c r="MJ4" s="423" t="str">
        <f t="shared" si="26"/>
        <v/>
      </c>
      <c r="MK4" s="423" t="str">
        <f t="shared" si="26"/>
        <v/>
      </c>
      <c r="ML4" s="423" t="str">
        <f t="shared" si="26"/>
        <v/>
      </c>
      <c r="MM4" s="423" t="str">
        <f t="shared" si="26"/>
        <v/>
      </c>
      <c r="MN4" s="423" t="str">
        <f t="shared" si="26"/>
        <v/>
      </c>
      <c r="MO4" s="423" t="str">
        <f t="shared" si="26"/>
        <v/>
      </c>
      <c r="MP4" s="423" t="str">
        <f t="shared" si="26"/>
        <v/>
      </c>
      <c r="MQ4" s="423" t="str">
        <f t="shared" si="26"/>
        <v/>
      </c>
      <c r="MR4" s="423" t="str">
        <f t="shared" si="26"/>
        <v/>
      </c>
      <c r="MS4" s="423" t="str">
        <f t="shared" si="26"/>
        <v/>
      </c>
      <c r="MT4" s="423" t="str">
        <f t="shared" si="26"/>
        <v/>
      </c>
      <c r="MU4" s="423" t="str">
        <f t="shared" si="26"/>
        <v/>
      </c>
      <c r="MV4" s="423" t="str">
        <f t="shared" si="26"/>
        <v/>
      </c>
      <c r="MW4" s="423" t="str">
        <f t="shared" si="26"/>
        <v/>
      </c>
      <c r="MX4" s="423" t="str">
        <f t="shared" si="26"/>
        <v/>
      </c>
      <c r="MY4" s="423" t="str">
        <f t="shared" si="26"/>
        <v/>
      </c>
      <c r="MZ4" s="423" t="str">
        <f t="shared" si="26"/>
        <v/>
      </c>
      <c r="NA4" s="423" t="str">
        <f t="shared" si="26"/>
        <v/>
      </c>
      <c r="NB4" s="423" t="str">
        <f t="shared" si="26"/>
        <v/>
      </c>
      <c r="NC4" s="423" t="str">
        <f t="shared" si="26"/>
        <v/>
      </c>
      <c r="ND4" s="423" t="str">
        <f t="shared" si="26"/>
        <v/>
      </c>
      <c r="NE4" s="423" t="str">
        <f t="shared" si="26"/>
        <v/>
      </c>
      <c r="NF4" s="423" t="str">
        <f t="shared" si="26"/>
        <v/>
      </c>
      <c r="NG4" s="423" t="str">
        <f t="shared" si="26"/>
        <v/>
      </c>
      <c r="NH4" s="423" t="str">
        <f t="shared" si="26"/>
        <v>1月</v>
      </c>
      <c r="NI4" s="423" t="str">
        <f t="shared" si="26"/>
        <v/>
      </c>
      <c r="NJ4" s="423" t="str">
        <f t="shared" si="26"/>
        <v/>
      </c>
      <c r="NK4" s="423" t="str">
        <f t="shared" si="26"/>
        <v/>
      </c>
      <c r="NL4" s="423" t="str">
        <f t="shared" si="26"/>
        <v/>
      </c>
      <c r="NM4" s="423" t="str">
        <f t="shared" si="26"/>
        <v/>
      </c>
      <c r="NN4" s="423" t="str">
        <f t="shared" si="26"/>
        <v/>
      </c>
      <c r="NO4" s="423" t="str">
        <f t="shared" si="26"/>
        <v/>
      </c>
      <c r="NP4" s="423" t="str">
        <f t="shared" si="26"/>
        <v/>
      </c>
      <c r="NQ4" s="423" t="str">
        <f t="shared" si="26"/>
        <v/>
      </c>
      <c r="NR4" s="423" t="str">
        <f t="shared" si="26"/>
        <v/>
      </c>
      <c r="NS4" s="423" t="str">
        <f t="shared" si="26"/>
        <v/>
      </c>
      <c r="NT4" s="423" t="str">
        <f t="shared" si="26"/>
        <v/>
      </c>
      <c r="NU4" s="423" t="str">
        <f t="shared" si="26"/>
        <v/>
      </c>
      <c r="NV4" s="423" t="str">
        <f t="shared" si="26"/>
        <v/>
      </c>
      <c r="NW4" s="423" t="str">
        <f t="shared" si="26"/>
        <v/>
      </c>
      <c r="NX4" s="423" t="str">
        <f t="shared" si="26"/>
        <v/>
      </c>
      <c r="NY4" s="423" t="str">
        <f t="shared" si="26"/>
        <v/>
      </c>
      <c r="NZ4" s="423" t="str">
        <f t="shared" si="26"/>
        <v/>
      </c>
      <c r="OA4" s="423" t="str">
        <f t="shared" ref="OA4:OL4" si="27">IF(MONTH(NZ1)=MONTH(OA1),"",MONTH(OA1)&amp;"月")</f>
        <v/>
      </c>
      <c r="OB4" s="423" t="str">
        <f t="shared" si="27"/>
        <v/>
      </c>
      <c r="OC4" s="423" t="str">
        <f t="shared" si="27"/>
        <v/>
      </c>
      <c r="OD4" s="423" t="str">
        <f t="shared" si="27"/>
        <v/>
      </c>
      <c r="OE4" s="423" t="str">
        <f t="shared" si="27"/>
        <v/>
      </c>
      <c r="OF4" s="423" t="str">
        <f t="shared" si="27"/>
        <v/>
      </c>
      <c r="OG4" s="423" t="str">
        <f t="shared" si="27"/>
        <v/>
      </c>
      <c r="OH4" s="423" t="str">
        <f t="shared" si="27"/>
        <v/>
      </c>
      <c r="OI4" s="423" t="str">
        <f t="shared" si="27"/>
        <v/>
      </c>
      <c r="OJ4" s="423" t="str">
        <f t="shared" si="27"/>
        <v/>
      </c>
      <c r="OK4" s="423" t="str">
        <f t="shared" si="27"/>
        <v/>
      </c>
      <c r="OL4" s="423" t="str">
        <f t="shared" si="27"/>
        <v/>
      </c>
    </row>
    <row r="5" spans="1:402" s="17" customFormat="1">
      <c r="A5" s="416"/>
      <c r="E5" s="451"/>
      <c r="F5" s="455" t="str">
        <f>TEXT(F4,"yyyy")&amp;"年"</f>
        <v>2025年</v>
      </c>
      <c r="G5" s="418">
        <f>DAY(G1)</f>
        <v>1</v>
      </c>
      <c r="H5" s="418">
        <f t="shared" ref="H5:BS5" si="28">DAY(H1)</f>
        <v>2</v>
      </c>
      <c r="I5" s="418">
        <f t="shared" si="28"/>
        <v>3</v>
      </c>
      <c r="J5" s="418">
        <f t="shared" si="28"/>
        <v>4</v>
      </c>
      <c r="K5" s="418">
        <f t="shared" si="28"/>
        <v>5</v>
      </c>
      <c r="L5" s="418">
        <f t="shared" si="28"/>
        <v>6</v>
      </c>
      <c r="M5" s="418">
        <f t="shared" si="28"/>
        <v>7</v>
      </c>
      <c r="N5" s="418">
        <f t="shared" si="28"/>
        <v>8</v>
      </c>
      <c r="O5" s="418">
        <f t="shared" si="28"/>
        <v>9</v>
      </c>
      <c r="P5" s="418">
        <f t="shared" si="28"/>
        <v>10</v>
      </c>
      <c r="Q5" s="418">
        <f t="shared" si="28"/>
        <v>11</v>
      </c>
      <c r="R5" s="418">
        <f t="shared" si="28"/>
        <v>12</v>
      </c>
      <c r="S5" s="418">
        <f t="shared" si="28"/>
        <v>13</v>
      </c>
      <c r="T5" s="418">
        <f t="shared" si="28"/>
        <v>14</v>
      </c>
      <c r="U5" s="418">
        <f t="shared" si="28"/>
        <v>15</v>
      </c>
      <c r="V5" s="418">
        <f t="shared" si="28"/>
        <v>16</v>
      </c>
      <c r="W5" s="418">
        <f t="shared" si="28"/>
        <v>17</v>
      </c>
      <c r="X5" s="418">
        <f t="shared" si="28"/>
        <v>18</v>
      </c>
      <c r="Y5" s="418">
        <f t="shared" si="28"/>
        <v>19</v>
      </c>
      <c r="Z5" s="418">
        <f t="shared" si="28"/>
        <v>20</v>
      </c>
      <c r="AA5" s="418">
        <f t="shared" si="28"/>
        <v>21</v>
      </c>
      <c r="AB5" s="418">
        <f t="shared" si="28"/>
        <v>22</v>
      </c>
      <c r="AC5" s="418">
        <f t="shared" si="28"/>
        <v>23</v>
      </c>
      <c r="AD5" s="418">
        <f t="shared" si="28"/>
        <v>24</v>
      </c>
      <c r="AE5" s="418">
        <f t="shared" si="28"/>
        <v>25</v>
      </c>
      <c r="AF5" s="418">
        <f t="shared" si="28"/>
        <v>26</v>
      </c>
      <c r="AG5" s="418">
        <f t="shared" si="28"/>
        <v>27</v>
      </c>
      <c r="AH5" s="418">
        <f t="shared" si="28"/>
        <v>28</v>
      </c>
      <c r="AI5" s="418">
        <f t="shared" si="28"/>
        <v>29</v>
      </c>
      <c r="AJ5" s="418">
        <f t="shared" si="28"/>
        <v>30</v>
      </c>
      <c r="AK5" s="418">
        <f t="shared" si="28"/>
        <v>31</v>
      </c>
      <c r="AL5" s="418">
        <f t="shared" si="28"/>
        <v>1</v>
      </c>
      <c r="AM5" s="418">
        <f t="shared" si="28"/>
        <v>2</v>
      </c>
      <c r="AN5" s="418">
        <f t="shared" si="28"/>
        <v>3</v>
      </c>
      <c r="AO5" s="418">
        <f t="shared" si="28"/>
        <v>4</v>
      </c>
      <c r="AP5" s="418">
        <f t="shared" si="28"/>
        <v>5</v>
      </c>
      <c r="AQ5" s="418">
        <f t="shared" si="28"/>
        <v>6</v>
      </c>
      <c r="AR5" s="418">
        <f t="shared" si="28"/>
        <v>7</v>
      </c>
      <c r="AS5" s="418">
        <f t="shared" si="28"/>
        <v>8</v>
      </c>
      <c r="AT5" s="418">
        <f t="shared" si="28"/>
        <v>9</v>
      </c>
      <c r="AU5" s="418">
        <f t="shared" si="28"/>
        <v>10</v>
      </c>
      <c r="AV5" s="418">
        <f t="shared" si="28"/>
        <v>11</v>
      </c>
      <c r="AW5" s="418">
        <f t="shared" si="28"/>
        <v>12</v>
      </c>
      <c r="AX5" s="418">
        <f t="shared" si="28"/>
        <v>13</v>
      </c>
      <c r="AY5" s="418">
        <f t="shared" si="28"/>
        <v>14</v>
      </c>
      <c r="AZ5" s="418">
        <f t="shared" si="28"/>
        <v>15</v>
      </c>
      <c r="BA5" s="418">
        <f t="shared" si="28"/>
        <v>16</v>
      </c>
      <c r="BB5" s="418">
        <f t="shared" si="28"/>
        <v>17</v>
      </c>
      <c r="BC5" s="418">
        <f t="shared" si="28"/>
        <v>18</v>
      </c>
      <c r="BD5" s="418">
        <f t="shared" si="28"/>
        <v>19</v>
      </c>
      <c r="BE5" s="418">
        <f t="shared" si="28"/>
        <v>20</v>
      </c>
      <c r="BF5" s="418">
        <f t="shared" si="28"/>
        <v>21</v>
      </c>
      <c r="BG5" s="418">
        <f t="shared" si="28"/>
        <v>22</v>
      </c>
      <c r="BH5" s="418">
        <f t="shared" si="28"/>
        <v>23</v>
      </c>
      <c r="BI5" s="418">
        <f t="shared" si="28"/>
        <v>24</v>
      </c>
      <c r="BJ5" s="418">
        <f t="shared" si="28"/>
        <v>25</v>
      </c>
      <c r="BK5" s="418">
        <f t="shared" si="28"/>
        <v>26</v>
      </c>
      <c r="BL5" s="418">
        <f t="shared" si="28"/>
        <v>27</v>
      </c>
      <c r="BM5" s="418">
        <f t="shared" si="28"/>
        <v>28</v>
      </c>
      <c r="BN5" s="418">
        <f t="shared" si="28"/>
        <v>1</v>
      </c>
      <c r="BO5" s="418">
        <f t="shared" si="28"/>
        <v>2</v>
      </c>
      <c r="BP5" s="418">
        <f t="shared" si="28"/>
        <v>3</v>
      </c>
      <c r="BQ5" s="418">
        <f t="shared" si="28"/>
        <v>4</v>
      </c>
      <c r="BR5" s="418">
        <f t="shared" si="28"/>
        <v>5</v>
      </c>
      <c r="BS5" s="418">
        <f t="shared" si="28"/>
        <v>6</v>
      </c>
      <c r="BT5" s="418">
        <f t="shared" ref="BT5:EE5" si="29">DAY(BT1)</f>
        <v>7</v>
      </c>
      <c r="BU5" s="418">
        <f t="shared" si="29"/>
        <v>8</v>
      </c>
      <c r="BV5" s="418">
        <f t="shared" si="29"/>
        <v>9</v>
      </c>
      <c r="BW5" s="418">
        <f t="shared" si="29"/>
        <v>10</v>
      </c>
      <c r="BX5" s="418">
        <f t="shared" si="29"/>
        <v>11</v>
      </c>
      <c r="BY5" s="418">
        <f t="shared" si="29"/>
        <v>12</v>
      </c>
      <c r="BZ5" s="418">
        <f t="shared" si="29"/>
        <v>13</v>
      </c>
      <c r="CA5" s="418">
        <f t="shared" si="29"/>
        <v>14</v>
      </c>
      <c r="CB5" s="418">
        <f t="shared" si="29"/>
        <v>15</v>
      </c>
      <c r="CC5" s="418">
        <f t="shared" si="29"/>
        <v>16</v>
      </c>
      <c r="CD5" s="418">
        <f t="shared" si="29"/>
        <v>17</v>
      </c>
      <c r="CE5" s="418">
        <f t="shared" si="29"/>
        <v>18</v>
      </c>
      <c r="CF5" s="418">
        <f t="shared" si="29"/>
        <v>19</v>
      </c>
      <c r="CG5" s="418">
        <f t="shared" si="29"/>
        <v>20</v>
      </c>
      <c r="CH5" s="418">
        <f t="shared" si="29"/>
        <v>21</v>
      </c>
      <c r="CI5" s="418">
        <f t="shared" si="29"/>
        <v>22</v>
      </c>
      <c r="CJ5" s="418">
        <f t="shared" si="29"/>
        <v>23</v>
      </c>
      <c r="CK5" s="418">
        <f t="shared" si="29"/>
        <v>24</v>
      </c>
      <c r="CL5" s="418">
        <f t="shared" si="29"/>
        <v>25</v>
      </c>
      <c r="CM5" s="418">
        <f t="shared" si="29"/>
        <v>26</v>
      </c>
      <c r="CN5" s="418">
        <f t="shared" si="29"/>
        <v>27</v>
      </c>
      <c r="CO5" s="418">
        <f t="shared" si="29"/>
        <v>28</v>
      </c>
      <c r="CP5" s="418">
        <f t="shared" si="29"/>
        <v>29</v>
      </c>
      <c r="CQ5" s="418">
        <f t="shared" si="29"/>
        <v>30</v>
      </c>
      <c r="CR5" s="418">
        <f t="shared" si="29"/>
        <v>31</v>
      </c>
      <c r="CS5" s="418">
        <f t="shared" si="29"/>
        <v>1</v>
      </c>
      <c r="CT5" s="418">
        <f t="shared" si="29"/>
        <v>2</v>
      </c>
      <c r="CU5" s="418">
        <f t="shared" si="29"/>
        <v>3</v>
      </c>
      <c r="CV5" s="418">
        <f t="shared" si="29"/>
        <v>4</v>
      </c>
      <c r="CW5" s="418">
        <f t="shared" si="29"/>
        <v>5</v>
      </c>
      <c r="CX5" s="418">
        <f t="shared" si="29"/>
        <v>6</v>
      </c>
      <c r="CY5" s="418">
        <f t="shared" si="29"/>
        <v>7</v>
      </c>
      <c r="CZ5" s="418">
        <f t="shared" si="29"/>
        <v>8</v>
      </c>
      <c r="DA5" s="418">
        <f t="shared" si="29"/>
        <v>9</v>
      </c>
      <c r="DB5" s="418">
        <f t="shared" si="29"/>
        <v>10</v>
      </c>
      <c r="DC5" s="418">
        <f t="shared" si="29"/>
        <v>11</v>
      </c>
      <c r="DD5" s="418">
        <f t="shared" si="29"/>
        <v>12</v>
      </c>
      <c r="DE5" s="418">
        <f t="shared" si="29"/>
        <v>13</v>
      </c>
      <c r="DF5" s="418">
        <f t="shared" si="29"/>
        <v>14</v>
      </c>
      <c r="DG5" s="418">
        <f t="shared" si="29"/>
        <v>15</v>
      </c>
      <c r="DH5" s="418">
        <f t="shared" si="29"/>
        <v>16</v>
      </c>
      <c r="DI5" s="418">
        <f t="shared" si="29"/>
        <v>17</v>
      </c>
      <c r="DJ5" s="418">
        <f t="shared" si="29"/>
        <v>18</v>
      </c>
      <c r="DK5" s="418">
        <f t="shared" si="29"/>
        <v>19</v>
      </c>
      <c r="DL5" s="418">
        <f t="shared" si="29"/>
        <v>20</v>
      </c>
      <c r="DM5" s="418">
        <f t="shared" si="29"/>
        <v>21</v>
      </c>
      <c r="DN5" s="418">
        <f t="shared" si="29"/>
        <v>22</v>
      </c>
      <c r="DO5" s="418">
        <f t="shared" si="29"/>
        <v>23</v>
      </c>
      <c r="DP5" s="418">
        <f t="shared" si="29"/>
        <v>24</v>
      </c>
      <c r="DQ5" s="418">
        <f t="shared" si="29"/>
        <v>25</v>
      </c>
      <c r="DR5" s="418">
        <f t="shared" si="29"/>
        <v>26</v>
      </c>
      <c r="DS5" s="418">
        <f t="shared" si="29"/>
        <v>27</v>
      </c>
      <c r="DT5" s="418">
        <f t="shared" si="29"/>
        <v>28</v>
      </c>
      <c r="DU5" s="418">
        <f t="shared" si="29"/>
        <v>29</v>
      </c>
      <c r="DV5" s="418">
        <f t="shared" si="29"/>
        <v>30</v>
      </c>
      <c r="DW5" s="418">
        <f t="shared" si="29"/>
        <v>1</v>
      </c>
      <c r="DX5" s="418">
        <f t="shared" si="29"/>
        <v>2</v>
      </c>
      <c r="DY5" s="418">
        <f t="shared" si="29"/>
        <v>3</v>
      </c>
      <c r="DZ5" s="418">
        <f t="shared" si="29"/>
        <v>4</v>
      </c>
      <c r="EA5" s="418">
        <f t="shared" si="29"/>
        <v>5</v>
      </c>
      <c r="EB5" s="418">
        <f t="shared" si="29"/>
        <v>6</v>
      </c>
      <c r="EC5" s="418">
        <f t="shared" si="29"/>
        <v>7</v>
      </c>
      <c r="ED5" s="418">
        <f t="shared" si="29"/>
        <v>8</v>
      </c>
      <c r="EE5" s="418">
        <f t="shared" si="29"/>
        <v>9</v>
      </c>
      <c r="EF5" s="418">
        <f t="shared" ref="EF5:GQ5" si="30">DAY(EF1)</f>
        <v>10</v>
      </c>
      <c r="EG5" s="418">
        <f t="shared" si="30"/>
        <v>11</v>
      </c>
      <c r="EH5" s="418">
        <f t="shared" si="30"/>
        <v>12</v>
      </c>
      <c r="EI5" s="418">
        <f t="shared" si="30"/>
        <v>13</v>
      </c>
      <c r="EJ5" s="418">
        <f t="shared" si="30"/>
        <v>14</v>
      </c>
      <c r="EK5" s="418">
        <f t="shared" si="30"/>
        <v>15</v>
      </c>
      <c r="EL5" s="418">
        <f t="shared" si="30"/>
        <v>16</v>
      </c>
      <c r="EM5" s="418">
        <f t="shared" si="30"/>
        <v>17</v>
      </c>
      <c r="EN5" s="418">
        <f t="shared" si="30"/>
        <v>18</v>
      </c>
      <c r="EO5" s="418">
        <f t="shared" si="30"/>
        <v>19</v>
      </c>
      <c r="EP5" s="418">
        <f t="shared" si="30"/>
        <v>20</v>
      </c>
      <c r="EQ5" s="418">
        <f t="shared" si="30"/>
        <v>21</v>
      </c>
      <c r="ER5" s="418">
        <f t="shared" si="30"/>
        <v>22</v>
      </c>
      <c r="ES5" s="418">
        <f t="shared" si="30"/>
        <v>23</v>
      </c>
      <c r="ET5" s="418">
        <f t="shared" si="30"/>
        <v>24</v>
      </c>
      <c r="EU5" s="418">
        <f t="shared" si="30"/>
        <v>25</v>
      </c>
      <c r="EV5" s="418">
        <f t="shared" si="30"/>
        <v>26</v>
      </c>
      <c r="EW5" s="418">
        <f t="shared" si="30"/>
        <v>27</v>
      </c>
      <c r="EX5" s="418">
        <f t="shared" si="30"/>
        <v>28</v>
      </c>
      <c r="EY5" s="418">
        <f t="shared" si="30"/>
        <v>29</v>
      </c>
      <c r="EZ5" s="418">
        <f t="shared" si="30"/>
        <v>30</v>
      </c>
      <c r="FA5" s="418">
        <f t="shared" si="30"/>
        <v>31</v>
      </c>
      <c r="FB5" s="418">
        <f t="shared" si="30"/>
        <v>1</v>
      </c>
      <c r="FC5" s="418">
        <f t="shared" si="30"/>
        <v>2</v>
      </c>
      <c r="FD5" s="418">
        <f t="shared" si="30"/>
        <v>3</v>
      </c>
      <c r="FE5" s="418">
        <f t="shared" si="30"/>
        <v>4</v>
      </c>
      <c r="FF5" s="418">
        <f t="shared" si="30"/>
        <v>5</v>
      </c>
      <c r="FG5" s="418">
        <f t="shared" si="30"/>
        <v>6</v>
      </c>
      <c r="FH5" s="418">
        <f t="shared" si="30"/>
        <v>7</v>
      </c>
      <c r="FI5" s="418">
        <f t="shared" si="30"/>
        <v>8</v>
      </c>
      <c r="FJ5" s="418">
        <f t="shared" si="30"/>
        <v>9</v>
      </c>
      <c r="FK5" s="418">
        <f t="shared" si="30"/>
        <v>10</v>
      </c>
      <c r="FL5" s="418">
        <f t="shared" si="30"/>
        <v>11</v>
      </c>
      <c r="FM5" s="418">
        <f t="shared" si="30"/>
        <v>12</v>
      </c>
      <c r="FN5" s="418">
        <f t="shared" si="30"/>
        <v>13</v>
      </c>
      <c r="FO5" s="418">
        <f t="shared" si="30"/>
        <v>14</v>
      </c>
      <c r="FP5" s="418">
        <f t="shared" si="30"/>
        <v>15</v>
      </c>
      <c r="FQ5" s="418">
        <f t="shared" si="30"/>
        <v>16</v>
      </c>
      <c r="FR5" s="418">
        <f t="shared" si="30"/>
        <v>17</v>
      </c>
      <c r="FS5" s="418">
        <f t="shared" si="30"/>
        <v>18</v>
      </c>
      <c r="FT5" s="418">
        <f t="shared" si="30"/>
        <v>19</v>
      </c>
      <c r="FU5" s="418">
        <f t="shared" si="30"/>
        <v>20</v>
      </c>
      <c r="FV5" s="418">
        <f t="shared" si="30"/>
        <v>21</v>
      </c>
      <c r="FW5" s="418">
        <f t="shared" si="30"/>
        <v>22</v>
      </c>
      <c r="FX5" s="418">
        <f t="shared" si="30"/>
        <v>23</v>
      </c>
      <c r="FY5" s="418">
        <f t="shared" si="30"/>
        <v>24</v>
      </c>
      <c r="FZ5" s="418">
        <f t="shared" si="30"/>
        <v>25</v>
      </c>
      <c r="GA5" s="418">
        <f t="shared" si="30"/>
        <v>26</v>
      </c>
      <c r="GB5" s="418">
        <f t="shared" si="30"/>
        <v>27</v>
      </c>
      <c r="GC5" s="418">
        <f t="shared" si="30"/>
        <v>28</v>
      </c>
      <c r="GD5" s="418">
        <f t="shared" si="30"/>
        <v>29</v>
      </c>
      <c r="GE5" s="418">
        <f t="shared" si="30"/>
        <v>30</v>
      </c>
      <c r="GF5" s="418">
        <f t="shared" si="30"/>
        <v>1</v>
      </c>
      <c r="GG5" s="418">
        <f t="shared" si="30"/>
        <v>2</v>
      </c>
      <c r="GH5" s="418">
        <f t="shared" si="30"/>
        <v>3</v>
      </c>
      <c r="GI5" s="418">
        <f t="shared" si="30"/>
        <v>4</v>
      </c>
      <c r="GJ5" s="418">
        <f t="shared" si="30"/>
        <v>5</v>
      </c>
      <c r="GK5" s="418">
        <f t="shared" si="30"/>
        <v>6</v>
      </c>
      <c r="GL5" s="418">
        <f t="shared" si="30"/>
        <v>7</v>
      </c>
      <c r="GM5" s="418">
        <f t="shared" si="30"/>
        <v>8</v>
      </c>
      <c r="GN5" s="418">
        <f t="shared" si="30"/>
        <v>9</v>
      </c>
      <c r="GO5" s="418">
        <f t="shared" si="30"/>
        <v>10</v>
      </c>
      <c r="GP5" s="418">
        <f t="shared" si="30"/>
        <v>11</v>
      </c>
      <c r="GQ5" s="418">
        <f t="shared" si="30"/>
        <v>12</v>
      </c>
      <c r="GR5" s="418">
        <f t="shared" ref="GR5:JC5" si="31">DAY(GR1)</f>
        <v>13</v>
      </c>
      <c r="GS5" s="418">
        <f t="shared" si="31"/>
        <v>14</v>
      </c>
      <c r="GT5" s="418">
        <f t="shared" si="31"/>
        <v>15</v>
      </c>
      <c r="GU5" s="418">
        <f t="shared" si="31"/>
        <v>16</v>
      </c>
      <c r="GV5" s="418">
        <f t="shared" si="31"/>
        <v>17</v>
      </c>
      <c r="GW5" s="418">
        <f t="shared" si="31"/>
        <v>18</v>
      </c>
      <c r="GX5" s="418">
        <f t="shared" si="31"/>
        <v>19</v>
      </c>
      <c r="GY5" s="418">
        <f t="shared" si="31"/>
        <v>20</v>
      </c>
      <c r="GZ5" s="418">
        <f t="shared" si="31"/>
        <v>21</v>
      </c>
      <c r="HA5" s="418">
        <f t="shared" si="31"/>
        <v>22</v>
      </c>
      <c r="HB5" s="418">
        <f t="shared" si="31"/>
        <v>23</v>
      </c>
      <c r="HC5" s="418">
        <f t="shared" si="31"/>
        <v>24</v>
      </c>
      <c r="HD5" s="418">
        <f t="shared" si="31"/>
        <v>25</v>
      </c>
      <c r="HE5" s="418">
        <f t="shared" si="31"/>
        <v>26</v>
      </c>
      <c r="HF5" s="418">
        <f t="shared" si="31"/>
        <v>27</v>
      </c>
      <c r="HG5" s="418">
        <f t="shared" si="31"/>
        <v>28</v>
      </c>
      <c r="HH5" s="418">
        <f t="shared" si="31"/>
        <v>29</v>
      </c>
      <c r="HI5" s="418">
        <f t="shared" si="31"/>
        <v>30</v>
      </c>
      <c r="HJ5" s="418">
        <f t="shared" si="31"/>
        <v>31</v>
      </c>
      <c r="HK5" s="418">
        <f t="shared" si="31"/>
        <v>1</v>
      </c>
      <c r="HL5" s="418">
        <f t="shared" si="31"/>
        <v>2</v>
      </c>
      <c r="HM5" s="418">
        <f t="shared" si="31"/>
        <v>3</v>
      </c>
      <c r="HN5" s="418">
        <f t="shared" si="31"/>
        <v>4</v>
      </c>
      <c r="HO5" s="418">
        <f t="shared" si="31"/>
        <v>5</v>
      </c>
      <c r="HP5" s="418">
        <f t="shared" si="31"/>
        <v>6</v>
      </c>
      <c r="HQ5" s="418">
        <f t="shared" si="31"/>
        <v>7</v>
      </c>
      <c r="HR5" s="418">
        <f t="shared" si="31"/>
        <v>8</v>
      </c>
      <c r="HS5" s="418">
        <f t="shared" si="31"/>
        <v>9</v>
      </c>
      <c r="HT5" s="418">
        <f t="shared" si="31"/>
        <v>10</v>
      </c>
      <c r="HU5" s="418">
        <f t="shared" si="31"/>
        <v>11</v>
      </c>
      <c r="HV5" s="418">
        <f t="shared" si="31"/>
        <v>12</v>
      </c>
      <c r="HW5" s="418">
        <f t="shared" si="31"/>
        <v>13</v>
      </c>
      <c r="HX5" s="418">
        <f t="shared" si="31"/>
        <v>14</v>
      </c>
      <c r="HY5" s="418">
        <f t="shared" si="31"/>
        <v>15</v>
      </c>
      <c r="HZ5" s="418">
        <f t="shared" si="31"/>
        <v>16</v>
      </c>
      <c r="IA5" s="418">
        <f t="shared" si="31"/>
        <v>17</v>
      </c>
      <c r="IB5" s="418">
        <f t="shared" si="31"/>
        <v>18</v>
      </c>
      <c r="IC5" s="418">
        <f t="shared" si="31"/>
        <v>19</v>
      </c>
      <c r="ID5" s="418">
        <f t="shared" si="31"/>
        <v>20</v>
      </c>
      <c r="IE5" s="418">
        <f t="shared" si="31"/>
        <v>21</v>
      </c>
      <c r="IF5" s="418">
        <f t="shared" si="31"/>
        <v>22</v>
      </c>
      <c r="IG5" s="418">
        <f t="shared" si="31"/>
        <v>23</v>
      </c>
      <c r="IH5" s="418">
        <f t="shared" si="31"/>
        <v>24</v>
      </c>
      <c r="II5" s="418">
        <f t="shared" si="31"/>
        <v>25</v>
      </c>
      <c r="IJ5" s="418">
        <f t="shared" si="31"/>
        <v>26</v>
      </c>
      <c r="IK5" s="418">
        <f t="shared" si="31"/>
        <v>27</v>
      </c>
      <c r="IL5" s="418">
        <f t="shared" si="31"/>
        <v>28</v>
      </c>
      <c r="IM5" s="418">
        <f t="shared" si="31"/>
        <v>29</v>
      </c>
      <c r="IN5" s="418">
        <f t="shared" si="31"/>
        <v>30</v>
      </c>
      <c r="IO5" s="418">
        <f t="shared" si="31"/>
        <v>31</v>
      </c>
      <c r="IP5" s="418">
        <f t="shared" si="31"/>
        <v>1</v>
      </c>
      <c r="IQ5" s="418">
        <f t="shared" si="31"/>
        <v>2</v>
      </c>
      <c r="IR5" s="418">
        <f t="shared" si="31"/>
        <v>3</v>
      </c>
      <c r="IS5" s="418">
        <f t="shared" si="31"/>
        <v>4</v>
      </c>
      <c r="IT5" s="418">
        <f t="shared" si="31"/>
        <v>5</v>
      </c>
      <c r="IU5" s="418">
        <f t="shared" si="31"/>
        <v>6</v>
      </c>
      <c r="IV5" s="418">
        <f t="shared" si="31"/>
        <v>7</v>
      </c>
      <c r="IW5" s="418">
        <f t="shared" si="31"/>
        <v>8</v>
      </c>
      <c r="IX5" s="418">
        <f t="shared" si="31"/>
        <v>9</v>
      </c>
      <c r="IY5" s="418">
        <f t="shared" si="31"/>
        <v>10</v>
      </c>
      <c r="IZ5" s="418">
        <f t="shared" si="31"/>
        <v>11</v>
      </c>
      <c r="JA5" s="418">
        <f t="shared" si="31"/>
        <v>12</v>
      </c>
      <c r="JB5" s="418">
        <f t="shared" si="31"/>
        <v>13</v>
      </c>
      <c r="JC5" s="418">
        <f t="shared" si="31"/>
        <v>14</v>
      </c>
      <c r="JD5" s="418">
        <f t="shared" ref="JD5:LO5" si="32">DAY(JD1)</f>
        <v>15</v>
      </c>
      <c r="JE5" s="418">
        <f t="shared" si="32"/>
        <v>16</v>
      </c>
      <c r="JF5" s="418">
        <f t="shared" si="32"/>
        <v>17</v>
      </c>
      <c r="JG5" s="418">
        <f t="shared" si="32"/>
        <v>18</v>
      </c>
      <c r="JH5" s="418">
        <f t="shared" si="32"/>
        <v>19</v>
      </c>
      <c r="JI5" s="418">
        <f t="shared" si="32"/>
        <v>20</v>
      </c>
      <c r="JJ5" s="418">
        <f t="shared" si="32"/>
        <v>21</v>
      </c>
      <c r="JK5" s="418">
        <f t="shared" si="32"/>
        <v>22</v>
      </c>
      <c r="JL5" s="418">
        <f t="shared" si="32"/>
        <v>23</v>
      </c>
      <c r="JM5" s="418">
        <f t="shared" si="32"/>
        <v>24</v>
      </c>
      <c r="JN5" s="418">
        <f t="shared" si="32"/>
        <v>25</v>
      </c>
      <c r="JO5" s="418">
        <f t="shared" si="32"/>
        <v>26</v>
      </c>
      <c r="JP5" s="418">
        <f t="shared" si="32"/>
        <v>27</v>
      </c>
      <c r="JQ5" s="418">
        <f t="shared" si="32"/>
        <v>28</v>
      </c>
      <c r="JR5" s="418">
        <f t="shared" si="32"/>
        <v>29</v>
      </c>
      <c r="JS5" s="418">
        <f t="shared" si="32"/>
        <v>30</v>
      </c>
      <c r="JT5" s="418">
        <f t="shared" si="32"/>
        <v>1</v>
      </c>
      <c r="JU5" s="418">
        <f t="shared" si="32"/>
        <v>2</v>
      </c>
      <c r="JV5" s="418">
        <f t="shared" si="32"/>
        <v>3</v>
      </c>
      <c r="JW5" s="418">
        <f t="shared" si="32"/>
        <v>4</v>
      </c>
      <c r="JX5" s="418">
        <f t="shared" si="32"/>
        <v>5</v>
      </c>
      <c r="JY5" s="418">
        <f t="shared" si="32"/>
        <v>6</v>
      </c>
      <c r="JZ5" s="418">
        <f t="shared" si="32"/>
        <v>7</v>
      </c>
      <c r="KA5" s="418">
        <f t="shared" si="32"/>
        <v>8</v>
      </c>
      <c r="KB5" s="418">
        <f t="shared" si="32"/>
        <v>9</v>
      </c>
      <c r="KC5" s="418">
        <f t="shared" si="32"/>
        <v>10</v>
      </c>
      <c r="KD5" s="418">
        <f t="shared" si="32"/>
        <v>11</v>
      </c>
      <c r="KE5" s="418">
        <f t="shared" si="32"/>
        <v>12</v>
      </c>
      <c r="KF5" s="418">
        <f t="shared" si="32"/>
        <v>13</v>
      </c>
      <c r="KG5" s="418">
        <f t="shared" si="32"/>
        <v>14</v>
      </c>
      <c r="KH5" s="418">
        <f t="shared" si="32"/>
        <v>15</v>
      </c>
      <c r="KI5" s="418">
        <f t="shared" si="32"/>
        <v>16</v>
      </c>
      <c r="KJ5" s="418">
        <f t="shared" si="32"/>
        <v>17</v>
      </c>
      <c r="KK5" s="418">
        <f t="shared" si="32"/>
        <v>18</v>
      </c>
      <c r="KL5" s="418">
        <f t="shared" si="32"/>
        <v>19</v>
      </c>
      <c r="KM5" s="418">
        <f t="shared" si="32"/>
        <v>20</v>
      </c>
      <c r="KN5" s="418">
        <f t="shared" si="32"/>
        <v>21</v>
      </c>
      <c r="KO5" s="418">
        <f t="shared" si="32"/>
        <v>22</v>
      </c>
      <c r="KP5" s="418">
        <f t="shared" si="32"/>
        <v>23</v>
      </c>
      <c r="KQ5" s="418">
        <f t="shared" si="32"/>
        <v>24</v>
      </c>
      <c r="KR5" s="418">
        <f t="shared" si="32"/>
        <v>25</v>
      </c>
      <c r="KS5" s="418">
        <f t="shared" si="32"/>
        <v>26</v>
      </c>
      <c r="KT5" s="418">
        <f t="shared" si="32"/>
        <v>27</v>
      </c>
      <c r="KU5" s="418">
        <f t="shared" si="32"/>
        <v>28</v>
      </c>
      <c r="KV5" s="418">
        <f t="shared" si="32"/>
        <v>29</v>
      </c>
      <c r="KW5" s="418">
        <f t="shared" si="32"/>
        <v>30</v>
      </c>
      <c r="KX5" s="418">
        <f t="shared" si="32"/>
        <v>31</v>
      </c>
      <c r="KY5" s="418">
        <f t="shared" si="32"/>
        <v>1</v>
      </c>
      <c r="KZ5" s="418">
        <f t="shared" si="32"/>
        <v>2</v>
      </c>
      <c r="LA5" s="418">
        <f t="shared" si="32"/>
        <v>3</v>
      </c>
      <c r="LB5" s="418">
        <f t="shared" si="32"/>
        <v>4</v>
      </c>
      <c r="LC5" s="418">
        <f t="shared" si="32"/>
        <v>5</v>
      </c>
      <c r="LD5" s="418">
        <f t="shared" si="32"/>
        <v>6</v>
      </c>
      <c r="LE5" s="418">
        <f t="shared" si="32"/>
        <v>7</v>
      </c>
      <c r="LF5" s="418">
        <f t="shared" si="32"/>
        <v>8</v>
      </c>
      <c r="LG5" s="418">
        <f t="shared" si="32"/>
        <v>9</v>
      </c>
      <c r="LH5" s="418">
        <f t="shared" si="32"/>
        <v>10</v>
      </c>
      <c r="LI5" s="418">
        <f t="shared" si="32"/>
        <v>11</v>
      </c>
      <c r="LJ5" s="418">
        <f t="shared" si="32"/>
        <v>12</v>
      </c>
      <c r="LK5" s="418">
        <f t="shared" si="32"/>
        <v>13</v>
      </c>
      <c r="LL5" s="418">
        <f t="shared" si="32"/>
        <v>14</v>
      </c>
      <c r="LM5" s="418">
        <f t="shared" si="32"/>
        <v>15</v>
      </c>
      <c r="LN5" s="418">
        <f t="shared" si="32"/>
        <v>16</v>
      </c>
      <c r="LO5" s="418">
        <f t="shared" si="32"/>
        <v>17</v>
      </c>
      <c r="LP5" s="418">
        <f t="shared" ref="LP5:OA5" si="33">DAY(LP1)</f>
        <v>18</v>
      </c>
      <c r="LQ5" s="418">
        <f t="shared" si="33"/>
        <v>19</v>
      </c>
      <c r="LR5" s="418">
        <f t="shared" si="33"/>
        <v>20</v>
      </c>
      <c r="LS5" s="418">
        <f t="shared" si="33"/>
        <v>21</v>
      </c>
      <c r="LT5" s="418">
        <f t="shared" si="33"/>
        <v>22</v>
      </c>
      <c r="LU5" s="418">
        <f t="shared" si="33"/>
        <v>23</v>
      </c>
      <c r="LV5" s="418">
        <f t="shared" si="33"/>
        <v>24</v>
      </c>
      <c r="LW5" s="418">
        <f t="shared" si="33"/>
        <v>25</v>
      </c>
      <c r="LX5" s="418">
        <f t="shared" si="33"/>
        <v>26</v>
      </c>
      <c r="LY5" s="418">
        <f t="shared" si="33"/>
        <v>27</v>
      </c>
      <c r="LZ5" s="418">
        <f t="shared" si="33"/>
        <v>28</v>
      </c>
      <c r="MA5" s="418">
        <f t="shared" si="33"/>
        <v>29</v>
      </c>
      <c r="MB5" s="418">
        <f t="shared" si="33"/>
        <v>30</v>
      </c>
      <c r="MC5" s="418">
        <f t="shared" si="33"/>
        <v>1</v>
      </c>
      <c r="MD5" s="418">
        <f t="shared" si="33"/>
        <v>2</v>
      </c>
      <c r="ME5" s="418">
        <f t="shared" si="33"/>
        <v>3</v>
      </c>
      <c r="MF5" s="418">
        <f t="shared" si="33"/>
        <v>4</v>
      </c>
      <c r="MG5" s="418">
        <f t="shared" si="33"/>
        <v>5</v>
      </c>
      <c r="MH5" s="418">
        <f t="shared" si="33"/>
        <v>6</v>
      </c>
      <c r="MI5" s="418">
        <f t="shared" si="33"/>
        <v>7</v>
      </c>
      <c r="MJ5" s="418">
        <f t="shared" si="33"/>
        <v>8</v>
      </c>
      <c r="MK5" s="418">
        <f t="shared" si="33"/>
        <v>9</v>
      </c>
      <c r="ML5" s="418">
        <f t="shared" si="33"/>
        <v>10</v>
      </c>
      <c r="MM5" s="418">
        <f t="shared" si="33"/>
        <v>11</v>
      </c>
      <c r="MN5" s="418">
        <f t="shared" si="33"/>
        <v>12</v>
      </c>
      <c r="MO5" s="418">
        <f t="shared" si="33"/>
        <v>13</v>
      </c>
      <c r="MP5" s="418">
        <f t="shared" si="33"/>
        <v>14</v>
      </c>
      <c r="MQ5" s="418">
        <f t="shared" si="33"/>
        <v>15</v>
      </c>
      <c r="MR5" s="418">
        <f t="shared" si="33"/>
        <v>16</v>
      </c>
      <c r="MS5" s="418">
        <f t="shared" si="33"/>
        <v>17</v>
      </c>
      <c r="MT5" s="418">
        <f t="shared" si="33"/>
        <v>18</v>
      </c>
      <c r="MU5" s="418">
        <f t="shared" si="33"/>
        <v>19</v>
      </c>
      <c r="MV5" s="418">
        <f t="shared" si="33"/>
        <v>20</v>
      </c>
      <c r="MW5" s="418">
        <f t="shared" si="33"/>
        <v>21</v>
      </c>
      <c r="MX5" s="418">
        <f t="shared" si="33"/>
        <v>22</v>
      </c>
      <c r="MY5" s="418">
        <f t="shared" si="33"/>
        <v>23</v>
      </c>
      <c r="MZ5" s="418">
        <f t="shared" si="33"/>
        <v>24</v>
      </c>
      <c r="NA5" s="418">
        <f t="shared" si="33"/>
        <v>25</v>
      </c>
      <c r="NB5" s="418">
        <f t="shared" si="33"/>
        <v>26</v>
      </c>
      <c r="NC5" s="418">
        <f t="shared" si="33"/>
        <v>27</v>
      </c>
      <c r="ND5" s="418">
        <f t="shared" si="33"/>
        <v>28</v>
      </c>
      <c r="NE5" s="418">
        <f t="shared" si="33"/>
        <v>29</v>
      </c>
      <c r="NF5" s="418">
        <f t="shared" si="33"/>
        <v>30</v>
      </c>
      <c r="NG5" s="418">
        <f t="shared" si="33"/>
        <v>31</v>
      </c>
      <c r="NH5" s="418">
        <f t="shared" si="33"/>
        <v>1</v>
      </c>
      <c r="NI5" s="418">
        <f t="shared" si="33"/>
        <v>2</v>
      </c>
      <c r="NJ5" s="418">
        <f t="shared" si="33"/>
        <v>3</v>
      </c>
      <c r="NK5" s="418">
        <f t="shared" si="33"/>
        <v>4</v>
      </c>
      <c r="NL5" s="418">
        <f t="shared" si="33"/>
        <v>5</v>
      </c>
      <c r="NM5" s="418">
        <f t="shared" si="33"/>
        <v>6</v>
      </c>
      <c r="NN5" s="418">
        <f t="shared" si="33"/>
        <v>7</v>
      </c>
      <c r="NO5" s="418">
        <f t="shared" si="33"/>
        <v>8</v>
      </c>
      <c r="NP5" s="418">
        <f t="shared" si="33"/>
        <v>9</v>
      </c>
      <c r="NQ5" s="418">
        <f t="shared" si="33"/>
        <v>10</v>
      </c>
      <c r="NR5" s="418">
        <f t="shared" si="33"/>
        <v>11</v>
      </c>
      <c r="NS5" s="418">
        <f t="shared" si="33"/>
        <v>12</v>
      </c>
      <c r="NT5" s="418">
        <f t="shared" si="33"/>
        <v>13</v>
      </c>
      <c r="NU5" s="418">
        <f t="shared" si="33"/>
        <v>14</v>
      </c>
      <c r="NV5" s="418">
        <f t="shared" si="33"/>
        <v>15</v>
      </c>
      <c r="NW5" s="418">
        <f t="shared" si="33"/>
        <v>16</v>
      </c>
      <c r="NX5" s="418">
        <f t="shared" si="33"/>
        <v>17</v>
      </c>
      <c r="NY5" s="418">
        <f t="shared" si="33"/>
        <v>18</v>
      </c>
      <c r="NZ5" s="418">
        <f t="shared" si="33"/>
        <v>19</v>
      </c>
      <c r="OA5" s="418">
        <f t="shared" si="33"/>
        <v>20</v>
      </c>
      <c r="OB5" s="418">
        <f t="shared" ref="OB5:OL5" si="34">DAY(OB1)</f>
        <v>21</v>
      </c>
      <c r="OC5" s="418">
        <f t="shared" si="34"/>
        <v>22</v>
      </c>
      <c r="OD5" s="418">
        <f t="shared" si="34"/>
        <v>23</v>
      </c>
      <c r="OE5" s="418">
        <f t="shared" si="34"/>
        <v>24</v>
      </c>
      <c r="OF5" s="418">
        <f t="shared" si="34"/>
        <v>25</v>
      </c>
      <c r="OG5" s="418">
        <f t="shared" si="34"/>
        <v>26</v>
      </c>
      <c r="OH5" s="418">
        <f t="shared" si="34"/>
        <v>27</v>
      </c>
      <c r="OI5" s="418">
        <f t="shared" si="34"/>
        <v>28</v>
      </c>
      <c r="OJ5" s="418">
        <f t="shared" si="34"/>
        <v>29</v>
      </c>
      <c r="OK5" s="418">
        <f t="shared" si="34"/>
        <v>30</v>
      </c>
      <c r="OL5" s="418">
        <f t="shared" si="34"/>
        <v>31</v>
      </c>
    </row>
    <row r="6" spans="1:402" s="18" customFormat="1" ht="16.8" thickBot="1">
      <c r="A6" s="425" t="s">
        <v>101</v>
      </c>
      <c r="B6" s="426"/>
      <c r="C6" s="426"/>
      <c r="D6" s="427"/>
      <c r="E6" s="422" t="s">
        <v>102</v>
      </c>
      <c r="F6" s="452" t="s">
        <v>111</v>
      </c>
      <c r="G6" s="419" t="str">
        <f t="shared" ref="G6:BR6" si="35">TEXT(G1,"aaa")</f>
        <v>水</v>
      </c>
      <c r="H6" s="417" t="str">
        <f t="shared" si="35"/>
        <v>木</v>
      </c>
      <c r="I6" s="417" t="str">
        <f t="shared" si="35"/>
        <v>金</v>
      </c>
      <c r="J6" s="417" t="str">
        <f t="shared" si="35"/>
        <v>土</v>
      </c>
      <c r="K6" s="417" t="str">
        <f t="shared" si="35"/>
        <v>日</v>
      </c>
      <c r="L6" s="417" t="str">
        <f t="shared" si="35"/>
        <v>月</v>
      </c>
      <c r="M6" s="417" t="str">
        <f t="shared" si="35"/>
        <v>火</v>
      </c>
      <c r="N6" s="417" t="str">
        <f t="shared" si="35"/>
        <v>水</v>
      </c>
      <c r="O6" s="417" t="str">
        <f t="shared" si="35"/>
        <v>木</v>
      </c>
      <c r="P6" s="417" t="str">
        <f t="shared" si="35"/>
        <v>金</v>
      </c>
      <c r="Q6" s="417" t="str">
        <f t="shared" si="35"/>
        <v>土</v>
      </c>
      <c r="R6" s="417" t="str">
        <f t="shared" si="35"/>
        <v>日</v>
      </c>
      <c r="S6" s="417" t="str">
        <f t="shared" si="35"/>
        <v>月</v>
      </c>
      <c r="T6" s="417" t="str">
        <f t="shared" si="35"/>
        <v>火</v>
      </c>
      <c r="U6" s="417" t="str">
        <f t="shared" si="35"/>
        <v>水</v>
      </c>
      <c r="V6" s="417" t="str">
        <f t="shared" si="35"/>
        <v>木</v>
      </c>
      <c r="W6" s="417" t="str">
        <f t="shared" si="35"/>
        <v>金</v>
      </c>
      <c r="X6" s="417" t="str">
        <f t="shared" si="35"/>
        <v>土</v>
      </c>
      <c r="Y6" s="417" t="str">
        <f t="shared" si="35"/>
        <v>日</v>
      </c>
      <c r="Z6" s="417" t="str">
        <f t="shared" si="35"/>
        <v>月</v>
      </c>
      <c r="AA6" s="417" t="str">
        <f t="shared" si="35"/>
        <v>火</v>
      </c>
      <c r="AB6" s="417" t="str">
        <f t="shared" si="35"/>
        <v>水</v>
      </c>
      <c r="AC6" s="417" t="str">
        <f t="shared" si="35"/>
        <v>木</v>
      </c>
      <c r="AD6" s="417" t="str">
        <f t="shared" si="35"/>
        <v>金</v>
      </c>
      <c r="AE6" s="417" t="str">
        <f t="shared" si="35"/>
        <v>土</v>
      </c>
      <c r="AF6" s="417" t="str">
        <f t="shared" si="35"/>
        <v>日</v>
      </c>
      <c r="AG6" s="417" t="str">
        <f t="shared" si="35"/>
        <v>月</v>
      </c>
      <c r="AH6" s="417" t="str">
        <f t="shared" si="35"/>
        <v>火</v>
      </c>
      <c r="AI6" s="417" t="str">
        <f t="shared" si="35"/>
        <v>水</v>
      </c>
      <c r="AJ6" s="417" t="str">
        <f t="shared" si="35"/>
        <v>木</v>
      </c>
      <c r="AK6" s="417" t="str">
        <f t="shared" si="35"/>
        <v>金</v>
      </c>
      <c r="AL6" s="417" t="str">
        <f t="shared" si="35"/>
        <v>土</v>
      </c>
      <c r="AM6" s="417" t="str">
        <f t="shared" si="35"/>
        <v>日</v>
      </c>
      <c r="AN6" s="417" t="str">
        <f t="shared" si="35"/>
        <v>月</v>
      </c>
      <c r="AO6" s="417" t="str">
        <f t="shared" si="35"/>
        <v>火</v>
      </c>
      <c r="AP6" s="417" t="str">
        <f t="shared" si="35"/>
        <v>水</v>
      </c>
      <c r="AQ6" s="417" t="str">
        <f t="shared" si="35"/>
        <v>木</v>
      </c>
      <c r="AR6" s="417" t="str">
        <f t="shared" si="35"/>
        <v>金</v>
      </c>
      <c r="AS6" s="417" t="str">
        <f t="shared" si="35"/>
        <v>土</v>
      </c>
      <c r="AT6" s="417" t="str">
        <f t="shared" si="35"/>
        <v>日</v>
      </c>
      <c r="AU6" s="417" t="str">
        <f t="shared" si="35"/>
        <v>月</v>
      </c>
      <c r="AV6" s="417" t="str">
        <f t="shared" si="35"/>
        <v>火</v>
      </c>
      <c r="AW6" s="417" t="str">
        <f t="shared" si="35"/>
        <v>水</v>
      </c>
      <c r="AX6" s="417" t="str">
        <f t="shared" si="35"/>
        <v>木</v>
      </c>
      <c r="AY6" s="417" t="str">
        <f t="shared" si="35"/>
        <v>金</v>
      </c>
      <c r="AZ6" s="417" t="str">
        <f t="shared" si="35"/>
        <v>土</v>
      </c>
      <c r="BA6" s="417" t="str">
        <f t="shared" si="35"/>
        <v>日</v>
      </c>
      <c r="BB6" s="417" t="str">
        <f t="shared" si="35"/>
        <v>月</v>
      </c>
      <c r="BC6" s="417" t="str">
        <f t="shared" si="35"/>
        <v>火</v>
      </c>
      <c r="BD6" s="417" t="str">
        <f t="shared" si="35"/>
        <v>水</v>
      </c>
      <c r="BE6" s="417" t="str">
        <f t="shared" si="35"/>
        <v>木</v>
      </c>
      <c r="BF6" s="417" t="str">
        <f t="shared" si="35"/>
        <v>金</v>
      </c>
      <c r="BG6" s="417" t="str">
        <f t="shared" si="35"/>
        <v>土</v>
      </c>
      <c r="BH6" s="417" t="str">
        <f t="shared" si="35"/>
        <v>日</v>
      </c>
      <c r="BI6" s="417" t="str">
        <f t="shared" si="35"/>
        <v>月</v>
      </c>
      <c r="BJ6" s="417" t="str">
        <f t="shared" si="35"/>
        <v>火</v>
      </c>
      <c r="BK6" s="417" t="str">
        <f t="shared" si="35"/>
        <v>水</v>
      </c>
      <c r="BL6" s="417" t="str">
        <f t="shared" si="35"/>
        <v>木</v>
      </c>
      <c r="BM6" s="417" t="str">
        <f t="shared" si="35"/>
        <v>金</v>
      </c>
      <c r="BN6" s="417" t="str">
        <f t="shared" si="35"/>
        <v>土</v>
      </c>
      <c r="BO6" s="417" t="str">
        <f t="shared" si="35"/>
        <v>日</v>
      </c>
      <c r="BP6" s="417" t="str">
        <f t="shared" si="35"/>
        <v>月</v>
      </c>
      <c r="BQ6" s="417" t="str">
        <f t="shared" si="35"/>
        <v>火</v>
      </c>
      <c r="BR6" s="417" t="str">
        <f t="shared" si="35"/>
        <v>水</v>
      </c>
      <c r="BS6" s="417" t="str">
        <f t="shared" ref="BS6:ED6" si="36">TEXT(BS1,"aaa")</f>
        <v>木</v>
      </c>
      <c r="BT6" s="417" t="str">
        <f t="shared" si="36"/>
        <v>金</v>
      </c>
      <c r="BU6" s="417" t="str">
        <f t="shared" si="36"/>
        <v>土</v>
      </c>
      <c r="BV6" s="417" t="str">
        <f t="shared" si="36"/>
        <v>日</v>
      </c>
      <c r="BW6" s="417" t="str">
        <f t="shared" si="36"/>
        <v>月</v>
      </c>
      <c r="BX6" s="417" t="str">
        <f t="shared" si="36"/>
        <v>火</v>
      </c>
      <c r="BY6" s="417" t="str">
        <f t="shared" si="36"/>
        <v>水</v>
      </c>
      <c r="BZ6" s="417" t="str">
        <f t="shared" si="36"/>
        <v>木</v>
      </c>
      <c r="CA6" s="417" t="str">
        <f t="shared" si="36"/>
        <v>金</v>
      </c>
      <c r="CB6" s="417" t="str">
        <f t="shared" si="36"/>
        <v>土</v>
      </c>
      <c r="CC6" s="417" t="str">
        <f t="shared" si="36"/>
        <v>日</v>
      </c>
      <c r="CD6" s="417" t="str">
        <f t="shared" si="36"/>
        <v>月</v>
      </c>
      <c r="CE6" s="417" t="str">
        <f t="shared" si="36"/>
        <v>火</v>
      </c>
      <c r="CF6" s="417" t="str">
        <f t="shared" si="36"/>
        <v>水</v>
      </c>
      <c r="CG6" s="417" t="str">
        <f t="shared" si="36"/>
        <v>木</v>
      </c>
      <c r="CH6" s="417" t="str">
        <f t="shared" si="36"/>
        <v>金</v>
      </c>
      <c r="CI6" s="417" t="str">
        <f t="shared" si="36"/>
        <v>土</v>
      </c>
      <c r="CJ6" s="417" t="str">
        <f t="shared" si="36"/>
        <v>日</v>
      </c>
      <c r="CK6" s="417" t="str">
        <f t="shared" si="36"/>
        <v>月</v>
      </c>
      <c r="CL6" s="417" t="str">
        <f t="shared" si="36"/>
        <v>火</v>
      </c>
      <c r="CM6" s="417" t="str">
        <f t="shared" si="36"/>
        <v>水</v>
      </c>
      <c r="CN6" s="417" t="str">
        <f t="shared" si="36"/>
        <v>木</v>
      </c>
      <c r="CO6" s="417" t="str">
        <f t="shared" si="36"/>
        <v>金</v>
      </c>
      <c r="CP6" s="417" t="str">
        <f t="shared" si="36"/>
        <v>土</v>
      </c>
      <c r="CQ6" s="417" t="str">
        <f t="shared" si="36"/>
        <v>日</v>
      </c>
      <c r="CR6" s="417" t="str">
        <f t="shared" si="36"/>
        <v>月</v>
      </c>
      <c r="CS6" s="417" t="str">
        <f t="shared" si="36"/>
        <v>火</v>
      </c>
      <c r="CT6" s="417" t="str">
        <f t="shared" si="36"/>
        <v>水</v>
      </c>
      <c r="CU6" s="417" t="str">
        <f t="shared" si="36"/>
        <v>木</v>
      </c>
      <c r="CV6" s="417" t="str">
        <f t="shared" si="36"/>
        <v>金</v>
      </c>
      <c r="CW6" s="417" t="str">
        <f t="shared" si="36"/>
        <v>土</v>
      </c>
      <c r="CX6" s="417" t="str">
        <f t="shared" si="36"/>
        <v>日</v>
      </c>
      <c r="CY6" s="417" t="str">
        <f t="shared" si="36"/>
        <v>月</v>
      </c>
      <c r="CZ6" s="417" t="str">
        <f t="shared" si="36"/>
        <v>火</v>
      </c>
      <c r="DA6" s="417" t="str">
        <f t="shared" si="36"/>
        <v>水</v>
      </c>
      <c r="DB6" s="417" t="str">
        <f t="shared" si="36"/>
        <v>木</v>
      </c>
      <c r="DC6" s="417" t="str">
        <f t="shared" si="36"/>
        <v>金</v>
      </c>
      <c r="DD6" s="417" t="str">
        <f t="shared" si="36"/>
        <v>土</v>
      </c>
      <c r="DE6" s="417" t="str">
        <f t="shared" si="36"/>
        <v>日</v>
      </c>
      <c r="DF6" s="417" t="str">
        <f t="shared" si="36"/>
        <v>月</v>
      </c>
      <c r="DG6" s="417" t="str">
        <f t="shared" si="36"/>
        <v>火</v>
      </c>
      <c r="DH6" s="417" t="str">
        <f t="shared" si="36"/>
        <v>水</v>
      </c>
      <c r="DI6" s="417" t="str">
        <f t="shared" si="36"/>
        <v>木</v>
      </c>
      <c r="DJ6" s="417" t="str">
        <f t="shared" si="36"/>
        <v>金</v>
      </c>
      <c r="DK6" s="417" t="str">
        <f t="shared" si="36"/>
        <v>土</v>
      </c>
      <c r="DL6" s="417" t="str">
        <f t="shared" si="36"/>
        <v>日</v>
      </c>
      <c r="DM6" s="417" t="str">
        <f t="shared" si="36"/>
        <v>月</v>
      </c>
      <c r="DN6" s="417" t="str">
        <f t="shared" si="36"/>
        <v>火</v>
      </c>
      <c r="DO6" s="417" t="str">
        <f t="shared" si="36"/>
        <v>水</v>
      </c>
      <c r="DP6" s="417" t="str">
        <f t="shared" si="36"/>
        <v>木</v>
      </c>
      <c r="DQ6" s="417" t="str">
        <f t="shared" si="36"/>
        <v>金</v>
      </c>
      <c r="DR6" s="417" t="str">
        <f t="shared" si="36"/>
        <v>土</v>
      </c>
      <c r="DS6" s="417" t="str">
        <f t="shared" si="36"/>
        <v>日</v>
      </c>
      <c r="DT6" s="417" t="str">
        <f t="shared" si="36"/>
        <v>月</v>
      </c>
      <c r="DU6" s="417" t="str">
        <f t="shared" si="36"/>
        <v>火</v>
      </c>
      <c r="DV6" s="417" t="str">
        <f t="shared" si="36"/>
        <v>水</v>
      </c>
      <c r="DW6" s="417" t="str">
        <f t="shared" si="36"/>
        <v>木</v>
      </c>
      <c r="DX6" s="417" t="str">
        <f t="shared" si="36"/>
        <v>金</v>
      </c>
      <c r="DY6" s="417" t="str">
        <f t="shared" si="36"/>
        <v>土</v>
      </c>
      <c r="DZ6" s="417" t="str">
        <f t="shared" si="36"/>
        <v>日</v>
      </c>
      <c r="EA6" s="417" t="str">
        <f t="shared" si="36"/>
        <v>月</v>
      </c>
      <c r="EB6" s="417" t="str">
        <f t="shared" si="36"/>
        <v>火</v>
      </c>
      <c r="EC6" s="417" t="str">
        <f t="shared" si="36"/>
        <v>水</v>
      </c>
      <c r="ED6" s="417" t="str">
        <f t="shared" si="36"/>
        <v>木</v>
      </c>
      <c r="EE6" s="417" t="str">
        <f t="shared" ref="EE6:GP6" si="37">TEXT(EE1,"aaa")</f>
        <v>金</v>
      </c>
      <c r="EF6" s="417" t="str">
        <f t="shared" si="37"/>
        <v>土</v>
      </c>
      <c r="EG6" s="417" t="str">
        <f t="shared" si="37"/>
        <v>日</v>
      </c>
      <c r="EH6" s="417" t="str">
        <f t="shared" si="37"/>
        <v>月</v>
      </c>
      <c r="EI6" s="417" t="str">
        <f t="shared" si="37"/>
        <v>火</v>
      </c>
      <c r="EJ6" s="417" t="str">
        <f t="shared" si="37"/>
        <v>水</v>
      </c>
      <c r="EK6" s="417" t="str">
        <f t="shared" si="37"/>
        <v>木</v>
      </c>
      <c r="EL6" s="417" t="str">
        <f t="shared" si="37"/>
        <v>金</v>
      </c>
      <c r="EM6" s="417" t="str">
        <f t="shared" si="37"/>
        <v>土</v>
      </c>
      <c r="EN6" s="417" t="str">
        <f t="shared" si="37"/>
        <v>日</v>
      </c>
      <c r="EO6" s="417" t="str">
        <f t="shared" si="37"/>
        <v>月</v>
      </c>
      <c r="EP6" s="417" t="str">
        <f t="shared" si="37"/>
        <v>火</v>
      </c>
      <c r="EQ6" s="417" t="str">
        <f t="shared" si="37"/>
        <v>水</v>
      </c>
      <c r="ER6" s="417" t="str">
        <f t="shared" si="37"/>
        <v>木</v>
      </c>
      <c r="ES6" s="417" t="str">
        <f t="shared" si="37"/>
        <v>金</v>
      </c>
      <c r="ET6" s="417" t="str">
        <f t="shared" si="37"/>
        <v>土</v>
      </c>
      <c r="EU6" s="417" t="str">
        <f t="shared" si="37"/>
        <v>日</v>
      </c>
      <c r="EV6" s="417" t="str">
        <f t="shared" si="37"/>
        <v>月</v>
      </c>
      <c r="EW6" s="417" t="str">
        <f t="shared" si="37"/>
        <v>火</v>
      </c>
      <c r="EX6" s="417" t="str">
        <f t="shared" si="37"/>
        <v>水</v>
      </c>
      <c r="EY6" s="417" t="str">
        <f t="shared" si="37"/>
        <v>木</v>
      </c>
      <c r="EZ6" s="417" t="str">
        <f t="shared" si="37"/>
        <v>金</v>
      </c>
      <c r="FA6" s="417" t="str">
        <f t="shared" si="37"/>
        <v>土</v>
      </c>
      <c r="FB6" s="417" t="str">
        <f t="shared" si="37"/>
        <v>日</v>
      </c>
      <c r="FC6" s="417" t="str">
        <f t="shared" si="37"/>
        <v>月</v>
      </c>
      <c r="FD6" s="417" t="str">
        <f t="shared" si="37"/>
        <v>火</v>
      </c>
      <c r="FE6" s="417" t="str">
        <f t="shared" si="37"/>
        <v>水</v>
      </c>
      <c r="FF6" s="417" t="str">
        <f t="shared" si="37"/>
        <v>木</v>
      </c>
      <c r="FG6" s="417" t="str">
        <f t="shared" si="37"/>
        <v>金</v>
      </c>
      <c r="FH6" s="417" t="str">
        <f t="shared" si="37"/>
        <v>土</v>
      </c>
      <c r="FI6" s="417" t="str">
        <f t="shared" si="37"/>
        <v>日</v>
      </c>
      <c r="FJ6" s="417" t="str">
        <f t="shared" si="37"/>
        <v>月</v>
      </c>
      <c r="FK6" s="417" t="str">
        <f t="shared" si="37"/>
        <v>火</v>
      </c>
      <c r="FL6" s="417" t="str">
        <f t="shared" si="37"/>
        <v>水</v>
      </c>
      <c r="FM6" s="417" t="str">
        <f t="shared" si="37"/>
        <v>木</v>
      </c>
      <c r="FN6" s="417" t="str">
        <f t="shared" si="37"/>
        <v>金</v>
      </c>
      <c r="FO6" s="417" t="str">
        <f t="shared" si="37"/>
        <v>土</v>
      </c>
      <c r="FP6" s="417" t="str">
        <f t="shared" si="37"/>
        <v>日</v>
      </c>
      <c r="FQ6" s="417" t="str">
        <f t="shared" si="37"/>
        <v>月</v>
      </c>
      <c r="FR6" s="417" t="str">
        <f t="shared" si="37"/>
        <v>火</v>
      </c>
      <c r="FS6" s="417" t="str">
        <f t="shared" si="37"/>
        <v>水</v>
      </c>
      <c r="FT6" s="417" t="str">
        <f t="shared" si="37"/>
        <v>木</v>
      </c>
      <c r="FU6" s="417" t="str">
        <f t="shared" si="37"/>
        <v>金</v>
      </c>
      <c r="FV6" s="417" t="str">
        <f t="shared" si="37"/>
        <v>土</v>
      </c>
      <c r="FW6" s="417" t="str">
        <f t="shared" si="37"/>
        <v>日</v>
      </c>
      <c r="FX6" s="417" t="str">
        <f t="shared" si="37"/>
        <v>月</v>
      </c>
      <c r="FY6" s="417" t="str">
        <f t="shared" si="37"/>
        <v>火</v>
      </c>
      <c r="FZ6" s="417" t="str">
        <f t="shared" si="37"/>
        <v>水</v>
      </c>
      <c r="GA6" s="417" t="str">
        <f t="shared" si="37"/>
        <v>木</v>
      </c>
      <c r="GB6" s="417" t="str">
        <f t="shared" si="37"/>
        <v>金</v>
      </c>
      <c r="GC6" s="417" t="str">
        <f t="shared" si="37"/>
        <v>土</v>
      </c>
      <c r="GD6" s="417" t="str">
        <f t="shared" si="37"/>
        <v>日</v>
      </c>
      <c r="GE6" s="417" t="str">
        <f t="shared" si="37"/>
        <v>月</v>
      </c>
      <c r="GF6" s="417" t="str">
        <f t="shared" si="37"/>
        <v>火</v>
      </c>
      <c r="GG6" s="417" t="str">
        <f t="shared" si="37"/>
        <v>水</v>
      </c>
      <c r="GH6" s="417" t="str">
        <f t="shared" si="37"/>
        <v>木</v>
      </c>
      <c r="GI6" s="417" t="str">
        <f t="shared" si="37"/>
        <v>金</v>
      </c>
      <c r="GJ6" s="417" t="str">
        <f t="shared" si="37"/>
        <v>土</v>
      </c>
      <c r="GK6" s="417" t="str">
        <f t="shared" si="37"/>
        <v>日</v>
      </c>
      <c r="GL6" s="417" t="str">
        <f t="shared" si="37"/>
        <v>月</v>
      </c>
      <c r="GM6" s="417" t="str">
        <f t="shared" si="37"/>
        <v>火</v>
      </c>
      <c r="GN6" s="417" t="str">
        <f t="shared" si="37"/>
        <v>水</v>
      </c>
      <c r="GO6" s="417" t="str">
        <f t="shared" si="37"/>
        <v>木</v>
      </c>
      <c r="GP6" s="417" t="str">
        <f t="shared" si="37"/>
        <v>金</v>
      </c>
      <c r="GQ6" s="417" t="str">
        <f t="shared" ref="GQ6:JB6" si="38">TEXT(GQ1,"aaa")</f>
        <v>土</v>
      </c>
      <c r="GR6" s="417" t="str">
        <f t="shared" si="38"/>
        <v>日</v>
      </c>
      <c r="GS6" s="417" t="str">
        <f t="shared" si="38"/>
        <v>月</v>
      </c>
      <c r="GT6" s="417" t="str">
        <f t="shared" si="38"/>
        <v>火</v>
      </c>
      <c r="GU6" s="417" t="str">
        <f t="shared" si="38"/>
        <v>水</v>
      </c>
      <c r="GV6" s="417" t="str">
        <f t="shared" si="38"/>
        <v>木</v>
      </c>
      <c r="GW6" s="417" t="str">
        <f t="shared" si="38"/>
        <v>金</v>
      </c>
      <c r="GX6" s="417" t="str">
        <f t="shared" si="38"/>
        <v>土</v>
      </c>
      <c r="GY6" s="417" t="str">
        <f t="shared" si="38"/>
        <v>日</v>
      </c>
      <c r="GZ6" s="417" t="str">
        <f t="shared" si="38"/>
        <v>月</v>
      </c>
      <c r="HA6" s="417" t="str">
        <f t="shared" si="38"/>
        <v>火</v>
      </c>
      <c r="HB6" s="417" t="str">
        <f t="shared" si="38"/>
        <v>水</v>
      </c>
      <c r="HC6" s="417" t="str">
        <f t="shared" si="38"/>
        <v>木</v>
      </c>
      <c r="HD6" s="417" t="str">
        <f t="shared" si="38"/>
        <v>金</v>
      </c>
      <c r="HE6" s="417" t="str">
        <f t="shared" si="38"/>
        <v>土</v>
      </c>
      <c r="HF6" s="417" t="str">
        <f t="shared" si="38"/>
        <v>日</v>
      </c>
      <c r="HG6" s="417" t="str">
        <f t="shared" si="38"/>
        <v>月</v>
      </c>
      <c r="HH6" s="417" t="str">
        <f t="shared" si="38"/>
        <v>火</v>
      </c>
      <c r="HI6" s="417" t="str">
        <f t="shared" si="38"/>
        <v>水</v>
      </c>
      <c r="HJ6" s="417" t="str">
        <f t="shared" si="38"/>
        <v>木</v>
      </c>
      <c r="HK6" s="417" t="str">
        <f t="shared" si="38"/>
        <v>金</v>
      </c>
      <c r="HL6" s="417" t="str">
        <f t="shared" si="38"/>
        <v>土</v>
      </c>
      <c r="HM6" s="417" t="str">
        <f t="shared" si="38"/>
        <v>日</v>
      </c>
      <c r="HN6" s="417" t="str">
        <f t="shared" si="38"/>
        <v>月</v>
      </c>
      <c r="HO6" s="417" t="str">
        <f t="shared" si="38"/>
        <v>火</v>
      </c>
      <c r="HP6" s="417" t="str">
        <f t="shared" si="38"/>
        <v>水</v>
      </c>
      <c r="HQ6" s="417" t="str">
        <f t="shared" si="38"/>
        <v>木</v>
      </c>
      <c r="HR6" s="417" t="str">
        <f t="shared" si="38"/>
        <v>金</v>
      </c>
      <c r="HS6" s="417" t="str">
        <f t="shared" si="38"/>
        <v>土</v>
      </c>
      <c r="HT6" s="417" t="str">
        <f t="shared" si="38"/>
        <v>日</v>
      </c>
      <c r="HU6" s="417" t="str">
        <f t="shared" si="38"/>
        <v>月</v>
      </c>
      <c r="HV6" s="417" t="str">
        <f t="shared" si="38"/>
        <v>火</v>
      </c>
      <c r="HW6" s="417" t="str">
        <f t="shared" si="38"/>
        <v>水</v>
      </c>
      <c r="HX6" s="417" t="str">
        <f t="shared" si="38"/>
        <v>木</v>
      </c>
      <c r="HY6" s="417" t="str">
        <f t="shared" si="38"/>
        <v>金</v>
      </c>
      <c r="HZ6" s="417" t="str">
        <f t="shared" si="38"/>
        <v>土</v>
      </c>
      <c r="IA6" s="417" t="str">
        <f t="shared" si="38"/>
        <v>日</v>
      </c>
      <c r="IB6" s="417" t="str">
        <f t="shared" si="38"/>
        <v>月</v>
      </c>
      <c r="IC6" s="417" t="str">
        <f t="shared" si="38"/>
        <v>火</v>
      </c>
      <c r="ID6" s="417" t="str">
        <f t="shared" si="38"/>
        <v>水</v>
      </c>
      <c r="IE6" s="417" t="str">
        <f t="shared" si="38"/>
        <v>木</v>
      </c>
      <c r="IF6" s="417" t="str">
        <f t="shared" si="38"/>
        <v>金</v>
      </c>
      <c r="IG6" s="417" t="str">
        <f t="shared" si="38"/>
        <v>土</v>
      </c>
      <c r="IH6" s="417" t="str">
        <f t="shared" si="38"/>
        <v>日</v>
      </c>
      <c r="II6" s="417" t="str">
        <f t="shared" si="38"/>
        <v>月</v>
      </c>
      <c r="IJ6" s="417" t="str">
        <f t="shared" si="38"/>
        <v>火</v>
      </c>
      <c r="IK6" s="417" t="str">
        <f t="shared" si="38"/>
        <v>水</v>
      </c>
      <c r="IL6" s="417" t="str">
        <f t="shared" si="38"/>
        <v>木</v>
      </c>
      <c r="IM6" s="417" t="str">
        <f t="shared" si="38"/>
        <v>金</v>
      </c>
      <c r="IN6" s="417" t="str">
        <f t="shared" si="38"/>
        <v>土</v>
      </c>
      <c r="IO6" s="417" t="str">
        <f t="shared" si="38"/>
        <v>日</v>
      </c>
      <c r="IP6" s="417" t="str">
        <f t="shared" si="38"/>
        <v>月</v>
      </c>
      <c r="IQ6" s="417" t="str">
        <f t="shared" si="38"/>
        <v>火</v>
      </c>
      <c r="IR6" s="417" t="str">
        <f t="shared" si="38"/>
        <v>水</v>
      </c>
      <c r="IS6" s="417" t="str">
        <f t="shared" si="38"/>
        <v>木</v>
      </c>
      <c r="IT6" s="417" t="str">
        <f t="shared" si="38"/>
        <v>金</v>
      </c>
      <c r="IU6" s="417" t="str">
        <f t="shared" si="38"/>
        <v>土</v>
      </c>
      <c r="IV6" s="417" t="str">
        <f t="shared" si="38"/>
        <v>日</v>
      </c>
      <c r="IW6" s="417" t="str">
        <f t="shared" si="38"/>
        <v>月</v>
      </c>
      <c r="IX6" s="417" t="str">
        <f t="shared" si="38"/>
        <v>火</v>
      </c>
      <c r="IY6" s="417" t="str">
        <f t="shared" si="38"/>
        <v>水</v>
      </c>
      <c r="IZ6" s="417" t="str">
        <f t="shared" si="38"/>
        <v>木</v>
      </c>
      <c r="JA6" s="417" t="str">
        <f t="shared" si="38"/>
        <v>金</v>
      </c>
      <c r="JB6" s="417" t="str">
        <f t="shared" si="38"/>
        <v>土</v>
      </c>
      <c r="JC6" s="417" t="str">
        <f t="shared" ref="JC6:LN6" si="39">TEXT(JC1,"aaa")</f>
        <v>日</v>
      </c>
      <c r="JD6" s="417" t="str">
        <f t="shared" si="39"/>
        <v>月</v>
      </c>
      <c r="JE6" s="417" t="str">
        <f t="shared" si="39"/>
        <v>火</v>
      </c>
      <c r="JF6" s="417" t="str">
        <f t="shared" si="39"/>
        <v>水</v>
      </c>
      <c r="JG6" s="417" t="str">
        <f t="shared" si="39"/>
        <v>木</v>
      </c>
      <c r="JH6" s="417" t="str">
        <f t="shared" si="39"/>
        <v>金</v>
      </c>
      <c r="JI6" s="417" t="str">
        <f t="shared" si="39"/>
        <v>土</v>
      </c>
      <c r="JJ6" s="417" t="str">
        <f t="shared" si="39"/>
        <v>日</v>
      </c>
      <c r="JK6" s="417" t="str">
        <f t="shared" si="39"/>
        <v>月</v>
      </c>
      <c r="JL6" s="417" t="str">
        <f t="shared" si="39"/>
        <v>火</v>
      </c>
      <c r="JM6" s="417" t="str">
        <f t="shared" si="39"/>
        <v>水</v>
      </c>
      <c r="JN6" s="417" t="str">
        <f t="shared" si="39"/>
        <v>木</v>
      </c>
      <c r="JO6" s="417" t="str">
        <f t="shared" si="39"/>
        <v>金</v>
      </c>
      <c r="JP6" s="417" t="str">
        <f t="shared" si="39"/>
        <v>土</v>
      </c>
      <c r="JQ6" s="417" t="str">
        <f t="shared" si="39"/>
        <v>日</v>
      </c>
      <c r="JR6" s="417" t="str">
        <f t="shared" si="39"/>
        <v>月</v>
      </c>
      <c r="JS6" s="417" t="str">
        <f t="shared" si="39"/>
        <v>火</v>
      </c>
      <c r="JT6" s="417" t="str">
        <f t="shared" si="39"/>
        <v>水</v>
      </c>
      <c r="JU6" s="417" t="str">
        <f t="shared" si="39"/>
        <v>木</v>
      </c>
      <c r="JV6" s="417" t="str">
        <f t="shared" si="39"/>
        <v>金</v>
      </c>
      <c r="JW6" s="417" t="str">
        <f t="shared" si="39"/>
        <v>土</v>
      </c>
      <c r="JX6" s="417" t="str">
        <f t="shared" si="39"/>
        <v>日</v>
      </c>
      <c r="JY6" s="417" t="str">
        <f t="shared" si="39"/>
        <v>月</v>
      </c>
      <c r="JZ6" s="417" t="str">
        <f t="shared" si="39"/>
        <v>火</v>
      </c>
      <c r="KA6" s="417" t="str">
        <f t="shared" si="39"/>
        <v>水</v>
      </c>
      <c r="KB6" s="417" t="str">
        <f t="shared" si="39"/>
        <v>木</v>
      </c>
      <c r="KC6" s="417" t="str">
        <f t="shared" si="39"/>
        <v>金</v>
      </c>
      <c r="KD6" s="417" t="str">
        <f t="shared" si="39"/>
        <v>土</v>
      </c>
      <c r="KE6" s="417" t="str">
        <f t="shared" si="39"/>
        <v>日</v>
      </c>
      <c r="KF6" s="417" t="str">
        <f t="shared" si="39"/>
        <v>月</v>
      </c>
      <c r="KG6" s="417" t="str">
        <f t="shared" si="39"/>
        <v>火</v>
      </c>
      <c r="KH6" s="417" t="str">
        <f t="shared" si="39"/>
        <v>水</v>
      </c>
      <c r="KI6" s="417" t="str">
        <f t="shared" si="39"/>
        <v>木</v>
      </c>
      <c r="KJ6" s="417" t="str">
        <f t="shared" si="39"/>
        <v>金</v>
      </c>
      <c r="KK6" s="417" t="str">
        <f t="shared" si="39"/>
        <v>土</v>
      </c>
      <c r="KL6" s="417" t="str">
        <f t="shared" si="39"/>
        <v>日</v>
      </c>
      <c r="KM6" s="417" t="str">
        <f t="shared" si="39"/>
        <v>月</v>
      </c>
      <c r="KN6" s="417" t="str">
        <f t="shared" si="39"/>
        <v>火</v>
      </c>
      <c r="KO6" s="417" t="str">
        <f t="shared" si="39"/>
        <v>水</v>
      </c>
      <c r="KP6" s="417" t="str">
        <f t="shared" si="39"/>
        <v>木</v>
      </c>
      <c r="KQ6" s="417" t="str">
        <f t="shared" si="39"/>
        <v>金</v>
      </c>
      <c r="KR6" s="417" t="str">
        <f t="shared" si="39"/>
        <v>土</v>
      </c>
      <c r="KS6" s="417" t="str">
        <f t="shared" si="39"/>
        <v>日</v>
      </c>
      <c r="KT6" s="417" t="str">
        <f t="shared" si="39"/>
        <v>月</v>
      </c>
      <c r="KU6" s="417" t="str">
        <f t="shared" si="39"/>
        <v>火</v>
      </c>
      <c r="KV6" s="417" t="str">
        <f t="shared" si="39"/>
        <v>水</v>
      </c>
      <c r="KW6" s="417" t="str">
        <f t="shared" si="39"/>
        <v>木</v>
      </c>
      <c r="KX6" s="417" t="str">
        <f t="shared" si="39"/>
        <v>金</v>
      </c>
      <c r="KY6" s="417" t="str">
        <f t="shared" si="39"/>
        <v>土</v>
      </c>
      <c r="KZ6" s="417" t="str">
        <f t="shared" si="39"/>
        <v>日</v>
      </c>
      <c r="LA6" s="417" t="str">
        <f t="shared" si="39"/>
        <v>月</v>
      </c>
      <c r="LB6" s="417" t="str">
        <f t="shared" si="39"/>
        <v>火</v>
      </c>
      <c r="LC6" s="417" t="str">
        <f t="shared" si="39"/>
        <v>水</v>
      </c>
      <c r="LD6" s="417" t="str">
        <f t="shared" si="39"/>
        <v>木</v>
      </c>
      <c r="LE6" s="417" t="str">
        <f t="shared" si="39"/>
        <v>金</v>
      </c>
      <c r="LF6" s="417" t="str">
        <f t="shared" si="39"/>
        <v>土</v>
      </c>
      <c r="LG6" s="417" t="str">
        <f t="shared" si="39"/>
        <v>日</v>
      </c>
      <c r="LH6" s="417" t="str">
        <f t="shared" si="39"/>
        <v>月</v>
      </c>
      <c r="LI6" s="417" t="str">
        <f t="shared" si="39"/>
        <v>火</v>
      </c>
      <c r="LJ6" s="417" t="str">
        <f t="shared" si="39"/>
        <v>水</v>
      </c>
      <c r="LK6" s="417" t="str">
        <f t="shared" si="39"/>
        <v>木</v>
      </c>
      <c r="LL6" s="417" t="str">
        <f t="shared" si="39"/>
        <v>金</v>
      </c>
      <c r="LM6" s="417" t="str">
        <f t="shared" si="39"/>
        <v>土</v>
      </c>
      <c r="LN6" s="417" t="str">
        <f t="shared" si="39"/>
        <v>日</v>
      </c>
      <c r="LO6" s="417" t="str">
        <f t="shared" ref="LO6:NZ6" si="40">TEXT(LO1,"aaa")</f>
        <v>月</v>
      </c>
      <c r="LP6" s="417" t="str">
        <f t="shared" si="40"/>
        <v>火</v>
      </c>
      <c r="LQ6" s="417" t="str">
        <f t="shared" si="40"/>
        <v>水</v>
      </c>
      <c r="LR6" s="417" t="str">
        <f t="shared" si="40"/>
        <v>木</v>
      </c>
      <c r="LS6" s="417" t="str">
        <f t="shared" si="40"/>
        <v>金</v>
      </c>
      <c r="LT6" s="417" t="str">
        <f t="shared" si="40"/>
        <v>土</v>
      </c>
      <c r="LU6" s="417" t="str">
        <f t="shared" si="40"/>
        <v>日</v>
      </c>
      <c r="LV6" s="417" t="str">
        <f t="shared" si="40"/>
        <v>月</v>
      </c>
      <c r="LW6" s="417" t="str">
        <f t="shared" si="40"/>
        <v>火</v>
      </c>
      <c r="LX6" s="417" t="str">
        <f t="shared" si="40"/>
        <v>水</v>
      </c>
      <c r="LY6" s="417" t="str">
        <f t="shared" si="40"/>
        <v>木</v>
      </c>
      <c r="LZ6" s="417" t="str">
        <f t="shared" si="40"/>
        <v>金</v>
      </c>
      <c r="MA6" s="417" t="str">
        <f t="shared" si="40"/>
        <v>土</v>
      </c>
      <c r="MB6" s="417" t="str">
        <f t="shared" si="40"/>
        <v>日</v>
      </c>
      <c r="MC6" s="417" t="str">
        <f t="shared" si="40"/>
        <v>月</v>
      </c>
      <c r="MD6" s="417" t="str">
        <f t="shared" si="40"/>
        <v>火</v>
      </c>
      <c r="ME6" s="417" t="str">
        <f t="shared" si="40"/>
        <v>水</v>
      </c>
      <c r="MF6" s="417" t="str">
        <f t="shared" si="40"/>
        <v>木</v>
      </c>
      <c r="MG6" s="417" t="str">
        <f t="shared" si="40"/>
        <v>金</v>
      </c>
      <c r="MH6" s="417" t="str">
        <f t="shared" si="40"/>
        <v>土</v>
      </c>
      <c r="MI6" s="417" t="str">
        <f t="shared" si="40"/>
        <v>日</v>
      </c>
      <c r="MJ6" s="417" t="str">
        <f t="shared" si="40"/>
        <v>月</v>
      </c>
      <c r="MK6" s="417" t="str">
        <f t="shared" si="40"/>
        <v>火</v>
      </c>
      <c r="ML6" s="417" t="str">
        <f t="shared" si="40"/>
        <v>水</v>
      </c>
      <c r="MM6" s="417" t="str">
        <f t="shared" si="40"/>
        <v>木</v>
      </c>
      <c r="MN6" s="417" t="str">
        <f t="shared" si="40"/>
        <v>金</v>
      </c>
      <c r="MO6" s="417" t="str">
        <f t="shared" si="40"/>
        <v>土</v>
      </c>
      <c r="MP6" s="417" t="str">
        <f t="shared" si="40"/>
        <v>日</v>
      </c>
      <c r="MQ6" s="417" t="str">
        <f t="shared" si="40"/>
        <v>月</v>
      </c>
      <c r="MR6" s="417" t="str">
        <f t="shared" si="40"/>
        <v>火</v>
      </c>
      <c r="MS6" s="417" t="str">
        <f t="shared" si="40"/>
        <v>水</v>
      </c>
      <c r="MT6" s="417" t="str">
        <f t="shared" si="40"/>
        <v>木</v>
      </c>
      <c r="MU6" s="417" t="str">
        <f t="shared" si="40"/>
        <v>金</v>
      </c>
      <c r="MV6" s="417" t="str">
        <f t="shared" si="40"/>
        <v>土</v>
      </c>
      <c r="MW6" s="417" t="str">
        <f t="shared" si="40"/>
        <v>日</v>
      </c>
      <c r="MX6" s="417" t="str">
        <f t="shared" si="40"/>
        <v>月</v>
      </c>
      <c r="MY6" s="417" t="str">
        <f t="shared" si="40"/>
        <v>火</v>
      </c>
      <c r="MZ6" s="417" t="str">
        <f t="shared" si="40"/>
        <v>水</v>
      </c>
      <c r="NA6" s="417" t="str">
        <f t="shared" si="40"/>
        <v>木</v>
      </c>
      <c r="NB6" s="417" t="str">
        <f t="shared" si="40"/>
        <v>金</v>
      </c>
      <c r="NC6" s="417" t="str">
        <f t="shared" si="40"/>
        <v>土</v>
      </c>
      <c r="ND6" s="417" t="str">
        <f t="shared" si="40"/>
        <v>日</v>
      </c>
      <c r="NE6" s="417" t="str">
        <f t="shared" si="40"/>
        <v>月</v>
      </c>
      <c r="NF6" s="417" t="str">
        <f t="shared" si="40"/>
        <v>火</v>
      </c>
      <c r="NG6" s="417" t="str">
        <f t="shared" si="40"/>
        <v>水</v>
      </c>
      <c r="NH6" s="417" t="str">
        <f t="shared" si="40"/>
        <v>木</v>
      </c>
      <c r="NI6" s="417" t="str">
        <f t="shared" si="40"/>
        <v>金</v>
      </c>
      <c r="NJ6" s="417" t="str">
        <f t="shared" si="40"/>
        <v>土</v>
      </c>
      <c r="NK6" s="417" t="str">
        <f t="shared" si="40"/>
        <v>日</v>
      </c>
      <c r="NL6" s="417" t="str">
        <f t="shared" si="40"/>
        <v>月</v>
      </c>
      <c r="NM6" s="417" t="str">
        <f t="shared" si="40"/>
        <v>火</v>
      </c>
      <c r="NN6" s="417" t="str">
        <f t="shared" si="40"/>
        <v>水</v>
      </c>
      <c r="NO6" s="417" t="str">
        <f t="shared" si="40"/>
        <v>木</v>
      </c>
      <c r="NP6" s="417" t="str">
        <f t="shared" si="40"/>
        <v>金</v>
      </c>
      <c r="NQ6" s="417" t="str">
        <f t="shared" si="40"/>
        <v>土</v>
      </c>
      <c r="NR6" s="417" t="str">
        <f t="shared" si="40"/>
        <v>日</v>
      </c>
      <c r="NS6" s="417" t="str">
        <f t="shared" si="40"/>
        <v>月</v>
      </c>
      <c r="NT6" s="417" t="str">
        <f t="shared" si="40"/>
        <v>火</v>
      </c>
      <c r="NU6" s="417" t="str">
        <f t="shared" si="40"/>
        <v>水</v>
      </c>
      <c r="NV6" s="417" t="str">
        <f t="shared" si="40"/>
        <v>木</v>
      </c>
      <c r="NW6" s="417" t="str">
        <f t="shared" si="40"/>
        <v>金</v>
      </c>
      <c r="NX6" s="417" t="str">
        <f t="shared" si="40"/>
        <v>土</v>
      </c>
      <c r="NY6" s="417" t="str">
        <f t="shared" si="40"/>
        <v>日</v>
      </c>
      <c r="NZ6" s="417" t="str">
        <f t="shared" si="40"/>
        <v>月</v>
      </c>
      <c r="OA6" s="417" t="str">
        <f t="shared" ref="OA6:OL6" si="41">TEXT(OA1,"aaa")</f>
        <v>火</v>
      </c>
      <c r="OB6" s="417" t="str">
        <f t="shared" si="41"/>
        <v>水</v>
      </c>
      <c r="OC6" s="417" t="str">
        <f t="shared" si="41"/>
        <v>木</v>
      </c>
      <c r="OD6" s="417" t="str">
        <f t="shared" si="41"/>
        <v>金</v>
      </c>
      <c r="OE6" s="417" t="str">
        <f t="shared" si="41"/>
        <v>土</v>
      </c>
      <c r="OF6" s="417" t="str">
        <f t="shared" si="41"/>
        <v>日</v>
      </c>
      <c r="OG6" s="417" t="str">
        <f t="shared" si="41"/>
        <v>月</v>
      </c>
      <c r="OH6" s="417" t="str">
        <f t="shared" si="41"/>
        <v>火</v>
      </c>
      <c r="OI6" s="417" t="str">
        <f t="shared" si="41"/>
        <v>水</v>
      </c>
      <c r="OJ6" s="417" t="str">
        <f t="shared" si="41"/>
        <v>木</v>
      </c>
      <c r="OK6" s="417" t="str">
        <f t="shared" si="41"/>
        <v>金</v>
      </c>
      <c r="OL6" s="417" t="str">
        <f t="shared" si="41"/>
        <v>土</v>
      </c>
    </row>
    <row r="7" spans="1:402" ht="16.8" thickTop="1">
      <c r="A7" s="429" t="s">
        <v>103</v>
      </c>
      <c r="B7" s="430"/>
      <c r="C7" s="430"/>
      <c r="D7" s="431"/>
      <c r="E7" s="421" t="str">
        <f>COUNTIF(F7:OK7,"✓")+COUNTIF(F7:OK7,"v")&amp;"/"&amp;(COUNTIF(F7:OK7,"P")+(COUNTIF(F7:OK7,"g")+(COUNTIF(F7:OK7,"t")+COUNTIF(F7:OK7,"✓")+COUNTIF(F7:OK7,"v"))))</f>
        <v>1/15</v>
      </c>
      <c r="F7" s="453" t="s">
        <v>112</v>
      </c>
      <c r="G7" s="439"/>
      <c r="H7" s="439"/>
      <c r="I7" s="441"/>
      <c r="J7" s="441"/>
      <c r="K7" s="441"/>
      <c r="L7" s="441"/>
      <c r="M7" s="441"/>
      <c r="N7" s="441"/>
      <c r="O7" s="441" t="s">
        <v>100</v>
      </c>
      <c r="P7" s="441" t="s">
        <v>125</v>
      </c>
      <c r="Q7" s="441" t="s">
        <v>125</v>
      </c>
      <c r="R7" s="441" t="s">
        <v>125</v>
      </c>
      <c r="S7" s="441" t="s">
        <v>125</v>
      </c>
      <c r="T7" s="441"/>
      <c r="U7" s="441"/>
      <c r="V7" s="441" t="s">
        <v>125</v>
      </c>
      <c r="W7" s="441" t="s">
        <v>125</v>
      </c>
      <c r="X7" s="441" t="s">
        <v>125</v>
      </c>
      <c r="Y7" s="441" t="s">
        <v>125</v>
      </c>
      <c r="Z7" s="441" t="s">
        <v>125</v>
      </c>
      <c r="AA7" s="441"/>
      <c r="AB7" s="441"/>
      <c r="AC7" s="441" t="s">
        <v>125</v>
      </c>
      <c r="AD7" s="441" t="s">
        <v>125</v>
      </c>
      <c r="AE7" s="441" t="s">
        <v>125</v>
      </c>
      <c r="AF7" s="441" t="s">
        <v>125</v>
      </c>
      <c r="AG7" s="441" t="s">
        <v>125</v>
      </c>
      <c r="AH7" s="441"/>
      <c r="AI7" s="441"/>
      <c r="AJ7" s="441"/>
      <c r="AK7" s="441"/>
      <c r="AL7" s="440"/>
      <c r="AM7" s="440"/>
      <c r="AN7" s="440"/>
      <c r="AO7" s="440"/>
      <c r="AP7" s="440"/>
      <c r="AQ7" s="440"/>
      <c r="AR7" s="440"/>
      <c r="AS7" s="440"/>
      <c r="AT7" s="440"/>
      <c r="AU7" s="440"/>
      <c r="AV7" s="440"/>
      <c r="AW7" s="440"/>
      <c r="AX7" s="440"/>
      <c r="AY7" s="440"/>
      <c r="AZ7" s="440"/>
      <c r="BA7" s="440"/>
      <c r="BB7" s="440"/>
      <c r="BC7" s="440"/>
      <c r="BD7" s="440"/>
      <c r="BE7" s="440"/>
      <c r="BF7" s="440"/>
      <c r="BG7" s="440"/>
      <c r="BH7" s="440"/>
      <c r="BI7" s="440"/>
      <c r="BJ7" s="440"/>
      <c r="BK7" s="440"/>
      <c r="BL7" s="440"/>
      <c r="BM7" s="440"/>
      <c r="BN7" s="440"/>
      <c r="BO7" s="440"/>
      <c r="BP7" s="440"/>
      <c r="BQ7" s="440"/>
      <c r="BR7" s="440"/>
      <c r="BS7" s="440"/>
      <c r="BT7" s="440"/>
      <c r="BU7" s="440"/>
      <c r="BV7" s="440"/>
      <c r="BW7" s="440"/>
      <c r="BX7" s="440"/>
      <c r="BY7" s="440"/>
      <c r="BZ7" s="440"/>
      <c r="CA7" s="440"/>
      <c r="CB7" s="440"/>
      <c r="CC7" s="440"/>
      <c r="CD7" s="440"/>
      <c r="CE7" s="440"/>
      <c r="CF7" s="440"/>
      <c r="CG7" s="440"/>
      <c r="CH7" s="440"/>
      <c r="CI7" s="440"/>
      <c r="CJ7" s="440"/>
      <c r="CK7" s="440"/>
      <c r="CL7" s="440"/>
      <c r="CM7" s="440"/>
      <c r="CN7" s="440"/>
      <c r="CO7" s="440"/>
      <c r="CP7" s="440"/>
      <c r="CQ7" s="440"/>
      <c r="CR7" s="440"/>
      <c r="CS7" s="440"/>
      <c r="CT7" s="440"/>
      <c r="CU7" s="440"/>
      <c r="CV7" s="440"/>
      <c r="CW7" s="440"/>
      <c r="CX7" s="440"/>
      <c r="CY7" s="440"/>
      <c r="CZ7" s="440"/>
      <c r="DA7" s="440"/>
      <c r="DB7" s="440"/>
      <c r="DC7" s="440"/>
      <c r="DD7" s="440"/>
      <c r="DE7" s="440"/>
      <c r="DF7" s="440"/>
      <c r="DG7" s="440"/>
      <c r="DH7" s="440"/>
      <c r="DI7" s="440"/>
      <c r="DJ7" s="440"/>
      <c r="DK7" s="440"/>
      <c r="DL7" s="440"/>
      <c r="DM7" s="440"/>
      <c r="DN7" s="440"/>
      <c r="DO7" s="440"/>
      <c r="DP7" s="440"/>
      <c r="DQ7" s="440"/>
      <c r="DR7" s="440"/>
      <c r="DS7" s="440"/>
      <c r="DT7" s="440"/>
      <c r="DU7" s="440"/>
      <c r="DV7" s="440"/>
      <c r="DW7" s="440"/>
      <c r="DX7" s="440"/>
      <c r="DY7" s="440"/>
      <c r="DZ7" s="440"/>
      <c r="EA7" s="440"/>
      <c r="EB7" s="440"/>
      <c r="EC7" s="440"/>
      <c r="ED7" s="440"/>
      <c r="EE7" s="440"/>
      <c r="EF7" s="440"/>
      <c r="EG7" s="440"/>
      <c r="EH7" s="440"/>
      <c r="EI7" s="440"/>
      <c r="EJ7" s="440"/>
      <c r="EK7" s="440"/>
      <c r="EL7" s="440"/>
      <c r="EM7" s="440"/>
      <c r="EN7" s="440"/>
      <c r="EO7" s="440"/>
      <c r="EP7" s="440"/>
      <c r="EQ7" s="440"/>
      <c r="ER7" s="440"/>
      <c r="ES7" s="440"/>
      <c r="ET7" s="440"/>
      <c r="EU7" s="440"/>
      <c r="EV7" s="440"/>
      <c r="EW7" s="440"/>
      <c r="EX7" s="440"/>
      <c r="EY7" s="440"/>
      <c r="EZ7" s="440"/>
      <c r="FA7" s="440"/>
      <c r="FB7" s="440"/>
      <c r="FC7" s="440"/>
      <c r="FD7" s="440"/>
      <c r="FE7" s="440"/>
      <c r="FF7" s="440"/>
      <c r="FG7" s="440"/>
      <c r="FH7" s="440"/>
      <c r="FI7" s="440"/>
      <c r="FJ7" s="440"/>
      <c r="FK7" s="440"/>
      <c r="FL7" s="440"/>
      <c r="FM7" s="440"/>
      <c r="FN7" s="440"/>
      <c r="FO7" s="440"/>
      <c r="FP7" s="440"/>
      <c r="FQ7" s="440"/>
      <c r="FR7" s="440"/>
      <c r="FS7" s="440"/>
      <c r="FT7" s="440"/>
      <c r="FU7" s="440"/>
      <c r="FV7" s="440"/>
      <c r="FW7" s="440"/>
      <c r="FX7" s="440"/>
      <c r="FY7" s="440"/>
      <c r="FZ7" s="440"/>
      <c r="GA7" s="440"/>
      <c r="GB7" s="440"/>
      <c r="GC7" s="440"/>
      <c r="GD7" s="440"/>
      <c r="GE7" s="440"/>
      <c r="GF7" s="440"/>
      <c r="GG7" s="440"/>
      <c r="GH7" s="440"/>
      <c r="GI7" s="440"/>
      <c r="GJ7" s="440"/>
      <c r="GK7" s="440"/>
      <c r="GL7" s="440"/>
      <c r="GM7" s="440"/>
      <c r="GN7" s="440"/>
      <c r="GO7" s="440"/>
      <c r="GP7" s="440"/>
      <c r="GQ7" s="440"/>
      <c r="GR7" s="440"/>
      <c r="GS7" s="440"/>
      <c r="GT7" s="440"/>
      <c r="GU7" s="440"/>
      <c r="GV7" s="440"/>
      <c r="GW7" s="440"/>
      <c r="GX7" s="440"/>
      <c r="GY7" s="440"/>
      <c r="GZ7" s="440"/>
      <c r="HA7" s="440"/>
      <c r="HB7" s="440"/>
      <c r="HC7" s="440"/>
      <c r="HD7" s="440"/>
      <c r="HE7" s="440"/>
      <c r="HF7" s="440"/>
      <c r="HG7" s="440"/>
      <c r="HH7" s="440"/>
      <c r="HI7" s="440"/>
      <c r="HJ7" s="440"/>
      <c r="HK7" s="440"/>
      <c r="HL7" s="440"/>
      <c r="HM7" s="440"/>
      <c r="HN7" s="440"/>
      <c r="HO7" s="440"/>
      <c r="HP7" s="440"/>
      <c r="HQ7" s="440"/>
      <c r="HR7" s="440"/>
      <c r="HS7" s="440"/>
      <c r="HT7" s="440"/>
      <c r="HU7" s="440"/>
      <c r="HV7" s="440"/>
      <c r="HW7" s="440"/>
      <c r="HX7" s="440"/>
      <c r="HY7" s="440"/>
      <c r="HZ7" s="440"/>
      <c r="IA7" s="440"/>
      <c r="IB7" s="440"/>
      <c r="IC7" s="440"/>
      <c r="ID7" s="440"/>
      <c r="IE7" s="440"/>
      <c r="IF7" s="440"/>
      <c r="IG7" s="440"/>
      <c r="IH7" s="440"/>
      <c r="II7" s="440"/>
      <c r="IJ7" s="440"/>
      <c r="IK7" s="440"/>
      <c r="IL7" s="440"/>
      <c r="IM7" s="440"/>
      <c r="IN7" s="440"/>
      <c r="IO7" s="440"/>
      <c r="IP7" s="440"/>
      <c r="IQ7" s="440"/>
      <c r="IR7" s="440"/>
      <c r="IS7" s="440"/>
      <c r="IT7" s="440"/>
      <c r="IU7" s="440"/>
      <c r="IV7" s="440"/>
      <c r="IW7" s="440"/>
      <c r="IX7" s="440"/>
      <c r="IY7" s="440"/>
      <c r="IZ7" s="440"/>
      <c r="JA7" s="440"/>
      <c r="JB7" s="440"/>
      <c r="JC7" s="440"/>
      <c r="JD7" s="440"/>
      <c r="JE7" s="440"/>
      <c r="JF7" s="440"/>
      <c r="JG7" s="440"/>
      <c r="JH7" s="440"/>
      <c r="JI7" s="440"/>
      <c r="JJ7" s="440"/>
      <c r="JK7" s="440"/>
      <c r="JL7" s="440"/>
      <c r="JM7" s="440"/>
      <c r="JN7" s="440"/>
      <c r="JO7" s="440"/>
      <c r="JP7" s="440"/>
      <c r="JQ7" s="440"/>
      <c r="JR7" s="440"/>
      <c r="JS7" s="440"/>
      <c r="JT7" s="440"/>
      <c r="JU7" s="440"/>
      <c r="JV7" s="440"/>
      <c r="JW7" s="440"/>
      <c r="JX7" s="440"/>
      <c r="JY7" s="440"/>
      <c r="JZ7" s="440"/>
      <c r="KA7" s="440"/>
      <c r="KB7" s="440"/>
      <c r="KC7" s="440"/>
      <c r="KD7" s="440"/>
      <c r="KE7" s="440"/>
      <c r="KF7" s="440"/>
      <c r="KG7" s="440"/>
      <c r="KH7" s="440"/>
      <c r="KI7" s="440"/>
      <c r="KJ7" s="440"/>
      <c r="KK7" s="440"/>
      <c r="KL7" s="440"/>
      <c r="KM7" s="440"/>
      <c r="KN7" s="440"/>
      <c r="KO7" s="440"/>
      <c r="KP7" s="440"/>
      <c r="KQ7" s="440"/>
      <c r="KR7" s="440"/>
      <c r="KS7" s="440"/>
      <c r="KT7" s="440"/>
      <c r="KU7" s="440"/>
      <c r="KV7" s="440"/>
      <c r="KW7" s="440"/>
      <c r="KX7" s="440"/>
      <c r="KY7" s="440"/>
      <c r="KZ7" s="440"/>
      <c r="LA7" s="440"/>
      <c r="LB7" s="440"/>
      <c r="LC7" s="440"/>
      <c r="LD7" s="440"/>
      <c r="LE7" s="440"/>
      <c r="LF7" s="440"/>
      <c r="LG7" s="440"/>
      <c r="LH7" s="440"/>
      <c r="LI7" s="440"/>
      <c r="LJ7" s="440"/>
      <c r="LK7" s="440"/>
      <c r="LL7" s="440"/>
      <c r="LM7" s="440"/>
      <c r="LN7" s="440"/>
      <c r="LO7" s="440"/>
      <c r="LP7" s="440"/>
      <c r="LQ7" s="440"/>
      <c r="LR7" s="440"/>
      <c r="LS7" s="440"/>
      <c r="LT7" s="440"/>
      <c r="LU7" s="440"/>
      <c r="LV7" s="440"/>
      <c r="LW7" s="440"/>
      <c r="LX7" s="440"/>
      <c r="LY7" s="440"/>
      <c r="LZ7" s="440"/>
      <c r="MA7" s="440"/>
      <c r="MB7" s="440"/>
      <c r="MC7" s="440"/>
      <c r="MD7" s="440"/>
      <c r="ME7" s="440"/>
      <c r="MF7" s="440"/>
      <c r="MG7" s="440"/>
      <c r="MH7" s="440"/>
      <c r="MI7" s="440"/>
      <c r="MJ7" s="440"/>
      <c r="MK7" s="440"/>
      <c r="ML7" s="440"/>
      <c r="MM7" s="440"/>
      <c r="MN7" s="440"/>
      <c r="MO7" s="440"/>
      <c r="MP7" s="440"/>
      <c r="MQ7" s="440"/>
      <c r="MR7" s="440"/>
      <c r="MS7" s="440"/>
      <c r="MT7" s="440"/>
      <c r="MU7" s="440"/>
      <c r="MV7" s="440"/>
      <c r="MW7" s="440"/>
      <c r="MX7" s="440"/>
      <c r="MY7" s="440"/>
      <c r="MZ7" s="440"/>
      <c r="NA7" s="440"/>
      <c r="NB7" s="440"/>
      <c r="NC7" s="440"/>
      <c r="ND7" s="440"/>
      <c r="NE7" s="440"/>
      <c r="NF7" s="440"/>
      <c r="NG7" s="440"/>
      <c r="NH7" s="440"/>
      <c r="NI7" s="440"/>
      <c r="NJ7" s="440"/>
      <c r="NK7" s="440"/>
      <c r="NL7" s="440"/>
      <c r="NM7" s="440"/>
      <c r="NN7" s="440"/>
      <c r="NO7" s="440"/>
      <c r="NP7" s="440"/>
      <c r="NQ7" s="440"/>
      <c r="NR7" s="440"/>
      <c r="NS7" s="440"/>
      <c r="NT7" s="440"/>
      <c r="NU7" s="440"/>
      <c r="NV7" s="440"/>
      <c r="NW7" s="440"/>
      <c r="NX7" s="440"/>
      <c r="NY7" s="440"/>
      <c r="NZ7" s="440"/>
      <c r="OA7" s="440"/>
      <c r="OB7" s="440"/>
      <c r="OC7" s="440"/>
      <c r="OD7" s="440"/>
      <c r="OE7" s="440"/>
      <c r="OF7" s="440"/>
      <c r="OG7" s="440"/>
      <c r="OH7" s="440"/>
      <c r="OI7" s="440"/>
      <c r="OJ7" s="440"/>
      <c r="OK7" s="440"/>
      <c r="OL7" s="440"/>
    </row>
    <row r="8" spans="1:402" ht="16.2">
      <c r="A8" s="432"/>
      <c r="B8" s="433" t="s">
        <v>123</v>
      </c>
      <c r="C8" s="433"/>
      <c r="D8" s="434"/>
      <c r="E8" s="421" t="str">
        <f t="shared" ref="E8:E50" si="42">COUNTIF(F8:OK8,"✓")+COUNTIF(F8:OK8,"v")&amp;"/"&amp;(COUNTIF(F8:OK8,"P")+(COUNTIF(F8:OK8,"g")+(COUNTIF(F8:OK8,"t")+COUNTIF(F8:OK8,"✓")+COUNTIF(F8:OK8,"v"))))</f>
        <v>1/9</v>
      </c>
      <c r="F8" s="453" t="s">
        <v>117</v>
      </c>
      <c r="G8" s="434"/>
      <c r="H8" s="441"/>
      <c r="I8" s="441"/>
      <c r="J8" s="441"/>
      <c r="K8" s="441"/>
      <c r="L8" s="441"/>
      <c r="M8" s="441"/>
      <c r="N8" s="441"/>
      <c r="O8" s="441" t="s">
        <v>100</v>
      </c>
      <c r="P8" s="441" t="s">
        <v>122</v>
      </c>
      <c r="Q8" s="441" t="s">
        <v>122</v>
      </c>
      <c r="R8" s="441" t="s">
        <v>122</v>
      </c>
      <c r="S8" s="441" t="s">
        <v>122</v>
      </c>
      <c r="T8" s="441"/>
      <c r="U8" s="441"/>
      <c r="V8" s="441" t="s">
        <v>122</v>
      </c>
      <c r="W8" s="441" t="s">
        <v>122</v>
      </c>
      <c r="X8" s="441" t="s">
        <v>122</v>
      </c>
      <c r="Y8" s="441" t="s">
        <v>122</v>
      </c>
      <c r="Z8" s="441"/>
      <c r="AA8" s="441"/>
      <c r="AB8" s="441"/>
      <c r="AC8" s="441"/>
      <c r="AD8" s="441"/>
      <c r="AE8" s="441"/>
      <c r="AF8" s="441"/>
      <c r="AG8" s="441"/>
      <c r="AH8" s="441"/>
      <c r="AI8" s="441"/>
      <c r="AJ8" s="441"/>
      <c r="AK8" s="441"/>
      <c r="AL8" s="441"/>
      <c r="AM8" s="441"/>
      <c r="AN8" s="441"/>
      <c r="AO8" s="441"/>
      <c r="AP8" s="441"/>
      <c r="AQ8" s="441"/>
      <c r="AR8" s="441"/>
      <c r="AS8" s="441"/>
      <c r="AT8" s="441"/>
      <c r="AU8" s="441"/>
      <c r="AV8" s="441"/>
      <c r="AW8" s="441"/>
      <c r="AX8" s="441"/>
      <c r="AY8" s="441"/>
      <c r="AZ8" s="441"/>
      <c r="BA8" s="441"/>
      <c r="BB8" s="441"/>
      <c r="BC8" s="441"/>
      <c r="BD8" s="441"/>
      <c r="BE8" s="441"/>
      <c r="BF8" s="441"/>
      <c r="BG8" s="441"/>
      <c r="BH8" s="441"/>
      <c r="BI8" s="441"/>
      <c r="BJ8" s="441"/>
      <c r="BK8" s="441"/>
      <c r="BL8" s="441"/>
      <c r="BM8" s="441"/>
      <c r="BN8" s="441"/>
      <c r="BO8" s="441"/>
      <c r="BP8" s="441"/>
      <c r="BQ8" s="441"/>
      <c r="BR8" s="441"/>
      <c r="BS8" s="441"/>
      <c r="BT8" s="441"/>
      <c r="BU8" s="441"/>
      <c r="BV8" s="441"/>
      <c r="BW8" s="441"/>
      <c r="BX8" s="441"/>
      <c r="BY8" s="441"/>
      <c r="BZ8" s="441"/>
      <c r="CA8" s="441"/>
      <c r="CB8" s="441"/>
      <c r="CC8" s="441"/>
      <c r="CD8" s="441"/>
      <c r="CE8" s="441"/>
      <c r="CF8" s="441"/>
      <c r="CG8" s="441"/>
      <c r="CH8" s="441"/>
      <c r="CI8" s="441"/>
      <c r="CJ8" s="441"/>
      <c r="CK8" s="441"/>
      <c r="CL8" s="441"/>
      <c r="CM8" s="441"/>
      <c r="CN8" s="441"/>
      <c r="CO8" s="441"/>
      <c r="CP8" s="441"/>
      <c r="CQ8" s="441"/>
      <c r="CR8" s="441"/>
      <c r="CS8" s="441"/>
      <c r="CT8" s="441"/>
      <c r="CU8" s="441"/>
      <c r="CV8" s="441"/>
      <c r="CW8" s="441"/>
      <c r="CX8" s="441"/>
      <c r="CY8" s="441"/>
      <c r="CZ8" s="441"/>
      <c r="DA8" s="441"/>
      <c r="DB8" s="441"/>
      <c r="DC8" s="441"/>
      <c r="DD8" s="441"/>
      <c r="DE8" s="441"/>
      <c r="DF8" s="441"/>
      <c r="DG8" s="441"/>
      <c r="DH8" s="441"/>
      <c r="DI8" s="441"/>
      <c r="DJ8" s="441"/>
      <c r="DK8" s="441"/>
      <c r="DL8" s="441"/>
      <c r="DM8" s="441"/>
      <c r="DN8" s="441"/>
      <c r="DO8" s="441"/>
      <c r="DP8" s="441"/>
      <c r="DQ8" s="441"/>
      <c r="DR8" s="441"/>
      <c r="DS8" s="441"/>
      <c r="DT8" s="441"/>
      <c r="DU8" s="441"/>
      <c r="DV8" s="441"/>
      <c r="DW8" s="441"/>
      <c r="DX8" s="441"/>
      <c r="DY8" s="441"/>
      <c r="DZ8" s="441"/>
      <c r="EA8" s="441"/>
      <c r="EB8" s="441"/>
      <c r="EC8" s="441"/>
      <c r="ED8" s="441"/>
      <c r="EE8" s="441"/>
      <c r="EF8" s="441"/>
      <c r="EG8" s="441"/>
      <c r="EH8" s="441"/>
      <c r="EI8" s="441"/>
      <c r="EJ8" s="441"/>
      <c r="EK8" s="441"/>
      <c r="EL8" s="441"/>
      <c r="EM8" s="441"/>
      <c r="EN8" s="441"/>
      <c r="EO8" s="441"/>
      <c r="EP8" s="441"/>
      <c r="EQ8" s="441"/>
      <c r="ER8" s="441"/>
      <c r="ES8" s="441"/>
      <c r="ET8" s="441"/>
      <c r="EU8" s="441"/>
      <c r="EV8" s="441"/>
      <c r="EW8" s="441"/>
      <c r="EX8" s="441"/>
      <c r="EY8" s="441"/>
      <c r="EZ8" s="441"/>
      <c r="FA8" s="441"/>
      <c r="FB8" s="441"/>
      <c r="FC8" s="441"/>
      <c r="FD8" s="441"/>
      <c r="FE8" s="441"/>
      <c r="FF8" s="441"/>
      <c r="FG8" s="441"/>
      <c r="FH8" s="441"/>
      <c r="FI8" s="441"/>
      <c r="FJ8" s="441"/>
      <c r="FK8" s="441"/>
      <c r="FL8" s="441"/>
      <c r="FM8" s="441"/>
      <c r="FN8" s="441"/>
      <c r="FO8" s="441"/>
      <c r="FP8" s="441"/>
      <c r="FQ8" s="441"/>
      <c r="FR8" s="441"/>
      <c r="FS8" s="441"/>
      <c r="FT8" s="441"/>
      <c r="FU8" s="441"/>
      <c r="FV8" s="441"/>
      <c r="FW8" s="441"/>
      <c r="FX8" s="441"/>
      <c r="FY8" s="441"/>
      <c r="FZ8" s="441"/>
      <c r="GA8" s="441"/>
      <c r="GB8" s="441"/>
      <c r="GC8" s="441"/>
      <c r="GD8" s="441"/>
      <c r="GE8" s="441"/>
      <c r="GF8" s="441"/>
      <c r="GG8" s="441"/>
      <c r="GH8" s="441"/>
      <c r="GI8" s="441"/>
      <c r="GJ8" s="441"/>
      <c r="GK8" s="441"/>
      <c r="GL8" s="441"/>
      <c r="GM8" s="441"/>
      <c r="GN8" s="441"/>
      <c r="GO8" s="441"/>
      <c r="GP8" s="441"/>
      <c r="GQ8" s="441"/>
      <c r="GR8" s="441"/>
      <c r="GS8" s="441"/>
      <c r="GT8" s="441"/>
      <c r="GU8" s="441"/>
      <c r="GV8" s="441"/>
      <c r="GW8" s="441"/>
      <c r="GX8" s="441"/>
      <c r="GY8" s="441"/>
      <c r="GZ8" s="441"/>
      <c r="HA8" s="441"/>
      <c r="HB8" s="441"/>
      <c r="HC8" s="441"/>
      <c r="HD8" s="441"/>
      <c r="HE8" s="441"/>
      <c r="HF8" s="441"/>
      <c r="HG8" s="441"/>
      <c r="HH8" s="441"/>
      <c r="HI8" s="441"/>
      <c r="HJ8" s="441"/>
      <c r="HK8" s="441"/>
      <c r="HL8" s="441"/>
      <c r="HM8" s="441"/>
      <c r="HN8" s="441"/>
      <c r="HO8" s="441"/>
      <c r="HP8" s="441"/>
      <c r="HQ8" s="441"/>
      <c r="HR8" s="441"/>
      <c r="HS8" s="441"/>
      <c r="HT8" s="441"/>
      <c r="HU8" s="441"/>
      <c r="HV8" s="441"/>
      <c r="HW8" s="441"/>
      <c r="HX8" s="441"/>
      <c r="HY8" s="441"/>
      <c r="HZ8" s="441"/>
      <c r="IA8" s="441"/>
      <c r="IB8" s="441"/>
      <c r="IC8" s="441"/>
      <c r="ID8" s="441"/>
      <c r="IE8" s="441"/>
      <c r="IF8" s="441"/>
      <c r="IG8" s="441"/>
      <c r="IH8" s="441"/>
      <c r="II8" s="441"/>
      <c r="IJ8" s="441"/>
      <c r="IK8" s="441"/>
      <c r="IL8" s="441"/>
      <c r="IM8" s="441"/>
      <c r="IN8" s="441"/>
      <c r="IO8" s="441"/>
      <c r="IP8" s="441"/>
      <c r="IQ8" s="441"/>
      <c r="IR8" s="441"/>
      <c r="IS8" s="441"/>
      <c r="IT8" s="441"/>
      <c r="IU8" s="441"/>
      <c r="IV8" s="441"/>
      <c r="IW8" s="441"/>
      <c r="IX8" s="441"/>
      <c r="IY8" s="441"/>
      <c r="IZ8" s="441"/>
      <c r="JA8" s="441"/>
      <c r="JB8" s="441"/>
      <c r="JC8" s="441"/>
      <c r="JD8" s="441"/>
      <c r="JE8" s="441"/>
      <c r="JF8" s="441"/>
      <c r="JG8" s="441"/>
      <c r="JH8" s="441"/>
      <c r="JI8" s="441"/>
      <c r="JJ8" s="441"/>
      <c r="JK8" s="441"/>
      <c r="JL8" s="441"/>
      <c r="JM8" s="441"/>
      <c r="JN8" s="441"/>
      <c r="JO8" s="441"/>
      <c r="JP8" s="441"/>
      <c r="JQ8" s="441"/>
      <c r="JR8" s="441"/>
      <c r="JS8" s="441"/>
      <c r="JT8" s="441"/>
      <c r="JU8" s="441"/>
      <c r="JV8" s="441"/>
      <c r="JW8" s="441"/>
      <c r="JX8" s="441"/>
      <c r="JY8" s="441"/>
      <c r="JZ8" s="441"/>
      <c r="KA8" s="441"/>
      <c r="KB8" s="441"/>
      <c r="KC8" s="441"/>
      <c r="KD8" s="441"/>
      <c r="KE8" s="441"/>
      <c r="KF8" s="441"/>
      <c r="KG8" s="441"/>
      <c r="KH8" s="441"/>
      <c r="KI8" s="441"/>
      <c r="KJ8" s="441"/>
      <c r="KK8" s="441"/>
      <c r="KL8" s="441"/>
      <c r="KM8" s="441"/>
      <c r="KN8" s="441"/>
      <c r="KO8" s="441"/>
      <c r="KP8" s="441"/>
      <c r="KQ8" s="441"/>
      <c r="KR8" s="441"/>
      <c r="KS8" s="441"/>
      <c r="KT8" s="441"/>
      <c r="KU8" s="441"/>
      <c r="KV8" s="441"/>
      <c r="KW8" s="441"/>
      <c r="KX8" s="441"/>
      <c r="KY8" s="441"/>
      <c r="KZ8" s="441"/>
      <c r="LA8" s="441"/>
      <c r="LB8" s="441"/>
      <c r="LC8" s="441"/>
      <c r="LD8" s="441"/>
      <c r="LE8" s="441"/>
      <c r="LF8" s="441"/>
      <c r="LG8" s="441"/>
      <c r="LH8" s="441"/>
      <c r="LI8" s="441"/>
      <c r="LJ8" s="441"/>
      <c r="LK8" s="441"/>
      <c r="LL8" s="441"/>
      <c r="LM8" s="441"/>
      <c r="LN8" s="441"/>
      <c r="LO8" s="441"/>
      <c r="LP8" s="441"/>
      <c r="LQ8" s="441"/>
      <c r="LR8" s="441"/>
      <c r="LS8" s="441"/>
      <c r="LT8" s="441"/>
      <c r="LU8" s="441"/>
      <c r="LV8" s="441"/>
      <c r="LW8" s="441"/>
      <c r="LX8" s="441"/>
      <c r="LY8" s="441"/>
      <c r="LZ8" s="441"/>
      <c r="MA8" s="441"/>
      <c r="MB8" s="441"/>
      <c r="MC8" s="441"/>
      <c r="MD8" s="441"/>
      <c r="ME8" s="441"/>
      <c r="MF8" s="441"/>
      <c r="MG8" s="441"/>
      <c r="MH8" s="441"/>
      <c r="MI8" s="441"/>
      <c r="MJ8" s="441"/>
      <c r="MK8" s="441"/>
      <c r="ML8" s="441"/>
      <c r="MM8" s="441"/>
      <c r="MN8" s="441"/>
      <c r="MO8" s="441"/>
      <c r="MP8" s="441"/>
      <c r="MQ8" s="441"/>
      <c r="MR8" s="441"/>
      <c r="MS8" s="441"/>
      <c r="MT8" s="441"/>
      <c r="MU8" s="441"/>
      <c r="MV8" s="441"/>
      <c r="MW8" s="441"/>
      <c r="MX8" s="441"/>
      <c r="MY8" s="441"/>
      <c r="MZ8" s="441"/>
      <c r="NA8" s="441"/>
      <c r="NB8" s="441"/>
      <c r="NC8" s="441"/>
      <c r="ND8" s="441"/>
      <c r="NE8" s="441"/>
      <c r="NF8" s="441"/>
      <c r="NG8" s="441"/>
      <c r="NH8" s="441"/>
      <c r="NI8" s="441"/>
      <c r="NJ8" s="441"/>
      <c r="NK8" s="441"/>
      <c r="NL8" s="441"/>
      <c r="NM8" s="441"/>
      <c r="NN8" s="441"/>
      <c r="NO8" s="441"/>
      <c r="NP8" s="441"/>
      <c r="NQ8" s="441"/>
      <c r="NR8" s="441"/>
      <c r="NS8" s="441"/>
      <c r="NT8" s="441"/>
      <c r="NU8" s="441"/>
      <c r="NV8" s="441"/>
      <c r="NW8" s="441"/>
      <c r="NX8" s="441"/>
      <c r="NY8" s="441"/>
      <c r="NZ8" s="441"/>
      <c r="OA8" s="441"/>
      <c r="OB8" s="441"/>
      <c r="OC8" s="441"/>
      <c r="OD8" s="441"/>
      <c r="OE8" s="441"/>
      <c r="OF8" s="441"/>
      <c r="OG8" s="441"/>
      <c r="OH8" s="441"/>
      <c r="OI8" s="441"/>
      <c r="OJ8" s="441"/>
      <c r="OK8" s="441"/>
      <c r="OL8" s="441"/>
    </row>
    <row r="9" spans="1:402" ht="16.2">
      <c r="A9" s="432"/>
      <c r="B9" s="433"/>
      <c r="C9" s="433" t="s">
        <v>107</v>
      </c>
      <c r="D9" s="434"/>
      <c r="E9" s="421" t="str">
        <f t="shared" si="42"/>
        <v>1/4</v>
      </c>
      <c r="F9" s="453"/>
      <c r="G9" s="434"/>
      <c r="H9" s="441"/>
      <c r="I9" s="441"/>
      <c r="J9" s="441"/>
      <c r="K9" s="441"/>
      <c r="L9" s="441"/>
      <c r="M9" s="441"/>
      <c r="N9" s="441"/>
      <c r="O9" s="441" t="s">
        <v>100</v>
      </c>
      <c r="P9" s="441" t="s">
        <v>121</v>
      </c>
      <c r="Q9" s="441" t="s">
        <v>121</v>
      </c>
      <c r="R9" s="441" t="s">
        <v>121</v>
      </c>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c r="AU9" s="441"/>
      <c r="AV9" s="441"/>
      <c r="AW9" s="441"/>
      <c r="AX9" s="441"/>
      <c r="AY9" s="441"/>
      <c r="AZ9" s="441"/>
      <c r="BA9" s="441"/>
      <c r="BB9" s="441"/>
      <c r="BC9" s="441"/>
      <c r="BD9" s="441"/>
      <c r="BE9" s="441"/>
      <c r="BF9" s="441"/>
      <c r="BG9" s="441"/>
      <c r="BH9" s="441"/>
      <c r="BI9" s="441"/>
      <c r="BJ9" s="441"/>
      <c r="BK9" s="441"/>
      <c r="BL9" s="441"/>
      <c r="BM9" s="441"/>
      <c r="BN9" s="441"/>
      <c r="BO9" s="441"/>
      <c r="BP9" s="441"/>
      <c r="BQ9" s="441"/>
      <c r="BR9" s="441"/>
      <c r="BS9" s="441"/>
      <c r="BT9" s="441"/>
      <c r="BU9" s="441"/>
      <c r="BV9" s="441"/>
      <c r="BW9" s="441"/>
      <c r="BX9" s="441"/>
      <c r="BY9" s="441"/>
      <c r="BZ9" s="441"/>
      <c r="CA9" s="441"/>
      <c r="CB9" s="441"/>
      <c r="CC9" s="441"/>
      <c r="CD9" s="441"/>
      <c r="CE9" s="441"/>
      <c r="CF9" s="441"/>
      <c r="CG9" s="441"/>
      <c r="CH9" s="441"/>
      <c r="CI9" s="441"/>
      <c r="CJ9" s="441"/>
      <c r="CK9" s="441"/>
      <c r="CL9" s="441"/>
      <c r="CM9" s="441"/>
      <c r="CN9" s="441"/>
      <c r="CO9" s="441"/>
      <c r="CP9" s="441"/>
      <c r="CQ9" s="441"/>
      <c r="CR9" s="441"/>
      <c r="CS9" s="441"/>
      <c r="CT9" s="441"/>
      <c r="CU9" s="441"/>
      <c r="CV9" s="441"/>
      <c r="CW9" s="441"/>
      <c r="CX9" s="441"/>
      <c r="CY9" s="441"/>
      <c r="CZ9" s="441"/>
      <c r="DA9" s="441"/>
      <c r="DB9" s="441"/>
      <c r="DC9" s="441"/>
      <c r="DD9" s="441"/>
      <c r="DE9" s="441"/>
      <c r="DF9" s="441"/>
      <c r="DG9" s="441"/>
      <c r="DH9" s="441"/>
      <c r="DI9" s="441"/>
      <c r="DJ9" s="441"/>
      <c r="DK9" s="441"/>
      <c r="DL9" s="441"/>
      <c r="DM9" s="441"/>
      <c r="DN9" s="441"/>
      <c r="DO9" s="441"/>
      <c r="DP9" s="441"/>
      <c r="DQ9" s="441"/>
      <c r="DR9" s="441"/>
      <c r="DS9" s="441"/>
      <c r="DT9" s="441"/>
      <c r="DU9" s="441"/>
      <c r="DV9" s="441"/>
      <c r="DW9" s="441"/>
      <c r="DX9" s="441"/>
      <c r="DY9" s="441"/>
      <c r="DZ9" s="441"/>
      <c r="EA9" s="441"/>
      <c r="EB9" s="441"/>
      <c r="EC9" s="441"/>
      <c r="ED9" s="441"/>
      <c r="EE9" s="441"/>
      <c r="EF9" s="441"/>
      <c r="EG9" s="441"/>
      <c r="EH9" s="441"/>
      <c r="EI9" s="441"/>
      <c r="EJ9" s="441"/>
      <c r="EK9" s="441"/>
      <c r="EL9" s="441"/>
      <c r="EM9" s="441"/>
      <c r="EN9" s="441"/>
      <c r="EO9" s="441"/>
      <c r="EP9" s="441"/>
      <c r="EQ9" s="441"/>
      <c r="ER9" s="441"/>
      <c r="ES9" s="441"/>
      <c r="ET9" s="441"/>
      <c r="EU9" s="441"/>
      <c r="EV9" s="441"/>
      <c r="EW9" s="441"/>
      <c r="EX9" s="441"/>
      <c r="EY9" s="441"/>
      <c r="EZ9" s="441"/>
      <c r="FA9" s="441"/>
      <c r="FB9" s="441"/>
      <c r="FC9" s="441"/>
      <c r="FD9" s="441"/>
      <c r="FE9" s="441"/>
      <c r="FF9" s="441"/>
      <c r="FG9" s="441"/>
      <c r="FH9" s="441"/>
      <c r="FI9" s="441"/>
      <c r="FJ9" s="441"/>
      <c r="FK9" s="441"/>
      <c r="FL9" s="441"/>
      <c r="FM9" s="441"/>
      <c r="FN9" s="441"/>
      <c r="FO9" s="441"/>
      <c r="FP9" s="441"/>
      <c r="FQ9" s="441"/>
      <c r="FR9" s="441"/>
      <c r="FS9" s="441"/>
      <c r="FT9" s="441"/>
      <c r="FU9" s="441"/>
      <c r="FV9" s="441"/>
      <c r="FW9" s="441"/>
      <c r="FX9" s="441"/>
      <c r="FY9" s="441"/>
      <c r="FZ9" s="441"/>
      <c r="GA9" s="441"/>
      <c r="GB9" s="441"/>
      <c r="GC9" s="441"/>
      <c r="GD9" s="441"/>
      <c r="GE9" s="441"/>
      <c r="GF9" s="441"/>
      <c r="GG9" s="441"/>
      <c r="GH9" s="441"/>
      <c r="GI9" s="441"/>
      <c r="GJ9" s="441"/>
      <c r="GK9" s="441"/>
      <c r="GL9" s="441"/>
      <c r="GM9" s="441"/>
      <c r="GN9" s="441"/>
      <c r="GO9" s="441"/>
      <c r="GP9" s="441"/>
      <c r="GQ9" s="441"/>
      <c r="GR9" s="441"/>
      <c r="GS9" s="441"/>
      <c r="GT9" s="441"/>
      <c r="GU9" s="441"/>
      <c r="GV9" s="441"/>
      <c r="GW9" s="441"/>
      <c r="GX9" s="441"/>
      <c r="GY9" s="441"/>
      <c r="GZ9" s="441"/>
      <c r="HA9" s="441"/>
      <c r="HB9" s="441"/>
      <c r="HC9" s="441"/>
      <c r="HD9" s="441"/>
      <c r="HE9" s="441"/>
      <c r="HF9" s="441"/>
      <c r="HG9" s="441"/>
      <c r="HH9" s="441"/>
      <c r="HI9" s="441"/>
      <c r="HJ9" s="441"/>
      <c r="HK9" s="441"/>
      <c r="HL9" s="441"/>
      <c r="HM9" s="441"/>
      <c r="HN9" s="441"/>
      <c r="HO9" s="441"/>
      <c r="HP9" s="441"/>
      <c r="HQ9" s="441"/>
      <c r="HR9" s="441"/>
      <c r="HS9" s="441"/>
      <c r="HT9" s="441"/>
      <c r="HU9" s="441"/>
      <c r="HV9" s="441"/>
      <c r="HW9" s="441"/>
      <c r="HX9" s="441"/>
      <c r="HY9" s="441"/>
      <c r="HZ9" s="441"/>
      <c r="IA9" s="441"/>
      <c r="IB9" s="441"/>
      <c r="IC9" s="441"/>
      <c r="ID9" s="441"/>
      <c r="IE9" s="441"/>
      <c r="IF9" s="441"/>
      <c r="IG9" s="441"/>
      <c r="IH9" s="441"/>
      <c r="II9" s="441"/>
      <c r="IJ9" s="441"/>
      <c r="IK9" s="441"/>
      <c r="IL9" s="441"/>
      <c r="IM9" s="441"/>
      <c r="IN9" s="441"/>
      <c r="IO9" s="441"/>
      <c r="IP9" s="441"/>
      <c r="IQ9" s="441"/>
      <c r="IR9" s="441"/>
      <c r="IS9" s="441"/>
      <c r="IT9" s="441"/>
      <c r="IU9" s="441"/>
      <c r="IV9" s="441"/>
      <c r="IW9" s="441"/>
      <c r="IX9" s="441"/>
      <c r="IY9" s="441"/>
      <c r="IZ9" s="441"/>
      <c r="JA9" s="441"/>
      <c r="JB9" s="441"/>
      <c r="JC9" s="441"/>
      <c r="JD9" s="441"/>
      <c r="JE9" s="441"/>
      <c r="JF9" s="441"/>
      <c r="JG9" s="441"/>
      <c r="JH9" s="441"/>
      <c r="JI9" s="441"/>
      <c r="JJ9" s="441"/>
      <c r="JK9" s="441"/>
      <c r="JL9" s="441"/>
      <c r="JM9" s="441"/>
      <c r="JN9" s="441"/>
      <c r="JO9" s="441"/>
      <c r="JP9" s="441"/>
      <c r="JQ9" s="441"/>
      <c r="JR9" s="441"/>
      <c r="JS9" s="441"/>
      <c r="JT9" s="441"/>
      <c r="JU9" s="441"/>
      <c r="JV9" s="441"/>
      <c r="JW9" s="441"/>
      <c r="JX9" s="441"/>
      <c r="JY9" s="441"/>
      <c r="JZ9" s="441"/>
      <c r="KA9" s="441"/>
      <c r="KB9" s="441"/>
      <c r="KC9" s="441"/>
      <c r="KD9" s="441"/>
      <c r="KE9" s="441"/>
      <c r="KF9" s="441"/>
      <c r="KG9" s="441"/>
      <c r="KH9" s="441"/>
      <c r="KI9" s="441"/>
      <c r="KJ9" s="441"/>
      <c r="KK9" s="441"/>
      <c r="KL9" s="441"/>
      <c r="KM9" s="441"/>
      <c r="KN9" s="441"/>
      <c r="KO9" s="441"/>
      <c r="KP9" s="441"/>
      <c r="KQ9" s="441"/>
      <c r="KR9" s="441"/>
      <c r="KS9" s="441"/>
      <c r="KT9" s="441"/>
      <c r="KU9" s="441"/>
      <c r="KV9" s="441"/>
      <c r="KW9" s="441"/>
      <c r="KX9" s="441"/>
      <c r="KY9" s="441"/>
      <c r="KZ9" s="441"/>
      <c r="LA9" s="441"/>
      <c r="LB9" s="441"/>
      <c r="LC9" s="441"/>
      <c r="LD9" s="441"/>
      <c r="LE9" s="441"/>
      <c r="LF9" s="441"/>
      <c r="LG9" s="441"/>
      <c r="LH9" s="441"/>
      <c r="LI9" s="441"/>
      <c r="LJ9" s="441"/>
      <c r="LK9" s="441"/>
      <c r="LL9" s="441"/>
      <c r="LM9" s="441"/>
      <c r="LN9" s="441"/>
      <c r="LO9" s="441"/>
      <c r="LP9" s="441"/>
      <c r="LQ9" s="441"/>
      <c r="LR9" s="441"/>
      <c r="LS9" s="441"/>
      <c r="LT9" s="441"/>
      <c r="LU9" s="441"/>
      <c r="LV9" s="441"/>
      <c r="LW9" s="441"/>
      <c r="LX9" s="441"/>
      <c r="LY9" s="441"/>
      <c r="LZ9" s="441"/>
      <c r="MA9" s="441"/>
      <c r="MB9" s="441"/>
      <c r="MC9" s="441"/>
      <c r="MD9" s="441"/>
      <c r="ME9" s="441"/>
      <c r="MF9" s="441"/>
      <c r="MG9" s="441"/>
      <c r="MH9" s="441"/>
      <c r="MI9" s="441"/>
      <c r="MJ9" s="441"/>
      <c r="MK9" s="441"/>
      <c r="ML9" s="441"/>
      <c r="MM9" s="441"/>
      <c r="MN9" s="441"/>
      <c r="MO9" s="441"/>
      <c r="MP9" s="441"/>
      <c r="MQ9" s="441"/>
      <c r="MR9" s="441"/>
      <c r="MS9" s="441"/>
      <c r="MT9" s="441"/>
      <c r="MU9" s="441"/>
      <c r="MV9" s="441"/>
      <c r="MW9" s="441"/>
      <c r="MX9" s="441"/>
      <c r="MY9" s="441"/>
      <c r="MZ9" s="441"/>
      <c r="NA9" s="441"/>
      <c r="NB9" s="441"/>
      <c r="NC9" s="441"/>
      <c r="ND9" s="441"/>
      <c r="NE9" s="441"/>
      <c r="NF9" s="441"/>
      <c r="NG9" s="441"/>
      <c r="NH9" s="441"/>
      <c r="NI9" s="441"/>
      <c r="NJ9" s="441"/>
      <c r="NK9" s="441"/>
      <c r="NL9" s="441"/>
      <c r="NM9" s="441"/>
      <c r="NN9" s="441"/>
      <c r="NO9" s="441"/>
      <c r="NP9" s="441"/>
      <c r="NQ9" s="441"/>
      <c r="NR9" s="441"/>
      <c r="NS9" s="441"/>
      <c r="NT9" s="441"/>
      <c r="NU9" s="441"/>
      <c r="NV9" s="441"/>
      <c r="NW9" s="441"/>
      <c r="NX9" s="441"/>
      <c r="NY9" s="441"/>
      <c r="NZ9" s="441"/>
      <c r="OA9" s="441"/>
      <c r="OB9" s="441"/>
      <c r="OC9" s="441"/>
      <c r="OD9" s="441"/>
      <c r="OE9" s="441"/>
      <c r="OF9" s="441"/>
      <c r="OG9" s="441"/>
      <c r="OH9" s="441"/>
      <c r="OI9" s="441"/>
      <c r="OJ9" s="441"/>
      <c r="OK9" s="441"/>
      <c r="OL9" s="441"/>
    </row>
    <row r="10" spans="1:402" ht="16.2">
      <c r="A10" s="432"/>
      <c r="B10" s="433"/>
      <c r="C10" s="433" t="s">
        <v>108</v>
      </c>
      <c r="D10" s="434"/>
      <c r="E10" s="421" t="str">
        <f t="shared" si="42"/>
        <v>0/2</v>
      </c>
      <c r="F10" s="453"/>
      <c r="G10" s="434"/>
      <c r="H10" s="441"/>
      <c r="I10" s="441"/>
      <c r="J10" s="441"/>
      <c r="K10" s="441"/>
      <c r="L10" s="441"/>
      <c r="M10" s="441"/>
      <c r="N10" s="441"/>
      <c r="O10" s="441"/>
      <c r="P10" s="441"/>
      <c r="Q10" s="441"/>
      <c r="R10" s="441"/>
      <c r="S10" s="441" t="s">
        <v>121</v>
      </c>
      <c r="T10" s="441"/>
      <c r="U10" s="441"/>
      <c r="V10" s="441" t="s">
        <v>121</v>
      </c>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c r="AW10" s="441"/>
      <c r="AX10" s="441"/>
      <c r="AY10" s="441"/>
      <c r="AZ10" s="441"/>
      <c r="BA10" s="441"/>
      <c r="BB10" s="441"/>
      <c r="BC10" s="441"/>
      <c r="BD10" s="441"/>
      <c r="BE10" s="441"/>
      <c r="BF10" s="441"/>
      <c r="BG10" s="441"/>
      <c r="BH10" s="441"/>
      <c r="BI10" s="441"/>
      <c r="BJ10" s="441"/>
      <c r="BK10" s="441"/>
      <c r="BL10" s="441"/>
      <c r="BM10" s="441"/>
      <c r="BN10" s="441"/>
      <c r="BO10" s="441"/>
      <c r="BP10" s="441"/>
      <c r="BQ10" s="441"/>
      <c r="BR10" s="441"/>
      <c r="BS10" s="441"/>
      <c r="BT10" s="441"/>
      <c r="BU10" s="441"/>
      <c r="BV10" s="441"/>
      <c r="BW10" s="441"/>
      <c r="BX10" s="441"/>
      <c r="BY10" s="441"/>
      <c r="BZ10" s="441"/>
      <c r="CA10" s="441"/>
      <c r="CB10" s="441"/>
      <c r="CC10" s="441"/>
      <c r="CD10" s="441"/>
      <c r="CE10" s="441"/>
      <c r="CF10" s="441"/>
      <c r="CG10" s="441"/>
      <c r="CH10" s="441"/>
      <c r="CI10" s="441"/>
      <c r="CJ10" s="441"/>
      <c r="CK10" s="441"/>
      <c r="CL10" s="441"/>
      <c r="CM10" s="441"/>
      <c r="CN10" s="441"/>
      <c r="CO10" s="441"/>
      <c r="CP10" s="441"/>
      <c r="CQ10" s="441"/>
      <c r="CR10" s="441"/>
      <c r="CS10" s="441"/>
      <c r="CT10" s="441"/>
      <c r="CU10" s="441"/>
      <c r="CV10" s="441"/>
      <c r="CW10" s="441"/>
      <c r="CX10" s="441"/>
      <c r="CY10" s="441"/>
      <c r="CZ10" s="441"/>
      <c r="DA10" s="441"/>
      <c r="DB10" s="441"/>
      <c r="DC10" s="441"/>
      <c r="DD10" s="441"/>
      <c r="DE10" s="441"/>
      <c r="DF10" s="441"/>
      <c r="DG10" s="441"/>
      <c r="DH10" s="441"/>
      <c r="DI10" s="441"/>
      <c r="DJ10" s="441"/>
      <c r="DK10" s="441"/>
      <c r="DL10" s="441"/>
      <c r="DM10" s="441"/>
      <c r="DN10" s="441"/>
      <c r="DO10" s="441"/>
      <c r="DP10" s="441"/>
      <c r="DQ10" s="441"/>
      <c r="DR10" s="441"/>
      <c r="DS10" s="441"/>
      <c r="DT10" s="441"/>
      <c r="DU10" s="441"/>
      <c r="DV10" s="441"/>
      <c r="DW10" s="441"/>
      <c r="DX10" s="441"/>
      <c r="DY10" s="441"/>
      <c r="DZ10" s="441"/>
      <c r="EA10" s="441"/>
      <c r="EB10" s="441"/>
      <c r="EC10" s="441"/>
      <c r="ED10" s="441"/>
      <c r="EE10" s="441"/>
      <c r="EF10" s="441"/>
      <c r="EG10" s="441"/>
      <c r="EH10" s="441"/>
      <c r="EI10" s="441"/>
      <c r="EJ10" s="441"/>
      <c r="EK10" s="441"/>
      <c r="EL10" s="441"/>
      <c r="EM10" s="441"/>
      <c r="EN10" s="441"/>
      <c r="EO10" s="441"/>
      <c r="EP10" s="441"/>
      <c r="EQ10" s="441"/>
      <c r="ER10" s="441"/>
      <c r="ES10" s="441"/>
      <c r="ET10" s="441"/>
      <c r="EU10" s="441"/>
      <c r="EV10" s="441"/>
      <c r="EW10" s="441"/>
      <c r="EX10" s="441"/>
      <c r="EY10" s="441"/>
      <c r="EZ10" s="441"/>
      <c r="FA10" s="441"/>
      <c r="FB10" s="441"/>
      <c r="FC10" s="441"/>
      <c r="FD10" s="441"/>
      <c r="FE10" s="441"/>
      <c r="FF10" s="441"/>
      <c r="FG10" s="441"/>
      <c r="FH10" s="441"/>
      <c r="FI10" s="441"/>
      <c r="FJ10" s="441"/>
      <c r="FK10" s="441"/>
      <c r="FL10" s="441"/>
      <c r="FM10" s="441"/>
      <c r="FN10" s="441"/>
      <c r="FO10" s="441"/>
      <c r="FP10" s="441"/>
      <c r="FQ10" s="441"/>
      <c r="FR10" s="441"/>
      <c r="FS10" s="441"/>
      <c r="FT10" s="441"/>
      <c r="FU10" s="441"/>
      <c r="FV10" s="441"/>
      <c r="FW10" s="441"/>
      <c r="FX10" s="441"/>
      <c r="FY10" s="441"/>
      <c r="FZ10" s="441"/>
      <c r="GA10" s="441"/>
      <c r="GB10" s="441"/>
      <c r="GC10" s="441"/>
      <c r="GD10" s="441"/>
      <c r="GE10" s="441"/>
      <c r="GF10" s="441"/>
      <c r="GG10" s="441"/>
      <c r="GH10" s="441"/>
      <c r="GI10" s="441"/>
      <c r="GJ10" s="441"/>
      <c r="GK10" s="441"/>
      <c r="GL10" s="441"/>
      <c r="GM10" s="441"/>
      <c r="GN10" s="441"/>
      <c r="GO10" s="441"/>
      <c r="GP10" s="441"/>
      <c r="GQ10" s="441"/>
      <c r="GR10" s="441"/>
      <c r="GS10" s="441"/>
      <c r="GT10" s="441"/>
      <c r="GU10" s="441"/>
      <c r="GV10" s="441"/>
      <c r="GW10" s="441"/>
      <c r="GX10" s="441"/>
      <c r="GY10" s="441"/>
      <c r="GZ10" s="441"/>
      <c r="HA10" s="441"/>
      <c r="HB10" s="441"/>
      <c r="HC10" s="441"/>
      <c r="HD10" s="441"/>
      <c r="HE10" s="441"/>
      <c r="HF10" s="441"/>
      <c r="HG10" s="441"/>
      <c r="HH10" s="441"/>
      <c r="HI10" s="441"/>
      <c r="HJ10" s="441"/>
      <c r="HK10" s="441"/>
      <c r="HL10" s="441"/>
      <c r="HM10" s="441"/>
      <c r="HN10" s="441"/>
      <c r="HO10" s="441"/>
      <c r="HP10" s="441"/>
      <c r="HQ10" s="441"/>
      <c r="HR10" s="441"/>
      <c r="HS10" s="441"/>
      <c r="HT10" s="441"/>
      <c r="HU10" s="441"/>
      <c r="HV10" s="441"/>
      <c r="HW10" s="441"/>
      <c r="HX10" s="441"/>
      <c r="HY10" s="441"/>
      <c r="HZ10" s="441"/>
      <c r="IA10" s="441"/>
      <c r="IB10" s="441"/>
      <c r="IC10" s="441"/>
      <c r="ID10" s="441"/>
      <c r="IE10" s="441"/>
      <c r="IF10" s="441"/>
      <c r="IG10" s="441"/>
      <c r="IH10" s="441"/>
      <c r="II10" s="441"/>
      <c r="IJ10" s="441"/>
      <c r="IK10" s="441"/>
      <c r="IL10" s="441"/>
      <c r="IM10" s="441"/>
      <c r="IN10" s="441"/>
      <c r="IO10" s="441"/>
      <c r="IP10" s="441"/>
      <c r="IQ10" s="441"/>
      <c r="IR10" s="441"/>
      <c r="IS10" s="441"/>
      <c r="IT10" s="441"/>
      <c r="IU10" s="441"/>
      <c r="IV10" s="441"/>
      <c r="IW10" s="441"/>
      <c r="IX10" s="441"/>
      <c r="IY10" s="441"/>
      <c r="IZ10" s="441"/>
      <c r="JA10" s="441"/>
      <c r="JB10" s="441"/>
      <c r="JC10" s="441"/>
      <c r="JD10" s="441"/>
      <c r="JE10" s="441"/>
      <c r="JF10" s="441"/>
      <c r="JG10" s="441"/>
      <c r="JH10" s="441"/>
      <c r="JI10" s="441"/>
      <c r="JJ10" s="441"/>
      <c r="JK10" s="441"/>
      <c r="JL10" s="441"/>
      <c r="JM10" s="441"/>
      <c r="JN10" s="441"/>
      <c r="JO10" s="441"/>
      <c r="JP10" s="441"/>
      <c r="JQ10" s="441"/>
      <c r="JR10" s="441"/>
      <c r="JS10" s="441"/>
      <c r="JT10" s="441"/>
      <c r="JU10" s="441"/>
      <c r="JV10" s="441"/>
      <c r="JW10" s="441"/>
      <c r="JX10" s="441"/>
      <c r="JY10" s="441"/>
      <c r="JZ10" s="441"/>
      <c r="KA10" s="441"/>
      <c r="KB10" s="441"/>
      <c r="KC10" s="441"/>
      <c r="KD10" s="441"/>
      <c r="KE10" s="441"/>
      <c r="KF10" s="441"/>
      <c r="KG10" s="441"/>
      <c r="KH10" s="441"/>
      <c r="KI10" s="441"/>
      <c r="KJ10" s="441"/>
      <c r="KK10" s="441"/>
      <c r="KL10" s="441"/>
      <c r="KM10" s="441"/>
      <c r="KN10" s="441"/>
      <c r="KO10" s="441"/>
      <c r="KP10" s="441"/>
      <c r="KQ10" s="441"/>
      <c r="KR10" s="441"/>
      <c r="KS10" s="441"/>
      <c r="KT10" s="441"/>
      <c r="KU10" s="441"/>
      <c r="KV10" s="441"/>
      <c r="KW10" s="441"/>
      <c r="KX10" s="441"/>
      <c r="KY10" s="441"/>
      <c r="KZ10" s="441"/>
      <c r="LA10" s="441"/>
      <c r="LB10" s="441"/>
      <c r="LC10" s="441"/>
      <c r="LD10" s="441"/>
      <c r="LE10" s="441"/>
      <c r="LF10" s="441"/>
      <c r="LG10" s="441"/>
      <c r="LH10" s="441"/>
      <c r="LI10" s="441"/>
      <c r="LJ10" s="441"/>
      <c r="LK10" s="441"/>
      <c r="LL10" s="441"/>
      <c r="LM10" s="441"/>
      <c r="LN10" s="441"/>
      <c r="LO10" s="441"/>
      <c r="LP10" s="441"/>
      <c r="LQ10" s="441"/>
      <c r="LR10" s="441"/>
      <c r="LS10" s="441"/>
      <c r="LT10" s="441"/>
      <c r="LU10" s="441"/>
      <c r="LV10" s="441"/>
      <c r="LW10" s="441"/>
      <c r="LX10" s="441"/>
      <c r="LY10" s="441"/>
      <c r="LZ10" s="441"/>
      <c r="MA10" s="441"/>
      <c r="MB10" s="441"/>
      <c r="MC10" s="441"/>
      <c r="MD10" s="441"/>
      <c r="ME10" s="441"/>
      <c r="MF10" s="441"/>
      <c r="MG10" s="441"/>
      <c r="MH10" s="441"/>
      <c r="MI10" s="441"/>
      <c r="MJ10" s="441"/>
      <c r="MK10" s="441"/>
      <c r="ML10" s="441"/>
      <c r="MM10" s="441"/>
      <c r="MN10" s="441"/>
      <c r="MO10" s="441"/>
      <c r="MP10" s="441"/>
      <c r="MQ10" s="441"/>
      <c r="MR10" s="441"/>
      <c r="MS10" s="441"/>
      <c r="MT10" s="441"/>
      <c r="MU10" s="441"/>
      <c r="MV10" s="441"/>
      <c r="MW10" s="441"/>
      <c r="MX10" s="441"/>
      <c r="MY10" s="441"/>
      <c r="MZ10" s="441"/>
      <c r="NA10" s="441"/>
      <c r="NB10" s="441"/>
      <c r="NC10" s="441"/>
      <c r="ND10" s="441"/>
      <c r="NE10" s="441"/>
      <c r="NF10" s="441"/>
      <c r="NG10" s="441"/>
      <c r="NH10" s="441"/>
      <c r="NI10" s="441"/>
      <c r="NJ10" s="441"/>
      <c r="NK10" s="441"/>
      <c r="NL10" s="441"/>
      <c r="NM10" s="441"/>
      <c r="NN10" s="441"/>
      <c r="NO10" s="441"/>
      <c r="NP10" s="441"/>
      <c r="NQ10" s="441"/>
      <c r="NR10" s="441"/>
      <c r="NS10" s="441"/>
      <c r="NT10" s="441"/>
      <c r="NU10" s="441"/>
      <c r="NV10" s="441"/>
      <c r="NW10" s="441"/>
      <c r="NX10" s="441"/>
      <c r="NY10" s="441"/>
      <c r="NZ10" s="441"/>
      <c r="OA10" s="441"/>
      <c r="OB10" s="441"/>
      <c r="OC10" s="441"/>
      <c r="OD10" s="441"/>
      <c r="OE10" s="441"/>
      <c r="OF10" s="441"/>
      <c r="OG10" s="441"/>
      <c r="OH10" s="441"/>
      <c r="OI10" s="441"/>
      <c r="OJ10" s="441"/>
      <c r="OK10" s="441"/>
      <c r="OL10" s="441"/>
    </row>
    <row r="11" spans="1:402" ht="16.2">
      <c r="A11" s="432"/>
      <c r="B11" s="433"/>
      <c r="C11" s="433" t="s">
        <v>109</v>
      </c>
      <c r="D11" s="434"/>
      <c r="E11" s="421" t="str">
        <f t="shared" si="42"/>
        <v>0/3</v>
      </c>
      <c r="F11" s="453"/>
      <c r="G11" s="434"/>
      <c r="H11" s="441"/>
      <c r="I11" s="441"/>
      <c r="J11" s="441"/>
      <c r="K11" s="441"/>
      <c r="L11" s="441"/>
      <c r="M11" s="441"/>
      <c r="N11" s="441"/>
      <c r="O11" s="441"/>
      <c r="P11" s="441"/>
      <c r="Q11" s="441"/>
      <c r="R11" s="441"/>
      <c r="S11" s="441"/>
      <c r="T11" s="441"/>
      <c r="U11" s="441"/>
      <c r="V11" s="441"/>
      <c r="W11" s="441" t="s">
        <v>121</v>
      </c>
      <c r="X11" s="441" t="s">
        <v>121</v>
      </c>
      <c r="Y11" s="441" t="s">
        <v>121</v>
      </c>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c r="AW11" s="441"/>
      <c r="AX11" s="441"/>
      <c r="AY11" s="441"/>
      <c r="AZ11" s="441"/>
      <c r="BA11" s="441"/>
      <c r="BB11" s="441"/>
      <c r="BC11" s="441"/>
      <c r="BD11" s="441"/>
      <c r="BE11" s="441"/>
      <c r="BF11" s="441"/>
      <c r="BG11" s="441"/>
      <c r="BH11" s="441"/>
      <c r="BI11" s="441"/>
      <c r="BJ11" s="441"/>
      <c r="BK11" s="441"/>
      <c r="BL11" s="441"/>
      <c r="BM11" s="441"/>
      <c r="BN11" s="441"/>
      <c r="BO11" s="441"/>
      <c r="BP11" s="441"/>
      <c r="BQ11" s="441"/>
      <c r="BR11" s="441"/>
      <c r="BS11" s="441"/>
      <c r="BT11" s="441"/>
      <c r="BU11" s="441"/>
      <c r="BV11" s="441"/>
      <c r="BW11" s="441"/>
      <c r="BX11" s="441"/>
      <c r="BY11" s="441"/>
      <c r="BZ11" s="441"/>
      <c r="CA11" s="441"/>
      <c r="CB11" s="441"/>
      <c r="CC11" s="441"/>
      <c r="CD11" s="441"/>
      <c r="CE11" s="441"/>
      <c r="CF11" s="441"/>
      <c r="CG11" s="441"/>
      <c r="CH11" s="441"/>
      <c r="CI11" s="441"/>
      <c r="CJ11" s="441"/>
      <c r="CK11" s="441"/>
      <c r="CL11" s="441"/>
      <c r="CM11" s="441"/>
      <c r="CN11" s="441"/>
      <c r="CO11" s="441"/>
      <c r="CP11" s="441"/>
      <c r="CQ11" s="441"/>
      <c r="CR11" s="441"/>
      <c r="CS11" s="441"/>
      <c r="CT11" s="441"/>
      <c r="CU11" s="441"/>
      <c r="CV11" s="441"/>
      <c r="CW11" s="441"/>
      <c r="CX11" s="441"/>
      <c r="CY11" s="441"/>
      <c r="CZ11" s="441"/>
      <c r="DA11" s="441"/>
      <c r="DB11" s="441"/>
      <c r="DC11" s="441"/>
      <c r="DD11" s="441"/>
      <c r="DE11" s="441"/>
      <c r="DF11" s="441"/>
      <c r="DG11" s="441"/>
      <c r="DH11" s="441"/>
      <c r="DI11" s="441"/>
      <c r="DJ11" s="441"/>
      <c r="DK11" s="441"/>
      <c r="DL11" s="441"/>
      <c r="DM11" s="441"/>
      <c r="DN11" s="441"/>
      <c r="DO11" s="441"/>
      <c r="DP11" s="441"/>
      <c r="DQ11" s="441"/>
      <c r="DR11" s="441"/>
      <c r="DS11" s="441"/>
      <c r="DT11" s="441"/>
      <c r="DU11" s="441"/>
      <c r="DV11" s="441"/>
      <c r="DW11" s="441"/>
      <c r="DX11" s="441"/>
      <c r="DY11" s="441"/>
      <c r="DZ11" s="441"/>
      <c r="EA11" s="441"/>
      <c r="EB11" s="441"/>
      <c r="EC11" s="441"/>
      <c r="ED11" s="441"/>
      <c r="EE11" s="441"/>
      <c r="EF11" s="441"/>
      <c r="EG11" s="441"/>
      <c r="EH11" s="441"/>
      <c r="EI11" s="441"/>
      <c r="EJ11" s="441"/>
      <c r="EK11" s="441"/>
      <c r="EL11" s="441"/>
      <c r="EM11" s="441"/>
      <c r="EN11" s="441"/>
      <c r="EO11" s="441"/>
      <c r="EP11" s="441"/>
      <c r="EQ11" s="441"/>
      <c r="ER11" s="441"/>
      <c r="ES11" s="441"/>
      <c r="ET11" s="441"/>
      <c r="EU11" s="441"/>
      <c r="EV11" s="441"/>
      <c r="EW11" s="441"/>
      <c r="EX11" s="441"/>
      <c r="EY11" s="441"/>
      <c r="EZ11" s="441"/>
      <c r="FA11" s="441"/>
      <c r="FB11" s="441"/>
      <c r="FC11" s="441"/>
      <c r="FD11" s="441"/>
      <c r="FE11" s="441"/>
      <c r="FF11" s="441"/>
      <c r="FG11" s="441"/>
      <c r="FH11" s="441"/>
      <c r="FI11" s="441"/>
      <c r="FJ11" s="441"/>
      <c r="FK11" s="441"/>
      <c r="FL11" s="441"/>
      <c r="FM11" s="441"/>
      <c r="FN11" s="441"/>
      <c r="FO11" s="441"/>
      <c r="FP11" s="441"/>
      <c r="FQ11" s="441"/>
      <c r="FR11" s="441"/>
      <c r="FS11" s="441"/>
      <c r="FT11" s="441"/>
      <c r="FU11" s="441"/>
      <c r="FV11" s="441"/>
      <c r="FW11" s="441"/>
      <c r="FX11" s="441"/>
      <c r="FY11" s="441"/>
      <c r="FZ11" s="441"/>
      <c r="GA11" s="441"/>
      <c r="GB11" s="441"/>
      <c r="GC11" s="441"/>
      <c r="GD11" s="441"/>
      <c r="GE11" s="441"/>
      <c r="GF11" s="441"/>
      <c r="GG11" s="441"/>
      <c r="GH11" s="441"/>
      <c r="GI11" s="441"/>
      <c r="GJ11" s="441"/>
      <c r="GK11" s="441"/>
      <c r="GL11" s="441"/>
      <c r="GM11" s="441"/>
      <c r="GN11" s="441"/>
      <c r="GO11" s="441"/>
      <c r="GP11" s="441"/>
      <c r="GQ11" s="441"/>
      <c r="GR11" s="441"/>
      <c r="GS11" s="441"/>
      <c r="GT11" s="441"/>
      <c r="GU11" s="441"/>
      <c r="GV11" s="441"/>
      <c r="GW11" s="441"/>
      <c r="GX11" s="441"/>
      <c r="GY11" s="441"/>
      <c r="GZ11" s="441"/>
      <c r="HA11" s="441"/>
      <c r="HB11" s="441"/>
      <c r="HC11" s="441"/>
      <c r="HD11" s="441"/>
      <c r="HE11" s="441"/>
      <c r="HF11" s="441"/>
      <c r="HG11" s="441"/>
      <c r="HH11" s="441"/>
      <c r="HI11" s="441"/>
      <c r="HJ11" s="441"/>
      <c r="HK11" s="441"/>
      <c r="HL11" s="441"/>
      <c r="HM11" s="441"/>
      <c r="HN11" s="441"/>
      <c r="HO11" s="441"/>
      <c r="HP11" s="441"/>
      <c r="HQ11" s="441"/>
      <c r="HR11" s="441"/>
      <c r="HS11" s="441"/>
      <c r="HT11" s="441"/>
      <c r="HU11" s="441"/>
      <c r="HV11" s="441"/>
      <c r="HW11" s="441"/>
      <c r="HX11" s="441"/>
      <c r="HY11" s="441"/>
      <c r="HZ11" s="441"/>
      <c r="IA11" s="441"/>
      <c r="IB11" s="441"/>
      <c r="IC11" s="441"/>
      <c r="ID11" s="441"/>
      <c r="IE11" s="441"/>
      <c r="IF11" s="441"/>
      <c r="IG11" s="441"/>
      <c r="IH11" s="441"/>
      <c r="II11" s="441"/>
      <c r="IJ11" s="441"/>
      <c r="IK11" s="441"/>
      <c r="IL11" s="441"/>
      <c r="IM11" s="441"/>
      <c r="IN11" s="441"/>
      <c r="IO11" s="441"/>
      <c r="IP11" s="441"/>
      <c r="IQ11" s="441"/>
      <c r="IR11" s="441"/>
      <c r="IS11" s="441"/>
      <c r="IT11" s="441"/>
      <c r="IU11" s="441"/>
      <c r="IV11" s="441"/>
      <c r="IW11" s="441"/>
      <c r="IX11" s="441"/>
      <c r="IY11" s="441"/>
      <c r="IZ11" s="441"/>
      <c r="JA11" s="441"/>
      <c r="JB11" s="441"/>
      <c r="JC11" s="441"/>
      <c r="JD11" s="441"/>
      <c r="JE11" s="441"/>
      <c r="JF11" s="441"/>
      <c r="JG11" s="441"/>
      <c r="JH11" s="441"/>
      <c r="JI11" s="441"/>
      <c r="JJ11" s="441"/>
      <c r="JK11" s="441"/>
      <c r="JL11" s="441"/>
      <c r="JM11" s="441"/>
      <c r="JN11" s="441"/>
      <c r="JO11" s="441"/>
      <c r="JP11" s="441"/>
      <c r="JQ11" s="441"/>
      <c r="JR11" s="441"/>
      <c r="JS11" s="441"/>
      <c r="JT11" s="441"/>
      <c r="JU11" s="441"/>
      <c r="JV11" s="441"/>
      <c r="JW11" s="441"/>
      <c r="JX11" s="441"/>
      <c r="JY11" s="441"/>
      <c r="JZ11" s="441"/>
      <c r="KA11" s="441"/>
      <c r="KB11" s="441"/>
      <c r="KC11" s="441"/>
      <c r="KD11" s="441"/>
      <c r="KE11" s="441"/>
      <c r="KF11" s="441"/>
      <c r="KG11" s="441"/>
      <c r="KH11" s="441"/>
      <c r="KI11" s="441"/>
      <c r="KJ11" s="441"/>
      <c r="KK11" s="441"/>
      <c r="KL11" s="441"/>
      <c r="KM11" s="441"/>
      <c r="KN11" s="441"/>
      <c r="KO11" s="441"/>
      <c r="KP11" s="441"/>
      <c r="KQ11" s="441"/>
      <c r="KR11" s="441"/>
      <c r="KS11" s="441"/>
      <c r="KT11" s="441"/>
      <c r="KU11" s="441"/>
      <c r="KV11" s="441"/>
      <c r="KW11" s="441"/>
      <c r="KX11" s="441"/>
      <c r="KY11" s="441"/>
      <c r="KZ11" s="441"/>
      <c r="LA11" s="441"/>
      <c r="LB11" s="441"/>
      <c r="LC11" s="441"/>
      <c r="LD11" s="441"/>
      <c r="LE11" s="441"/>
      <c r="LF11" s="441"/>
      <c r="LG11" s="441"/>
      <c r="LH11" s="441"/>
      <c r="LI11" s="441"/>
      <c r="LJ11" s="441"/>
      <c r="LK11" s="441"/>
      <c r="LL11" s="441"/>
      <c r="LM11" s="441"/>
      <c r="LN11" s="441"/>
      <c r="LO11" s="441"/>
      <c r="LP11" s="441"/>
      <c r="LQ11" s="441"/>
      <c r="LR11" s="441"/>
      <c r="LS11" s="441"/>
      <c r="LT11" s="441"/>
      <c r="LU11" s="441"/>
      <c r="LV11" s="441"/>
      <c r="LW11" s="441"/>
      <c r="LX11" s="441"/>
      <c r="LY11" s="441"/>
      <c r="LZ11" s="441"/>
      <c r="MA11" s="441"/>
      <c r="MB11" s="441"/>
      <c r="MC11" s="441"/>
      <c r="MD11" s="441"/>
      <c r="ME11" s="441"/>
      <c r="MF11" s="441"/>
      <c r="MG11" s="441"/>
      <c r="MH11" s="441"/>
      <c r="MI11" s="441"/>
      <c r="MJ11" s="441"/>
      <c r="MK11" s="441"/>
      <c r="ML11" s="441"/>
      <c r="MM11" s="441"/>
      <c r="MN11" s="441"/>
      <c r="MO11" s="441"/>
      <c r="MP11" s="441"/>
      <c r="MQ11" s="441"/>
      <c r="MR11" s="441"/>
      <c r="MS11" s="441"/>
      <c r="MT11" s="441"/>
      <c r="MU11" s="441"/>
      <c r="MV11" s="441"/>
      <c r="MW11" s="441"/>
      <c r="MX11" s="441"/>
      <c r="MY11" s="441"/>
      <c r="MZ11" s="441"/>
      <c r="NA11" s="441"/>
      <c r="NB11" s="441"/>
      <c r="NC11" s="441"/>
      <c r="ND11" s="441"/>
      <c r="NE11" s="441"/>
      <c r="NF11" s="441"/>
      <c r="NG11" s="441"/>
      <c r="NH11" s="441"/>
      <c r="NI11" s="441"/>
      <c r="NJ11" s="441"/>
      <c r="NK11" s="441"/>
      <c r="NL11" s="441"/>
      <c r="NM11" s="441"/>
      <c r="NN11" s="441"/>
      <c r="NO11" s="441"/>
      <c r="NP11" s="441"/>
      <c r="NQ11" s="441"/>
      <c r="NR11" s="441"/>
      <c r="NS11" s="441"/>
      <c r="NT11" s="441"/>
      <c r="NU11" s="441"/>
      <c r="NV11" s="441"/>
      <c r="NW11" s="441"/>
      <c r="NX11" s="441"/>
      <c r="NY11" s="441"/>
      <c r="NZ11" s="441"/>
      <c r="OA11" s="441"/>
      <c r="OB11" s="441"/>
      <c r="OC11" s="441"/>
      <c r="OD11" s="441"/>
      <c r="OE11" s="441"/>
      <c r="OF11" s="441"/>
      <c r="OG11" s="441"/>
      <c r="OH11" s="441"/>
      <c r="OI11" s="441"/>
      <c r="OJ11" s="441"/>
      <c r="OK11" s="441"/>
      <c r="OL11" s="441"/>
    </row>
    <row r="12" spans="1:402" ht="16.2">
      <c r="A12" s="432"/>
      <c r="B12" s="433" t="s">
        <v>124</v>
      </c>
      <c r="C12" s="433"/>
      <c r="D12" s="434"/>
      <c r="E12" s="421" t="str">
        <f t="shared" si="42"/>
        <v>0/6</v>
      </c>
      <c r="F12" s="453"/>
      <c r="G12" s="434"/>
      <c r="H12" s="441"/>
      <c r="I12" s="441"/>
      <c r="J12" s="441"/>
      <c r="K12" s="441"/>
      <c r="L12" s="441"/>
      <c r="M12" s="441"/>
      <c r="N12" s="441"/>
      <c r="O12" s="441"/>
      <c r="P12" s="441"/>
      <c r="Q12" s="441"/>
      <c r="R12" s="441"/>
      <c r="S12" s="441"/>
      <c r="T12" s="441"/>
      <c r="U12" s="441"/>
      <c r="V12" s="441"/>
      <c r="W12" s="441"/>
      <c r="X12" s="441"/>
      <c r="Y12" s="441"/>
      <c r="Z12" s="441" t="s">
        <v>122</v>
      </c>
      <c r="AA12" s="441"/>
      <c r="AB12" s="441"/>
      <c r="AC12" s="441" t="s">
        <v>122</v>
      </c>
      <c r="AD12" s="441" t="s">
        <v>122</v>
      </c>
      <c r="AE12" s="441" t="s">
        <v>122</v>
      </c>
      <c r="AF12" s="441" t="s">
        <v>122</v>
      </c>
      <c r="AG12" s="441" t="s">
        <v>122</v>
      </c>
      <c r="AH12" s="441"/>
      <c r="AI12" s="441"/>
      <c r="AJ12" s="441"/>
      <c r="AK12" s="441"/>
      <c r="AL12" s="441"/>
      <c r="AM12" s="441"/>
      <c r="AN12" s="441"/>
      <c r="AO12" s="441"/>
      <c r="AP12" s="441"/>
      <c r="AQ12" s="441"/>
      <c r="AR12" s="441"/>
      <c r="AS12" s="441"/>
      <c r="AT12" s="441"/>
      <c r="AU12" s="441"/>
      <c r="AV12" s="441"/>
      <c r="AW12" s="441"/>
      <c r="AX12" s="441"/>
      <c r="AY12" s="441"/>
      <c r="AZ12" s="441"/>
      <c r="BA12" s="441"/>
      <c r="BB12" s="441"/>
      <c r="BC12" s="441"/>
      <c r="BD12" s="441"/>
      <c r="BE12" s="441"/>
      <c r="BF12" s="441"/>
      <c r="BG12" s="441"/>
      <c r="BH12" s="441"/>
      <c r="BI12" s="441"/>
      <c r="BJ12" s="441"/>
      <c r="BK12" s="441"/>
      <c r="BL12" s="441"/>
      <c r="BM12" s="441"/>
      <c r="BN12" s="441"/>
      <c r="BO12" s="441"/>
      <c r="BP12" s="441"/>
      <c r="BQ12" s="441"/>
      <c r="BR12" s="441"/>
      <c r="BS12" s="441"/>
      <c r="BT12" s="441"/>
      <c r="BU12" s="441"/>
      <c r="BV12" s="441"/>
      <c r="BW12" s="441"/>
      <c r="BX12" s="441"/>
      <c r="BY12" s="441"/>
      <c r="BZ12" s="441"/>
      <c r="CA12" s="441"/>
      <c r="CB12" s="441"/>
      <c r="CC12" s="441"/>
      <c r="CD12" s="441"/>
      <c r="CE12" s="441"/>
      <c r="CF12" s="441"/>
      <c r="CG12" s="441"/>
      <c r="CH12" s="441"/>
      <c r="CI12" s="441"/>
      <c r="CJ12" s="441"/>
      <c r="CK12" s="441"/>
      <c r="CL12" s="441"/>
      <c r="CM12" s="441"/>
      <c r="CN12" s="441"/>
      <c r="CO12" s="441"/>
      <c r="CP12" s="441"/>
      <c r="CQ12" s="441"/>
      <c r="CR12" s="441"/>
      <c r="CS12" s="441"/>
      <c r="CT12" s="441"/>
      <c r="CU12" s="441"/>
      <c r="CV12" s="441"/>
      <c r="CW12" s="441"/>
      <c r="CX12" s="441"/>
      <c r="CY12" s="441"/>
      <c r="CZ12" s="441"/>
      <c r="DA12" s="441"/>
      <c r="DB12" s="441"/>
      <c r="DC12" s="441"/>
      <c r="DD12" s="441"/>
      <c r="DE12" s="441"/>
      <c r="DF12" s="441"/>
      <c r="DG12" s="441"/>
      <c r="DH12" s="441"/>
      <c r="DI12" s="441"/>
      <c r="DJ12" s="441"/>
      <c r="DK12" s="441"/>
      <c r="DL12" s="441"/>
      <c r="DM12" s="441"/>
      <c r="DN12" s="441"/>
      <c r="DO12" s="441"/>
      <c r="DP12" s="441"/>
      <c r="DQ12" s="441"/>
      <c r="DR12" s="441"/>
      <c r="DS12" s="441"/>
      <c r="DT12" s="441"/>
      <c r="DU12" s="441"/>
      <c r="DV12" s="441"/>
      <c r="DW12" s="441"/>
      <c r="DX12" s="441"/>
      <c r="DY12" s="441"/>
      <c r="DZ12" s="441"/>
      <c r="EA12" s="441"/>
      <c r="EB12" s="441"/>
      <c r="EC12" s="441"/>
      <c r="ED12" s="441"/>
      <c r="EE12" s="441"/>
      <c r="EF12" s="441"/>
      <c r="EG12" s="441"/>
      <c r="EH12" s="441"/>
      <c r="EI12" s="441"/>
      <c r="EJ12" s="441"/>
      <c r="EK12" s="441"/>
      <c r="EL12" s="441"/>
      <c r="EM12" s="441"/>
      <c r="EN12" s="441"/>
      <c r="EO12" s="441"/>
      <c r="EP12" s="441"/>
      <c r="EQ12" s="441"/>
      <c r="ER12" s="441"/>
      <c r="ES12" s="441"/>
      <c r="ET12" s="441"/>
      <c r="EU12" s="441"/>
      <c r="EV12" s="441"/>
      <c r="EW12" s="441"/>
      <c r="EX12" s="441"/>
      <c r="EY12" s="441"/>
      <c r="EZ12" s="441"/>
      <c r="FA12" s="441"/>
      <c r="FB12" s="441"/>
      <c r="FC12" s="441"/>
      <c r="FD12" s="441"/>
      <c r="FE12" s="441"/>
      <c r="FF12" s="441"/>
      <c r="FG12" s="441"/>
      <c r="FH12" s="441"/>
      <c r="FI12" s="441"/>
      <c r="FJ12" s="441"/>
      <c r="FK12" s="441"/>
      <c r="FL12" s="441"/>
      <c r="FM12" s="441"/>
      <c r="FN12" s="441"/>
      <c r="FO12" s="441"/>
      <c r="FP12" s="441"/>
      <c r="FQ12" s="441"/>
      <c r="FR12" s="441"/>
      <c r="FS12" s="441"/>
      <c r="FT12" s="441"/>
      <c r="FU12" s="441"/>
      <c r="FV12" s="441"/>
      <c r="FW12" s="441"/>
      <c r="FX12" s="441"/>
      <c r="FY12" s="441"/>
      <c r="FZ12" s="441"/>
      <c r="GA12" s="441"/>
      <c r="GB12" s="441"/>
      <c r="GC12" s="441"/>
      <c r="GD12" s="441"/>
      <c r="GE12" s="441"/>
      <c r="GF12" s="441"/>
      <c r="GG12" s="441"/>
      <c r="GH12" s="441"/>
      <c r="GI12" s="441"/>
      <c r="GJ12" s="441"/>
      <c r="GK12" s="441"/>
      <c r="GL12" s="441"/>
      <c r="GM12" s="441"/>
      <c r="GN12" s="441"/>
      <c r="GO12" s="441"/>
      <c r="GP12" s="441"/>
      <c r="GQ12" s="441"/>
      <c r="GR12" s="441"/>
      <c r="GS12" s="441"/>
      <c r="GT12" s="441"/>
      <c r="GU12" s="441"/>
      <c r="GV12" s="441"/>
      <c r="GW12" s="441"/>
      <c r="GX12" s="441"/>
      <c r="GY12" s="441"/>
      <c r="GZ12" s="441"/>
      <c r="HA12" s="441"/>
      <c r="HB12" s="441"/>
      <c r="HC12" s="441"/>
      <c r="HD12" s="441"/>
      <c r="HE12" s="441"/>
      <c r="HF12" s="441"/>
      <c r="HG12" s="441"/>
      <c r="HH12" s="441"/>
      <c r="HI12" s="441"/>
      <c r="HJ12" s="441"/>
      <c r="HK12" s="441"/>
      <c r="HL12" s="441"/>
      <c r="HM12" s="441"/>
      <c r="HN12" s="441"/>
      <c r="HO12" s="441"/>
      <c r="HP12" s="441"/>
      <c r="HQ12" s="441"/>
      <c r="HR12" s="441"/>
      <c r="HS12" s="441"/>
      <c r="HT12" s="441"/>
      <c r="HU12" s="441"/>
      <c r="HV12" s="441"/>
      <c r="HW12" s="441"/>
      <c r="HX12" s="441"/>
      <c r="HY12" s="441"/>
      <c r="HZ12" s="441"/>
      <c r="IA12" s="441"/>
      <c r="IB12" s="441"/>
      <c r="IC12" s="441"/>
      <c r="ID12" s="441"/>
      <c r="IE12" s="441"/>
      <c r="IF12" s="441"/>
      <c r="IG12" s="441"/>
      <c r="IH12" s="441"/>
      <c r="II12" s="441"/>
      <c r="IJ12" s="441"/>
      <c r="IK12" s="441"/>
      <c r="IL12" s="441"/>
      <c r="IM12" s="441"/>
      <c r="IN12" s="441"/>
      <c r="IO12" s="441"/>
      <c r="IP12" s="441"/>
      <c r="IQ12" s="441"/>
      <c r="IR12" s="441"/>
      <c r="IS12" s="441"/>
      <c r="IT12" s="441"/>
      <c r="IU12" s="441"/>
      <c r="IV12" s="441"/>
      <c r="IW12" s="441"/>
      <c r="IX12" s="441"/>
      <c r="IY12" s="441"/>
      <c r="IZ12" s="441"/>
      <c r="JA12" s="441"/>
      <c r="JB12" s="441"/>
      <c r="JC12" s="441"/>
      <c r="JD12" s="441"/>
      <c r="JE12" s="441"/>
      <c r="JF12" s="441"/>
      <c r="JG12" s="441"/>
      <c r="JH12" s="441"/>
      <c r="JI12" s="441"/>
      <c r="JJ12" s="441"/>
      <c r="JK12" s="441"/>
      <c r="JL12" s="441"/>
      <c r="JM12" s="441"/>
      <c r="JN12" s="441"/>
      <c r="JO12" s="441"/>
      <c r="JP12" s="441"/>
      <c r="JQ12" s="441"/>
      <c r="JR12" s="441"/>
      <c r="JS12" s="441"/>
      <c r="JT12" s="441"/>
      <c r="JU12" s="441"/>
      <c r="JV12" s="441"/>
      <c r="JW12" s="441"/>
      <c r="JX12" s="441"/>
      <c r="JY12" s="441"/>
      <c r="JZ12" s="441"/>
      <c r="KA12" s="441"/>
      <c r="KB12" s="441"/>
      <c r="KC12" s="441"/>
      <c r="KD12" s="441"/>
      <c r="KE12" s="441"/>
      <c r="KF12" s="441"/>
      <c r="KG12" s="441"/>
      <c r="KH12" s="441"/>
      <c r="KI12" s="441"/>
      <c r="KJ12" s="441"/>
      <c r="KK12" s="441"/>
      <c r="KL12" s="441"/>
      <c r="KM12" s="441"/>
      <c r="KN12" s="441"/>
      <c r="KO12" s="441"/>
      <c r="KP12" s="441"/>
      <c r="KQ12" s="441"/>
      <c r="KR12" s="441"/>
      <c r="KS12" s="441"/>
      <c r="KT12" s="441"/>
      <c r="KU12" s="441"/>
      <c r="KV12" s="441"/>
      <c r="KW12" s="441"/>
      <c r="KX12" s="441"/>
      <c r="KY12" s="441"/>
      <c r="KZ12" s="441"/>
      <c r="LA12" s="441"/>
      <c r="LB12" s="441"/>
      <c r="LC12" s="441"/>
      <c r="LD12" s="441"/>
      <c r="LE12" s="441"/>
      <c r="LF12" s="441"/>
      <c r="LG12" s="441"/>
      <c r="LH12" s="441"/>
      <c r="LI12" s="441"/>
      <c r="LJ12" s="441"/>
      <c r="LK12" s="441"/>
      <c r="LL12" s="441"/>
      <c r="LM12" s="441"/>
      <c r="LN12" s="441"/>
      <c r="LO12" s="441"/>
      <c r="LP12" s="441"/>
      <c r="LQ12" s="441"/>
      <c r="LR12" s="441"/>
      <c r="LS12" s="441"/>
      <c r="LT12" s="441"/>
      <c r="LU12" s="441"/>
      <c r="LV12" s="441"/>
      <c r="LW12" s="441"/>
      <c r="LX12" s="441"/>
      <c r="LY12" s="441"/>
      <c r="LZ12" s="441"/>
      <c r="MA12" s="441"/>
      <c r="MB12" s="441"/>
      <c r="MC12" s="441"/>
      <c r="MD12" s="441"/>
      <c r="ME12" s="441"/>
      <c r="MF12" s="441"/>
      <c r="MG12" s="441"/>
      <c r="MH12" s="441"/>
      <c r="MI12" s="441"/>
      <c r="MJ12" s="441"/>
      <c r="MK12" s="441"/>
      <c r="ML12" s="441"/>
      <c r="MM12" s="441"/>
      <c r="MN12" s="441"/>
      <c r="MO12" s="441"/>
      <c r="MP12" s="441"/>
      <c r="MQ12" s="441"/>
      <c r="MR12" s="441"/>
      <c r="MS12" s="441"/>
      <c r="MT12" s="441"/>
      <c r="MU12" s="441"/>
      <c r="MV12" s="441"/>
      <c r="MW12" s="441"/>
      <c r="MX12" s="441"/>
      <c r="MY12" s="441"/>
      <c r="MZ12" s="441"/>
      <c r="NA12" s="441"/>
      <c r="NB12" s="441"/>
      <c r="NC12" s="441"/>
      <c r="ND12" s="441"/>
      <c r="NE12" s="441"/>
      <c r="NF12" s="441"/>
      <c r="NG12" s="441"/>
      <c r="NH12" s="441"/>
      <c r="NI12" s="441"/>
      <c r="NJ12" s="441"/>
      <c r="NK12" s="441"/>
      <c r="NL12" s="441"/>
      <c r="NM12" s="441"/>
      <c r="NN12" s="441"/>
      <c r="NO12" s="441"/>
      <c r="NP12" s="441"/>
      <c r="NQ12" s="441"/>
      <c r="NR12" s="441"/>
      <c r="NS12" s="441"/>
      <c r="NT12" s="441"/>
      <c r="NU12" s="441"/>
      <c r="NV12" s="441"/>
      <c r="NW12" s="441"/>
      <c r="NX12" s="441"/>
      <c r="NY12" s="441"/>
      <c r="NZ12" s="441"/>
      <c r="OA12" s="441"/>
      <c r="OB12" s="441"/>
      <c r="OC12" s="441"/>
      <c r="OD12" s="441"/>
      <c r="OE12" s="441"/>
      <c r="OF12" s="441"/>
      <c r="OG12" s="441"/>
      <c r="OH12" s="441"/>
      <c r="OI12" s="441"/>
      <c r="OJ12" s="441"/>
      <c r="OK12" s="441"/>
      <c r="OL12" s="441"/>
    </row>
    <row r="13" spans="1:402" ht="16.2">
      <c r="A13" s="432"/>
      <c r="B13" s="433"/>
      <c r="C13" s="433" t="s">
        <v>104</v>
      </c>
      <c r="D13" s="434"/>
      <c r="E13" s="421" t="str">
        <f t="shared" si="42"/>
        <v>0/3</v>
      </c>
      <c r="F13" s="453"/>
      <c r="G13" s="434"/>
      <c r="H13" s="441"/>
      <c r="I13" s="441"/>
      <c r="J13" s="441"/>
      <c r="K13" s="441"/>
      <c r="L13" s="441"/>
      <c r="M13" s="441"/>
      <c r="N13" s="441"/>
      <c r="O13" s="441"/>
      <c r="P13" s="441"/>
      <c r="Q13" s="441"/>
      <c r="R13" s="441"/>
      <c r="S13" s="441"/>
      <c r="T13" s="441"/>
      <c r="U13" s="441"/>
      <c r="V13" s="441"/>
      <c r="W13" s="441"/>
      <c r="X13" s="441"/>
      <c r="Y13" s="441"/>
      <c r="Z13" s="441" t="s">
        <v>121</v>
      </c>
      <c r="AA13" s="441"/>
      <c r="AB13" s="441"/>
      <c r="AC13" s="441" t="s">
        <v>121</v>
      </c>
      <c r="AD13" s="441" t="s">
        <v>121</v>
      </c>
      <c r="AE13" s="441"/>
      <c r="AF13" s="441"/>
      <c r="AG13" s="441"/>
      <c r="AH13" s="441"/>
      <c r="AI13" s="441"/>
      <c r="AJ13" s="441"/>
      <c r="AK13" s="441"/>
      <c r="AL13" s="441"/>
      <c r="AM13" s="441"/>
      <c r="AN13" s="441"/>
      <c r="AO13" s="441"/>
      <c r="AP13" s="441"/>
      <c r="AQ13" s="441"/>
      <c r="AR13" s="441"/>
      <c r="AS13" s="441"/>
      <c r="AT13" s="441"/>
      <c r="AU13" s="441"/>
      <c r="AV13" s="441"/>
      <c r="AW13" s="441"/>
      <c r="AX13" s="441"/>
      <c r="AY13" s="441"/>
      <c r="AZ13" s="441"/>
      <c r="BA13" s="441"/>
      <c r="BB13" s="441"/>
      <c r="BC13" s="441"/>
      <c r="BD13" s="441"/>
      <c r="BE13" s="441"/>
      <c r="BF13" s="441"/>
      <c r="BG13" s="441"/>
      <c r="BH13" s="441"/>
      <c r="BI13" s="441"/>
      <c r="BJ13" s="441"/>
      <c r="BK13" s="441"/>
      <c r="BL13" s="441"/>
      <c r="BM13" s="441"/>
      <c r="BN13" s="441"/>
      <c r="BO13" s="441"/>
      <c r="BP13" s="441"/>
      <c r="BQ13" s="441"/>
      <c r="BR13" s="441"/>
      <c r="BS13" s="441"/>
      <c r="BT13" s="441"/>
      <c r="BU13" s="441"/>
      <c r="BV13" s="441"/>
      <c r="BW13" s="441"/>
      <c r="BX13" s="441"/>
      <c r="BY13" s="441"/>
      <c r="BZ13" s="441"/>
      <c r="CA13" s="441"/>
      <c r="CB13" s="441"/>
      <c r="CC13" s="441"/>
      <c r="CD13" s="441"/>
      <c r="CE13" s="441"/>
      <c r="CF13" s="441"/>
      <c r="CG13" s="441"/>
      <c r="CH13" s="441"/>
      <c r="CI13" s="441"/>
      <c r="CJ13" s="441"/>
      <c r="CK13" s="441"/>
      <c r="CL13" s="441"/>
      <c r="CM13" s="441"/>
      <c r="CN13" s="441"/>
      <c r="CO13" s="441"/>
      <c r="CP13" s="441"/>
      <c r="CQ13" s="441"/>
      <c r="CR13" s="441"/>
      <c r="CS13" s="441"/>
      <c r="CT13" s="441"/>
      <c r="CU13" s="441"/>
      <c r="CV13" s="441"/>
      <c r="CW13" s="441"/>
      <c r="CX13" s="441"/>
      <c r="CY13" s="441"/>
      <c r="CZ13" s="441"/>
      <c r="DA13" s="441"/>
      <c r="DB13" s="441"/>
      <c r="DC13" s="441"/>
      <c r="DD13" s="441"/>
      <c r="DE13" s="441"/>
      <c r="DF13" s="441"/>
      <c r="DG13" s="441"/>
      <c r="DH13" s="441"/>
      <c r="DI13" s="441"/>
      <c r="DJ13" s="441"/>
      <c r="DK13" s="441"/>
      <c r="DL13" s="441"/>
      <c r="DM13" s="441"/>
      <c r="DN13" s="441"/>
      <c r="DO13" s="441"/>
      <c r="DP13" s="441"/>
      <c r="DQ13" s="441"/>
      <c r="DR13" s="441"/>
      <c r="DS13" s="441"/>
      <c r="DT13" s="441"/>
      <c r="DU13" s="441"/>
      <c r="DV13" s="441"/>
      <c r="DW13" s="441"/>
      <c r="DX13" s="441"/>
      <c r="DY13" s="441"/>
      <c r="DZ13" s="441"/>
      <c r="EA13" s="441"/>
      <c r="EB13" s="441"/>
      <c r="EC13" s="441"/>
      <c r="ED13" s="441"/>
      <c r="EE13" s="441"/>
      <c r="EF13" s="441"/>
      <c r="EG13" s="441"/>
      <c r="EH13" s="441"/>
      <c r="EI13" s="441"/>
      <c r="EJ13" s="441"/>
      <c r="EK13" s="441"/>
      <c r="EL13" s="441"/>
      <c r="EM13" s="441"/>
      <c r="EN13" s="441"/>
      <c r="EO13" s="441"/>
      <c r="EP13" s="441"/>
      <c r="EQ13" s="441"/>
      <c r="ER13" s="441"/>
      <c r="ES13" s="441"/>
      <c r="ET13" s="441"/>
      <c r="EU13" s="441"/>
      <c r="EV13" s="441"/>
      <c r="EW13" s="441"/>
      <c r="EX13" s="441"/>
      <c r="EY13" s="441"/>
      <c r="EZ13" s="441"/>
      <c r="FA13" s="441"/>
      <c r="FB13" s="441"/>
      <c r="FC13" s="441"/>
      <c r="FD13" s="441"/>
      <c r="FE13" s="441"/>
      <c r="FF13" s="441"/>
      <c r="FG13" s="441"/>
      <c r="FH13" s="441"/>
      <c r="FI13" s="441"/>
      <c r="FJ13" s="441"/>
      <c r="FK13" s="441"/>
      <c r="FL13" s="441"/>
      <c r="FM13" s="441"/>
      <c r="FN13" s="441"/>
      <c r="FO13" s="441"/>
      <c r="FP13" s="441"/>
      <c r="FQ13" s="441"/>
      <c r="FR13" s="441"/>
      <c r="FS13" s="441"/>
      <c r="FT13" s="441"/>
      <c r="FU13" s="441"/>
      <c r="FV13" s="441"/>
      <c r="FW13" s="441"/>
      <c r="FX13" s="441"/>
      <c r="FY13" s="441"/>
      <c r="FZ13" s="441"/>
      <c r="GA13" s="441"/>
      <c r="GB13" s="441"/>
      <c r="GC13" s="441"/>
      <c r="GD13" s="441"/>
      <c r="GE13" s="441"/>
      <c r="GF13" s="441"/>
      <c r="GG13" s="441"/>
      <c r="GH13" s="441"/>
      <c r="GI13" s="441"/>
      <c r="GJ13" s="441"/>
      <c r="GK13" s="441"/>
      <c r="GL13" s="441"/>
      <c r="GM13" s="441"/>
      <c r="GN13" s="441"/>
      <c r="GO13" s="441"/>
      <c r="GP13" s="441"/>
      <c r="GQ13" s="441"/>
      <c r="GR13" s="441"/>
      <c r="GS13" s="441"/>
      <c r="GT13" s="441"/>
      <c r="GU13" s="441"/>
      <c r="GV13" s="441"/>
      <c r="GW13" s="441"/>
      <c r="GX13" s="441"/>
      <c r="GY13" s="441"/>
      <c r="GZ13" s="441"/>
      <c r="HA13" s="441"/>
      <c r="HB13" s="441"/>
      <c r="HC13" s="441"/>
      <c r="HD13" s="441"/>
      <c r="HE13" s="441"/>
      <c r="HF13" s="441"/>
      <c r="HG13" s="441"/>
      <c r="HH13" s="441"/>
      <c r="HI13" s="441"/>
      <c r="HJ13" s="441"/>
      <c r="HK13" s="441"/>
      <c r="HL13" s="441"/>
      <c r="HM13" s="441"/>
      <c r="HN13" s="441"/>
      <c r="HO13" s="441"/>
      <c r="HP13" s="441"/>
      <c r="HQ13" s="441"/>
      <c r="HR13" s="441"/>
      <c r="HS13" s="441"/>
      <c r="HT13" s="441"/>
      <c r="HU13" s="441"/>
      <c r="HV13" s="441"/>
      <c r="HW13" s="441"/>
      <c r="HX13" s="441"/>
      <c r="HY13" s="441"/>
      <c r="HZ13" s="441"/>
      <c r="IA13" s="441"/>
      <c r="IB13" s="441"/>
      <c r="IC13" s="441"/>
      <c r="ID13" s="441"/>
      <c r="IE13" s="441"/>
      <c r="IF13" s="441"/>
      <c r="IG13" s="441"/>
      <c r="IH13" s="441"/>
      <c r="II13" s="441"/>
      <c r="IJ13" s="441"/>
      <c r="IK13" s="441"/>
      <c r="IL13" s="441"/>
      <c r="IM13" s="441"/>
      <c r="IN13" s="441"/>
      <c r="IO13" s="441"/>
      <c r="IP13" s="441"/>
      <c r="IQ13" s="441"/>
      <c r="IR13" s="441"/>
      <c r="IS13" s="441"/>
      <c r="IT13" s="441"/>
      <c r="IU13" s="441"/>
      <c r="IV13" s="441"/>
      <c r="IW13" s="441"/>
      <c r="IX13" s="441"/>
      <c r="IY13" s="441"/>
      <c r="IZ13" s="441"/>
      <c r="JA13" s="441"/>
      <c r="JB13" s="441"/>
      <c r="JC13" s="441"/>
      <c r="JD13" s="441"/>
      <c r="JE13" s="441"/>
      <c r="JF13" s="441"/>
      <c r="JG13" s="441"/>
      <c r="JH13" s="441"/>
      <c r="JI13" s="441"/>
      <c r="JJ13" s="441"/>
      <c r="JK13" s="441"/>
      <c r="JL13" s="441"/>
      <c r="JM13" s="441"/>
      <c r="JN13" s="441"/>
      <c r="JO13" s="441"/>
      <c r="JP13" s="441"/>
      <c r="JQ13" s="441"/>
      <c r="JR13" s="441"/>
      <c r="JS13" s="441"/>
      <c r="JT13" s="441"/>
      <c r="JU13" s="441"/>
      <c r="JV13" s="441"/>
      <c r="JW13" s="441"/>
      <c r="JX13" s="441"/>
      <c r="JY13" s="441"/>
      <c r="JZ13" s="441"/>
      <c r="KA13" s="441"/>
      <c r="KB13" s="441"/>
      <c r="KC13" s="441"/>
      <c r="KD13" s="441"/>
      <c r="KE13" s="441"/>
      <c r="KF13" s="441"/>
      <c r="KG13" s="441"/>
      <c r="KH13" s="441"/>
      <c r="KI13" s="441"/>
      <c r="KJ13" s="441"/>
      <c r="KK13" s="441"/>
      <c r="KL13" s="441"/>
      <c r="KM13" s="441"/>
      <c r="KN13" s="441"/>
      <c r="KO13" s="441"/>
      <c r="KP13" s="441"/>
      <c r="KQ13" s="441"/>
      <c r="KR13" s="441"/>
      <c r="KS13" s="441"/>
      <c r="KT13" s="441"/>
      <c r="KU13" s="441"/>
      <c r="KV13" s="441"/>
      <c r="KW13" s="441"/>
      <c r="KX13" s="441"/>
      <c r="KY13" s="441"/>
      <c r="KZ13" s="441"/>
      <c r="LA13" s="441"/>
      <c r="LB13" s="441"/>
      <c r="LC13" s="441"/>
      <c r="LD13" s="441"/>
      <c r="LE13" s="441"/>
      <c r="LF13" s="441"/>
      <c r="LG13" s="441"/>
      <c r="LH13" s="441"/>
      <c r="LI13" s="441"/>
      <c r="LJ13" s="441"/>
      <c r="LK13" s="441"/>
      <c r="LL13" s="441"/>
      <c r="LM13" s="441"/>
      <c r="LN13" s="441"/>
      <c r="LO13" s="441"/>
      <c r="LP13" s="441"/>
      <c r="LQ13" s="441"/>
      <c r="LR13" s="441"/>
      <c r="LS13" s="441"/>
      <c r="LT13" s="441"/>
      <c r="LU13" s="441"/>
      <c r="LV13" s="441"/>
      <c r="LW13" s="441"/>
      <c r="LX13" s="441"/>
      <c r="LY13" s="441"/>
      <c r="LZ13" s="441"/>
      <c r="MA13" s="441"/>
      <c r="MB13" s="441"/>
      <c r="MC13" s="441"/>
      <c r="MD13" s="441"/>
      <c r="ME13" s="441"/>
      <c r="MF13" s="441"/>
      <c r="MG13" s="441"/>
      <c r="MH13" s="441"/>
      <c r="MI13" s="441"/>
      <c r="MJ13" s="441"/>
      <c r="MK13" s="441"/>
      <c r="ML13" s="441"/>
      <c r="MM13" s="441"/>
      <c r="MN13" s="441"/>
      <c r="MO13" s="441"/>
      <c r="MP13" s="441"/>
      <c r="MQ13" s="441"/>
      <c r="MR13" s="441"/>
      <c r="MS13" s="441"/>
      <c r="MT13" s="441"/>
      <c r="MU13" s="441"/>
      <c r="MV13" s="441"/>
      <c r="MW13" s="441"/>
      <c r="MX13" s="441"/>
      <c r="MY13" s="441"/>
      <c r="MZ13" s="441"/>
      <c r="NA13" s="441"/>
      <c r="NB13" s="441"/>
      <c r="NC13" s="441"/>
      <c r="ND13" s="441"/>
      <c r="NE13" s="441"/>
      <c r="NF13" s="441"/>
      <c r="NG13" s="441"/>
      <c r="NH13" s="441"/>
      <c r="NI13" s="441"/>
      <c r="NJ13" s="441"/>
      <c r="NK13" s="441"/>
      <c r="NL13" s="441"/>
      <c r="NM13" s="441"/>
      <c r="NN13" s="441"/>
      <c r="NO13" s="441"/>
      <c r="NP13" s="441"/>
      <c r="NQ13" s="441"/>
      <c r="NR13" s="441"/>
      <c r="NS13" s="441"/>
      <c r="NT13" s="441"/>
      <c r="NU13" s="441"/>
      <c r="NV13" s="441"/>
      <c r="NW13" s="441"/>
      <c r="NX13" s="441"/>
      <c r="NY13" s="441"/>
      <c r="NZ13" s="441"/>
      <c r="OA13" s="441"/>
      <c r="OB13" s="441"/>
      <c r="OC13" s="441"/>
      <c r="OD13" s="441"/>
      <c r="OE13" s="441"/>
      <c r="OF13" s="441"/>
      <c r="OG13" s="441"/>
      <c r="OH13" s="441"/>
      <c r="OI13" s="441"/>
      <c r="OJ13" s="441"/>
      <c r="OK13" s="441"/>
      <c r="OL13" s="441"/>
    </row>
    <row r="14" spans="1:402" ht="16.2">
      <c r="A14" s="432"/>
      <c r="B14" s="433"/>
      <c r="C14" s="433" t="s">
        <v>105</v>
      </c>
      <c r="D14" s="434"/>
      <c r="E14" s="421" t="str">
        <f t="shared" si="42"/>
        <v>0/1</v>
      </c>
      <c r="F14" s="453"/>
      <c r="G14" s="434"/>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t="s">
        <v>121</v>
      </c>
      <c r="AF14" s="441"/>
      <c r="AG14" s="441"/>
      <c r="AH14" s="441"/>
      <c r="AI14" s="441"/>
      <c r="AJ14" s="441"/>
      <c r="AK14" s="441"/>
      <c r="AL14" s="441"/>
      <c r="AM14" s="441"/>
      <c r="AN14" s="441"/>
      <c r="AO14" s="441"/>
      <c r="AP14" s="441"/>
      <c r="AQ14" s="441"/>
      <c r="AR14" s="441"/>
      <c r="AS14" s="441"/>
      <c r="AT14" s="441"/>
      <c r="AU14" s="441"/>
      <c r="AV14" s="441"/>
      <c r="AW14" s="441"/>
      <c r="AX14" s="441"/>
      <c r="AY14" s="441"/>
      <c r="AZ14" s="441"/>
      <c r="BA14" s="441"/>
      <c r="BB14" s="441"/>
      <c r="BC14" s="441"/>
      <c r="BD14" s="441"/>
      <c r="BE14" s="441"/>
      <c r="BF14" s="441"/>
      <c r="BG14" s="441"/>
      <c r="BH14" s="441"/>
      <c r="BI14" s="441"/>
      <c r="BJ14" s="441"/>
      <c r="BK14" s="441"/>
      <c r="BL14" s="441"/>
      <c r="BM14" s="441"/>
      <c r="BN14" s="441"/>
      <c r="BO14" s="441"/>
      <c r="BP14" s="441"/>
      <c r="BQ14" s="441"/>
      <c r="BR14" s="441"/>
      <c r="BS14" s="441"/>
      <c r="BT14" s="441"/>
      <c r="BU14" s="441"/>
      <c r="BV14" s="441"/>
      <c r="BW14" s="441"/>
      <c r="BX14" s="441"/>
      <c r="BY14" s="441"/>
      <c r="BZ14" s="441"/>
      <c r="CA14" s="441"/>
      <c r="CB14" s="441"/>
      <c r="CC14" s="441"/>
      <c r="CD14" s="441"/>
      <c r="CE14" s="441"/>
      <c r="CF14" s="441"/>
      <c r="CG14" s="441"/>
      <c r="CH14" s="441"/>
      <c r="CI14" s="441"/>
      <c r="CJ14" s="441"/>
      <c r="CK14" s="441"/>
      <c r="CL14" s="441"/>
      <c r="CM14" s="441"/>
      <c r="CN14" s="441"/>
      <c r="CO14" s="441"/>
      <c r="CP14" s="441"/>
      <c r="CQ14" s="441"/>
      <c r="CR14" s="441"/>
      <c r="CS14" s="441"/>
      <c r="CT14" s="441"/>
      <c r="CU14" s="441"/>
      <c r="CV14" s="441"/>
      <c r="CW14" s="441"/>
      <c r="CX14" s="441"/>
      <c r="CY14" s="441"/>
      <c r="CZ14" s="441"/>
      <c r="DA14" s="441"/>
      <c r="DB14" s="441"/>
      <c r="DC14" s="441"/>
      <c r="DD14" s="441"/>
      <c r="DE14" s="441"/>
      <c r="DF14" s="441"/>
      <c r="DG14" s="441"/>
      <c r="DH14" s="441"/>
      <c r="DI14" s="441"/>
      <c r="DJ14" s="441"/>
      <c r="DK14" s="441"/>
      <c r="DL14" s="441"/>
      <c r="DM14" s="441"/>
      <c r="DN14" s="441"/>
      <c r="DO14" s="441"/>
      <c r="DP14" s="441"/>
      <c r="DQ14" s="441"/>
      <c r="DR14" s="441"/>
      <c r="DS14" s="441"/>
      <c r="DT14" s="441"/>
      <c r="DU14" s="441"/>
      <c r="DV14" s="441"/>
      <c r="DW14" s="441"/>
      <c r="DX14" s="441"/>
      <c r="DY14" s="441"/>
      <c r="DZ14" s="441"/>
      <c r="EA14" s="441"/>
      <c r="EB14" s="441"/>
      <c r="EC14" s="441"/>
      <c r="ED14" s="441"/>
      <c r="EE14" s="441"/>
      <c r="EF14" s="441"/>
      <c r="EG14" s="441"/>
      <c r="EH14" s="441"/>
      <c r="EI14" s="441"/>
      <c r="EJ14" s="441"/>
      <c r="EK14" s="441"/>
      <c r="EL14" s="441"/>
      <c r="EM14" s="441"/>
      <c r="EN14" s="441"/>
      <c r="EO14" s="441"/>
      <c r="EP14" s="441"/>
      <c r="EQ14" s="441"/>
      <c r="ER14" s="441"/>
      <c r="ES14" s="441"/>
      <c r="ET14" s="441"/>
      <c r="EU14" s="441"/>
      <c r="EV14" s="441"/>
      <c r="EW14" s="441"/>
      <c r="EX14" s="441"/>
      <c r="EY14" s="441"/>
      <c r="EZ14" s="441"/>
      <c r="FA14" s="441"/>
      <c r="FB14" s="441"/>
      <c r="FC14" s="441"/>
      <c r="FD14" s="441"/>
      <c r="FE14" s="441"/>
      <c r="FF14" s="441"/>
      <c r="FG14" s="441"/>
      <c r="FH14" s="441"/>
      <c r="FI14" s="441"/>
      <c r="FJ14" s="441"/>
      <c r="FK14" s="441"/>
      <c r="FL14" s="441"/>
      <c r="FM14" s="441"/>
      <c r="FN14" s="441"/>
      <c r="FO14" s="441"/>
      <c r="FP14" s="441"/>
      <c r="FQ14" s="441"/>
      <c r="FR14" s="441"/>
      <c r="FS14" s="441"/>
      <c r="FT14" s="441"/>
      <c r="FU14" s="441"/>
      <c r="FV14" s="441"/>
      <c r="FW14" s="441"/>
      <c r="FX14" s="441"/>
      <c r="FY14" s="441"/>
      <c r="FZ14" s="441"/>
      <c r="GA14" s="441"/>
      <c r="GB14" s="441"/>
      <c r="GC14" s="441"/>
      <c r="GD14" s="441"/>
      <c r="GE14" s="441"/>
      <c r="GF14" s="441"/>
      <c r="GG14" s="441"/>
      <c r="GH14" s="441"/>
      <c r="GI14" s="441"/>
      <c r="GJ14" s="441"/>
      <c r="GK14" s="441"/>
      <c r="GL14" s="441"/>
      <c r="GM14" s="441"/>
      <c r="GN14" s="441"/>
      <c r="GO14" s="441"/>
      <c r="GP14" s="441"/>
      <c r="GQ14" s="441"/>
      <c r="GR14" s="441"/>
      <c r="GS14" s="441"/>
      <c r="GT14" s="441"/>
      <c r="GU14" s="441"/>
      <c r="GV14" s="441"/>
      <c r="GW14" s="441"/>
      <c r="GX14" s="441"/>
      <c r="GY14" s="441"/>
      <c r="GZ14" s="441"/>
      <c r="HA14" s="441"/>
      <c r="HB14" s="441"/>
      <c r="HC14" s="441"/>
      <c r="HD14" s="441"/>
      <c r="HE14" s="441"/>
      <c r="HF14" s="441"/>
      <c r="HG14" s="441"/>
      <c r="HH14" s="441"/>
      <c r="HI14" s="441"/>
      <c r="HJ14" s="441"/>
      <c r="HK14" s="441"/>
      <c r="HL14" s="441"/>
      <c r="HM14" s="441"/>
      <c r="HN14" s="441"/>
      <c r="HO14" s="441"/>
      <c r="HP14" s="441"/>
      <c r="HQ14" s="441"/>
      <c r="HR14" s="441"/>
      <c r="HS14" s="441"/>
      <c r="HT14" s="441"/>
      <c r="HU14" s="441"/>
      <c r="HV14" s="441"/>
      <c r="HW14" s="441"/>
      <c r="HX14" s="441"/>
      <c r="HY14" s="441"/>
      <c r="HZ14" s="441"/>
      <c r="IA14" s="441"/>
      <c r="IB14" s="441"/>
      <c r="IC14" s="441"/>
      <c r="ID14" s="441"/>
      <c r="IE14" s="441"/>
      <c r="IF14" s="441"/>
      <c r="IG14" s="441"/>
      <c r="IH14" s="441"/>
      <c r="II14" s="441"/>
      <c r="IJ14" s="441"/>
      <c r="IK14" s="441"/>
      <c r="IL14" s="441"/>
      <c r="IM14" s="441"/>
      <c r="IN14" s="441"/>
      <c r="IO14" s="441"/>
      <c r="IP14" s="441"/>
      <c r="IQ14" s="441"/>
      <c r="IR14" s="441"/>
      <c r="IS14" s="441"/>
      <c r="IT14" s="441"/>
      <c r="IU14" s="441"/>
      <c r="IV14" s="441"/>
      <c r="IW14" s="441"/>
      <c r="IX14" s="441"/>
      <c r="IY14" s="441"/>
      <c r="IZ14" s="441"/>
      <c r="JA14" s="441"/>
      <c r="JB14" s="441"/>
      <c r="JC14" s="441"/>
      <c r="JD14" s="441"/>
      <c r="JE14" s="441"/>
      <c r="JF14" s="441"/>
      <c r="JG14" s="441"/>
      <c r="JH14" s="441"/>
      <c r="JI14" s="441"/>
      <c r="JJ14" s="441"/>
      <c r="JK14" s="441"/>
      <c r="JL14" s="441"/>
      <c r="JM14" s="441"/>
      <c r="JN14" s="441"/>
      <c r="JO14" s="441"/>
      <c r="JP14" s="441"/>
      <c r="JQ14" s="441"/>
      <c r="JR14" s="441"/>
      <c r="JS14" s="441"/>
      <c r="JT14" s="441"/>
      <c r="JU14" s="441"/>
      <c r="JV14" s="441"/>
      <c r="JW14" s="441"/>
      <c r="JX14" s="441"/>
      <c r="JY14" s="441"/>
      <c r="JZ14" s="441"/>
      <c r="KA14" s="441"/>
      <c r="KB14" s="441"/>
      <c r="KC14" s="441"/>
      <c r="KD14" s="441"/>
      <c r="KE14" s="441"/>
      <c r="KF14" s="441"/>
      <c r="KG14" s="441"/>
      <c r="KH14" s="441"/>
      <c r="KI14" s="441"/>
      <c r="KJ14" s="441"/>
      <c r="KK14" s="441"/>
      <c r="KL14" s="441"/>
      <c r="KM14" s="441"/>
      <c r="KN14" s="441"/>
      <c r="KO14" s="441"/>
      <c r="KP14" s="441"/>
      <c r="KQ14" s="441"/>
      <c r="KR14" s="441"/>
      <c r="KS14" s="441"/>
      <c r="KT14" s="441"/>
      <c r="KU14" s="441"/>
      <c r="KV14" s="441"/>
      <c r="KW14" s="441"/>
      <c r="KX14" s="441"/>
      <c r="KY14" s="441"/>
      <c r="KZ14" s="441"/>
      <c r="LA14" s="441"/>
      <c r="LB14" s="441"/>
      <c r="LC14" s="441"/>
      <c r="LD14" s="441"/>
      <c r="LE14" s="441"/>
      <c r="LF14" s="441"/>
      <c r="LG14" s="441"/>
      <c r="LH14" s="441"/>
      <c r="LI14" s="441"/>
      <c r="LJ14" s="441"/>
      <c r="LK14" s="441"/>
      <c r="LL14" s="441"/>
      <c r="LM14" s="441"/>
      <c r="LN14" s="441"/>
      <c r="LO14" s="441"/>
      <c r="LP14" s="441"/>
      <c r="LQ14" s="441"/>
      <c r="LR14" s="441"/>
      <c r="LS14" s="441"/>
      <c r="LT14" s="441"/>
      <c r="LU14" s="441"/>
      <c r="LV14" s="441"/>
      <c r="LW14" s="441"/>
      <c r="LX14" s="441"/>
      <c r="LY14" s="441"/>
      <c r="LZ14" s="441"/>
      <c r="MA14" s="441"/>
      <c r="MB14" s="441"/>
      <c r="MC14" s="441"/>
      <c r="MD14" s="441"/>
      <c r="ME14" s="441"/>
      <c r="MF14" s="441"/>
      <c r="MG14" s="441"/>
      <c r="MH14" s="441"/>
      <c r="MI14" s="441"/>
      <c r="MJ14" s="441"/>
      <c r="MK14" s="441"/>
      <c r="ML14" s="441"/>
      <c r="MM14" s="441"/>
      <c r="MN14" s="441"/>
      <c r="MO14" s="441"/>
      <c r="MP14" s="441"/>
      <c r="MQ14" s="441"/>
      <c r="MR14" s="441"/>
      <c r="MS14" s="441"/>
      <c r="MT14" s="441"/>
      <c r="MU14" s="441"/>
      <c r="MV14" s="441"/>
      <c r="MW14" s="441"/>
      <c r="MX14" s="441"/>
      <c r="MY14" s="441"/>
      <c r="MZ14" s="441"/>
      <c r="NA14" s="441"/>
      <c r="NB14" s="441"/>
      <c r="NC14" s="441"/>
      <c r="ND14" s="441"/>
      <c r="NE14" s="441"/>
      <c r="NF14" s="441"/>
      <c r="NG14" s="441"/>
      <c r="NH14" s="441"/>
      <c r="NI14" s="441"/>
      <c r="NJ14" s="441"/>
      <c r="NK14" s="441"/>
      <c r="NL14" s="441"/>
      <c r="NM14" s="441"/>
      <c r="NN14" s="441"/>
      <c r="NO14" s="441"/>
      <c r="NP14" s="441"/>
      <c r="NQ14" s="441"/>
      <c r="NR14" s="441"/>
      <c r="NS14" s="441"/>
      <c r="NT14" s="441"/>
      <c r="NU14" s="441"/>
      <c r="NV14" s="441"/>
      <c r="NW14" s="441"/>
      <c r="NX14" s="441"/>
      <c r="NY14" s="441"/>
      <c r="NZ14" s="441"/>
      <c r="OA14" s="441"/>
      <c r="OB14" s="441"/>
      <c r="OC14" s="441"/>
      <c r="OD14" s="441"/>
      <c r="OE14" s="441"/>
      <c r="OF14" s="441"/>
      <c r="OG14" s="441"/>
      <c r="OH14" s="441"/>
      <c r="OI14" s="441"/>
      <c r="OJ14" s="441"/>
      <c r="OK14" s="441"/>
      <c r="OL14" s="441"/>
    </row>
    <row r="15" spans="1:402" ht="16.2">
      <c r="A15" s="432"/>
      <c r="B15" s="433"/>
      <c r="C15" s="433" t="s">
        <v>106</v>
      </c>
      <c r="D15" s="434"/>
      <c r="E15" s="421" t="str">
        <f t="shared" si="42"/>
        <v>0/2</v>
      </c>
      <c r="F15" s="453"/>
      <c r="G15" s="434"/>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t="s">
        <v>121</v>
      </c>
      <c r="AG15" s="441" t="s">
        <v>121</v>
      </c>
      <c r="AH15" s="441"/>
      <c r="AI15" s="441"/>
      <c r="AJ15" s="441"/>
      <c r="AK15" s="441"/>
      <c r="AL15" s="441"/>
      <c r="AM15" s="441"/>
      <c r="AN15" s="441"/>
      <c r="AO15" s="441"/>
      <c r="AP15" s="441"/>
      <c r="AQ15" s="441"/>
      <c r="AR15" s="441"/>
      <c r="AS15" s="441"/>
      <c r="AT15" s="441"/>
      <c r="AU15" s="441"/>
      <c r="AV15" s="441"/>
      <c r="AW15" s="441"/>
      <c r="AX15" s="441"/>
      <c r="AY15" s="441"/>
      <c r="AZ15" s="441"/>
      <c r="BA15" s="441"/>
      <c r="BB15" s="441"/>
      <c r="BC15" s="441"/>
      <c r="BD15" s="441"/>
      <c r="BE15" s="441"/>
      <c r="BF15" s="441"/>
      <c r="BG15" s="441"/>
      <c r="BH15" s="441"/>
      <c r="BI15" s="441"/>
      <c r="BJ15" s="441"/>
      <c r="BK15" s="441"/>
      <c r="BL15" s="441"/>
      <c r="BM15" s="441"/>
      <c r="BN15" s="441"/>
      <c r="BO15" s="441"/>
      <c r="BP15" s="441"/>
      <c r="BQ15" s="441"/>
      <c r="BR15" s="441"/>
      <c r="BS15" s="441"/>
      <c r="BT15" s="441"/>
      <c r="BU15" s="441"/>
      <c r="BV15" s="441"/>
      <c r="BW15" s="441"/>
      <c r="BX15" s="441"/>
      <c r="BY15" s="441"/>
      <c r="BZ15" s="441"/>
      <c r="CA15" s="441"/>
      <c r="CB15" s="441"/>
      <c r="CC15" s="441"/>
      <c r="CD15" s="441"/>
      <c r="CE15" s="441"/>
      <c r="CF15" s="441"/>
      <c r="CG15" s="441"/>
      <c r="CH15" s="441"/>
      <c r="CI15" s="441"/>
      <c r="CJ15" s="441"/>
      <c r="CK15" s="441"/>
      <c r="CL15" s="441"/>
      <c r="CM15" s="441"/>
      <c r="CN15" s="441"/>
      <c r="CO15" s="441"/>
      <c r="CP15" s="441"/>
      <c r="CQ15" s="441"/>
      <c r="CR15" s="441"/>
      <c r="CS15" s="441"/>
      <c r="CT15" s="441"/>
      <c r="CU15" s="441"/>
      <c r="CV15" s="441"/>
      <c r="CW15" s="441"/>
      <c r="CX15" s="441"/>
      <c r="CY15" s="441"/>
      <c r="CZ15" s="441"/>
      <c r="DA15" s="441"/>
      <c r="DB15" s="441"/>
      <c r="DC15" s="441"/>
      <c r="DD15" s="441"/>
      <c r="DE15" s="441"/>
      <c r="DF15" s="441"/>
      <c r="DG15" s="441"/>
      <c r="DH15" s="441"/>
      <c r="DI15" s="441"/>
      <c r="DJ15" s="441"/>
      <c r="DK15" s="441"/>
      <c r="DL15" s="441"/>
      <c r="DM15" s="441"/>
      <c r="DN15" s="441"/>
      <c r="DO15" s="441"/>
      <c r="DP15" s="441"/>
      <c r="DQ15" s="441"/>
      <c r="DR15" s="441"/>
      <c r="DS15" s="441"/>
      <c r="DT15" s="441"/>
      <c r="DU15" s="441"/>
      <c r="DV15" s="441"/>
      <c r="DW15" s="441"/>
      <c r="DX15" s="441"/>
      <c r="DY15" s="441"/>
      <c r="DZ15" s="441"/>
      <c r="EA15" s="441"/>
      <c r="EB15" s="441"/>
      <c r="EC15" s="441"/>
      <c r="ED15" s="441"/>
      <c r="EE15" s="441"/>
      <c r="EF15" s="441"/>
      <c r="EG15" s="441"/>
      <c r="EH15" s="441"/>
      <c r="EI15" s="441"/>
      <c r="EJ15" s="441"/>
      <c r="EK15" s="441"/>
      <c r="EL15" s="441"/>
      <c r="EM15" s="441"/>
      <c r="EN15" s="441"/>
      <c r="EO15" s="441"/>
      <c r="EP15" s="441"/>
      <c r="EQ15" s="441"/>
      <c r="ER15" s="441"/>
      <c r="ES15" s="441"/>
      <c r="ET15" s="441"/>
      <c r="EU15" s="441"/>
      <c r="EV15" s="441"/>
      <c r="EW15" s="441"/>
      <c r="EX15" s="441"/>
      <c r="EY15" s="441"/>
      <c r="EZ15" s="441"/>
      <c r="FA15" s="441"/>
      <c r="FB15" s="441"/>
      <c r="FC15" s="441"/>
      <c r="FD15" s="441"/>
      <c r="FE15" s="441"/>
      <c r="FF15" s="441"/>
      <c r="FG15" s="441"/>
      <c r="FH15" s="441"/>
      <c r="FI15" s="441"/>
      <c r="FJ15" s="441"/>
      <c r="FK15" s="441"/>
      <c r="FL15" s="441"/>
      <c r="FM15" s="441"/>
      <c r="FN15" s="441"/>
      <c r="FO15" s="441"/>
      <c r="FP15" s="441"/>
      <c r="FQ15" s="441"/>
      <c r="FR15" s="441"/>
      <c r="FS15" s="441"/>
      <c r="FT15" s="441"/>
      <c r="FU15" s="441"/>
      <c r="FV15" s="441"/>
      <c r="FW15" s="441"/>
      <c r="FX15" s="441"/>
      <c r="FY15" s="441"/>
      <c r="FZ15" s="441"/>
      <c r="GA15" s="441"/>
      <c r="GB15" s="441"/>
      <c r="GC15" s="441"/>
      <c r="GD15" s="441"/>
      <c r="GE15" s="441"/>
      <c r="GF15" s="441"/>
      <c r="GG15" s="441"/>
      <c r="GH15" s="441"/>
      <c r="GI15" s="441"/>
      <c r="GJ15" s="441"/>
      <c r="GK15" s="441"/>
      <c r="GL15" s="441"/>
      <c r="GM15" s="441"/>
      <c r="GN15" s="441"/>
      <c r="GO15" s="441"/>
      <c r="GP15" s="441"/>
      <c r="GQ15" s="441"/>
      <c r="GR15" s="441"/>
      <c r="GS15" s="441"/>
      <c r="GT15" s="441"/>
      <c r="GU15" s="441"/>
      <c r="GV15" s="441"/>
      <c r="GW15" s="441"/>
      <c r="GX15" s="441"/>
      <c r="GY15" s="441"/>
      <c r="GZ15" s="441"/>
      <c r="HA15" s="441"/>
      <c r="HB15" s="441"/>
      <c r="HC15" s="441"/>
      <c r="HD15" s="441"/>
      <c r="HE15" s="441"/>
      <c r="HF15" s="441"/>
      <c r="HG15" s="441"/>
      <c r="HH15" s="441"/>
      <c r="HI15" s="441"/>
      <c r="HJ15" s="441"/>
      <c r="HK15" s="441"/>
      <c r="HL15" s="441"/>
      <c r="HM15" s="441"/>
      <c r="HN15" s="441"/>
      <c r="HO15" s="441"/>
      <c r="HP15" s="441"/>
      <c r="HQ15" s="441"/>
      <c r="HR15" s="441"/>
      <c r="HS15" s="441"/>
      <c r="HT15" s="441"/>
      <c r="HU15" s="441"/>
      <c r="HV15" s="441"/>
      <c r="HW15" s="441"/>
      <c r="HX15" s="441"/>
      <c r="HY15" s="441"/>
      <c r="HZ15" s="441"/>
      <c r="IA15" s="441"/>
      <c r="IB15" s="441"/>
      <c r="IC15" s="441"/>
      <c r="ID15" s="441"/>
      <c r="IE15" s="441"/>
      <c r="IF15" s="441"/>
      <c r="IG15" s="441"/>
      <c r="IH15" s="441"/>
      <c r="II15" s="441"/>
      <c r="IJ15" s="441"/>
      <c r="IK15" s="441"/>
      <c r="IL15" s="441"/>
      <c r="IM15" s="441"/>
      <c r="IN15" s="441"/>
      <c r="IO15" s="441"/>
      <c r="IP15" s="441"/>
      <c r="IQ15" s="441"/>
      <c r="IR15" s="441"/>
      <c r="IS15" s="441"/>
      <c r="IT15" s="441"/>
      <c r="IU15" s="441"/>
      <c r="IV15" s="441"/>
      <c r="IW15" s="441"/>
      <c r="IX15" s="441"/>
      <c r="IY15" s="441"/>
      <c r="IZ15" s="441"/>
      <c r="JA15" s="441"/>
      <c r="JB15" s="441"/>
      <c r="JC15" s="441"/>
      <c r="JD15" s="441"/>
      <c r="JE15" s="441"/>
      <c r="JF15" s="441"/>
      <c r="JG15" s="441"/>
      <c r="JH15" s="441"/>
      <c r="JI15" s="441"/>
      <c r="JJ15" s="441"/>
      <c r="JK15" s="441"/>
      <c r="JL15" s="441"/>
      <c r="JM15" s="441"/>
      <c r="JN15" s="441"/>
      <c r="JO15" s="441"/>
      <c r="JP15" s="441"/>
      <c r="JQ15" s="441"/>
      <c r="JR15" s="441"/>
      <c r="JS15" s="441"/>
      <c r="JT15" s="441"/>
      <c r="JU15" s="441"/>
      <c r="JV15" s="441"/>
      <c r="JW15" s="441"/>
      <c r="JX15" s="441"/>
      <c r="JY15" s="441"/>
      <c r="JZ15" s="441"/>
      <c r="KA15" s="441"/>
      <c r="KB15" s="441"/>
      <c r="KC15" s="441"/>
      <c r="KD15" s="441"/>
      <c r="KE15" s="441"/>
      <c r="KF15" s="441"/>
      <c r="KG15" s="441"/>
      <c r="KH15" s="441"/>
      <c r="KI15" s="441"/>
      <c r="KJ15" s="441"/>
      <c r="KK15" s="441"/>
      <c r="KL15" s="441"/>
      <c r="KM15" s="441"/>
      <c r="KN15" s="441"/>
      <c r="KO15" s="441"/>
      <c r="KP15" s="441"/>
      <c r="KQ15" s="441"/>
      <c r="KR15" s="441"/>
      <c r="KS15" s="441"/>
      <c r="KT15" s="441"/>
      <c r="KU15" s="441"/>
      <c r="KV15" s="441"/>
      <c r="KW15" s="441"/>
      <c r="KX15" s="441"/>
      <c r="KY15" s="441"/>
      <c r="KZ15" s="441"/>
      <c r="LA15" s="441"/>
      <c r="LB15" s="441"/>
      <c r="LC15" s="441"/>
      <c r="LD15" s="441"/>
      <c r="LE15" s="441"/>
      <c r="LF15" s="441"/>
      <c r="LG15" s="441"/>
      <c r="LH15" s="441"/>
      <c r="LI15" s="441"/>
      <c r="LJ15" s="441"/>
      <c r="LK15" s="441"/>
      <c r="LL15" s="441"/>
      <c r="LM15" s="441"/>
      <c r="LN15" s="441"/>
      <c r="LO15" s="441"/>
      <c r="LP15" s="441"/>
      <c r="LQ15" s="441"/>
      <c r="LR15" s="441"/>
      <c r="LS15" s="441"/>
      <c r="LT15" s="441"/>
      <c r="LU15" s="441"/>
      <c r="LV15" s="441"/>
      <c r="LW15" s="441"/>
      <c r="LX15" s="441"/>
      <c r="LY15" s="441"/>
      <c r="LZ15" s="441"/>
      <c r="MA15" s="441"/>
      <c r="MB15" s="441"/>
      <c r="MC15" s="441"/>
      <c r="MD15" s="441"/>
      <c r="ME15" s="441"/>
      <c r="MF15" s="441"/>
      <c r="MG15" s="441"/>
      <c r="MH15" s="441"/>
      <c r="MI15" s="441"/>
      <c r="MJ15" s="441"/>
      <c r="MK15" s="441"/>
      <c r="ML15" s="441"/>
      <c r="MM15" s="441"/>
      <c r="MN15" s="441"/>
      <c r="MO15" s="441"/>
      <c r="MP15" s="441"/>
      <c r="MQ15" s="441"/>
      <c r="MR15" s="441"/>
      <c r="MS15" s="441"/>
      <c r="MT15" s="441"/>
      <c r="MU15" s="441"/>
      <c r="MV15" s="441"/>
      <c r="MW15" s="441"/>
      <c r="MX15" s="441"/>
      <c r="MY15" s="441"/>
      <c r="MZ15" s="441"/>
      <c r="NA15" s="441"/>
      <c r="NB15" s="441"/>
      <c r="NC15" s="441"/>
      <c r="ND15" s="441"/>
      <c r="NE15" s="441"/>
      <c r="NF15" s="441"/>
      <c r="NG15" s="441"/>
      <c r="NH15" s="441"/>
      <c r="NI15" s="441"/>
      <c r="NJ15" s="441"/>
      <c r="NK15" s="441"/>
      <c r="NL15" s="441"/>
      <c r="NM15" s="441"/>
      <c r="NN15" s="441"/>
      <c r="NO15" s="441"/>
      <c r="NP15" s="441"/>
      <c r="NQ15" s="441"/>
      <c r="NR15" s="441"/>
      <c r="NS15" s="441"/>
      <c r="NT15" s="441"/>
      <c r="NU15" s="441"/>
      <c r="NV15" s="441"/>
      <c r="NW15" s="441"/>
      <c r="NX15" s="441"/>
      <c r="NY15" s="441"/>
      <c r="NZ15" s="441"/>
      <c r="OA15" s="441"/>
      <c r="OB15" s="441"/>
      <c r="OC15" s="441"/>
      <c r="OD15" s="441"/>
      <c r="OE15" s="441"/>
      <c r="OF15" s="441"/>
      <c r="OG15" s="441"/>
      <c r="OH15" s="441"/>
      <c r="OI15" s="441"/>
      <c r="OJ15" s="441"/>
      <c r="OK15" s="441"/>
      <c r="OL15" s="441"/>
    </row>
    <row r="16" spans="1:402" ht="16.2">
      <c r="A16" s="432" t="s">
        <v>115</v>
      </c>
      <c r="B16" s="433"/>
      <c r="C16" s="433"/>
      <c r="D16" s="434"/>
      <c r="E16" s="421" t="str">
        <f t="shared" si="42"/>
        <v>0/0</v>
      </c>
      <c r="F16" s="453"/>
      <c r="G16" s="434"/>
      <c r="H16" s="441"/>
      <c r="I16" s="441"/>
      <c r="J16" s="441"/>
      <c r="K16" s="441"/>
      <c r="L16" s="441"/>
      <c r="M16" s="441"/>
      <c r="N16" s="441"/>
      <c r="O16" s="441"/>
      <c r="P16" s="441"/>
      <c r="Q16" s="441"/>
      <c r="R16" s="441"/>
      <c r="S16" s="441"/>
      <c r="T16" s="441"/>
      <c r="U16" s="441"/>
      <c r="V16" s="441"/>
      <c r="W16" s="441"/>
      <c r="X16" s="441"/>
      <c r="Y16" s="441" t="s">
        <v>113</v>
      </c>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c r="AW16" s="441"/>
      <c r="AX16" s="441"/>
      <c r="AY16" s="441"/>
      <c r="AZ16" s="441"/>
      <c r="BA16" s="441"/>
      <c r="BB16" s="441"/>
      <c r="BC16" s="441"/>
      <c r="BD16" s="441"/>
      <c r="BE16" s="441"/>
      <c r="BF16" s="441"/>
      <c r="BG16" s="441"/>
      <c r="BH16" s="441"/>
      <c r="BI16" s="441"/>
      <c r="BJ16" s="441"/>
      <c r="BK16" s="441"/>
      <c r="BL16" s="441"/>
      <c r="BM16" s="441"/>
      <c r="BN16" s="441"/>
      <c r="BO16" s="441"/>
      <c r="BP16" s="441"/>
      <c r="BQ16" s="441"/>
      <c r="BR16" s="441"/>
      <c r="BS16" s="441"/>
      <c r="BT16" s="441"/>
      <c r="BU16" s="441"/>
      <c r="BV16" s="441"/>
      <c r="BW16" s="441"/>
      <c r="BX16" s="441"/>
      <c r="BY16" s="441"/>
      <c r="BZ16" s="441"/>
      <c r="CA16" s="441"/>
      <c r="CB16" s="441"/>
      <c r="CC16" s="441"/>
      <c r="CD16" s="441"/>
      <c r="CE16" s="441"/>
      <c r="CF16" s="441"/>
      <c r="CG16" s="441"/>
      <c r="CH16" s="441"/>
      <c r="CI16" s="441"/>
      <c r="CJ16" s="441"/>
      <c r="CK16" s="441"/>
      <c r="CL16" s="441"/>
      <c r="CM16" s="441"/>
      <c r="CN16" s="441"/>
      <c r="CO16" s="441"/>
      <c r="CP16" s="441"/>
      <c r="CQ16" s="441"/>
      <c r="CR16" s="441"/>
      <c r="CS16" s="441"/>
      <c r="CT16" s="441"/>
      <c r="CU16" s="441"/>
      <c r="CV16" s="441"/>
      <c r="CW16" s="441"/>
      <c r="CX16" s="441"/>
      <c r="CY16" s="441"/>
      <c r="CZ16" s="441"/>
      <c r="DA16" s="441"/>
      <c r="DB16" s="441"/>
      <c r="DC16" s="441"/>
      <c r="DD16" s="441"/>
      <c r="DE16" s="441"/>
      <c r="DF16" s="441"/>
      <c r="DG16" s="441"/>
      <c r="DH16" s="441"/>
      <c r="DI16" s="441"/>
      <c r="DJ16" s="441"/>
      <c r="DK16" s="441"/>
      <c r="DL16" s="441"/>
      <c r="DM16" s="441"/>
      <c r="DN16" s="441"/>
      <c r="DO16" s="441"/>
      <c r="DP16" s="441"/>
      <c r="DQ16" s="441"/>
      <c r="DR16" s="441"/>
      <c r="DS16" s="441"/>
      <c r="DT16" s="441"/>
      <c r="DU16" s="441"/>
      <c r="DV16" s="441"/>
      <c r="DW16" s="441"/>
      <c r="DX16" s="441"/>
      <c r="DY16" s="441"/>
      <c r="DZ16" s="441"/>
      <c r="EA16" s="441"/>
      <c r="EB16" s="441"/>
      <c r="EC16" s="441"/>
      <c r="ED16" s="441"/>
      <c r="EE16" s="441"/>
      <c r="EF16" s="441"/>
      <c r="EG16" s="441"/>
      <c r="EH16" s="441"/>
      <c r="EI16" s="441"/>
      <c r="EJ16" s="441"/>
      <c r="EK16" s="441"/>
      <c r="EL16" s="441"/>
      <c r="EM16" s="441"/>
      <c r="EN16" s="441"/>
      <c r="EO16" s="441"/>
      <c r="EP16" s="441"/>
      <c r="EQ16" s="441"/>
      <c r="ER16" s="441"/>
      <c r="ES16" s="441"/>
      <c r="ET16" s="441"/>
      <c r="EU16" s="441"/>
      <c r="EV16" s="441"/>
      <c r="EW16" s="441"/>
      <c r="EX16" s="441"/>
      <c r="EY16" s="441"/>
      <c r="EZ16" s="441"/>
      <c r="FA16" s="441"/>
      <c r="FB16" s="441"/>
      <c r="FC16" s="441"/>
      <c r="FD16" s="441"/>
      <c r="FE16" s="441"/>
      <c r="FF16" s="441"/>
      <c r="FG16" s="441"/>
      <c r="FH16" s="441"/>
      <c r="FI16" s="441"/>
      <c r="FJ16" s="441"/>
      <c r="FK16" s="441"/>
      <c r="FL16" s="441"/>
      <c r="FM16" s="441"/>
      <c r="FN16" s="441"/>
      <c r="FO16" s="441"/>
      <c r="FP16" s="441"/>
      <c r="FQ16" s="441"/>
      <c r="FR16" s="441"/>
      <c r="FS16" s="441"/>
      <c r="FT16" s="441"/>
      <c r="FU16" s="441"/>
      <c r="FV16" s="441"/>
      <c r="FW16" s="441"/>
      <c r="FX16" s="441"/>
      <c r="FY16" s="441"/>
      <c r="FZ16" s="441"/>
      <c r="GA16" s="441"/>
      <c r="GB16" s="441"/>
      <c r="GC16" s="441"/>
      <c r="GD16" s="441"/>
      <c r="GE16" s="441"/>
      <c r="GF16" s="441"/>
      <c r="GG16" s="441"/>
      <c r="GH16" s="441"/>
      <c r="GI16" s="441"/>
      <c r="GJ16" s="441"/>
      <c r="GK16" s="441"/>
      <c r="GL16" s="441"/>
      <c r="GM16" s="441"/>
      <c r="GN16" s="441"/>
      <c r="GO16" s="441"/>
      <c r="GP16" s="441"/>
      <c r="GQ16" s="441"/>
      <c r="GR16" s="441"/>
      <c r="GS16" s="441"/>
      <c r="GT16" s="441"/>
      <c r="GU16" s="441"/>
      <c r="GV16" s="441"/>
      <c r="GW16" s="441"/>
      <c r="GX16" s="441"/>
      <c r="GY16" s="441"/>
      <c r="GZ16" s="441"/>
      <c r="HA16" s="441"/>
      <c r="HB16" s="441"/>
      <c r="HC16" s="441"/>
      <c r="HD16" s="441"/>
      <c r="HE16" s="441"/>
      <c r="HF16" s="441"/>
      <c r="HG16" s="441"/>
      <c r="HH16" s="441"/>
      <c r="HI16" s="441"/>
      <c r="HJ16" s="441"/>
      <c r="HK16" s="441"/>
      <c r="HL16" s="441"/>
      <c r="HM16" s="441"/>
      <c r="HN16" s="441"/>
      <c r="HO16" s="441"/>
      <c r="HP16" s="441"/>
      <c r="HQ16" s="441"/>
      <c r="HR16" s="441"/>
      <c r="HS16" s="441"/>
      <c r="HT16" s="441"/>
      <c r="HU16" s="441"/>
      <c r="HV16" s="441"/>
      <c r="HW16" s="441"/>
      <c r="HX16" s="441"/>
      <c r="HY16" s="441"/>
      <c r="HZ16" s="441"/>
      <c r="IA16" s="441"/>
      <c r="IB16" s="441"/>
      <c r="IC16" s="441"/>
      <c r="ID16" s="441"/>
      <c r="IE16" s="441"/>
      <c r="IF16" s="441"/>
      <c r="IG16" s="441"/>
      <c r="IH16" s="441"/>
      <c r="II16" s="441"/>
      <c r="IJ16" s="441"/>
      <c r="IK16" s="441"/>
      <c r="IL16" s="441"/>
      <c r="IM16" s="441"/>
      <c r="IN16" s="441"/>
      <c r="IO16" s="441"/>
      <c r="IP16" s="441"/>
      <c r="IQ16" s="441"/>
      <c r="IR16" s="441"/>
      <c r="IS16" s="441"/>
      <c r="IT16" s="441"/>
      <c r="IU16" s="441"/>
      <c r="IV16" s="441"/>
      <c r="IW16" s="441"/>
      <c r="IX16" s="441"/>
      <c r="IY16" s="441"/>
      <c r="IZ16" s="441"/>
      <c r="JA16" s="441"/>
      <c r="JB16" s="441"/>
      <c r="JC16" s="441"/>
      <c r="JD16" s="441"/>
      <c r="JE16" s="441"/>
      <c r="JF16" s="441"/>
      <c r="JG16" s="441"/>
      <c r="JH16" s="441"/>
      <c r="JI16" s="441"/>
      <c r="JJ16" s="441"/>
      <c r="JK16" s="441"/>
      <c r="JL16" s="441"/>
      <c r="JM16" s="441"/>
      <c r="JN16" s="441"/>
      <c r="JO16" s="441"/>
      <c r="JP16" s="441"/>
      <c r="JQ16" s="441"/>
      <c r="JR16" s="441"/>
      <c r="JS16" s="441"/>
      <c r="JT16" s="441"/>
      <c r="JU16" s="441"/>
      <c r="JV16" s="441"/>
      <c r="JW16" s="441"/>
      <c r="JX16" s="441"/>
      <c r="JY16" s="441"/>
      <c r="JZ16" s="441"/>
      <c r="KA16" s="441"/>
      <c r="KB16" s="441"/>
      <c r="KC16" s="441"/>
      <c r="KD16" s="441"/>
      <c r="KE16" s="441"/>
      <c r="KF16" s="441"/>
      <c r="KG16" s="441"/>
      <c r="KH16" s="441"/>
      <c r="KI16" s="441"/>
      <c r="KJ16" s="441"/>
      <c r="KK16" s="441"/>
      <c r="KL16" s="441"/>
      <c r="KM16" s="441"/>
      <c r="KN16" s="441"/>
      <c r="KO16" s="441"/>
      <c r="KP16" s="441"/>
      <c r="KQ16" s="441"/>
      <c r="KR16" s="441"/>
      <c r="KS16" s="441"/>
      <c r="KT16" s="441"/>
      <c r="KU16" s="441"/>
      <c r="KV16" s="441"/>
      <c r="KW16" s="441"/>
      <c r="KX16" s="441"/>
      <c r="KY16" s="441"/>
      <c r="KZ16" s="441"/>
      <c r="LA16" s="441"/>
      <c r="LB16" s="441"/>
      <c r="LC16" s="441"/>
      <c r="LD16" s="441"/>
      <c r="LE16" s="441"/>
      <c r="LF16" s="441"/>
      <c r="LG16" s="441"/>
      <c r="LH16" s="441"/>
      <c r="LI16" s="441"/>
      <c r="LJ16" s="441"/>
      <c r="LK16" s="441"/>
      <c r="LL16" s="441"/>
      <c r="LM16" s="441"/>
      <c r="LN16" s="441"/>
      <c r="LO16" s="441"/>
      <c r="LP16" s="441"/>
      <c r="LQ16" s="441"/>
      <c r="LR16" s="441"/>
      <c r="LS16" s="441"/>
      <c r="LT16" s="441"/>
      <c r="LU16" s="441"/>
      <c r="LV16" s="441"/>
      <c r="LW16" s="441"/>
      <c r="LX16" s="441"/>
      <c r="LY16" s="441"/>
      <c r="LZ16" s="441"/>
      <c r="MA16" s="441"/>
      <c r="MB16" s="441"/>
      <c r="MC16" s="441"/>
      <c r="MD16" s="441"/>
      <c r="ME16" s="441"/>
      <c r="MF16" s="441"/>
      <c r="MG16" s="441"/>
      <c r="MH16" s="441"/>
      <c r="MI16" s="441"/>
      <c r="MJ16" s="441"/>
      <c r="MK16" s="441"/>
      <c r="ML16" s="441"/>
      <c r="MM16" s="441"/>
      <c r="MN16" s="441"/>
      <c r="MO16" s="441"/>
      <c r="MP16" s="441"/>
      <c r="MQ16" s="441"/>
      <c r="MR16" s="441"/>
      <c r="MS16" s="441"/>
      <c r="MT16" s="441"/>
      <c r="MU16" s="441"/>
      <c r="MV16" s="441"/>
      <c r="MW16" s="441"/>
      <c r="MX16" s="441"/>
      <c r="MY16" s="441"/>
      <c r="MZ16" s="441"/>
      <c r="NA16" s="441"/>
      <c r="NB16" s="441"/>
      <c r="NC16" s="441"/>
      <c r="ND16" s="441"/>
      <c r="NE16" s="441"/>
      <c r="NF16" s="441"/>
      <c r="NG16" s="441"/>
      <c r="NH16" s="441"/>
      <c r="NI16" s="441"/>
      <c r="NJ16" s="441"/>
      <c r="NK16" s="441"/>
      <c r="NL16" s="441"/>
      <c r="NM16" s="441"/>
      <c r="NN16" s="441"/>
      <c r="NO16" s="441"/>
      <c r="NP16" s="441"/>
      <c r="NQ16" s="441"/>
      <c r="NR16" s="441"/>
      <c r="NS16" s="441"/>
      <c r="NT16" s="441"/>
      <c r="NU16" s="441"/>
      <c r="NV16" s="441"/>
      <c r="NW16" s="441"/>
      <c r="NX16" s="441"/>
      <c r="NY16" s="441"/>
      <c r="NZ16" s="441"/>
      <c r="OA16" s="441"/>
      <c r="OB16" s="441"/>
      <c r="OC16" s="441"/>
      <c r="OD16" s="441"/>
      <c r="OE16" s="441"/>
      <c r="OF16" s="441"/>
      <c r="OG16" s="441"/>
      <c r="OH16" s="441"/>
      <c r="OI16" s="441"/>
      <c r="OJ16" s="441"/>
      <c r="OK16" s="441"/>
      <c r="OL16" s="441"/>
    </row>
    <row r="17" spans="1:402" ht="16.2">
      <c r="A17" s="432" t="s">
        <v>116</v>
      </c>
      <c r="B17" s="433"/>
      <c r="C17" s="433"/>
      <c r="D17" s="434"/>
      <c r="E17" s="421" t="str">
        <f t="shared" si="42"/>
        <v>0/0</v>
      </c>
      <c r="F17" s="453"/>
      <c r="G17" s="434"/>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t="s">
        <v>114</v>
      </c>
      <c r="AH17" s="441"/>
      <c r="AI17" s="441"/>
      <c r="AJ17" s="441"/>
      <c r="AK17" s="441"/>
      <c r="AL17" s="441"/>
      <c r="AM17" s="441"/>
      <c r="AN17" s="441"/>
      <c r="AO17" s="441"/>
      <c r="AP17" s="441"/>
      <c r="AQ17" s="441"/>
      <c r="AR17" s="441"/>
      <c r="AS17" s="441"/>
      <c r="AT17" s="441"/>
      <c r="AU17" s="441"/>
      <c r="AV17" s="441"/>
      <c r="AW17" s="441"/>
      <c r="AX17" s="441"/>
      <c r="AY17" s="441"/>
      <c r="AZ17" s="441"/>
      <c r="BA17" s="441"/>
      <c r="BB17" s="441"/>
      <c r="BC17" s="441"/>
      <c r="BD17" s="441"/>
      <c r="BE17" s="441"/>
      <c r="BF17" s="441"/>
      <c r="BG17" s="441"/>
      <c r="BH17" s="441"/>
      <c r="BI17" s="441"/>
      <c r="BJ17" s="441"/>
      <c r="BK17" s="441"/>
      <c r="BL17" s="441"/>
      <c r="BM17" s="441"/>
      <c r="BN17" s="441"/>
      <c r="BO17" s="441"/>
      <c r="BP17" s="441"/>
      <c r="BQ17" s="441"/>
      <c r="BR17" s="441"/>
      <c r="BS17" s="441"/>
      <c r="BT17" s="441"/>
      <c r="BU17" s="441"/>
      <c r="BV17" s="441"/>
      <c r="BW17" s="441"/>
      <c r="BX17" s="441"/>
      <c r="BY17" s="441"/>
      <c r="BZ17" s="441"/>
      <c r="CA17" s="441"/>
      <c r="CB17" s="441"/>
      <c r="CC17" s="441"/>
      <c r="CD17" s="441"/>
      <c r="CE17" s="441"/>
      <c r="CF17" s="441"/>
      <c r="CG17" s="441"/>
      <c r="CH17" s="441"/>
      <c r="CI17" s="441"/>
      <c r="CJ17" s="441"/>
      <c r="CK17" s="441"/>
      <c r="CL17" s="441"/>
      <c r="CM17" s="441"/>
      <c r="CN17" s="441"/>
      <c r="CO17" s="441"/>
      <c r="CP17" s="441"/>
      <c r="CQ17" s="441"/>
      <c r="CR17" s="441"/>
      <c r="CS17" s="441"/>
      <c r="CT17" s="441"/>
      <c r="CU17" s="441"/>
      <c r="CV17" s="441"/>
      <c r="CW17" s="441"/>
      <c r="CX17" s="441"/>
      <c r="CY17" s="441"/>
      <c r="CZ17" s="441"/>
      <c r="DA17" s="441"/>
      <c r="DB17" s="441"/>
      <c r="DC17" s="441"/>
      <c r="DD17" s="441"/>
      <c r="DE17" s="441"/>
      <c r="DF17" s="441"/>
      <c r="DG17" s="441"/>
      <c r="DH17" s="441"/>
      <c r="DI17" s="441"/>
      <c r="DJ17" s="441"/>
      <c r="DK17" s="441"/>
      <c r="DL17" s="441"/>
      <c r="DM17" s="441"/>
      <c r="DN17" s="441"/>
      <c r="DO17" s="441"/>
      <c r="DP17" s="441"/>
      <c r="DQ17" s="441"/>
      <c r="DR17" s="441"/>
      <c r="DS17" s="441"/>
      <c r="DT17" s="441"/>
      <c r="DU17" s="441"/>
      <c r="DV17" s="441"/>
      <c r="DW17" s="441"/>
      <c r="DX17" s="441"/>
      <c r="DY17" s="441"/>
      <c r="DZ17" s="441"/>
      <c r="EA17" s="441"/>
      <c r="EB17" s="441"/>
      <c r="EC17" s="441"/>
      <c r="ED17" s="441"/>
      <c r="EE17" s="441"/>
      <c r="EF17" s="441"/>
      <c r="EG17" s="441"/>
      <c r="EH17" s="441"/>
      <c r="EI17" s="441"/>
      <c r="EJ17" s="441"/>
      <c r="EK17" s="441"/>
      <c r="EL17" s="441"/>
      <c r="EM17" s="441"/>
      <c r="EN17" s="441"/>
      <c r="EO17" s="441"/>
      <c r="EP17" s="441"/>
      <c r="EQ17" s="441"/>
      <c r="ER17" s="441"/>
      <c r="ES17" s="441"/>
      <c r="ET17" s="441"/>
      <c r="EU17" s="441"/>
      <c r="EV17" s="441"/>
      <c r="EW17" s="441"/>
      <c r="EX17" s="441"/>
      <c r="EY17" s="441"/>
      <c r="EZ17" s="441"/>
      <c r="FA17" s="441"/>
      <c r="FB17" s="441"/>
      <c r="FC17" s="441"/>
      <c r="FD17" s="441"/>
      <c r="FE17" s="441"/>
      <c r="FF17" s="441"/>
      <c r="FG17" s="441"/>
      <c r="FH17" s="441"/>
      <c r="FI17" s="441"/>
      <c r="FJ17" s="441"/>
      <c r="FK17" s="441"/>
      <c r="FL17" s="441"/>
      <c r="FM17" s="441"/>
      <c r="FN17" s="441"/>
      <c r="FO17" s="441"/>
      <c r="FP17" s="441"/>
      <c r="FQ17" s="441"/>
      <c r="FR17" s="441"/>
      <c r="FS17" s="441"/>
      <c r="FT17" s="441"/>
      <c r="FU17" s="441"/>
      <c r="FV17" s="441"/>
      <c r="FW17" s="441"/>
      <c r="FX17" s="441"/>
      <c r="FY17" s="441"/>
      <c r="FZ17" s="441"/>
      <c r="GA17" s="441"/>
      <c r="GB17" s="441"/>
      <c r="GC17" s="441"/>
      <c r="GD17" s="441"/>
      <c r="GE17" s="441"/>
      <c r="GF17" s="441"/>
      <c r="GG17" s="441"/>
      <c r="GH17" s="441"/>
      <c r="GI17" s="441"/>
      <c r="GJ17" s="441"/>
      <c r="GK17" s="441"/>
      <c r="GL17" s="441"/>
      <c r="GM17" s="441"/>
      <c r="GN17" s="441"/>
      <c r="GO17" s="441"/>
      <c r="GP17" s="441"/>
      <c r="GQ17" s="441"/>
      <c r="GR17" s="441"/>
      <c r="GS17" s="441"/>
      <c r="GT17" s="441"/>
      <c r="GU17" s="441"/>
      <c r="GV17" s="441"/>
      <c r="GW17" s="441"/>
      <c r="GX17" s="441"/>
      <c r="GY17" s="441"/>
      <c r="GZ17" s="441"/>
      <c r="HA17" s="441"/>
      <c r="HB17" s="441"/>
      <c r="HC17" s="441"/>
      <c r="HD17" s="441"/>
      <c r="HE17" s="441"/>
      <c r="HF17" s="441"/>
      <c r="HG17" s="441"/>
      <c r="HH17" s="441"/>
      <c r="HI17" s="441"/>
      <c r="HJ17" s="441"/>
      <c r="HK17" s="441"/>
      <c r="HL17" s="441"/>
      <c r="HM17" s="441"/>
      <c r="HN17" s="441"/>
      <c r="HO17" s="441"/>
      <c r="HP17" s="441"/>
      <c r="HQ17" s="441"/>
      <c r="HR17" s="441"/>
      <c r="HS17" s="441"/>
      <c r="HT17" s="441"/>
      <c r="HU17" s="441"/>
      <c r="HV17" s="441"/>
      <c r="HW17" s="441"/>
      <c r="HX17" s="441"/>
      <c r="HY17" s="441"/>
      <c r="HZ17" s="441"/>
      <c r="IA17" s="441"/>
      <c r="IB17" s="441"/>
      <c r="IC17" s="441"/>
      <c r="ID17" s="441"/>
      <c r="IE17" s="441"/>
      <c r="IF17" s="441"/>
      <c r="IG17" s="441"/>
      <c r="IH17" s="441"/>
      <c r="II17" s="441"/>
      <c r="IJ17" s="441"/>
      <c r="IK17" s="441"/>
      <c r="IL17" s="441"/>
      <c r="IM17" s="441"/>
      <c r="IN17" s="441"/>
      <c r="IO17" s="441"/>
      <c r="IP17" s="441"/>
      <c r="IQ17" s="441"/>
      <c r="IR17" s="441"/>
      <c r="IS17" s="441"/>
      <c r="IT17" s="441"/>
      <c r="IU17" s="441"/>
      <c r="IV17" s="441"/>
      <c r="IW17" s="441"/>
      <c r="IX17" s="441"/>
      <c r="IY17" s="441"/>
      <c r="IZ17" s="441"/>
      <c r="JA17" s="441"/>
      <c r="JB17" s="441"/>
      <c r="JC17" s="441"/>
      <c r="JD17" s="441"/>
      <c r="JE17" s="441"/>
      <c r="JF17" s="441"/>
      <c r="JG17" s="441"/>
      <c r="JH17" s="441"/>
      <c r="JI17" s="441"/>
      <c r="JJ17" s="441"/>
      <c r="JK17" s="441"/>
      <c r="JL17" s="441"/>
      <c r="JM17" s="441"/>
      <c r="JN17" s="441"/>
      <c r="JO17" s="441"/>
      <c r="JP17" s="441"/>
      <c r="JQ17" s="441"/>
      <c r="JR17" s="441"/>
      <c r="JS17" s="441"/>
      <c r="JT17" s="441"/>
      <c r="JU17" s="441"/>
      <c r="JV17" s="441"/>
      <c r="JW17" s="441"/>
      <c r="JX17" s="441"/>
      <c r="JY17" s="441"/>
      <c r="JZ17" s="441"/>
      <c r="KA17" s="441"/>
      <c r="KB17" s="441"/>
      <c r="KC17" s="441"/>
      <c r="KD17" s="441"/>
      <c r="KE17" s="441"/>
      <c r="KF17" s="441"/>
      <c r="KG17" s="441"/>
      <c r="KH17" s="441"/>
      <c r="KI17" s="441"/>
      <c r="KJ17" s="441"/>
      <c r="KK17" s="441"/>
      <c r="KL17" s="441"/>
      <c r="KM17" s="441"/>
      <c r="KN17" s="441"/>
      <c r="KO17" s="441"/>
      <c r="KP17" s="441"/>
      <c r="KQ17" s="441"/>
      <c r="KR17" s="441"/>
      <c r="KS17" s="441"/>
      <c r="KT17" s="441"/>
      <c r="KU17" s="441"/>
      <c r="KV17" s="441"/>
      <c r="KW17" s="441"/>
      <c r="KX17" s="441"/>
      <c r="KY17" s="441"/>
      <c r="KZ17" s="441"/>
      <c r="LA17" s="441"/>
      <c r="LB17" s="441"/>
      <c r="LC17" s="441"/>
      <c r="LD17" s="441"/>
      <c r="LE17" s="441"/>
      <c r="LF17" s="441"/>
      <c r="LG17" s="441"/>
      <c r="LH17" s="441"/>
      <c r="LI17" s="441"/>
      <c r="LJ17" s="441"/>
      <c r="LK17" s="441"/>
      <c r="LL17" s="441"/>
      <c r="LM17" s="441"/>
      <c r="LN17" s="441"/>
      <c r="LO17" s="441"/>
      <c r="LP17" s="441"/>
      <c r="LQ17" s="441"/>
      <c r="LR17" s="441"/>
      <c r="LS17" s="441"/>
      <c r="LT17" s="441"/>
      <c r="LU17" s="441"/>
      <c r="LV17" s="441"/>
      <c r="LW17" s="441"/>
      <c r="LX17" s="441"/>
      <c r="LY17" s="441"/>
      <c r="LZ17" s="441"/>
      <c r="MA17" s="441"/>
      <c r="MB17" s="441"/>
      <c r="MC17" s="441"/>
      <c r="MD17" s="441"/>
      <c r="ME17" s="441"/>
      <c r="MF17" s="441"/>
      <c r="MG17" s="441"/>
      <c r="MH17" s="441"/>
      <c r="MI17" s="441"/>
      <c r="MJ17" s="441"/>
      <c r="MK17" s="441"/>
      <c r="ML17" s="441"/>
      <c r="MM17" s="441"/>
      <c r="MN17" s="441"/>
      <c r="MO17" s="441"/>
      <c r="MP17" s="441"/>
      <c r="MQ17" s="441"/>
      <c r="MR17" s="441"/>
      <c r="MS17" s="441"/>
      <c r="MT17" s="441"/>
      <c r="MU17" s="441"/>
      <c r="MV17" s="441"/>
      <c r="MW17" s="441"/>
      <c r="MX17" s="441"/>
      <c r="MY17" s="441"/>
      <c r="MZ17" s="441"/>
      <c r="NA17" s="441"/>
      <c r="NB17" s="441"/>
      <c r="NC17" s="441"/>
      <c r="ND17" s="441"/>
      <c r="NE17" s="441"/>
      <c r="NF17" s="441"/>
      <c r="NG17" s="441"/>
      <c r="NH17" s="441"/>
      <c r="NI17" s="441"/>
      <c r="NJ17" s="441"/>
      <c r="NK17" s="441"/>
      <c r="NL17" s="441"/>
      <c r="NM17" s="441"/>
      <c r="NN17" s="441"/>
      <c r="NO17" s="441"/>
      <c r="NP17" s="441"/>
      <c r="NQ17" s="441"/>
      <c r="NR17" s="441"/>
      <c r="NS17" s="441"/>
      <c r="NT17" s="441"/>
      <c r="NU17" s="441"/>
      <c r="NV17" s="441"/>
      <c r="NW17" s="441"/>
      <c r="NX17" s="441"/>
      <c r="NY17" s="441"/>
      <c r="NZ17" s="441"/>
      <c r="OA17" s="441"/>
      <c r="OB17" s="441"/>
      <c r="OC17" s="441"/>
      <c r="OD17" s="441"/>
      <c r="OE17" s="441"/>
      <c r="OF17" s="441"/>
      <c r="OG17" s="441"/>
      <c r="OH17" s="441"/>
      <c r="OI17" s="441"/>
      <c r="OJ17" s="441"/>
      <c r="OK17" s="441"/>
      <c r="OL17" s="441"/>
    </row>
    <row r="18" spans="1:402" ht="16.2">
      <c r="A18" s="432"/>
      <c r="B18" s="433"/>
      <c r="C18" s="433"/>
      <c r="D18" s="434"/>
      <c r="E18" s="421" t="str">
        <f t="shared" si="42"/>
        <v>0/0</v>
      </c>
      <c r="F18" s="453"/>
      <c r="G18" s="434"/>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c r="AW18" s="441"/>
      <c r="AX18" s="441"/>
      <c r="AY18" s="441"/>
      <c r="AZ18" s="441"/>
      <c r="BA18" s="441"/>
      <c r="BB18" s="441"/>
      <c r="BC18" s="441"/>
      <c r="BD18" s="441"/>
      <c r="BE18" s="441"/>
      <c r="BF18" s="441"/>
      <c r="BG18" s="441"/>
      <c r="BH18" s="441"/>
      <c r="BI18" s="441"/>
      <c r="BJ18" s="441"/>
      <c r="BK18" s="441"/>
      <c r="BL18" s="441"/>
      <c r="BM18" s="441"/>
      <c r="BN18" s="441"/>
      <c r="BO18" s="441"/>
      <c r="BP18" s="441"/>
      <c r="BQ18" s="441"/>
      <c r="BR18" s="441"/>
      <c r="BS18" s="441"/>
      <c r="BT18" s="441"/>
      <c r="BU18" s="441"/>
      <c r="BV18" s="441"/>
      <c r="BW18" s="441"/>
      <c r="BX18" s="441"/>
      <c r="BY18" s="441"/>
      <c r="BZ18" s="441"/>
      <c r="CA18" s="441"/>
      <c r="CB18" s="441"/>
      <c r="CC18" s="441"/>
      <c r="CD18" s="441"/>
      <c r="CE18" s="441"/>
      <c r="CF18" s="441"/>
      <c r="CG18" s="441"/>
      <c r="CH18" s="441"/>
      <c r="CI18" s="441"/>
      <c r="CJ18" s="441"/>
      <c r="CK18" s="441"/>
      <c r="CL18" s="441"/>
      <c r="CM18" s="441"/>
      <c r="CN18" s="441"/>
      <c r="CO18" s="441"/>
      <c r="CP18" s="441"/>
      <c r="CQ18" s="441"/>
      <c r="CR18" s="441"/>
      <c r="CS18" s="441"/>
      <c r="CT18" s="441"/>
      <c r="CU18" s="441"/>
      <c r="CV18" s="441"/>
      <c r="CW18" s="441"/>
      <c r="CX18" s="441"/>
      <c r="CY18" s="441"/>
      <c r="CZ18" s="441"/>
      <c r="DA18" s="441"/>
      <c r="DB18" s="441"/>
      <c r="DC18" s="441"/>
      <c r="DD18" s="441"/>
      <c r="DE18" s="441"/>
      <c r="DF18" s="441"/>
      <c r="DG18" s="441"/>
      <c r="DH18" s="441"/>
      <c r="DI18" s="441"/>
      <c r="DJ18" s="441"/>
      <c r="DK18" s="441"/>
      <c r="DL18" s="441"/>
      <c r="DM18" s="441"/>
      <c r="DN18" s="441"/>
      <c r="DO18" s="441"/>
      <c r="DP18" s="441"/>
      <c r="DQ18" s="441"/>
      <c r="DR18" s="441"/>
      <c r="DS18" s="441"/>
      <c r="DT18" s="441"/>
      <c r="DU18" s="441"/>
      <c r="DV18" s="441"/>
      <c r="DW18" s="441"/>
      <c r="DX18" s="441"/>
      <c r="DY18" s="441"/>
      <c r="DZ18" s="441"/>
      <c r="EA18" s="441"/>
      <c r="EB18" s="441"/>
      <c r="EC18" s="441"/>
      <c r="ED18" s="441"/>
      <c r="EE18" s="441"/>
      <c r="EF18" s="441"/>
      <c r="EG18" s="441"/>
      <c r="EH18" s="441"/>
      <c r="EI18" s="441"/>
      <c r="EJ18" s="441"/>
      <c r="EK18" s="441"/>
      <c r="EL18" s="441"/>
      <c r="EM18" s="441"/>
      <c r="EN18" s="441"/>
      <c r="EO18" s="441"/>
      <c r="EP18" s="441"/>
      <c r="EQ18" s="441"/>
      <c r="ER18" s="441"/>
      <c r="ES18" s="441"/>
      <c r="ET18" s="441"/>
      <c r="EU18" s="441"/>
      <c r="EV18" s="441"/>
      <c r="EW18" s="441"/>
      <c r="EX18" s="441"/>
      <c r="EY18" s="441"/>
      <c r="EZ18" s="441"/>
      <c r="FA18" s="441"/>
      <c r="FB18" s="441"/>
      <c r="FC18" s="441"/>
      <c r="FD18" s="441"/>
      <c r="FE18" s="441"/>
      <c r="FF18" s="441"/>
      <c r="FG18" s="441"/>
      <c r="FH18" s="441"/>
      <c r="FI18" s="441"/>
      <c r="FJ18" s="441"/>
      <c r="FK18" s="441"/>
      <c r="FL18" s="441"/>
      <c r="FM18" s="441"/>
      <c r="FN18" s="441"/>
      <c r="FO18" s="441"/>
      <c r="FP18" s="441"/>
      <c r="FQ18" s="441"/>
      <c r="FR18" s="441"/>
      <c r="FS18" s="441"/>
      <c r="FT18" s="441"/>
      <c r="FU18" s="441"/>
      <c r="FV18" s="441"/>
      <c r="FW18" s="441"/>
      <c r="FX18" s="441"/>
      <c r="FY18" s="441"/>
      <c r="FZ18" s="441"/>
      <c r="GA18" s="441"/>
      <c r="GB18" s="441"/>
      <c r="GC18" s="441"/>
      <c r="GD18" s="441"/>
      <c r="GE18" s="441"/>
      <c r="GF18" s="441"/>
      <c r="GG18" s="441"/>
      <c r="GH18" s="441"/>
      <c r="GI18" s="441"/>
      <c r="GJ18" s="441"/>
      <c r="GK18" s="441"/>
      <c r="GL18" s="441"/>
      <c r="GM18" s="441"/>
      <c r="GN18" s="441"/>
      <c r="GO18" s="441"/>
      <c r="GP18" s="441"/>
      <c r="GQ18" s="441"/>
      <c r="GR18" s="441"/>
      <c r="GS18" s="441"/>
      <c r="GT18" s="441"/>
      <c r="GU18" s="441"/>
      <c r="GV18" s="441"/>
      <c r="GW18" s="441"/>
      <c r="GX18" s="441"/>
      <c r="GY18" s="441"/>
      <c r="GZ18" s="441"/>
      <c r="HA18" s="441"/>
      <c r="HB18" s="441"/>
      <c r="HC18" s="441"/>
      <c r="HD18" s="441"/>
      <c r="HE18" s="441"/>
      <c r="HF18" s="441"/>
      <c r="HG18" s="441"/>
      <c r="HH18" s="441"/>
      <c r="HI18" s="441"/>
      <c r="HJ18" s="441"/>
      <c r="HK18" s="441"/>
      <c r="HL18" s="441"/>
      <c r="HM18" s="441"/>
      <c r="HN18" s="441"/>
      <c r="HO18" s="441"/>
      <c r="HP18" s="441"/>
      <c r="HQ18" s="441"/>
      <c r="HR18" s="441"/>
      <c r="HS18" s="441"/>
      <c r="HT18" s="441"/>
      <c r="HU18" s="441"/>
      <c r="HV18" s="441"/>
      <c r="HW18" s="441"/>
      <c r="HX18" s="441"/>
      <c r="HY18" s="441"/>
      <c r="HZ18" s="441"/>
      <c r="IA18" s="441"/>
      <c r="IB18" s="441"/>
      <c r="IC18" s="441"/>
      <c r="ID18" s="441"/>
      <c r="IE18" s="441"/>
      <c r="IF18" s="441"/>
      <c r="IG18" s="441"/>
      <c r="IH18" s="441"/>
      <c r="II18" s="441"/>
      <c r="IJ18" s="441"/>
      <c r="IK18" s="441"/>
      <c r="IL18" s="441"/>
      <c r="IM18" s="441"/>
      <c r="IN18" s="441"/>
      <c r="IO18" s="441"/>
      <c r="IP18" s="441"/>
      <c r="IQ18" s="441"/>
      <c r="IR18" s="441"/>
      <c r="IS18" s="441"/>
      <c r="IT18" s="441"/>
      <c r="IU18" s="441"/>
      <c r="IV18" s="441"/>
      <c r="IW18" s="441"/>
      <c r="IX18" s="441"/>
      <c r="IY18" s="441"/>
      <c r="IZ18" s="441"/>
      <c r="JA18" s="441"/>
      <c r="JB18" s="441"/>
      <c r="JC18" s="441"/>
      <c r="JD18" s="441"/>
      <c r="JE18" s="441"/>
      <c r="JF18" s="441"/>
      <c r="JG18" s="441"/>
      <c r="JH18" s="441"/>
      <c r="JI18" s="441"/>
      <c r="JJ18" s="441"/>
      <c r="JK18" s="441"/>
      <c r="JL18" s="441"/>
      <c r="JM18" s="441"/>
      <c r="JN18" s="441"/>
      <c r="JO18" s="441"/>
      <c r="JP18" s="441"/>
      <c r="JQ18" s="441"/>
      <c r="JR18" s="441"/>
      <c r="JS18" s="441"/>
      <c r="JT18" s="441"/>
      <c r="JU18" s="441"/>
      <c r="JV18" s="441"/>
      <c r="JW18" s="441"/>
      <c r="JX18" s="441"/>
      <c r="JY18" s="441"/>
      <c r="JZ18" s="441"/>
      <c r="KA18" s="441"/>
      <c r="KB18" s="441"/>
      <c r="KC18" s="441"/>
      <c r="KD18" s="441"/>
      <c r="KE18" s="441"/>
      <c r="KF18" s="441"/>
      <c r="KG18" s="441"/>
      <c r="KH18" s="441"/>
      <c r="KI18" s="441"/>
      <c r="KJ18" s="441"/>
      <c r="KK18" s="441"/>
      <c r="KL18" s="441"/>
      <c r="KM18" s="441"/>
      <c r="KN18" s="441"/>
      <c r="KO18" s="441"/>
      <c r="KP18" s="441"/>
      <c r="KQ18" s="441"/>
      <c r="KR18" s="441"/>
      <c r="KS18" s="441"/>
      <c r="KT18" s="441"/>
      <c r="KU18" s="441"/>
      <c r="KV18" s="441"/>
      <c r="KW18" s="441"/>
      <c r="KX18" s="441"/>
      <c r="KY18" s="441"/>
      <c r="KZ18" s="441"/>
      <c r="LA18" s="441"/>
      <c r="LB18" s="441"/>
      <c r="LC18" s="441"/>
      <c r="LD18" s="441"/>
      <c r="LE18" s="441"/>
      <c r="LF18" s="441"/>
      <c r="LG18" s="441"/>
      <c r="LH18" s="441"/>
      <c r="LI18" s="441"/>
      <c r="LJ18" s="441"/>
      <c r="LK18" s="441"/>
      <c r="LL18" s="441"/>
      <c r="LM18" s="441"/>
      <c r="LN18" s="441"/>
      <c r="LO18" s="441"/>
      <c r="LP18" s="441"/>
      <c r="LQ18" s="441"/>
      <c r="LR18" s="441"/>
      <c r="LS18" s="441"/>
      <c r="LT18" s="441"/>
      <c r="LU18" s="441"/>
      <c r="LV18" s="441"/>
      <c r="LW18" s="441"/>
      <c r="LX18" s="441"/>
      <c r="LY18" s="441"/>
      <c r="LZ18" s="441"/>
      <c r="MA18" s="441"/>
      <c r="MB18" s="441"/>
      <c r="MC18" s="441"/>
      <c r="MD18" s="441"/>
      <c r="ME18" s="441"/>
      <c r="MF18" s="441"/>
      <c r="MG18" s="441"/>
      <c r="MH18" s="441"/>
      <c r="MI18" s="441"/>
      <c r="MJ18" s="441"/>
      <c r="MK18" s="441"/>
      <c r="ML18" s="441"/>
      <c r="MM18" s="441"/>
      <c r="MN18" s="441"/>
      <c r="MO18" s="441"/>
      <c r="MP18" s="441"/>
      <c r="MQ18" s="441"/>
      <c r="MR18" s="441"/>
      <c r="MS18" s="441"/>
      <c r="MT18" s="441"/>
      <c r="MU18" s="441"/>
      <c r="MV18" s="441"/>
      <c r="MW18" s="441"/>
      <c r="MX18" s="441"/>
      <c r="MY18" s="441"/>
      <c r="MZ18" s="441"/>
      <c r="NA18" s="441"/>
      <c r="NB18" s="441"/>
      <c r="NC18" s="441"/>
      <c r="ND18" s="441"/>
      <c r="NE18" s="441"/>
      <c r="NF18" s="441"/>
      <c r="NG18" s="441"/>
      <c r="NH18" s="441"/>
      <c r="NI18" s="441"/>
      <c r="NJ18" s="441"/>
      <c r="NK18" s="441"/>
      <c r="NL18" s="441"/>
      <c r="NM18" s="441"/>
      <c r="NN18" s="441"/>
      <c r="NO18" s="441"/>
      <c r="NP18" s="441"/>
      <c r="NQ18" s="441"/>
      <c r="NR18" s="441"/>
      <c r="NS18" s="441"/>
      <c r="NT18" s="441"/>
      <c r="NU18" s="441"/>
      <c r="NV18" s="441"/>
      <c r="NW18" s="441"/>
      <c r="NX18" s="441"/>
      <c r="NY18" s="441"/>
      <c r="NZ18" s="441"/>
      <c r="OA18" s="441"/>
      <c r="OB18" s="441"/>
      <c r="OC18" s="441"/>
      <c r="OD18" s="441"/>
      <c r="OE18" s="441"/>
      <c r="OF18" s="441"/>
      <c r="OG18" s="441"/>
      <c r="OH18" s="441"/>
      <c r="OI18" s="441"/>
      <c r="OJ18" s="441"/>
      <c r="OK18" s="441"/>
      <c r="OL18" s="441"/>
    </row>
    <row r="19" spans="1:402" ht="16.2">
      <c r="A19" s="432"/>
      <c r="B19" s="433"/>
      <c r="C19" s="433"/>
      <c r="D19" s="434"/>
      <c r="E19" s="421" t="str">
        <f t="shared" si="42"/>
        <v>0/0</v>
      </c>
      <c r="F19" s="453"/>
      <c r="G19" s="434"/>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c r="AW19" s="441"/>
      <c r="AX19" s="441"/>
      <c r="AY19" s="441"/>
      <c r="AZ19" s="441"/>
      <c r="BA19" s="441"/>
      <c r="BB19" s="441"/>
      <c r="BC19" s="441"/>
      <c r="BD19" s="441"/>
      <c r="BE19" s="441"/>
      <c r="BF19" s="441"/>
      <c r="BG19" s="441"/>
      <c r="BH19" s="441"/>
      <c r="BI19" s="441"/>
      <c r="BJ19" s="441"/>
      <c r="BK19" s="441"/>
      <c r="BL19" s="441"/>
      <c r="BM19" s="441"/>
      <c r="BN19" s="441"/>
      <c r="BO19" s="441"/>
      <c r="BP19" s="441"/>
      <c r="BQ19" s="441"/>
      <c r="BR19" s="441"/>
      <c r="BS19" s="441"/>
      <c r="BT19" s="441"/>
      <c r="BU19" s="441"/>
      <c r="BV19" s="441"/>
      <c r="BW19" s="441"/>
      <c r="BX19" s="441"/>
      <c r="BY19" s="441"/>
      <c r="BZ19" s="441"/>
      <c r="CA19" s="441"/>
      <c r="CB19" s="441"/>
      <c r="CC19" s="441"/>
      <c r="CD19" s="441"/>
      <c r="CE19" s="441"/>
      <c r="CF19" s="441"/>
      <c r="CG19" s="441"/>
      <c r="CH19" s="441"/>
      <c r="CI19" s="441"/>
      <c r="CJ19" s="441"/>
      <c r="CK19" s="441"/>
      <c r="CL19" s="441"/>
      <c r="CM19" s="441"/>
      <c r="CN19" s="441"/>
      <c r="CO19" s="441"/>
      <c r="CP19" s="441"/>
      <c r="CQ19" s="441"/>
      <c r="CR19" s="441"/>
      <c r="CS19" s="441"/>
      <c r="CT19" s="441"/>
      <c r="CU19" s="441"/>
      <c r="CV19" s="441"/>
      <c r="CW19" s="441"/>
      <c r="CX19" s="441"/>
      <c r="CY19" s="441"/>
      <c r="CZ19" s="441"/>
      <c r="DA19" s="441"/>
      <c r="DB19" s="441"/>
      <c r="DC19" s="441"/>
      <c r="DD19" s="441"/>
      <c r="DE19" s="441"/>
      <c r="DF19" s="441"/>
      <c r="DG19" s="441"/>
      <c r="DH19" s="441"/>
      <c r="DI19" s="441"/>
      <c r="DJ19" s="441"/>
      <c r="DK19" s="441"/>
      <c r="DL19" s="441"/>
      <c r="DM19" s="441"/>
      <c r="DN19" s="441"/>
      <c r="DO19" s="441"/>
      <c r="DP19" s="441"/>
      <c r="DQ19" s="441"/>
      <c r="DR19" s="441"/>
      <c r="DS19" s="441"/>
      <c r="DT19" s="441"/>
      <c r="DU19" s="441"/>
      <c r="DV19" s="441"/>
      <c r="DW19" s="441"/>
      <c r="DX19" s="441"/>
      <c r="DY19" s="441"/>
      <c r="DZ19" s="441"/>
      <c r="EA19" s="441"/>
      <c r="EB19" s="441"/>
      <c r="EC19" s="441"/>
      <c r="ED19" s="441"/>
      <c r="EE19" s="441"/>
      <c r="EF19" s="441"/>
      <c r="EG19" s="441"/>
      <c r="EH19" s="441"/>
      <c r="EI19" s="441"/>
      <c r="EJ19" s="441"/>
      <c r="EK19" s="441"/>
      <c r="EL19" s="441"/>
      <c r="EM19" s="441"/>
      <c r="EN19" s="441"/>
      <c r="EO19" s="441"/>
      <c r="EP19" s="441"/>
      <c r="EQ19" s="441"/>
      <c r="ER19" s="441"/>
      <c r="ES19" s="441"/>
      <c r="ET19" s="441"/>
      <c r="EU19" s="441"/>
      <c r="EV19" s="441"/>
      <c r="EW19" s="441"/>
      <c r="EX19" s="441"/>
      <c r="EY19" s="441"/>
      <c r="EZ19" s="441"/>
      <c r="FA19" s="441"/>
      <c r="FB19" s="441"/>
      <c r="FC19" s="441"/>
      <c r="FD19" s="441"/>
      <c r="FE19" s="441"/>
      <c r="FF19" s="441"/>
      <c r="FG19" s="441"/>
      <c r="FH19" s="441"/>
      <c r="FI19" s="441"/>
      <c r="FJ19" s="441"/>
      <c r="FK19" s="441"/>
      <c r="FL19" s="441"/>
      <c r="FM19" s="441"/>
      <c r="FN19" s="441"/>
      <c r="FO19" s="441"/>
      <c r="FP19" s="441"/>
      <c r="FQ19" s="441"/>
      <c r="FR19" s="441"/>
      <c r="FS19" s="441"/>
      <c r="FT19" s="441"/>
      <c r="FU19" s="441"/>
      <c r="FV19" s="441"/>
      <c r="FW19" s="441"/>
      <c r="FX19" s="441"/>
      <c r="FY19" s="441"/>
      <c r="FZ19" s="441"/>
      <c r="GA19" s="441"/>
      <c r="GB19" s="441"/>
      <c r="GC19" s="441"/>
      <c r="GD19" s="441"/>
      <c r="GE19" s="441"/>
      <c r="GF19" s="441"/>
      <c r="GG19" s="441"/>
      <c r="GH19" s="441"/>
      <c r="GI19" s="441"/>
      <c r="GJ19" s="441"/>
      <c r="GK19" s="441"/>
      <c r="GL19" s="441"/>
      <c r="GM19" s="441"/>
      <c r="GN19" s="441"/>
      <c r="GO19" s="441"/>
      <c r="GP19" s="441"/>
      <c r="GQ19" s="441"/>
      <c r="GR19" s="441"/>
      <c r="GS19" s="441"/>
      <c r="GT19" s="441"/>
      <c r="GU19" s="441"/>
      <c r="GV19" s="441"/>
      <c r="GW19" s="441"/>
      <c r="GX19" s="441"/>
      <c r="GY19" s="441"/>
      <c r="GZ19" s="441"/>
      <c r="HA19" s="441"/>
      <c r="HB19" s="441"/>
      <c r="HC19" s="441"/>
      <c r="HD19" s="441"/>
      <c r="HE19" s="441"/>
      <c r="HF19" s="441"/>
      <c r="HG19" s="441"/>
      <c r="HH19" s="441"/>
      <c r="HI19" s="441"/>
      <c r="HJ19" s="441"/>
      <c r="HK19" s="441"/>
      <c r="HL19" s="441"/>
      <c r="HM19" s="441"/>
      <c r="HN19" s="441"/>
      <c r="HO19" s="441"/>
      <c r="HP19" s="441"/>
      <c r="HQ19" s="441"/>
      <c r="HR19" s="441"/>
      <c r="HS19" s="441"/>
      <c r="HT19" s="441"/>
      <c r="HU19" s="441"/>
      <c r="HV19" s="441"/>
      <c r="HW19" s="441"/>
      <c r="HX19" s="441"/>
      <c r="HY19" s="441"/>
      <c r="HZ19" s="441"/>
      <c r="IA19" s="441"/>
      <c r="IB19" s="441"/>
      <c r="IC19" s="441"/>
      <c r="ID19" s="441"/>
      <c r="IE19" s="441"/>
      <c r="IF19" s="441"/>
      <c r="IG19" s="441"/>
      <c r="IH19" s="441"/>
      <c r="II19" s="441"/>
      <c r="IJ19" s="441"/>
      <c r="IK19" s="441"/>
      <c r="IL19" s="441"/>
      <c r="IM19" s="441"/>
      <c r="IN19" s="441"/>
      <c r="IO19" s="441"/>
      <c r="IP19" s="441"/>
      <c r="IQ19" s="441"/>
      <c r="IR19" s="441"/>
      <c r="IS19" s="441"/>
      <c r="IT19" s="441"/>
      <c r="IU19" s="441"/>
      <c r="IV19" s="441"/>
      <c r="IW19" s="441"/>
      <c r="IX19" s="441"/>
      <c r="IY19" s="441"/>
      <c r="IZ19" s="441"/>
      <c r="JA19" s="441"/>
      <c r="JB19" s="441"/>
      <c r="JC19" s="441"/>
      <c r="JD19" s="441"/>
      <c r="JE19" s="441"/>
      <c r="JF19" s="441"/>
      <c r="JG19" s="441"/>
      <c r="JH19" s="441"/>
      <c r="JI19" s="441"/>
      <c r="JJ19" s="441"/>
      <c r="JK19" s="441"/>
      <c r="JL19" s="441"/>
      <c r="JM19" s="441"/>
      <c r="JN19" s="441"/>
      <c r="JO19" s="441"/>
      <c r="JP19" s="441"/>
      <c r="JQ19" s="441"/>
      <c r="JR19" s="441"/>
      <c r="JS19" s="441"/>
      <c r="JT19" s="441"/>
      <c r="JU19" s="441"/>
      <c r="JV19" s="441"/>
      <c r="JW19" s="441"/>
      <c r="JX19" s="441"/>
      <c r="JY19" s="441"/>
      <c r="JZ19" s="441"/>
      <c r="KA19" s="441"/>
      <c r="KB19" s="441"/>
      <c r="KC19" s="441"/>
      <c r="KD19" s="441"/>
      <c r="KE19" s="441"/>
      <c r="KF19" s="441"/>
      <c r="KG19" s="441"/>
      <c r="KH19" s="441"/>
      <c r="KI19" s="441"/>
      <c r="KJ19" s="441"/>
      <c r="KK19" s="441"/>
      <c r="KL19" s="441"/>
      <c r="KM19" s="441"/>
      <c r="KN19" s="441"/>
      <c r="KO19" s="441"/>
      <c r="KP19" s="441"/>
      <c r="KQ19" s="441"/>
      <c r="KR19" s="441"/>
      <c r="KS19" s="441"/>
      <c r="KT19" s="441"/>
      <c r="KU19" s="441"/>
      <c r="KV19" s="441"/>
      <c r="KW19" s="441"/>
      <c r="KX19" s="441"/>
      <c r="KY19" s="441"/>
      <c r="KZ19" s="441"/>
      <c r="LA19" s="441"/>
      <c r="LB19" s="441"/>
      <c r="LC19" s="441"/>
      <c r="LD19" s="441"/>
      <c r="LE19" s="441"/>
      <c r="LF19" s="441"/>
      <c r="LG19" s="441"/>
      <c r="LH19" s="441"/>
      <c r="LI19" s="441"/>
      <c r="LJ19" s="441"/>
      <c r="LK19" s="441"/>
      <c r="LL19" s="441"/>
      <c r="LM19" s="441"/>
      <c r="LN19" s="441"/>
      <c r="LO19" s="441"/>
      <c r="LP19" s="441"/>
      <c r="LQ19" s="441"/>
      <c r="LR19" s="441"/>
      <c r="LS19" s="441"/>
      <c r="LT19" s="441"/>
      <c r="LU19" s="441"/>
      <c r="LV19" s="441"/>
      <c r="LW19" s="441"/>
      <c r="LX19" s="441"/>
      <c r="LY19" s="441"/>
      <c r="LZ19" s="441"/>
      <c r="MA19" s="441"/>
      <c r="MB19" s="441"/>
      <c r="MC19" s="441"/>
      <c r="MD19" s="441"/>
      <c r="ME19" s="441"/>
      <c r="MF19" s="441"/>
      <c r="MG19" s="441"/>
      <c r="MH19" s="441"/>
      <c r="MI19" s="441"/>
      <c r="MJ19" s="441"/>
      <c r="MK19" s="441"/>
      <c r="ML19" s="441"/>
      <c r="MM19" s="441"/>
      <c r="MN19" s="441"/>
      <c r="MO19" s="441"/>
      <c r="MP19" s="441"/>
      <c r="MQ19" s="441"/>
      <c r="MR19" s="441"/>
      <c r="MS19" s="441"/>
      <c r="MT19" s="441"/>
      <c r="MU19" s="441"/>
      <c r="MV19" s="441"/>
      <c r="MW19" s="441"/>
      <c r="MX19" s="441"/>
      <c r="MY19" s="441"/>
      <c r="MZ19" s="441"/>
      <c r="NA19" s="441"/>
      <c r="NB19" s="441"/>
      <c r="NC19" s="441"/>
      <c r="ND19" s="441"/>
      <c r="NE19" s="441"/>
      <c r="NF19" s="441"/>
      <c r="NG19" s="441"/>
      <c r="NH19" s="441"/>
      <c r="NI19" s="441"/>
      <c r="NJ19" s="441"/>
      <c r="NK19" s="441"/>
      <c r="NL19" s="441"/>
      <c r="NM19" s="441"/>
      <c r="NN19" s="441"/>
      <c r="NO19" s="441"/>
      <c r="NP19" s="441"/>
      <c r="NQ19" s="441"/>
      <c r="NR19" s="441"/>
      <c r="NS19" s="441"/>
      <c r="NT19" s="441"/>
      <c r="NU19" s="441"/>
      <c r="NV19" s="441"/>
      <c r="NW19" s="441"/>
      <c r="NX19" s="441"/>
      <c r="NY19" s="441"/>
      <c r="NZ19" s="441"/>
      <c r="OA19" s="441"/>
      <c r="OB19" s="441"/>
      <c r="OC19" s="441"/>
      <c r="OD19" s="441"/>
      <c r="OE19" s="441"/>
      <c r="OF19" s="441"/>
      <c r="OG19" s="441"/>
      <c r="OH19" s="441"/>
      <c r="OI19" s="441"/>
      <c r="OJ19" s="441"/>
      <c r="OK19" s="441"/>
      <c r="OL19" s="441"/>
    </row>
    <row r="20" spans="1:402" ht="16.2">
      <c r="A20" s="432"/>
      <c r="B20" s="433"/>
      <c r="C20" s="433"/>
      <c r="D20" s="434"/>
      <c r="E20" s="421" t="str">
        <f t="shared" si="42"/>
        <v>0/0</v>
      </c>
      <c r="F20" s="453"/>
      <c r="G20" s="434"/>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c r="AW20" s="441"/>
      <c r="AX20" s="441"/>
      <c r="AY20" s="441"/>
      <c r="AZ20" s="441"/>
      <c r="BA20" s="441"/>
      <c r="BB20" s="441"/>
      <c r="BC20" s="441"/>
      <c r="BD20" s="441"/>
      <c r="BE20" s="441"/>
      <c r="BF20" s="441"/>
      <c r="BG20" s="441"/>
      <c r="BH20" s="441"/>
      <c r="BI20" s="441"/>
      <c r="BJ20" s="441"/>
      <c r="BK20" s="441"/>
      <c r="BL20" s="441"/>
      <c r="BM20" s="441"/>
      <c r="BN20" s="441"/>
      <c r="BO20" s="441"/>
      <c r="BP20" s="441"/>
      <c r="BQ20" s="441"/>
      <c r="BR20" s="441"/>
      <c r="BS20" s="441"/>
      <c r="BT20" s="441"/>
      <c r="BU20" s="441"/>
      <c r="BV20" s="441"/>
      <c r="BW20" s="441"/>
      <c r="BX20" s="441"/>
      <c r="BY20" s="441"/>
      <c r="BZ20" s="441"/>
      <c r="CA20" s="441"/>
      <c r="CB20" s="441"/>
      <c r="CC20" s="441"/>
      <c r="CD20" s="441"/>
      <c r="CE20" s="441"/>
      <c r="CF20" s="441"/>
      <c r="CG20" s="441"/>
      <c r="CH20" s="441"/>
      <c r="CI20" s="441"/>
      <c r="CJ20" s="441"/>
      <c r="CK20" s="441"/>
      <c r="CL20" s="441"/>
      <c r="CM20" s="441"/>
      <c r="CN20" s="441"/>
      <c r="CO20" s="441"/>
      <c r="CP20" s="441"/>
      <c r="CQ20" s="441"/>
      <c r="CR20" s="441"/>
      <c r="CS20" s="441"/>
      <c r="CT20" s="441"/>
      <c r="CU20" s="441"/>
      <c r="CV20" s="441"/>
      <c r="CW20" s="441"/>
      <c r="CX20" s="441"/>
      <c r="CY20" s="441"/>
      <c r="CZ20" s="441"/>
      <c r="DA20" s="441"/>
      <c r="DB20" s="441"/>
      <c r="DC20" s="441"/>
      <c r="DD20" s="441"/>
      <c r="DE20" s="441"/>
      <c r="DF20" s="441"/>
      <c r="DG20" s="441"/>
      <c r="DH20" s="441"/>
      <c r="DI20" s="441"/>
      <c r="DJ20" s="441"/>
      <c r="DK20" s="441"/>
      <c r="DL20" s="441"/>
      <c r="DM20" s="441"/>
      <c r="DN20" s="441"/>
      <c r="DO20" s="441"/>
      <c r="DP20" s="441"/>
      <c r="DQ20" s="441"/>
      <c r="DR20" s="441"/>
      <c r="DS20" s="441"/>
      <c r="DT20" s="441"/>
      <c r="DU20" s="441"/>
      <c r="DV20" s="441"/>
      <c r="DW20" s="441"/>
      <c r="DX20" s="441"/>
      <c r="DY20" s="441"/>
      <c r="DZ20" s="441"/>
      <c r="EA20" s="441"/>
      <c r="EB20" s="441"/>
      <c r="EC20" s="441"/>
      <c r="ED20" s="441"/>
      <c r="EE20" s="441"/>
      <c r="EF20" s="441"/>
      <c r="EG20" s="441"/>
      <c r="EH20" s="441"/>
      <c r="EI20" s="441"/>
      <c r="EJ20" s="441"/>
      <c r="EK20" s="441"/>
      <c r="EL20" s="441"/>
      <c r="EM20" s="441"/>
      <c r="EN20" s="441"/>
      <c r="EO20" s="441"/>
      <c r="EP20" s="441"/>
      <c r="EQ20" s="441"/>
      <c r="ER20" s="441"/>
      <c r="ES20" s="441"/>
      <c r="ET20" s="441"/>
      <c r="EU20" s="441"/>
      <c r="EV20" s="441"/>
      <c r="EW20" s="441"/>
      <c r="EX20" s="441"/>
      <c r="EY20" s="441"/>
      <c r="EZ20" s="441"/>
      <c r="FA20" s="441"/>
      <c r="FB20" s="441"/>
      <c r="FC20" s="441"/>
      <c r="FD20" s="441"/>
      <c r="FE20" s="441"/>
      <c r="FF20" s="441"/>
      <c r="FG20" s="441"/>
      <c r="FH20" s="441"/>
      <c r="FI20" s="441"/>
      <c r="FJ20" s="441"/>
      <c r="FK20" s="441"/>
      <c r="FL20" s="441"/>
      <c r="FM20" s="441"/>
      <c r="FN20" s="441"/>
      <c r="FO20" s="441"/>
      <c r="FP20" s="441"/>
      <c r="FQ20" s="441"/>
      <c r="FR20" s="441"/>
      <c r="FS20" s="441"/>
      <c r="FT20" s="441"/>
      <c r="FU20" s="441"/>
      <c r="FV20" s="441"/>
      <c r="FW20" s="441"/>
      <c r="FX20" s="441"/>
      <c r="FY20" s="441"/>
      <c r="FZ20" s="441"/>
      <c r="GA20" s="441"/>
      <c r="GB20" s="441"/>
      <c r="GC20" s="441"/>
      <c r="GD20" s="441"/>
      <c r="GE20" s="441"/>
      <c r="GF20" s="441"/>
      <c r="GG20" s="441"/>
      <c r="GH20" s="441"/>
      <c r="GI20" s="441"/>
      <c r="GJ20" s="441"/>
      <c r="GK20" s="441"/>
      <c r="GL20" s="441"/>
      <c r="GM20" s="441"/>
      <c r="GN20" s="441"/>
      <c r="GO20" s="441"/>
      <c r="GP20" s="441"/>
      <c r="GQ20" s="441"/>
      <c r="GR20" s="441"/>
      <c r="GS20" s="441"/>
      <c r="GT20" s="441"/>
      <c r="GU20" s="441"/>
      <c r="GV20" s="441"/>
      <c r="GW20" s="441"/>
      <c r="GX20" s="441"/>
      <c r="GY20" s="441"/>
      <c r="GZ20" s="441"/>
      <c r="HA20" s="441"/>
      <c r="HB20" s="441"/>
      <c r="HC20" s="441"/>
      <c r="HD20" s="441"/>
      <c r="HE20" s="441"/>
      <c r="HF20" s="441"/>
      <c r="HG20" s="441"/>
      <c r="HH20" s="441"/>
      <c r="HI20" s="441"/>
      <c r="HJ20" s="441"/>
      <c r="HK20" s="441"/>
      <c r="HL20" s="441"/>
      <c r="HM20" s="441"/>
      <c r="HN20" s="441"/>
      <c r="HO20" s="441"/>
      <c r="HP20" s="441"/>
      <c r="HQ20" s="441"/>
      <c r="HR20" s="441"/>
      <c r="HS20" s="441"/>
      <c r="HT20" s="441"/>
      <c r="HU20" s="441"/>
      <c r="HV20" s="441"/>
      <c r="HW20" s="441"/>
      <c r="HX20" s="441"/>
      <c r="HY20" s="441"/>
      <c r="HZ20" s="441"/>
      <c r="IA20" s="441"/>
      <c r="IB20" s="441"/>
      <c r="IC20" s="441"/>
      <c r="ID20" s="441"/>
      <c r="IE20" s="441"/>
      <c r="IF20" s="441"/>
      <c r="IG20" s="441"/>
      <c r="IH20" s="441"/>
      <c r="II20" s="441"/>
      <c r="IJ20" s="441"/>
      <c r="IK20" s="441"/>
      <c r="IL20" s="441"/>
      <c r="IM20" s="441"/>
      <c r="IN20" s="441"/>
      <c r="IO20" s="441"/>
      <c r="IP20" s="441"/>
      <c r="IQ20" s="441"/>
      <c r="IR20" s="441"/>
      <c r="IS20" s="441"/>
      <c r="IT20" s="441"/>
      <c r="IU20" s="441"/>
      <c r="IV20" s="441"/>
      <c r="IW20" s="441"/>
      <c r="IX20" s="441"/>
      <c r="IY20" s="441"/>
      <c r="IZ20" s="441"/>
      <c r="JA20" s="441"/>
      <c r="JB20" s="441"/>
      <c r="JC20" s="441"/>
      <c r="JD20" s="441"/>
      <c r="JE20" s="441"/>
      <c r="JF20" s="441"/>
      <c r="JG20" s="441"/>
      <c r="JH20" s="441"/>
      <c r="JI20" s="441"/>
      <c r="JJ20" s="441"/>
      <c r="JK20" s="441"/>
      <c r="JL20" s="441"/>
      <c r="JM20" s="441"/>
      <c r="JN20" s="441"/>
      <c r="JO20" s="441"/>
      <c r="JP20" s="441"/>
      <c r="JQ20" s="441"/>
      <c r="JR20" s="441"/>
      <c r="JS20" s="441"/>
      <c r="JT20" s="441"/>
      <c r="JU20" s="441"/>
      <c r="JV20" s="441"/>
      <c r="JW20" s="441"/>
      <c r="JX20" s="441"/>
      <c r="JY20" s="441"/>
      <c r="JZ20" s="441"/>
      <c r="KA20" s="441"/>
      <c r="KB20" s="441"/>
      <c r="KC20" s="441"/>
      <c r="KD20" s="441"/>
      <c r="KE20" s="441"/>
      <c r="KF20" s="441"/>
      <c r="KG20" s="441"/>
      <c r="KH20" s="441"/>
      <c r="KI20" s="441"/>
      <c r="KJ20" s="441"/>
      <c r="KK20" s="441"/>
      <c r="KL20" s="441"/>
      <c r="KM20" s="441"/>
      <c r="KN20" s="441"/>
      <c r="KO20" s="441"/>
      <c r="KP20" s="441"/>
      <c r="KQ20" s="441"/>
      <c r="KR20" s="441"/>
      <c r="KS20" s="441"/>
      <c r="KT20" s="441"/>
      <c r="KU20" s="441"/>
      <c r="KV20" s="441"/>
      <c r="KW20" s="441"/>
      <c r="KX20" s="441"/>
      <c r="KY20" s="441"/>
      <c r="KZ20" s="441"/>
      <c r="LA20" s="441"/>
      <c r="LB20" s="441"/>
      <c r="LC20" s="441"/>
      <c r="LD20" s="441"/>
      <c r="LE20" s="441"/>
      <c r="LF20" s="441"/>
      <c r="LG20" s="441"/>
      <c r="LH20" s="441"/>
      <c r="LI20" s="441"/>
      <c r="LJ20" s="441"/>
      <c r="LK20" s="441"/>
      <c r="LL20" s="441"/>
      <c r="LM20" s="441"/>
      <c r="LN20" s="441"/>
      <c r="LO20" s="441"/>
      <c r="LP20" s="441"/>
      <c r="LQ20" s="441"/>
      <c r="LR20" s="441"/>
      <c r="LS20" s="441"/>
      <c r="LT20" s="441"/>
      <c r="LU20" s="441"/>
      <c r="LV20" s="441"/>
      <c r="LW20" s="441"/>
      <c r="LX20" s="441"/>
      <c r="LY20" s="441"/>
      <c r="LZ20" s="441"/>
      <c r="MA20" s="441"/>
      <c r="MB20" s="441"/>
      <c r="MC20" s="441"/>
      <c r="MD20" s="441"/>
      <c r="ME20" s="441"/>
      <c r="MF20" s="441"/>
      <c r="MG20" s="441"/>
      <c r="MH20" s="441"/>
      <c r="MI20" s="441"/>
      <c r="MJ20" s="441"/>
      <c r="MK20" s="441"/>
      <c r="ML20" s="441"/>
      <c r="MM20" s="441"/>
      <c r="MN20" s="441"/>
      <c r="MO20" s="441"/>
      <c r="MP20" s="441"/>
      <c r="MQ20" s="441"/>
      <c r="MR20" s="441"/>
      <c r="MS20" s="441"/>
      <c r="MT20" s="441"/>
      <c r="MU20" s="441"/>
      <c r="MV20" s="441"/>
      <c r="MW20" s="441"/>
      <c r="MX20" s="441"/>
      <c r="MY20" s="441"/>
      <c r="MZ20" s="441"/>
      <c r="NA20" s="441"/>
      <c r="NB20" s="441"/>
      <c r="NC20" s="441"/>
      <c r="ND20" s="441"/>
      <c r="NE20" s="441"/>
      <c r="NF20" s="441"/>
      <c r="NG20" s="441"/>
      <c r="NH20" s="441"/>
      <c r="NI20" s="441"/>
      <c r="NJ20" s="441"/>
      <c r="NK20" s="441"/>
      <c r="NL20" s="441"/>
      <c r="NM20" s="441"/>
      <c r="NN20" s="441"/>
      <c r="NO20" s="441"/>
      <c r="NP20" s="441"/>
      <c r="NQ20" s="441"/>
      <c r="NR20" s="441"/>
      <c r="NS20" s="441"/>
      <c r="NT20" s="441"/>
      <c r="NU20" s="441"/>
      <c r="NV20" s="441"/>
      <c r="NW20" s="441"/>
      <c r="NX20" s="441"/>
      <c r="NY20" s="441"/>
      <c r="NZ20" s="441"/>
      <c r="OA20" s="441"/>
      <c r="OB20" s="441"/>
      <c r="OC20" s="441"/>
      <c r="OD20" s="441"/>
      <c r="OE20" s="441"/>
      <c r="OF20" s="441"/>
      <c r="OG20" s="441"/>
      <c r="OH20" s="441"/>
      <c r="OI20" s="441"/>
      <c r="OJ20" s="441"/>
      <c r="OK20" s="441"/>
      <c r="OL20" s="441"/>
    </row>
    <row r="21" spans="1:402" ht="16.2">
      <c r="A21" s="432"/>
      <c r="B21" s="433"/>
      <c r="C21" s="433"/>
      <c r="D21" s="434"/>
      <c r="E21" s="421" t="str">
        <f t="shared" si="42"/>
        <v>0/0</v>
      </c>
      <c r="F21" s="453"/>
      <c r="G21" s="434"/>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c r="AW21" s="441"/>
      <c r="AX21" s="441"/>
      <c r="AY21" s="441"/>
      <c r="AZ21" s="441"/>
      <c r="BA21" s="441"/>
      <c r="BB21" s="441"/>
      <c r="BC21" s="441"/>
      <c r="BD21" s="441"/>
      <c r="BE21" s="441"/>
      <c r="BF21" s="441"/>
      <c r="BG21" s="441"/>
      <c r="BH21" s="441"/>
      <c r="BI21" s="441"/>
      <c r="BJ21" s="441"/>
      <c r="BK21" s="441"/>
      <c r="BL21" s="441"/>
      <c r="BM21" s="441"/>
      <c r="BN21" s="441"/>
      <c r="BO21" s="441"/>
      <c r="BP21" s="441"/>
      <c r="BQ21" s="441"/>
      <c r="BR21" s="441"/>
      <c r="BS21" s="441"/>
      <c r="BT21" s="441"/>
      <c r="BU21" s="441"/>
      <c r="BV21" s="441"/>
      <c r="BW21" s="441"/>
      <c r="BX21" s="441"/>
      <c r="BY21" s="441"/>
      <c r="BZ21" s="441"/>
      <c r="CA21" s="441"/>
      <c r="CB21" s="441"/>
      <c r="CC21" s="441"/>
      <c r="CD21" s="441"/>
      <c r="CE21" s="441"/>
      <c r="CF21" s="441"/>
      <c r="CG21" s="441"/>
      <c r="CH21" s="441"/>
      <c r="CI21" s="441"/>
      <c r="CJ21" s="441"/>
      <c r="CK21" s="441"/>
      <c r="CL21" s="441"/>
      <c r="CM21" s="441"/>
      <c r="CN21" s="441"/>
      <c r="CO21" s="441"/>
      <c r="CP21" s="441"/>
      <c r="CQ21" s="441"/>
      <c r="CR21" s="441"/>
      <c r="CS21" s="441"/>
      <c r="CT21" s="441"/>
      <c r="CU21" s="441"/>
      <c r="CV21" s="441"/>
      <c r="CW21" s="441"/>
      <c r="CX21" s="441"/>
      <c r="CY21" s="441"/>
      <c r="CZ21" s="441"/>
      <c r="DA21" s="441"/>
      <c r="DB21" s="441"/>
      <c r="DC21" s="441"/>
      <c r="DD21" s="441"/>
      <c r="DE21" s="441"/>
      <c r="DF21" s="441"/>
      <c r="DG21" s="441"/>
      <c r="DH21" s="441"/>
      <c r="DI21" s="441"/>
      <c r="DJ21" s="441"/>
      <c r="DK21" s="441"/>
      <c r="DL21" s="441"/>
      <c r="DM21" s="441"/>
      <c r="DN21" s="441"/>
      <c r="DO21" s="441"/>
      <c r="DP21" s="441"/>
      <c r="DQ21" s="441"/>
      <c r="DR21" s="441"/>
      <c r="DS21" s="441"/>
      <c r="DT21" s="441"/>
      <c r="DU21" s="441"/>
      <c r="DV21" s="441"/>
      <c r="DW21" s="441"/>
      <c r="DX21" s="441"/>
      <c r="DY21" s="441"/>
      <c r="DZ21" s="441"/>
      <c r="EA21" s="441"/>
      <c r="EB21" s="441"/>
      <c r="EC21" s="441"/>
      <c r="ED21" s="441"/>
      <c r="EE21" s="441"/>
      <c r="EF21" s="441"/>
      <c r="EG21" s="441"/>
      <c r="EH21" s="441"/>
      <c r="EI21" s="441"/>
      <c r="EJ21" s="441"/>
      <c r="EK21" s="441"/>
      <c r="EL21" s="441"/>
      <c r="EM21" s="441"/>
      <c r="EN21" s="441"/>
      <c r="EO21" s="441"/>
      <c r="EP21" s="441"/>
      <c r="EQ21" s="441"/>
      <c r="ER21" s="441"/>
      <c r="ES21" s="441"/>
      <c r="ET21" s="441"/>
      <c r="EU21" s="441"/>
      <c r="EV21" s="441"/>
      <c r="EW21" s="441"/>
      <c r="EX21" s="441"/>
      <c r="EY21" s="441"/>
      <c r="EZ21" s="441"/>
      <c r="FA21" s="441"/>
      <c r="FB21" s="441"/>
      <c r="FC21" s="441"/>
      <c r="FD21" s="441"/>
      <c r="FE21" s="441"/>
      <c r="FF21" s="441"/>
      <c r="FG21" s="441"/>
      <c r="FH21" s="441"/>
      <c r="FI21" s="441"/>
      <c r="FJ21" s="441"/>
      <c r="FK21" s="441"/>
      <c r="FL21" s="441"/>
      <c r="FM21" s="441"/>
      <c r="FN21" s="441"/>
      <c r="FO21" s="441"/>
      <c r="FP21" s="441"/>
      <c r="FQ21" s="441"/>
      <c r="FR21" s="441"/>
      <c r="FS21" s="441"/>
      <c r="FT21" s="441"/>
      <c r="FU21" s="441"/>
      <c r="FV21" s="441"/>
      <c r="FW21" s="441"/>
      <c r="FX21" s="441"/>
      <c r="FY21" s="441"/>
      <c r="FZ21" s="441"/>
      <c r="GA21" s="441"/>
      <c r="GB21" s="441"/>
      <c r="GC21" s="441"/>
      <c r="GD21" s="441"/>
      <c r="GE21" s="441"/>
      <c r="GF21" s="441"/>
      <c r="GG21" s="441"/>
      <c r="GH21" s="441"/>
      <c r="GI21" s="441"/>
      <c r="GJ21" s="441"/>
      <c r="GK21" s="441"/>
      <c r="GL21" s="441"/>
      <c r="GM21" s="441"/>
      <c r="GN21" s="441"/>
      <c r="GO21" s="441"/>
      <c r="GP21" s="441"/>
      <c r="GQ21" s="441"/>
      <c r="GR21" s="441"/>
      <c r="GS21" s="441"/>
      <c r="GT21" s="441"/>
      <c r="GU21" s="441"/>
      <c r="GV21" s="441"/>
      <c r="GW21" s="441"/>
      <c r="GX21" s="441"/>
      <c r="GY21" s="441"/>
      <c r="GZ21" s="441"/>
      <c r="HA21" s="441"/>
      <c r="HB21" s="441"/>
      <c r="HC21" s="441"/>
      <c r="HD21" s="441"/>
      <c r="HE21" s="441"/>
      <c r="HF21" s="441"/>
      <c r="HG21" s="441"/>
      <c r="HH21" s="441"/>
      <c r="HI21" s="441"/>
      <c r="HJ21" s="441"/>
      <c r="HK21" s="441"/>
      <c r="HL21" s="441"/>
      <c r="HM21" s="441"/>
      <c r="HN21" s="441"/>
      <c r="HO21" s="441"/>
      <c r="HP21" s="441"/>
      <c r="HQ21" s="441"/>
      <c r="HR21" s="441"/>
      <c r="HS21" s="441"/>
      <c r="HT21" s="441"/>
      <c r="HU21" s="441"/>
      <c r="HV21" s="441"/>
      <c r="HW21" s="441"/>
      <c r="HX21" s="441"/>
      <c r="HY21" s="441"/>
      <c r="HZ21" s="441"/>
      <c r="IA21" s="441"/>
      <c r="IB21" s="441"/>
      <c r="IC21" s="441"/>
      <c r="ID21" s="441"/>
      <c r="IE21" s="441"/>
      <c r="IF21" s="441"/>
      <c r="IG21" s="441"/>
      <c r="IH21" s="441"/>
      <c r="II21" s="441"/>
      <c r="IJ21" s="441"/>
      <c r="IK21" s="441"/>
      <c r="IL21" s="441"/>
      <c r="IM21" s="441"/>
      <c r="IN21" s="441"/>
      <c r="IO21" s="441"/>
      <c r="IP21" s="441"/>
      <c r="IQ21" s="441"/>
      <c r="IR21" s="441"/>
      <c r="IS21" s="441"/>
      <c r="IT21" s="441"/>
      <c r="IU21" s="441"/>
      <c r="IV21" s="441"/>
      <c r="IW21" s="441"/>
      <c r="IX21" s="441"/>
      <c r="IY21" s="441"/>
      <c r="IZ21" s="441"/>
      <c r="JA21" s="441"/>
      <c r="JB21" s="441"/>
      <c r="JC21" s="441"/>
      <c r="JD21" s="441"/>
      <c r="JE21" s="441"/>
      <c r="JF21" s="441"/>
      <c r="JG21" s="441"/>
      <c r="JH21" s="441"/>
      <c r="JI21" s="441"/>
      <c r="JJ21" s="441"/>
      <c r="JK21" s="441"/>
      <c r="JL21" s="441"/>
      <c r="JM21" s="441"/>
      <c r="JN21" s="441"/>
      <c r="JO21" s="441"/>
      <c r="JP21" s="441"/>
      <c r="JQ21" s="441"/>
      <c r="JR21" s="441"/>
      <c r="JS21" s="441"/>
      <c r="JT21" s="441"/>
      <c r="JU21" s="441"/>
      <c r="JV21" s="441"/>
      <c r="JW21" s="441"/>
      <c r="JX21" s="441"/>
      <c r="JY21" s="441"/>
      <c r="JZ21" s="441"/>
      <c r="KA21" s="441"/>
      <c r="KB21" s="441"/>
      <c r="KC21" s="441"/>
      <c r="KD21" s="441"/>
      <c r="KE21" s="441"/>
      <c r="KF21" s="441"/>
      <c r="KG21" s="441"/>
      <c r="KH21" s="441"/>
      <c r="KI21" s="441"/>
      <c r="KJ21" s="441"/>
      <c r="KK21" s="441"/>
      <c r="KL21" s="441"/>
      <c r="KM21" s="441"/>
      <c r="KN21" s="441"/>
      <c r="KO21" s="441"/>
      <c r="KP21" s="441"/>
      <c r="KQ21" s="441"/>
      <c r="KR21" s="441"/>
      <c r="KS21" s="441"/>
      <c r="KT21" s="441"/>
      <c r="KU21" s="441"/>
      <c r="KV21" s="441"/>
      <c r="KW21" s="441"/>
      <c r="KX21" s="441"/>
      <c r="KY21" s="441"/>
      <c r="KZ21" s="441"/>
      <c r="LA21" s="441"/>
      <c r="LB21" s="441"/>
      <c r="LC21" s="441"/>
      <c r="LD21" s="441"/>
      <c r="LE21" s="441"/>
      <c r="LF21" s="441"/>
      <c r="LG21" s="441"/>
      <c r="LH21" s="441"/>
      <c r="LI21" s="441"/>
      <c r="LJ21" s="441"/>
      <c r="LK21" s="441"/>
      <c r="LL21" s="441"/>
      <c r="LM21" s="441"/>
      <c r="LN21" s="441"/>
      <c r="LO21" s="441"/>
      <c r="LP21" s="441"/>
      <c r="LQ21" s="441"/>
      <c r="LR21" s="441"/>
      <c r="LS21" s="441"/>
      <c r="LT21" s="441"/>
      <c r="LU21" s="441"/>
      <c r="LV21" s="441"/>
      <c r="LW21" s="441"/>
      <c r="LX21" s="441"/>
      <c r="LY21" s="441"/>
      <c r="LZ21" s="441"/>
      <c r="MA21" s="441"/>
      <c r="MB21" s="441"/>
      <c r="MC21" s="441"/>
      <c r="MD21" s="441"/>
      <c r="ME21" s="441"/>
      <c r="MF21" s="441"/>
      <c r="MG21" s="441"/>
      <c r="MH21" s="441"/>
      <c r="MI21" s="441"/>
      <c r="MJ21" s="441"/>
      <c r="MK21" s="441"/>
      <c r="ML21" s="441"/>
      <c r="MM21" s="441"/>
      <c r="MN21" s="441"/>
      <c r="MO21" s="441"/>
      <c r="MP21" s="441"/>
      <c r="MQ21" s="441"/>
      <c r="MR21" s="441"/>
      <c r="MS21" s="441"/>
      <c r="MT21" s="441"/>
      <c r="MU21" s="441"/>
      <c r="MV21" s="441"/>
      <c r="MW21" s="441"/>
      <c r="MX21" s="441"/>
      <c r="MY21" s="441"/>
      <c r="MZ21" s="441"/>
      <c r="NA21" s="441"/>
      <c r="NB21" s="441"/>
      <c r="NC21" s="441"/>
      <c r="ND21" s="441"/>
      <c r="NE21" s="441"/>
      <c r="NF21" s="441"/>
      <c r="NG21" s="441"/>
      <c r="NH21" s="441"/>
      <c r="NI21" s="441"/>
      <c r="NJ21" s="441"/>
      <c r="NK21" s="441"/>
      <c r="NL21" s="441"/>
      <c r="NM21" s="441"/>
      <c r="NN21" s="441"/>
      <c r="NO21" s="441"/>
      <c r="NP21" s="441"/>
      <c r="NQ21" s="441"/>
      <c r="NR21" s="441"/>
      <c r="NS21" s="441"/>
      <c r="NT21" s="441"/>
      <c r="NU21" s="441"/>
      <c r="NV21" s="441"/>
      <c r="NW21" s="441"/>
      <c r="NX21" s="441"/>
      <c r="NY21" s="441"/>
      <c r="NZ21" s="441"/>
      <c r="OA21" s="441"/>
      <c r="OB21" s="441"/>
      <c r="OC21" s="441"/>
      <c r="OD21" s="441"/>
      <c r="OE21" s="441"/>
      <c r="OF21" s="441"/>
      <c r="OG21" s="441"/>
      <c r="OH21" s="441"/>
      <c r="OI21" s="441"/>
      <c r="OJ21" s="441"/>
      <c r="OK21" s="441"/>
      <c r="OL21" s="441"/>
    </row>
    <row r="22" spans="1:402" ht="16.2">
      <c r="A22" s="432"/>
      <c r="B22" s="433"/>
      <c r="C22" s="433"/>
      <c r="D22" s="434"/>
      <c r="E22" s="421" t="str">
        <f t="shared" si="42"/>
        <v>0/0</v>
      </c>
      <c r="F22" s="453"/>
      <c r="G22" s="434"/>
      <c r="H22" s="441"/>
      <c r="I22" s="441"/>
      <c r="J22" s="441"/>
      <c r="K22" s="441"/>
      <c r="L22" s="441"/>
      <c r="M22" s="441"/>
      <c r="N22" s="441"/>
      <c r="O22" s="441"/>
      <c r="P22" s="441"/>
      <c r="Q22" s="441"/>
      <c r="R22" s="441"/>
      <c r="S22" s="441"/>
      <c r="T22" s="441"/>
      <c r="U22" s="441"/>
      <c r="V22" s="441"/>
      <c r="W22" s="441"/>
      <c r="X22" s="441"/>
      <c r="Y22" s="441"/>
      <c r="Z22" s="441"/>
      <c r="AA22" s="441"/>
      <c r="AB22" s="441"/>
      <c r="AC22" s="441"/>
      <c r="AD22" s="441"/>
      <c r="AE22" s="441"/>
      <c r="AF22" s="441"/>
      <c r="AG22" s="441"/>
      <c r="AH22" s="441"/>
      <c r="AI22" s="441"/>
      <c r="AJ22" s="441"/>
      <c r="AK22" s="441"/>
      <c r="AL22" s="441"/>
      <c r="AM22" s="441"/>
      <c r="AN22" s="441"/>
      <c r="AO22" s="441"/>
      <c r="AP22" s="441"/>
      <c r="AQ22" s="441"/>
      <c r="AR22" s="441"/>
      <c r="AS22" s="441"/>
      <c r="AT22" s="441"/>
      <c r="AU22" s="441"/>
      <c r="AV22" s="441"/>
      <c r="AW22" s="441"/>
      <c r="AX22" s="441"/>
      <c r="AY22" s="441"/>
      <c r="AZ22" s="441"/>
      <c r="BA22" s="441"/>
      <c r="BB22" s="441"/>
      <c r="BC22" s="441"/>
      <c r="BD22" s="441"/>
      <c r="BE22" s="441"/>
      <c r="BF22" s="441"/>
      <c r="BG22" s="441"/>
      <c r="BH22" s="441"/>
      <c r="BI22" s="441"/>
      <c r="BJ22" s="441"/>
      <c r="BK22" s="441"/>
      <c r="BL22" s="441"/>
      <c r="BM22" s="441"/>
      <c r="BN22" s="441"/>
      <c r="BO22" s="441"/>
      <c r="BP22" s="441"/>
      <c r="BQ22" s="441"/>
      <c r="BR22" s="441"/>
      <c r="BS22" s="441"/>
      <c r="BT22" s="441"/>
      <c r="BU22" s="441"/>
      <c r="BV22" s="441"/>
      <c r="BW22" s="441"/>
      <c r="BX22" s="441"/>
      <c r="BY22" s="441"/>
      <c r="BZ22" s="441"/>
      <c r="CA22" s="441"/>
      <c r="CB22" s="441"/>
      <c r="CC22" s="441"/>
      <c r="CD22" s="441"/>
      <c r="CE22" s="441"/>
      <c r="CF22" s="441"/>
      <c r="CG22" s="441"/>
      <c r="CH22" s="441"/>
      <c r="CI22" s="441"/>
      <c r="CJ22" s="441"/>
      <c r="CK22" s="441"/>
      <c r="CL22" s="441"/>
      <c r="CM22" s="441"/>
      <c r="CN22" s="441"/>
      <c r="CO22" s="441"/>
      <c r="CP22" s="441"/>
      <c r="CQ22" s="441"/>
      <c r="CR22" s="441"/>
      <c r="CS22" s="441"/>
      <c r="CT22" s="441"/>
      <c r="CU22" s="441"/>
      <c r="CV22" s="441"/>
      <c r="CW22" s="441"/>
      <c r="CX22" s="441"/>
      <c r="CY22" s="441"/>
      <c r="CZ22" s="441"/>
      <c r="DA22" s="441"/>
      <c r="DB22" s="441"/>
      <c r="DC22" s="441"/>
      <c r="DD22" s="441"/>
      <c r="DE22" s="441"/>
      <c r="DF22" s="441"/>
      <c r="DG22" s="441"/>
      <c r="DH22" s="441"/>
      <c r="DI22" s="441"/>
      <c r="DJ22" s="441"/>
      <c r="DK22" s="441"/>
      <c r="DL22" s="441"/>
      <c r="DM22" s="441"/>
      <c r="DN22" s="441"/>
      <c r="DO22" s="441"/>
      <c r="DP22" s="441"/>
      <c r="DQ22" s="441"/>
      <c r="DR22" s="441"/>
      <c r="DS22" s="441"/>
      <c r="DT22" s="441"/>
      <c r="DU22" s="441"/>
      <c r="DV22" s="441"/>
      <c r="DW22" s="441"/>
      <c r="DX22" s="441"/>
      <c r="DY22" s="441"/>
      <c r="DZ22" s="441"/>
      <c r="EA22" s="441"/>
      <c r="EB22" s="441"/>
      <c r="EC22" s="441"/>
      <c r="ED22" s="441"/>
      <c r="EE22" s="441"/>
      <c r="EF22" s="441"/>
      <c r="EG22" s="441"/>
      <c r="EH22" s="441"/>
      <c r="EI22" s="441"/>
      <c r="EJ22" s="441"/>
      <c r="EK22" s="441"/>
      <c r="EL22" s="441"/>
      <c r="EM22" s="441"/>
      <c r="EN22" s="441"/>
      <c r="EO22" s="441"/>
      <c r="EP22" s="441"/>
      <c r="EQ22" s="441"/>
      <c r="ER22" s="441"/>
      <c r="ES22" s="441"/>
      <c r="ET22" s="441"/>
      <c r="EU22" s="441"/>
      <c r="EV22" s="441"/>
      <c r="EW22" s="441"/>
      <c r="EX22" s="441"/>
      <c r="EY22" s="441"/>
      <c r="EZ22" s="441"/>
      <c r="FA22" s="441"/>
      <c r="FB22" s="441"/>
      <c r="FC22" s="441"/>
      <c r="FD22" s="441"/>
      <c r="FE22" s="441"/>
      <c r="FF22" s="441"/>
      <c r="FG22" s="441"/>
      <c r="FH22" s="441"/>
      <c r="FI22" s="441"/>
      <c r="FJ22" s="441"/>
      <c r="FK22" s="441"/>
      <c r="FL22" s="441"/>
      <c r="FM22" s="441"/>
      <c r="FN22" s="441"/>
      <c r="FO22" s="441"/>
      <c r="FP22" s="441"/>
      <c r="FQ22" s="441"/>
      <c r="FR22" s="441"/>
      <c r="FS22" s="441"/>
      <c r="FT22" s="441"/>
      <c r="FU22" s="441"/>
      <c r="FV22" s="441"/>
      <c r="FW22" s="441"/>
      <c r="FX22" s="441"/>
      <c r="FY22" s="441"/>
      <c r="FZ22" s="441"/>
      <c r="GA22" s="441"/>
      <c r="GB22" s="441"/>
      <c r="GC22" s="441"/>
      <c r="GD22" s="441"/>
      <c r="GE22" s="441"/>
      <c r="GF22" s="441"/>
      <c r="GG22" s="441"/>
      <c r="GH22" s="441"/>
      <c r="GI22" s="441"/>
      <c r="GJ22" s="441"/>
      <c r="GK22" s="441"/>
      <c r="GL22" s="441"/>
      <c r="GM22" s="441"/>
      <c r="GN22" s="441"/>
      <c r="GO22" s="441"/>
      <c r="GP22" s="441"/>
      <c r="GQ22" s="441"/>
      <c r="GR22" s="441"/>
      <c r="GS22" s="441"/>
      <c r="GT22" s="441"/>
      <c r="GU22" s="441"/>
      <c r="GV22" s="441"/>
      <c r="GW22" s="441"/>
      <c r="GX22" s="441"/>
      <c r="GY22" s="441"/>
      <c r="GZ22" s="441"/>
      <c r="HA22" s="441"/>
      <c r="HB22" s="441"/>
      <c r="HC22" s="441"/>
      <c r="HD22" s="441"/>
      <c r="HE22" s="441"/>
      <c r="HF22" s="441"/>
      <c r="HG22" s="441"/>
      <c r="HH22" s="441"/>
      <c r="HI22" s="441"/>
      <c r="HJ22" s="441"/>
      <c r="HK22" s="441"/>
      <c r="HL22" s="441"/>
      <c r="HM22" s="441"/>
      <c r="HN22" s="441"/>
      <c r="HO22" s="441"/>
      <c r="HP22" s="441"/>
      <c r="HQ22" s="441"/>
      <c r="HR22" s="441"/>
      <c r="HS22" s="441"/>
      <c r="HT22" s="441"/>
      <c r="HU22" s="441"/>
      <c r="HV22" s="441"/>
      <c r="HW22" s="441"/>
      <c r="HX22" s="441"/>
      <c r="HY22" s="441"/>
      <c r="HZ22" s="441"/>
      <c r="IA22" s="441"/>
      <c r="IB22" s="441"/>
      <c r="IC22" s="441"/>
      <c r="ID22" s="441"/>
      <c r="IE22" s="441"/>
      <c r="IF22" s="441"/>
      <c r="IG22" s="441"/>
      <c r="IH22" s="441"/>
      <c r="II22" s="441"/>
      <c r="IJ22" s="441"/>
      <c r="IK22" s="441"/>
      <c r="IL22" s="441"/>
      <c r="IM22" s="441"/>
      <c r="IN22" s="441"/>
      <c r="IO22" s="441"/>
      <c r="IP22" s="441"/>
      <c r="IQ22" s="441"/>
      <c r="IR22" s="441"/>
      <c r="IS22" s="441"/>
      <c r="IT22" s="441"/>
      <c r="IU22" s="441"/>
      <c r="IV22" s="441"/>
      <c r="IW22" s="441"/>
      <c r="IX22" s="441"/>
      <c r="IY22" s="441"/>
      <c r="IZ22" s="441"/>
      <c r="JA22" s="441"/>
      <c r="JB22" s="441"/>
      <c r="JC22" s="441"/>
      <c r="JD22" s="441"/>
      <c r="JE22" s="441"/>
      <c r="JF22" s="441"/>
      <c r="JG22" s="441"/>
      <c r="JH22" s="441"/>
      <c r="JI22" s="441"/>
      <c r="JJ22" s="441"/>
      <c r="JK22" s="441"/>
      <c r="JL22" s="441"/>
      <c r="JM22" s="441"/>
      <c r="JN22" s="441"/>
      <c r="JO22" s="441"/>
      <c r="JP22" s="441"/>
      <c r="JQ22" s="441"/>
      <c r="JR22" s="441"/>
      <c r="JS22" s="441"/>
      <c r="JT22" s="441"/>
      <c r="JU22" s="441"/>
      <c r="JV22" s="441"/>
      <c r="JW22" s="441"/>
      <c r="JX22" s="441"/>
      <c r="JY22" s="441"/>
      <c r="JZ22" s="441"/>
      <c r="KA22" s="441"/>
      <c r="KB22" s="441"/>
      <c r="KC22" s="441"/>
      <c r="KD22" s="441"/>
      <c r="KE22" s="441"/>
      <c r="KF22" s="441"/>
      <c r="KG22" s="441"/>
      <c r="KH22" s="441"/>
      <c r="KI22" s="441"/>
      <c r="KJ22" s="441"/>
      <c r="KK22" s="441"/>
      <c r="KL22" s="441"/>
      <c r="KM22" s="441"/>
      <c r="KN22" s="441"/>
      <c r="KO22" s="441"/>
      <c r="KP22" s="441"/>
      <c r="KQ22" s="441"/>
      <c r="KR22" s="441"/>
      <c r="KS22" s="441"/>
      <c r="KT22" s="441"/>
      <c r="KU22" s="441"/>
      <c r="KV22" s="441"/>
      <c r="KW22" s="441"/>
      <c r="KX22" s="441"/>
      <c r="KY22" s="441"/>
      <c r="KZ22" s="441"/>
      <c r="LA22" s="441"/>
      <c r="LB22" s="441"/>
      <c r="LC22" s="441"/>
      <c r="LD22" s="441"/>
      <c r="LE22" s="441"/>
      <c r="LF22" s="441"/>
      <c r="LG22" s="441"/>
      <c r="LH22" s="441"/>
      <c r="LI22" s="441"/>
      <c r="LJ22" s="441"/>
      <c r="LK22" s="441"/>
      <c r="LL22" s="441"/>
      <c r="LM22" s="441"/>
      <c r="LN22" s="441"/>
      <c r="LO22" s="441"/>
      <c r="LP22" s="441"/>
      <c r="LQ22" s="441"/>
      <c r="LR22" s="441"/>
      <c r="LS22" s="441"/>
      <c r="LT22" s="441"/>
      <c r="LU22" s="441"/>
      <c r="LV22" s="441"/>
      <c r="LW22" s="441"/>
      <c r="LX22" s="441"/>
      <c r="LY22" s="441"/>
      <c r="LZ22" s="441"/>
      <c r="MA22" s="441"/>
      <c r="MB22" s="441"/>
      <c r="MC22" s="441"/>
      <c r="MD22" s="441"/>
      <c r="ME22" s="441"/>
      <c r="MF22" s="441"/>
      <c r="MG22" s="441"/>
      <c r="MH22" s="441"/>
      <c r="MI22" s="441"/>
      <c r="MJ22" s="441"/>
      <c r="MK22" s="441"/>
      <c r="ML22" s="441"/>
      <c r="MM22" s="441"/>
      <c r="MN22" s="441"/>
      <c r="MO22" s="441"/>
      <c r="MP22" s="441"/>
      <c r="MQ22" s="441"/>
      <c r="MR22" s="441"/>
      <c r="MS22" s="441"/>
      <c r="MT22" s="441"/>
      <c r="MU22" s="441"/>
      <c r="MV22" s="441"/>
      <c r="MW22" s="441"/>
      <c r="MX22" s="441"/>
      <c r="MY22" s="441"/>
      <c r="MZ22" s="441"/>
      <c r="NA22" s="441"/>
      <c r="NB22" s="441"/>
      <c r="NC22" s="441"/>
      <c r="ND22" s="441"/>
      <c r="NE22" s="441"/>
      <c r="NF22" s="441"/>
      <c r="NG22" s="441"/>
      <c r="NH22" s="441"/>
      <c r="NI22" s="441"/>
      <c r="NJ22" s="441"/>
      <c r="NK22" s="441"/>
      <c r="NL22" s="441"/>
      <c r="NM22" s="441"/>
      <c r="NN22" s="441"/>
      <c r="NO22" s="441"/>
      <c r="NP22" s="441"/>
      <c r="NQ22" s="441"/>
      <c r="NR22" s="441"/>
      <c r="NS22" s="441"/>
      <c r="NT22" s="441"/>
      <c r="NU22" s="441"/>
      <c r="NV22" s="441"/>
      <c r="NW22" s="441"/>
      <c r="NX22" s="441"/>
      <c r="NY22" s="441"/>
      <c r="NZ22" s="441"/>
      <c r="OA22" s="441"/>
      <c r="OB22" s="441"/>
      <c r="OC22" s="441"/>
      <c r="OD22" s="441"/>
      <c r="OE22" s="441"/>
      <c r="OF22" s="441"/>
      <c r="OG22" s="441"/>
      <c r="OH22" s="441"/>
      <c r="OI22" s="441"/>
      <c r="OJ22" s="441"/>
      <c r="OK22" s="441"/>
      <c r="OL22" s="441"/>
    </row>
    <row r="23" spans="1:402" ht="16.2">
      <c r="A23" s="432"/>
      <c r="B23" s="433"/>
      <c r="C23" s="433"/>
      <c r="D23" s="434"/>
      <c r="E23" s="421" t="str">
        <f t="shared" si="42"/>
        <v>0/0</v>
      </c>
      <c r="F23" s="453"/>
      <c r="G23" s="434"/>
      <c r="H23" s="441"/>
      <c r="I23" s="441"/>
      <c r="J23" s="441"/>
      <c r="K23" s="441"/>
      <c r="L23" s="441"/>
      <c r="M23" s="441"/>
      <c r="N23" s="441"/>
      <c r="O23" s="441"/>
      <c r="P23" s="441"/>
      <c r="Q23" s="441"/>
      <c r="R23" s="441"/>
      <c r="S23" s="441"/>
      <c r="T23" s="441"/>
      <c r="U23" s="441"/>
      <c r="V23" s="441"/>
      <c r="W23" s="441"/>
      <c r="X23" s="441"/>
      <c r="Y23" s="441"/>
      <c r="Z23" s="441"/>
      <c r="AA23" s="441"/>
      <c r="AB23" s="441"/>
      <c r="AC23" s="441"/>
      <c r="AD23" s="441"/>
      <c r="AE23" s="441"/>
      <c r="AF23" s="441"/>
      <c r="AG23" s="441"/>
      <c r="AH23" s="441"/>
      <c r="AI23" s="441"/>
      <c r="AJ23" s="441"/>
      <c r="AK23" s="441"/>
      <c r="AL23" s="441"/>
      <c r="AM23" s="441"/>
      <c r="AN23" s="441"/>
      <c r="AO23" s="441"/>
      <c r="AP23" s="441"/>
      <c r="AQ23" s="441"/>
      <c r="AR23" s="441"/>
      <c r="AS23" s="441"/>
      <c r="AT23" s="441"/>
      <c r="AU23" s="441"/>
      <c r="AV23" s="441"/>
      <c r="AW23" s="441"/>
      <c r="AX23" s="441"/>
      <c r="AY23" s="441"/>
      <c r="AZ23" s="441"/>
      <c r="BA23" s="441"/>
      <c r="BB23" s="441"/>
      <c r="BC23" s="441"/>
      <c r="BD23" s="441"/>
      <c r="BE23" s="441"/>
      <c r="BF23" s="441"/>
      <c r="BG23" s="441"/>
      <c r="BH23" s="441"/>
      <c r="BI23" s="441"/>
      <c r="BJ23" s="441"/>
      <c r="BK23" s="441"/>
      <c r="BL23" s="441"/>
      <c r="BM23" s="441"/>
      <c r="BN23" s="441"/>
      <c r="BO23" s="441"/>
      <c r="BP23" s="441"/>
      <c r="BQ23" s="441"/>
      <c r="BR23" s="441"/>
      <c r="BS23" s="441"/>
      <c r="BT23" s="441"/>
      <c r="BU23" s="441"/>
      <c r="BV23" s="441"/>
      <c r="BW23" s="441"/>
      <c r="BX23" s="441"/>
      <c r="BY23" s="441"/>
      <c r="BZ23" s="441"/>
      <c r="CA23" s="441"/>
      <c r="CB23" s="441"/>
      <c r="CC23" s="441"/>
      <c r="CD23" s="441"/>
      <c r="CE23" s="441"/>
      <c r="CF23" s="441"/>
      <c r="CG23" s="441"/>
      <c r="CH23" s="441"/>
      <c r="CI23" s="441"/>
      <c r="CJ23" s="441"/>
      <c r="CK23" s="441"/>
      <c r="CL23" s="441"/>
      <c r="CM23" s="441"/>
      <c r="CN23" s="441"/>
      <c r="CO23" s="441"/>
      <c r="CP23" s="441"/>
      <c r="CQ23" s="441"/>
      <c r="CR23" s="441"/>
      <c r="CS23" s="441"/>
      <c r="CT23" s="441"/>
      <c r="CU23" s="441"/>
      <c r="CV23" s="441"/>
      <c r="CW23" s="441"/>
      <c r="CX23" s="441"/>
      <c r="CY23" s="441"/>
      <c r="CZ23" s="441"/>
      <c r="DA23" s="441"/>
      <c r="DB23" s="441"/>
      <c r="DC23" s="441"/>
      <c r="DD23" s="441"/>
      <c r="DE23" s="441"/>
      <c r="DF23" s="441"/>
      <c r="DG23" s="441"/>
      <c r="DH23" s="441"/>
      <c r="DI23" s="441"/>
      <c r="DJ23" s="441"/>
      <c r="DK23" s="441"/>
      <c r="DL23" s="441"/>
      <c r="DM23" s="441"/>
      <c r="DN23" s="441"/>
      <c r="DO23" s="441"/>
      <c r="DP23" s="441"/>
      <c r="DQ23" s="441"/>
      <c r="DR23" s="441"/>
      <c r="DS23" s="441"/>
      <c r="DT23" s="441"/>
      <c r="DU23" s="441"/>
      <c r="DV23" s="441"/>
      <c r="DW23" s="441"/>
      <c r="DX23" s="441"/>
      <c r="DY23" s="441"/>
      <c r="DZ23" s="441"/>
      <c r="EA23" s="441"/>
      <c r="EB23" s="441"/>
      <c r="EC23" s="441"/>
      <c r="ED23" s="441"/>
      <c r="EE23" s="441"/>
      <c r="EF23" s="441"/>
      <c r="EG23" s="441"/>
      <c r="EH23" s="441"/>
      <c r="EI23" s="441"/>
      <c r="EJ23" s="441"/>
      <c r="EK23" s="441"/>
      <c r="EL23" s="441"/>
      <c r="EM23" s="441"/>
      <c r="EN23" s="441"/>
      <c r="EO23" s="441"/>
      <c r="EP23" s="441"/>
      <c r="EQ23" s="441"/>
      <c r="ER23" s="441"/>
      <c r="ES23" s="441"/>
      <c r="ET23" s="441"/>
      <c r="EU23" s="441"/>
      <c r="EV23" s="441"/>
      <c r="EW23" s="441"/>
      <c r="EX23" s="441"/>
      <c r="EY23" s="441"/>
      <c r="EZ23" s="441"/>
      <c r="FA23" s="441"/>
      <c r="FB23" s="441"/>
      <c r="FC23" s="441"/>
      <c r="FD23" s="441"/>
      <c r="FE23" s="441"/>
      <c r="FF23" s="441"/>
      <c r="FG23" s="441"/>
      <c r="FH23" s="441"/>
      <c r="FI23" s="441"/>
      <c r="FJ23" s="441"/>
      <c r="FK23" s="441"/>
      <c r="FL23" s="441"/>
      <c r="FM23" s="441"/>
      <c r="FN23" s="441"/>
      <c r="FO23" s="441"/>
      <c r="FP23" s="441"/>
      <c r="FQ23" s="441"/>
      <c r="FR23" s="441"/>
      <c r="FS23" s="441"/>
      <c r="FT23" s="441"/>
      <c r="FU23" s="441"/>
      <c r="FV23" s="441"/>
      <c r="FW23" s="441"/>
      <c r="FX23" s="441"/>
      <c r="FY23" s="441"/>
      <c r="FZ23" s="441"/>
      <c r="GA23" s="441"/>
      <c r="GB23" s="441"/>
      <c r="GC23" s="441"/>
      <c r="GD23" s="441"/>
      <c r="GE23" s="441"/>
      <c r="GF23" s="441"/>
      <c r="GG23" s="441"/>
      <c r="GH23" s="441"/>
      <c r="GI23" s="441"/>
      <c r="GJ23" s="441"/>
      <c r="GK23" s="441"/>
      <c r="GL23" s="441"/>
      <c r="GM23" s="441"/>
      <c r="GN23" s="441"/>
      <c r="GO23" s="441"/>
      <c r="GP23" s="441"/>
      <c r="GQ23" s="441"/>
      <c r="GR23" s="441"/>
      <c r="GS23" s="441"/>
      <c r="GT23" s="441"/>
      <c r="GU23" s="441"/>
      <c r="GV23" s="441"/>
      <c r="GW23" s="441"/>
      <c r="GX23" s="441"/>
      <c r="GY23" s="441"/>
      <c r="GZ23" s="441"/>
      <c r="HA23" s="441"/>
      <c r="HB23" s="441"/>
      <c r="HC23" s="441"/>
      <c r="HD23" s="441"/>
      <c r="HE23" s="441"/>
      <c r="HF23" s="441"/>
      <c r="HG23" s="441"/>
      <c r="HH23" s="441"/>
      <c r="HI23" s="441"/>
      <c r="HJ23" s="441"/>
      <c r="HK23" s="441"/>
      <c r="HL23" s="441"/>
      <c r="HM23" s="441"/>
      <c r="HN23" s="441"/>
      <c r="HO23" s="441"/>
      <c r="HP23" s="441"/>
      <c r="HQ23" s="441"/>
      <c r="HR23" s="441"/>
      <c r="HS23" s="441"/>
      <c r="HT23" s="441"/>
      <c r="HU23" s="441"/>
      <c r="HV23" s="441"/>
      <c r="HW23" s="441"/>
      <c r="HX23" s="441"/>
      <c r="HY23" s="441"/>
      <c r="HZ23" s="441"/>
      <c r="IA23" s="441"/>
      <c r="IB23" s="441"/>
      <c r="IC23" s="441"/>
      <c r="ID23" s="441"/>
      <c r="IE23" s="441"/>
      <c r="IF23" s="441"/>
      <c r="IG23" s="441"/>
      <c r="IH23" s="441"/>
      <c r="II23" s="441"/>
      <c r="IJ23" s="441"/>
      <c r="IK23" s="441"/>
      <c r="IL23" s="441"/>
      <c r="IM23" s="441"/>
      <c r="IN23" s="441"/>
      <c r="IO23" s="441"/>
      <c r="IP23" s="441"/>
      <c r="IQ23" s="441"/>
      <c r="IR23" s="441"/>
      <c r="IS23" s="441"/>
      <c r="IT23" s="441"/>
      <c r="IU23" s="441"/>
      <c r="IV23" s="441"/>
      <c r="IW23" s="441"/>
      <c r="IX23" s="441"/>
      <c r="IY23" s="441"/>
      <c r="IZ23" s="441"/>
      <c r="JA23" s="441"/>
      <c r="JB23" s="441"/>
      <c r="JC23" s="441"/>
      <c r="JD23" s="441"/>
      <c r="JE23" s="441"/>
      <c r="JF23" s="441"/>
      <c r="JG23" s="441"/>
      <c r="JH23" s="441"/>
      <c r="JI23" s="441"/>
      <c r="JJ23" s="441"/>
      <c r="JK23" s="441"/>
      <c r="JL23" s="441"/>
      <c r="JM23" s="441"/>
      <c r="JN23" s="441"/>
      <c r="JO23" s="441"/>
      <c r="JP23" s="441"/>
      <c r="JQ23" s="441"/>
      <c r="JR23" s="441"/>
      <c r="JS23" s="441"/>
      <c r="JT23" s="441"/>
      <c r="JU23" s="441"/>
      <c r="JV23" s="441"/>
      <c r="JW23" s="441"/>
      <c r="JX23" s="441"/>
      <c r="JY23" s="441"/>
      <c r="JZ23" s="441"/>
      <c r="KA23" s="441"/>
      <c r="KB23" s="441"/>
      <c r="KC23" s="441"/>
      <c r="KD23" s="441"/>
      <c r="KE23" s="441"/>
      <c r="KF23" s="441"/>
      <c r="KG23" s="441"/>
      <c r="KH23" s="441"/>
      <c r="KI23" s="441"/>
      <c r="KJ23" s="441"/>
      <c r="KK23" s="441"/>
      <c r="KL23" s="441"/>
      <c r="KM23" s="441"/>
      <c r="KN23" s="441"/>
      <c r="KO23" s="441"/>
      <c r="KP23" s="441"/>
      <c r="KQ23" s="441"/>
      <c r="KR23" s="441"/>
      <c r="KS23" s="441"/>
      <c r="KT23" s="441"/>
      <c r="KU23" s="441"/>
      <c r="KV23" s="441"/>
      <c r="KW23" s="441"/>
      <c r="KX23" s="441"/>
      <c r="KY23" s="441"/>
      <c r="KZ23" s="441"/>
      <c r="LA23" s="441"/>
      <c r="LB23" s="441"/>
      <c r="LC23" s="441"/>
      <c r="LD23" s="441"/>
      <c r="LE23" s="441"/>
      <c r="LF23" s="441"/>
      <c r="LG23" s="441"/>
      <c r="LH23" s="441"/>
      <c r="LI23" s="441"/>
      <c r="LJ23" s="441"/>
      <c r="LK23" s="441"/>
      <c r="LL23" s="441"/>
      <c r="LM23" s="441"/>
      <c r="LN23" s="441"/>
      <c r="LO23" s="441"/>
      <c r="LP23" s="441"/>
      <c r="LQ23" s="441"/>
      <c r="LR23" s="441"/>
      <c r="LS23" s="441"/>
      <c r="LT23" s="441"/>
      <c r="LU23" s="441"/>
      <c r="LV23" s="441"/>
      <c r="LW23" s="441"/>
      <c r="LX23" s="441"/>
      <c r="LY23" s="441"/>
      <c r="LZ23" s="441"/>
      <c r="MA23" s="441"/>
      <c r="MB23" s="441"/>
      <c r="MC23" s="441"/>
      <c r="MD23" s="441"/>
      <c r="ME23" s="441"/>
      <c r="MF23" s="441"/>
      <c r="MG23" s="441"/>
      <c r="MH23" s="441"/>
      <c r="MI23" s="441"/>
      <c r="MJ23" s="441"/>
      <c r="MK23" s="441"/>
      <c r="ML23" s="441"/>
      <c r="MM23" s="441"/>
      <c r="MN23" s="441"/>
      <c r="MO23" s="441"/>
      <c r="MP23" s="441"/>
      <c r="MQ23" s="441"/>
      <c r="MR23" s="441"/>
      <c r="MS23" s="441"/>
      <c r="MT23" s="441"/>
      <c r="MU23" s="441"/>
      <c r="MV23" s="441"/>
      <c r="MW23" s="441"/>
      <c r="MX23" s="441"/>
      <c r="MY23" s="441"/>
      <c r="MZ23" s="441"/>
      <c r="NA23" s="441"/>
      <c r="NB23" s="441"/>
      <c r="NC23" s="441"/>
      <c r="ND23" s="441"/>
      <c r="NE23" s="441"/>
      <c r="NF23" s="441"/>
      <c r="NG23" s="441"/>
      <c r="NH23" s="441"/>
      <c r="NI23" s="441"/>
      <c r="NJ23" s="441"/>
      <c r="NK23" s="441"/>
      <c r="NL23" s="441"/>
      <c r="NM23" s="441"/>
      <c r="NN23" s="441"/>
      <c r="NO23" s="441"/>
      <c r="NP23" s="441"/>
      <c r="NQ23" s="441"/>
      <c r="NR23" s="441"/>
      <c r="NS23" s="441"/>
      <c r="NT23" s="441"/>
      <c r="NU23" s="441"/>
      <c r="NV23" s="441"/>
      <c r="NW23" s="441"/>
      <c r="NX23" s="441"/>
      <c r="NY23" s="441"/>
      <c r="NZ23" s="441"/>
      <c r="OA23" s="441"/>
      <c r="OB23" s="441"/>
      <c r="OC23" s="441"/>
      <c r="OD23" s="441"/>
      <c r="OE23" s="441"/>
      <c r="OF23" s="441"/>
      <c r="OG23" s="441"/>
      <c r="OH23" s="441"/>
      <c r="OI23" s="441"/>
      <c r="OJ23" s="441"/>
      <c r="OK23" s="441"/>
      <c r="OL23" s="441"/>
    </row>
    <row r="24" spans="1:402" ht="16.2">
      <c r="A24" s="432"/>
      <c r="B24" s="433"/>
      <c r="C24" s="433"/>
      <c r="D24" s="434"/>
      <c r="E24" s="421" t="str">
        <f t="shared" si="42"/>
        <v>0/0</v>
      </c>
      <c r="F24" s="453"/>
      <c r="G24" s="434"/>
      <c r="H24" s="441"/>
      <c r="I24" s="441"/>
      <c r="J24" s="441"/>
      <c r="K24" s="441"/>
      <c r="L24" s="441"/>
      <c r="M24" s="441"/>
      <c r="N24" s="441"/>
      <c r="O24" s="441"/>
      <c r="P24" s="441"/>
      <c r="Q24" s="441"/>
      <c r="R24" s="441"/>
      <c r="S24" s="441"/>
      <c r="T24" s="441"/>
      <c r="U24" s="441"/>
      <c r="V24" s="441"/>
      <c r="W24" s="441"/>
      <c r="X24" s="441"/>
      <c r="Y24" s="441"/>
      <c r="Z24" s="441"/>
      <c r="AA24" s="441"/>
      <c r="AB24" s="441"/>
      <c r="AC24" s="441"/>
      <c r="AD24" s="441"/>
      <c r="AE24" s="441"/>
      <c r="AF24" s="441"/>
      <c r="AG24" s="441"/>
      <c r="AH24" s="441"/>
      <c r="AI24" s="441"/>
      <c r="AJ24" s="441"/>
      <c r="AK24" s="441"/>
      <c r="AL24" s="441"/>
      <c r="AM24" s="441"/>
      <c r="AN24" s="441"/>
      <c r="AO24" s="441"/>
      <c r="AP24" s="441"/>
      <c r="AQ24" s="441"/>
      <c r="AR24" s="441"/>
      <c r="AS24" s="441"/>
      <c r="AT24" s="441"/>
      <c r="AU24" s="441"/>
      <c r="AV24" s="441"/>
      <c r="AW24" s="441"/>
      <c r="AX24" s="441"/>
      <c r="AY24" s="441"/>
      <c r="AZ24" s="441"/>
      <c r="BA24" s="441"/>
      <c r="BB24" s="441"/>
      <c r="BC24" s="441"/>
      <c r="BD24" s="441"/>
      <c r="BE24" s="441"/>
      <c r="BF24" s="441"/>
      <c r="BG24" s="441"/>
      <c r="BH24" s="441"/>
      <c r="BI24" s="441"/>
      <c r="BJ24" s="441"/>
      <c r="BK24" s="441"/>
      <c r="BL24" s="441"/>
      <c r="BM24" s="441"/>
      <c r="BN24" s="441"/>
      <c r="BO24" s="441"/>
      <c r="BP24" s="441"/>
      <c r="BQ24" s="441"/>
      <c r="BR24" s="441"/>
      <c r="BS24" s="441"/>
      <c r="BT24" s="441"/>
      <c r="BU24" s="441"/>
      <c r="BV24" s="441"/>
      <c r="BW24" s="441"/>
      <c r="BX24" s="441"/>
      <c r="BY24" s="441"/>
      <c r="BZ24" s="441"/>
      <c r="CA24" s="441"/>
      <c r="CB24" s="441"/>
      <c r="CC24" s="441"/>
      <c r="CD24" s="441"/>
      <c r="CE24" s="441"/>
      <c r="CF24" s="441"/>
      <c r="CG24" s="441"/>
      <c r="CH24" s="441"/>
      <c r="CI24" s="441"/>
      <c r="CJ24" s="441"/>
      <c r="CK24" s="441"/>
      <c r="CL24" s="441"/>
      <c r="CM24" s="441"/>
      <c r="CN24" s="441"/>
      <c r="CO24" s="441"/>
      <c r="CP24" s="441"/>
      <c r="CQ24" s="441"/>
      <c r="CR24" s="441"/>
      <c r="CS24" s="441"/>
      <c r="CT24" s="441"/>
      <c r="CU24" s="441"/>
      <c r="CV24" s="441"/>
      <c r="CW24" s="441"/>
      <c r="CX24" s="441"/>
      <c r="CY24" s="441"/>
      <c r="CZ24" s="441"/>
      <c r="DA24" s="441"/>
      <c r="DB24" s="441"/>
      <c r="DC24" s="441"/>
      <c r="DD24" s="441"/>
      <c r="DE24" s="441"/>
      <c r="DF24" s="441"/>
      <c r="DG24" s="441"/>
      <c r="DH24" s="441"/>
      <c r="DI24" s="441"/>
      <c r="DJ24" s="441"/>
      <c r="DK24" s="441"/>
      <c r="DL24" s="441"/>
      <c r="DM24" s="441"/>
      <c r="DN24" s="441"/>
      <c r="DO24" s="441"/>
      <c r="DP24" s="441"/>
      <c r="DQ24" s="441"/>
      <c r="DR24" s="441"/>
      <c r="DS24" s="441"/>
      <c r="DT24" s="441"/>
      <c r="DU24" s="441"/>
      <c r="DV24" s="441"/>
      <c r="DW24" s="441"/>
      <c r="DX24" s="441"/>
      <c r="DY24" s="441"/>
      <c r="DZ24" s="441"/>
      <c r="EA24" s="441"/>
      <c r="EB24" s="441"/>
      <c r="EC24" s="441"/>
      <c r="ED24" s="441"/>
      <c r="EE24" s="441"/>
      <c r="EF24" s="441"/>
      <c r="EG24" s="441"/>
      <c r="EH24" s="441"/>
      <c r="EI24" s="441"/>
      <c r="EJ24" s="441"/>
      <c r="EK24" s="441"/>
      <c r="EL24" s="441"/>
      <c r="EM24" s="441"/>
      <c r="EN24" s="441"/>
      <c r="EO24" s="441"/>
      <c r="EP24" s="441"/>
      <c r="EQ24" s="441"/>
      <c r="ER24" s="441"/>
      <c r="ES24" s="441"/>
      <c r="ET24" s="441"/>
      <c r="EU24" s="441"/>
      <c r="EV24" s="441"/>
      <c r="EW24" s="441"/>
      <c r="EX24" s="441"/>
      <c r="EY24" s="441"/>
      <c r="EZ24" s="441"/>
      <c r="FA24" s="441"/>
      <c r="FB24" s="441"/>
      <c r="FC24" s="441"/>
      <c r="FD24" s="441"/>
      <c r="FE24" s="441"/>
      <c r="FF24" s="441"/>
      <c r="FG24" s="441"/>
      <c r="FH24" s="441"/>
      <c r="FI24" s="441"/>
      <c r="FJ24" s="441"/>
      <c r="FK24" s="441"/>
      <c r="FL24" s="441"/>
      <c r="FM24" s="441"/>
      <c r="FN24" s="441"/>
      <c r="FO24" s="441"/>
      <c r="FP24" s="441"/>
      <c r="FQ24" s="441"/>
      <c r="FR24" s="441"/>
      <c r="FS24" s="441"/>
      <c r="FT24" s="441"/>
      <c r="FU24" s="441"/>
      <c r="FV24" s="441"/>
      <c r="FW24" s="441"/>
      <c r="FX24" s="441"/>
      <c r="FY24" s="441"/>
      <c r="FZ24" s="441"/>
      <c r="GA24" s="441"/>
      <c r="GB24" s="441"/>
      <c r="GC24" s="441"/>
      <c r="GD24" s="441"/>
      <c r="GE24" s="441"/>
      <c r="GF24" s="441"/>
      <c r="GG24" s="441"/>
      <c r="GH24" s="441"/>
      <c r="GI24" s="441"/>
      <c r="GJ24" s="441"/>
      <c r="GK24" s="441"/>
      <c r="GL24" s="441"/>
      <c r="GM24" s="441"/>
      <c r="GN24" s="441"/>
      <c r="GO24" s="441"/>
      <c r="GP24" s="441"/>
      <c r="GQ24" s="441"/>
      <c r="GR24" s="441"/>
      <c r="GS24" s="441"/>
      <c r="GT24" s="441"/>
      <c r="GU24" s="441"/>
      <c r="GV24" s="441"/>
      <c r="GW24" s="441"/>
      <c r="GX24" s="441"/>
      <c r="GY24" s="441"/>
      <c r="GZ24" s="441"/>
      <c r="HA24" s="441"/>
      <c r="HB24" s="441"/>
      <c r="HC24" s="441"/>
      <c r="HD24" s="441"/>
      <c r="HE24" s="441"/>
      <c r="HF24" s="441"/>
      <c r="HG24" s="441"/>
      <c r="HH24" s="441"/>
      <c r="HI24" s="441"/>
      <c r="HJ24" s="441"/>
      <c r="HK24" s="441"/>
      <c r="HL24" s="441"/>
      <c r="HM24" s="441"/>
      <c r="HN24" s="441"/>
      <c r="HO24" s="441"/>
      <c r="HP24" s="441"/>
      <c r="HQ24" s="441"/>
      <c r="HR24" s="441"/>
      <c r="HS24" s="441"/>
      <c r="HT24" s="441"/>
      <c r="HU24" s="441"/>
      <c r="HV24" s="441"/>
      <c r="HW24" s="441"/>
      <c r="HX24" s="441"/>
      <c r="HY24" s="441"/>
      <c r="HZ24" s="441"/>
      <c r="IA24" s="441"/>
      <c r="IB24" s="441"/>
      <c r="IC24" s="441"/>
      <c r="ID24" s="441"/>
      <c r="IE24" s="441"/>
      <c r="IF24" s="441"/>
      <c r="IG24" s="441"/>
      <c r="IH24" s="441"/>
      <c r="II24" s="441"/>
      <c r="IJ24" s="441"/>
      <c r="IK24" s="441"/>
      <c r="IL24" s="441"/>
      <c r="IM24" s="441"/>
      <c r="IN24" s="441"/>
      <c r="IO24" s="441"/>
      <c r="IP24" s="441"/>
      <c r="IQ24" s="441"/>
      <c r="IR24" s="441"/>
      <c r="IS24" s="441"/>
      <c r="IT24" s="441"/>
      <c r="IU24" s="441"/>
      <c r="IV24" s="441"/>
      <c r="IW24" s="441"/>
      <c r="IX24" s="441"/>
      <c r="IY24" s="441"/>
      <c r="IZ24" s="441"/>
      <c r="JA24" s="441"/>
      <c r="JB24" s="441"/>
      <c r="JC24" s="441"/>
      <c r="JD24" s="441"/>
      <c r="JE24" s="441"/>
      <c r="JF24" s="441"/>
      <c r="JG24" s="441"/>
      <c r="JH24" s="441"/>
      <c r="JI24" s="441"/>
      <c r="JJ24" s="441"/>
      <c r="JK24" s="441"/>
      <c r="JL24" s="441"/>
      <c r="JM24" s="441"/>
      <c r="JN24" s="441"/>
      <c r="JO24" s="441"/>
      <c r="JP24" s="441"/>
      <c r="JQ24" s="441"/>
      <c r="JR24" s="441"/>
      <c r="JS24" s="441"/>
      <c r="JT24" s="441"/>
      <c r="JU24" s="441"/>
      <c r="JV24" s="441"/>
      <c r="JW24" s="441"/>
      <c r="JX24" s="441"/>
      <c r="JY24" s="441"/>
      <c r="JZ24" s="441"/>
      <c r="KA24" s="441"/>
      <c r="KB24" s="441"/>
      <c r="KC24" s="441"/>
      <c r="KD24" s="441"/>
      <c r="KE24" s="441"/>
      <c r="KF24" s="441"/>
      <c r="KG24" s="441"/>
      <c r="KH24" s="441"/>
      <c r="KI24" s="441"/>
      <c r="KJ24" s="441"/>
      <c r="KK24" s="441"/>
      <c r="KL24" s="441"/>
      <c r="KM24" s="441"/>
      <c r="KN24" s="441"/>
      <c r="KO24" s="441"/>
      <c r="KP24" s="441"/>
      <c r="KQ24" s="441"/>
      <c r="KR24" s="441"/>
      <c r="KS24" s="441"/>
      <c r="KT24" s="441"/>
      <c r="KU24" s="441"/>
      <c r="KV24" s="441"/>
      <c r="KW24" s="441"/>
      <c r="KX24" s="441"/>
      <c r="KY24" s="441"/>
      <c r="KZ24" s="441"/>
      <c r="LA24" s="441"/>
      <c r="LB24" s="441"/>
      <c r="LC24" s="441"/>
      <c r="LD24" s="441"/>
      <c r="LE24" s="441"/>
      <c r="LF24" s="441"/>
      <c r="LG24" s="441"/>
      <c r="LH24" s="441"/>
      <c r="LI24" s="441"/>
      <c r="LJ24" s="441"/>
      <c r="LK24" s="441"/>
      <c r="LL24" s="441"/>
      <c r="LM24" s="441"/>
      <c r="LN24" s="441"/>
      <c r="LO24" s="441"/>
      <c r="LP24" s="441"/>
      <c r="LQ24" s="441"/>
      <c r="LR24" s="441"/>
      <c r="LS24" s="441"/>
      <c r="LT24" s="441"/>
      <c r="LU24" s="441"/>
      <c r="LV24" s="441"/>
      <c r="LW24" s="441"/>
      <c r="LX24" s="441"/>
      <c r="LY24" s="441"/>
      <c r="LZ24" s="441"/>
      <c r="MA24" s="441"/>
      <c r="MB24" s="441"/>
      <c r="MC24" s="441"/>
      <c r="MD24" s="441"/>
      <c r="ME24" s="441"/>
      <c r="MF24" s="441"/>
      <c r="MG24" s="441"/>
      <c r="MH24" s="441"/>
      <c r="MI24" s="441"/>
      <c r="MJ24" s="441"/>
      <c r="MK24" s="441"/>
      <c r="ML24" s="441"/>
      <c r="MM24" s="441"/>
      <c r="MN24" s="441"/>
      <c r="MO24" s="441"/>
      <c r="MP24" s="441"/>
      <c r="MQ24" s="441"/>
      <c r="MR24" s="441"/>
      <c r="MS24" s="441"/>
      <c r="MT24" s="441"/>
      <c r="MU24" s="441"/>
      <c r="MV24" s="441"/>
      <c r="MW24" s="441"/>
      <c r="MX24" s="441"/>
      <c r="MY24" s="441"/>
      <c r="MZ24" s="441"/>
      <c r="NA24" s="441"/>
      <c r="NB24" s="441"/>
      <c r="NC24" s="441"/>
      <c r="ND24" s="441"/>
      <c r="NE24" s="441"/>
      <c r="NF24" s="441"/>
      <c r="NG24" s="441"/>
      <c r="NH24" s="441"/>
      <c r="NI24" s="441"/>
      <c r="NJ24" s="441"/>
      <c r="NK24" s="441"/>
      <c r="NL24" s="441"/>
      <c r="NM24" s="441"/>
      <c r="NN24" s="441"/>
      <c r="NO24" s="441"/>
      <c r="NP24" s="441"/>
      <c r="NQ24" s="441"/>
      <c r="NR24" s="441"/>
      <c r="NS24" s="441"/>
      <c r="NT24" s="441"/>
      <c r="NU24" s="441"/>
      <c r="NV24" s="441"/>
      <c r="NW24" s="441"/>
      <c r="NX24" s="441"/>
      <c r="NY24" s="441"/>
      <c r="NZ24" s="441"/>
      <c r="OA24" s="441"/>
      <c r="OB24" s="441"/>
      <c r="OC24" s="441"/>
      <c r="OD24" s="441"/>
      <c r="OE24" s="441"/>
      <c r="OF24" s="441"/>
      <c r="OG24" s="441"/>
      <c r="OH24" s="441"/>
      <c r="OI24" s="441"/>
      <c r="OJ24" s="441"/>
      <c r="OK24" s="441"/>
      <c r="OL24" s="441"/>
    </row>
    <row r="25" spans="1:402" ht="16.2">
      <c r="A25" s="432"/>
      <c r="B25" s="433"/>
      <c r="C25" s="433"/>
      <c r="D25" s="434"/>
      <c r="E25" s="421" t="str">
        <f t="shared" si="42"/>
        <v>0/0</v>
      </c>
      <c r="F25" s="453"/>
      <c r="G25" s="434"/>
      <c r="H25" s="441"/>
      <c r="I25" s="441"/>
      <c r="J25" s="441"/>
      <c r="K25" s="441"/>
      <c r="L25" s="441"/>
      <c r="M25" s="441"/>
      <c r="N25" s="441"/>
      <c r="O25" s="441"/>
      <c r="P25" s="441"/>
      <c r="Q25" s="441"/>
      <c r="R25" s="441"/>
      <c r="S25" s="441"/>
      <c r="T25" s="441"/>
      <c r="U25" s="441"/>
      <c r="V25" s="441"/>
      <c r="W25" s="441"/>
      <c r="X25" s="441"/>
      <c r="Y25" s="441"/>
      <c r="Z25" s="441"/>
      <c r="AA25" s="441"/>
      <c r="AB25" s="441"/>
      <c r="AC25" s="441"/>
      <c r="AD25" s="441"/>
      <c r="AE25" s="441"/>
      <c r="AF25" s="441"/>
      <c r="AG25" s="441"/>
      <c r="AH25" s="441"/>
      <c r="AI25" s="441"/>
      <c r="AJ25" s="441"/>
      <c r="AK25" s="441"/>
      <c r="AL25" s="441"/>
      <c r="AM25" s="441"/>
      <c r="AN25" s="441"/>
      <c r="AO25" s="441"/>
      <c r="AP25" s="441"/>
      <c r="AQ25" s="441"/>
      <c r="AR25" s="441"/>
      <c r="AS25" s="441"/>
      <c r="AT25" s="441"/>
      <c r="AU25" s="441"/>
      <c r="AV25" s="441"/>
      <c r="AW25" s="441"/>
      <c r="AX25" s="441"/>
      <c r="AY25" s="441"/>
      <c r="AZ25" s="441"/>
      <c r="BA25" s="441"/>
      <c r="BB25" s="441"/>
      <c r="BC25" s="441"/>
      <c r="BD25" s="441"/>
      <c r="BE25" s="441"/>
      <c r="BF25" s="441"/>
      <c r="BG25" s="441"/>
      <c r="BH25" s="441"/>
      <c r="BI25" s="441"/>
      <c r="BJ25" s="441"/>
      <c r="BK25" s="441"/>
      <c r="BL25" s="441"/>
      <c r="BM25" s="441"/>
      <c r="BN25" s="441"/>
      <c r="BO25" s="441"/>
      <c r="BP25" s="441"/>
      <c r="BQ25" s="441"/>
      <c r="BR25" s="441"/>
      <c r="BS25" s="441"/>
      <c r="BT25" s="441"/>
      <c r="BU25" s="441"/>
      <c r="BV25" s="441"/>
      <c r="BW25" s="441"/>
      <c r="BX25" s="441"/>
      <c r="BY25" s="441"/>
      <c r="BZ25" s="441"/>
      <c r="CA25" s="441"/>
      <c r="CB25" s="441"/>
      <c r="CC25" s="441"/>
      <c r="CD25" s="441"/>
      <c r="CE25" s="441"/>
      <c r="CF25" s="441"/>
      <c r="CG25" s="441"/>
      <c r="CH25" s="441"/>
      <c r="CI25" s="441"/>
      <c r="CJ25" s="441"/>
      <c r="CK25" s="441"/>
      <c r="CL25" s="441"/>
      <c r="CM25" s="441"/>
      <c r="CN25" s="441"/>
      <c r="CO25" s="441"/>
      <c r="CP25" s="441"/>
      <c r="CQ25" s="441"/>
      <c r="CR25" s="441"/>
      <c r="CS25" s="441"/>
      <c r="CT25" s="441"/>
      <c r="CU25" s="441"/>
      <c r="CV25" s="441"/>
      <c r="CW25" s="441"/>
      <c r="CX25" s="441"/>
      <c r="CY25" s="441"/>
      <c r="CZ25" s="441"/>
      <c r="DA25" s="441"/>
      <c r="DB25" s="441"/>
      <c r="DC25" s="441"/>
      <c r="DD25" s="441"/>
      <c r="DE25" s="441"/>
      <c r="DF25" s="441"/>
      <c r="DG25" s="441"/>
      <c r="DH25" s="441"/>
      <c r="DI25" s="441"/>
      <c r="DJ25" s="441"/>
      <c r="DK25" s="441"/>
      <c r="DL25" s="441"/>
      <c r="DM25" s="441"/>
      <c r="DN25" s="441"/>
      <c r="DO25" s="441"/>
      <c r="DP25" s="441"/>
      <c r="DQ25" s="441"/>
      <c r="DR25" s="441"/>
      <c r="DS25" s="441"/>
      <c r="DT25" s="441"/>
      <c r="DU25" s="441"/>
      <c r="DV25" s="441"/>
      <c r="DW25" s="441"/>
      <c r="DX25" s="441"/>
      <c r="DY25" s="441"/>
      <c r="DZ25" s="441"/>
      <c r="EA25" s="441"/>
      <c r="EB25" s="441"/>
      <c r="EC25" s="441"/>
      <c r="ED25" s="441"/>
      <c r="EE25" s="441"/>
      <c r="EF25" s="441"/>
      <c r="EG25" s="441"/>
      <c r="EH25" s="441"/>
      <c r="EI25" s="441"/>
      <c r="EJ25" s="441"/>
      <c r="EK25" s="441"/>
      <c r="EL25" s="441"/>
      <c r="EM25" s="441"/>
      <c r="EN25" s="441"/>
      <c r="EO25" s="441"/>
      <c r="EP25" s="441"/>
      <c r="EQ25" s="441"/>
      <c r="ER25" s="441"/>
      <c r="ES25" s="441"/>
      <c r="ET25" s="441"/>
      <c r="EU25" s="441"/>
      <c r="EV25" s="441"/>
      <c r="EW25" s="441"/>
      <c r="EX25" s="441"/>
      <c r="EY25" s="441"/>
      <c r="EZ25" s="441"/>
      <c r="FA25" s="441"/>
      <c r="FB25" s="441"/>
      <c r="FC25" s="441"/>
      <c r="FD25" s="441"/>
      <c r="FE25" s="441"/>
      <c r="FF25" s="441"/>
      <c r="FG25" s="441"/>
      <c r="FH25" s="441"/>
      <c r="FI25" s="441"/>
      <c r="FJ25" s="441"/>
      <c r="FK25" s="441"/>
      <c r="FL25" s="441"/>
      <c r="FM25" s="441"/>
      <c r="FN25" s="441"/>
      <c r="FO25" s="441"/>
      <c r="FP25" s="441"/>
      <c r="FQ25" s="441"/>
      <c r="FR25" s="441"/>
      <c r="FS25" s="441"/>
      <c r="FT25" s="441"/>
      <c r="FU25" s="441"/>
      <c r="FV25" s="441"/>
      <c r="FW25" s="441"/>
      <c r="FX25" s="441"/>
      <c r="FY25" s="441"/>
      <c r="FZ25" s="441"/>
      <c r="GA25" s="441"/>
      <c r="GB25" s="441"/>
      <c r="GC25" s="441"/>
      <c r="GD25" s="441"/>
      <c r="GE25" s="441"/>
      <c r="GF25" s="441"/>
      <c r="GG25" s="441"/>
      <c r="GH25" s="441"/>
      <c r="GI25" s="441"/>
      <c r="GJ25" s="441"/>
      <c r="GK25" s="441"/>
      <c r="GL25" s="441"/>
      <c r="GM25" s="441"/>
      <c r="GN25" s="441"/>
      <c r="GO25" s="441"/>
      <c r="GP25" s="441"/>
      <c r="GQ25" s="441"/>
      <c r="GR25" s="441"/>
      <c r="GS25" s="441"/>
      <c r="GT25" s="441"/>
      <c r="GU25" s="441"/>
      <c r="GV25" s="441"/>
      <c r="GW25" s="441"/>
      <c r="GX25" s="441"/>
      <c r="GY25" s="441"/>
      <c r="GZ25" s="441"/>
      <c r="HA25" s="441"/>
      <c r="HB25" s="441"/>
      <c r="HC25" s="441"/>
      <c r="HD25" s="441"/>
      <c r="HE25" s="441"/>
      <c r="HF25" s="441"/>
      <c r="HG25" s="441"/>
      <c r="HH25" s="441"/>
      <c r="HI25" s="441"/>
      <c r="HJ25" s="441"/>
      <c r="HK25" s="441"/>
      <c r="HL25" s="441"/>
      <c r="HM25" s="441"/>
      <c r="HN25" s="441"/>
      <c r="HO25" s="441"/>
      <c r="HP25" s="441"/>
      <c r="HQ25" s="441"/>
      <c r="HR25" s="441"/>
      <c r="HS25" s="441"/>
      <c r="HT25" s="441"/>
      <c r="HU25" s="441"/>
      <c r="HV25" s="441"/>
      <c r="HW25" s="441"/>
      <c r="HX25" s="441"/>
      <c r="HY25" s="441"/>
      <c r="HZ25" s="441"/>
      <c r="IA25" s="441"/>
      <c r="IB25" s="441"/>
      <c r="IC25" s="441"/>
      <c r="ID25" s="441"/>
      <c r="IE25" s="441"/>
      <c r="IF25" s="441"/>
      <c r="IG25" s="441"/>
      <c r="IH25" s="441"/>
      <c r="II25" s="441"/>
      <c r="IJ25" s="441"/>
      <c r="IK25" s="441"/>
      <c r="IL25" s="441"/>
      <c r="IM25" s="441"/>
      <c r="IN25" s="441"/>
      <c r="IO25" s="441"/>
      <c r="IP25" s="441"/>
      <c r="IQ25" s="441"/>
      <c r="IR25" s="441"/>
      <c r="IS25" s="441"/>
      <c r="IT25" s="441"/>
      <c r="IU25" s="441"/>
      <c r="IV25" s="441"/>
      <c r="IW25" s="441"/>
      <c r="IX25" s="441"/>
      <c r="IY25" s="441"/>
      <c r="IZ25" s="441"/>
      <c r="JA25" s="441"/>
      <c r="JB25" s="441"/>
      <c r="JC25" s="441"/>
      <c r="JD25" s="441"/>
      <c r="JE25" s="441"/>
      <c r="JF25" s="441"/>
      <c r="JG25" s="441"/>
      <c r="JH25" s="441"/>
      <c r="JI25" s="441"/>
      <c r="JJ25" s="441"/>
      <c r="JK25" s="441"/>
      <c r="JL25" s="441"/>
      <c r="JM25" s="441"/>
      <c r="JN25" s="441"/>
      <c r="JO25" s="441"/>
      <c r="JP25" s="441"/>
      <c r="JQ25" s="441"/>
      <c r="JR25" s="441"/>
      <c r="JS25" s="441"/>
      <c r="JT25" s="441"/>
      <c r="JU25" s="441"/>
      <c r="JV25" s="441"/>
      <c r="JW25" s="441"/>
      <c r="JX25" s="441"/>
      <c r="JY25" s="441"/>
      <c r="JZ25" s="441"/>
      <c r="KA25" s="441"/>
      <c r="KB25" s="441"/>
      <c r="KC25" s="441"/>
      <c r="KD25" s="441"/>
      <c r="KE25" s="441"/>
      <c r="KF25" s="441"/>
      <c r="KG25" s="441"/>
      <c r="KH25" s="441"/>
      <c r="KI25" s="441"/>
      <c r="KJ25" s="441"/>
      <c r="KK25" s="441"/>
      <c r="KL25" s="441"/>
      <c r="KM25" s="441"/>
      <c r="KN25" s="441"/>
      <c r="KO25" s="441"/>
      <c r="KP25" s="441"/>
      <c r="KQ25" s="441"/>
      <c r="KR25" s="441"/>
      <c r="KS25" s="441"/>
      <c r="KT25" s="441"/>
      <c r="KU25" s="441"/>
      <c r="KV25" s="441"/>
      <c r="KW25" s="441"/>
      <c r="KX25" s="441"/>
      <c r="KY25" s="441"/>
      <c r="KZ25" s="441"/>
      <c r="LA25" s="441"/>
      <c r="LB25" s="441"/>
      <c r="LC25" s="441"/>
      <c r="LD25" s="441"/>
      <c r="LE25" s="441"/>
      <c r="LF25" s="441"/>
      <c r="LG25" s="441"/>
      <c r="LH25" s="441"/>
      <c r="LI25" s="441"/>
      <c r="LJ25" s="441"/>
      <c r="LK25" s="441"/>
      <c r="LL25" s="441"/>
      <c r="LM25" s="441"/>
      <c r="LN25" s="441"/>
      <c r="LO25" s="441"/>
      <c r="LP25" s="441"/>
      <c r="LQ25" s="441"/>
      <c r="LR25" s="441"/>
      <c r="LS25" s="441"/>
      <c r="LT25" s="441"/>
      <c r="LU25" s="441"/>
      <c r="LV25" s="441"/>
      <c r="LW25" s="441"/>
      <c r="LX25" s="441"/>
      <c r="LY25" s="441"/>
      <c r="LZ25" s="441"/>
      <c r="MA25" s="441"/>
      <c r="MB25" s="441"/>
      <c r="MC25" s="441"/>
      <c r="MD25" s="441"/>
      <c r="ME25" s="441"/>
      <c r="MF25" s="441"/>
      <c r="MG25" s="441"/>
      <c r="MH25" s="441"/>
      <c r="MI25" s="441"/>
      <c r="MJ25" s="441"/>
      <c r="MK25" s="441"/>
      <c r="ML25" s="441"/>
      <c r="MM25" s="441"/>
      <c r="MN25" s="441"/>
      <c r="MO25" s="441"/>
      <c r="MP25" s="441"/>
      <c r="MQ25" s="441"/>
      <c r="MR25" s="441"/>
      <c r="MS25" s="441"/>
      <c r="MT25" s="441"/>
      <c r="MU25" s="441"/>
      <c r="MV25" s="441"/>
      <c r="MW25" s="441"/>
      <c r="MX25" s="441"/>
      <c r="MY25" s="441"/>
      <c r="MZ25" s="441"/>
      <c r="NA25" s="441"/>
      <c r="NB25" s="441"/>
      <c r="NC25" s="441"/>
      <c r="ND25" s="441"/>
      <c r="NE25" s="441"/>
      <c r="NF25" s="441"/>
      <c r="NG25" s="441"/>
      <c r="NH25" s="441"/>
      <c r="NI25" s="441"/>
      <c r="NJ25" s="441"/>
      <c r="NK25" s="441"/>
      <c r="NL25" s="441"/>
      <c r="NM25" s="441"/>
      <c r="NN25" s="441"/>
      <c r="NO25" s="441"/>
      <c r="NP25" s="441"/>
      <c r="NQ25" s="441"/>
      <c r="NR25" s="441"/>
      <c r="NS25" s="441"/>
      <c r="NT25" s="441"/>
      <c r="NU25" s="441"/>
      <c r="NV25" s="441"/>
      <c r="NW25" s="441"/>
      <c r="NX25" s="441"/>
      <c r="NY25" s="441"/>
      <c r="NZ25" s="441"/>
      <c r="OA25" s="441"/>
      <c r="OB25" s="441"/>
      <c r="OC25" s="441"/>
      <c r="OD25" s="441"/>
      <c r="OE25" s="441"/>
      <c r="OF25" s="441"/>
      <c r="OG25" s="441"/>
      <c r="OH25" s="441"/>
      <c r="OI25" s="441"/>
      <c r="OJ25" s="441"/>
      <c r="OK25" s="441"/>
      <c r="OL25" s="441"/>
    </row>
    <row r="26" spans="1:402" ht="16.2">
      <c r="A26" s="432"/>
      <c r="B26" s="433"/>
      <c r="C26" s="433"/>
      <c r="D26" s="434"/>
      <c r="E26" s="421" t="str">
        <f t="shared" si="42"/>
        <v>0/0</v>
      </c>
      <c r="F26" s="453"/>
      <c r="G26" s="434"/>
      <c r="H26" s="441"/>
      <c r="I26" s="441"/>
      <c r="J26" s="441"/>
      <c r="K26" s="441"/>
      <c r="L26" s="441"/>
      <c r="M26" s="441"/>
      <c r="N26" s="441"/>
      <c r="O26" s="441"/>
      <c r="P26" s="441"/>
      <c r="Q26" s="441"/>
      <c r="R26" s="441"/>
      <c r="S26" s="441"/>
      <c r="T26" s="441"/>
      <c r="U26" s="441"/>
      <c r="V26" s="441"/>
      <c r="W26" s="441"/>
      <c r="X26" s="441"/>
      <c r="Y26" s="441"/>
      <c r="Z26" s="441"/>
      <c r="AA26" s="441"/>
      <c r="AB26" s="441"/>
      <c r="AC26" s="441"/>
      <c r="AD26" s="441"/>
      <c r="AE26" s="441"/>
      <c r="AF26" s="441"/>
      <c r="AG26" s="441"/>
      <c r="AH26" s="441"/>
      <c r="AI26" s="441"/>
      <c r="AJ26" s="441"/>
      <c r="AK26" s="441"/>
      <c r="AL26" s="441"/>
      <c r="AM26" s="441"/>
      <c r="AN26" s="441"/>
      <c r="AO26" s="441"/>
      <c r="AP26" s="441"/>
      <c r="AQ26" s="441"/>
      <c r="AR26" s="441"/>
      <c r="AS26" s="441"/>
      <c r="AT26" s="441"/>
      <c r="AU26" s="441"/>
      <c r="AV26" s="441"/>
      <c r="AW26" s="441"/>
      <c r="AX26" s="441"/>
      <c r="AY26" s="441"/>
      <c r="AZ26" s="441"/>
      <c r="BA26" s="441"/>
      <c r="BB26" s="441"/>
      <c r="BC26" s="441"/>
      <c r="BD26" s="441"/>
      <c r="BE26" s="441"/>
      <c r="BF26" s="441"/>
      <c r="BG26" s="441"/>
      <c r="BH26" s="441"/>
      <c r="BI26" s="441"/>
      <c r="BJ26" s="441"/>
      <c r="BK26" s="441"/>
      <c r="BL26" s="441"/>
      <c r="BM26" s="441"/>
      <c r="BN26" s="441"/>
      <c r="BO26" s="441"/>
      <c r="BP26" s="441"/>
      <c r="BQ26" s="441"/>
      <c r="BR26" s="441"/>
      <c r="BS26" s="441"/>
      <c r="BT26" s="441"/>
      <c r="BU26" s="441"/>
      <c r="BV26" s="441"/>
      <c r="BW26" s="441"/>
      <c r="BX26" s="441"/>
      <c r="BY26" s="441"/>
      <c r="BZ26" s="441"/>
      <c r="CA26" s="441"/>
      <c r="CB26" s="441"/>
      <c r="CC26" s="441"/>
      <c r="CD26" s="441"/>
      <c r="CE26" s="441"/>
      <c r="CF26" s="441"/>
      <c r="CG26" s="441"/>
      <c r="CH26" s="441"/>
      <c r="CI26" s="441"/>
      <c r="CJ26" s="441"/>
      <c r="CK26" s="441"/>
      <c r="CL26" s="441"/>
      <c r="CM26" s="441"/>
      <c r="CN26" s="441"/>
      <c r="CO26" s="441"/>
      <c r="CP26" s="441"/>
      <c r="CQ26" s="441"/>
      <c r="CR26" s="441"/>
      <c r="CS26" s="441"/>
      <c r="CT26" s="441"/>
      <c r="CU26" s="441"/>
      <c r="CV26" s="441"/>
      <c r="CW26" s="441"/>
      <c r="CX26" s="441"/>
      <c r="CY26" s="441"/>
      <c r="CZ26" s="441"/>
      <c r="DA26" s="441"/>
      <c r="DB26" s="441"/>
      <c r="DC26" s="441"/>
      <c r="DD26" s="441"/>
      <c r="DE26" s="441"/>
      <c r="DF26" s="441"/>
      <c r="DG26" s="441"/>
      <c r="DH26" s="441"/>
      <c r="DI26" s="441"/>
      <c r="DJ26" s="441"/>
      <c r="DK26" s="441"/>
      <c r="DL26" s="441"/>
      <c r="DM26" s="441"/>
      <c r="DN26" s="441"/>
      <c r="DO26" s="441"/>
      <c r="DP26" s="441"/>
      <c r="DQ26" s="441"/>
      <c r="DR26" s="441"/>
      <c r="DS26" s="441"/>
      <c r="DT26" s="441"/>
      <c r="DU26" s="441"/>
      <c r="DV26" s="441"/>
      <c r="DW26" s="441"/>
      <c r="DX26" s="441"/>
      <c r="DY26" s="441"/>
      <c r="DZ26" s="441"/>
      <c r="EA26" s="441"/>
      <c r="EB26" s="441"/>
      <c r="EC26" s="441"/>
      <c r="ED26" s="441"/>
      <c r="EE26" s="441"/>
      <c r="EF26" s="441"/>
      <c r="EG26" s="441"/>
      <c r="EH26" s="441"/>
      <c r="EI26" s="441"/>
      <c r="EJ26" s="441"/>
      <c r="EK26" s="441"/>
      <c r="EL26" s="441"/>
      <c r="EM26" s="441"/>
      <c r="EN26" s="441"/>
      <c r="EO26" s="441"/>
      <c r="EP26" s="441"/>
      <c r="EQ26" s="441"/>
      <c r="ER26" s="441"/>
      <c r="ES26" s="441"/>
      <c r="ET26" s="441"/>
      <c r="EU26" s="441"/>
      <c r="EV26" s="441"/>
      <c r="EW26" s="441"/>
      <c r="EX26" s="441"/>
      <c r="EY26" s="441"/>
      <c r="EZ26" s="441"/>
      <c r="FA26" s="441"/>
      <c r="FB26" s="441"/>
      <c r="FC26" s="441"/>
      <c r="FD26" s="441"/>
      <c r="FE26" s="441"/>
      <c r="FF26" s="441"/>
      <c r="FG26" s="441"/>
      <c r="FH26" s="441"/>
      <c r="FI26" s="441"/>
      <c r="FJ26" s="441"/>
      <c r="FK26" s="441"/>
      <c r="FL26" s="441"/>
      <c r="FM26" s="441"/>
      <c r="FN26" s="441"/>
      <c r="FO26" s="441"/>
      <c r="FP26" s="441"/>
      <c r="FQ26" s="441"/>
      <c r="FR26" s="441"/>
      <c r="FS26" s="441"/>
      <c r="FT26" s="441"/>
      <c r="FU26" s="441"/>
      <c r="FV26" s="441"/>
      <c r="FW26" s="441"/>
      <c r="FX26" s="441"/>
      <c r="FY26" s="441"/>
      <c r="FZ26" s="441"/>
      <c r="GA26" s="441"/>
      <c r="GB26" s="441"/>
      <c r="GC26" s="441"/>
      <c r="GD26" s="441"/>
      <c r="GE26" s="441"/>
      <c r="GF26" s="441"/>
      <c r="GG26" s="441"/>
      <c r="GH26" s="441"/>
      <c r="GI26" s="441"/>
      <c r="GJ26" s="441"/>
      <c r="GK26" s="441"/>
      <c r="GL26" s="441"/>
      <c r="GM26" s="441"/>
      <c r="GN26" s="441"/>
      <c r="GO26" s="441"/>
      <c r="GP26" s="441"/>
      <c r="GQ26" s="441"/>
      <c r="GR26" s="441"/>
      <c r="GS26" s="441"/>
      <c r="GT26" s="441"/>
      <c r="GU26" s="441"/>
      <c r="GV26" s="441"/>
      <c r="GW26" s="441"/>
      <c r="GX26" s="441"/>
      <c r="GY26" s="441"/>
      <c r="GZ26" s="441"/>
      <c r="HA26" s="441"/>
      <c r="HB26" s="441"/>
      <c r="HC26" s="441"/>
      <c r="HD26" s="441"/>
      <c r="HE26" s="441"/>
      <c r="HF26" s="441"/>
      <c r="HG26" s="441"/>
      <c r="HH26" s="441"/>
      <c r="HI26" s="441"/>
      <c r="HJ26" s="441"/>
      <c r="HK26" s="441"/>
      <c r="HL26" s="441"/>
      <c r="HM26" s="441"/>
      <c r="HN26" s="441"/>
      <c r="HO26" s="441"/>
      <c r="HP26" s="441"/>
      <c r="HQ26" s="441"/>
      <c r="HR26" s="441"/>
      <c r="HS26" s="441"/>
      <c r="HT26" s="441"/>
      <c r="HU26" s="441"/>
      <c r="HV26" s="441"/>
      <c r="HW26" s="441"/>
      <c r="HX26" s="441"/>
      <c r="HY26" s="441"/>
      <c r="HZ26" s="441"/>
      <c r="IA26" s="441"/>
      <c r="IB26" s="441"/>
      <c r="IC26" s="441"/>
      <c r="ID26" s="441"/>
      <c r="IE26" s="441"/>
      <c r="IF26" s="441"/>
      <c r="IG26" s="441"/>
      <c r="IH26" s="441"/>
      <c r="II26" s="441"/>
      <c r="IJ26" s="441"/>
      <c r="IK26" s="441"/>
      <c r="IL26" s="441"/>
      <c r="IM26" s="441"/>
      <c r="IN26" s="441"/>
      <c r="IO26" s="441"/>
      <c r="IP26" s="441"/>
      <c r="IQ26" s="441"/>
      <c r="IR26" s="441"/>
      <c r="IS26" s="441"/>
      <c r="IT26" s="441"/>
      <c r="IU26" s="441"/>
      <c r="IV26" s="441"/>
      <c r="IW26" s="441"/>
      <c r="IX26" s="441"/>
      <c r="IY26" s="441"/>
      <c r="IZ26" s="441"/>
      <c r="JA26" s="441"/>
      <c r="JB26" s="441"/>
      <c r="JC26" s="441"/>
      <c r="JD26" s="441"/>
      <c r="JE26" s="441"/>
      <c r="JF26" s="441"/>
      <c r="JG26" s="441"/>
      <c r="JH26" s="441"/>
      <c r="JI26" s="441"/>
      <c r="JJ26" s="441"/>
      <c r="JK26" s="441"/>
      <c r="JL26" s="441"/>
      <c r="JM26" s="441"/>
      <c r="JN26" s="441"/>
      <c r="JO26" s="441"/>
      <c r="JP26" s="441"/>
      <c r="JQ26" s="441"/>
      <c r="JR26" s="441"/>
      <c r="JS26" s="441"/>
      <c r="JT26" s="441"/>
      <c r="JU26" s="441"/>
      <c r="JV26" s="441"/>
      <c r="JW26" s="441"/>
      <c r="JX26" s="441"/>
      <c r="JY26" s="441"/>
      <c r="JZ26" s="441"/>
      <c r="KA26" s="441"/>
      <c r="KB26" s="441"/>
      <c r="KC26" s="441"/>
      <c r="KD26" s="441"/>
      <c r="KE26" s="441"/>
      <c r="KF26" s="441"/>
      <c r="KG26" s="441"/>
      <c r="KH26" s="441"/>
      <c r="KI26" s="441"/>
      <c r="KJ26" s="441"/>
      <c r="KK26" s="441"/>
      <c r="KL26" s="441"/>
      <c r="KM26" s="441"/>
      <c r="KN26" s="441"/>
      <c r="KO26" s="441"/>
      <c r="KP26" s="441"/>
      <c r="KQ26" s="441"/>
      <c r="KR26" s="441"/>
      <c r="KS26" s="441"/>
      <c r="KT26" s="441"/>
      <c r="KU26" s="441"/>
      <c r="KV26" s="441"/>
      <c r="KW26" s="441"/>
      <c r="KX26" s="441"/>
      <c r="KY26" s="441"/>
      <c r="KZ26" s="441"/>
      <c r="LA26" s="441"/>
      <c r="LB26" s="441"/>
      <c r="LC26" s="441"/>
      <c r="LD26" s="441"/>
      <c r="LE26" s="441"/>
      <c r="LF26" s="441"/>
      <c r="LG26" s="441"/>
      <c r="LH26" s="441"/>
      <c r="LI26" s="441"/>
      <c r="LJ26" s="441"/>
      <c r="LK26" s="441"/>
      <c r="LL26" s="441"/>
      <c r="LM26" s="441"/>
      <c r="LN26" s="441"/>
      <c r="LO26" s="441"/>
      <c r="LP26" s="441"/>
      <c r="LQ26" s="441"/>
      <c r="LR26" s="441"/>
      <c r="LS26" s="441"/>
      <c r="LT26" s="441"/>
      <c r="LU26" s="441"/>
      <c r="LV26" s="441"/>
      <c r="LW26" s="441"/>
      <c r="LX26" s="441"/>
      <c r="LY26" s="441"/>
      <c r="LZ26" s="441"/>
      <c r="MA26" s="441"/>
      <c r="MB26" s="441"/>
      <c r="MC26" s="441"/>
      <c r="MD26" s="441"/>
      <c r="ME26" s="441"/>
      <c r="MF26" s="441"/>
      <c r="MG26" s="441"/>
      <c r="MH26" s="441"/>
      <c r="MI26" s="441"/>
      <c r="MJ26" s="441"/>
      <c r="MK26" s="441"/>
      <c r="ML26" s="441"/>
      <c r="MM26" s="441"/>
      <c r="MN26" s="441"/>
      <c r="MO26" s="441"/>
      <c r="MP26" s="441"/>
      <c r="MQ26" s="441"/>
      <c r="MR26" s="441"/>
      <c r="MS26" s="441"/>
      <c r="MT26" s="441"/>
      <c r="MU26" s="441"/>
      <c r="MV26" s="441"/>
      <c r="MW26" s="441"/>
      <c r="MX26" s="441"/>
      <c r="MY26" s="441"/>
      <c r="MZ26" s="441"/>
      <c r="NA26" s="441"/>
      <c r="NB26" s="441"/>
      <c r="NC26" s="441"/>
      <c r="ND26" s="441"/>
      <c r="NE26" s="441"/>
      <c r="NF26" s="441"/>
      <c r="NG26" s="441"/>
      <c r="NH26" s="441"/>
      <c r="NI26" s="441"/>
      <c r="NJ26" s="441"/>
      <c r="NK26" s="441"/>
      <c r="NL26" s="441"/>
      <c r="NM26" s="441"/>
      <c r="NN26" s="441"/>
      <c r="NO26" s="441"/>
      <c r="NP26" s="441"/>
      <c r="NQ26" s="441"/>
      <c r="NR26" s="441"/>
      <c r="NS26" s="441"/>
      <c r="NT26" s="441"/>
      <c r="NU26" s="441"/>
      <c r="NV26" s="441"/>
      <c r="NW26" s="441"/>
      <c r="NX26" s="441"/>
      <c r="NY26" s="441"/>
      <c r="NZ26" s="441"/>
      <c r="OA26" s="441"/>
      <c r="OB26" s="441"/>
      <c r="OC26" s="441"/>
      <c r="OD26" s="441"/>
      <c r="OE26" s="441"/>
      <c r="OF26" s="441"/>
      <c r="OG26" s="441"/>
      <c r="OH26" s="441"/>
      <c r="OI26" s="441"/>
      <c r="OJ26" s="441"/>
      <c r="OK26" s="441"/>
      <c r="OL26" s="441"/>
    </row>
    <row r="27" spans="1:402" ht="16.2">
      <c r="A27" s="432"/>
      <c r="B27" s="433"/>
      <c r="C27" s="433"/>
      <c r="D27" s="434"/>
      <c r="E27" s="421" t="str">
        <f t="shared" si="42"/>
        <v>0/0</v>
      </c>
      <c r="F27" s="453"/>
      <c r="G27" s="434"/>
      <c r="H27" s="441"/>
      <c r="I27" s="441"/>
      <c r="J27" s="441"/>
      <c r="K27" s="441"/>
      <c r="L27" s="441"/>
      <c r="M27" s="441"/>
      <c r="N27" s="441"/>
      <c r="O27" s="441"/>
      <c r="P27" s="441"/>
      <c r="Q27" s="441"/>
      <c r="R27" s="441"/>
      <c r="S27" s="441"/>
      <c r="T27" s="441"/>
      <c r="U27" s="441"/>
      <c r="V27" s="441"/>
      <c r="W27" s="441"/>
      <c r="X27" s="441"/>
      <c r="Y27" s="441"/>
      <c r="Z27" s="441"/>
      <c r="AA27" s="441"/>
      <c r="AB27" s="441"/>
      <c r="AC27" s="441"/>
      <c r="AD27" s="441"/>
      <c r="AE27" s="441"/>
      <c r="AF27" s="441"/>
      <c r="AG27" s="441"/>
      <c r="AH27" s="441"/>
      <c r="AI27" s="441"/>
      <c r="AJ27" s="441"/>
      <c r="AK27" s="441"/>
      <c r="AL27" s="441"/>
      <c r="AM27" s="441"/>
      <c r="AN27" s="441"/>
      <c r="AO27" s="441"/>
      <c r="AP27" s="441"/>
      <c r="AQ27" s="441"/>
      <c r="AR27" s="441"/>
      <c r="AS27" s="441"/>
      <c r="AT27" s="441"/>
      <c r="AU27" s="441"/>
      <c r="AV27" s="441"/>
      <c r="AW27" s="441"/>
      <c r="AX27" s="441"/>
      <c r="AY27" s="441"/>
      <c r="AZ27" s="441"/>
      <c r="BA27" s="441"/>
      <c r="BB27" s="441"/>
      <c r="BC27" s="441"/>
      <c r="BD27" s="441"/>
      <c r="BE27" s="441"/>
      <c r="BF27" s="441"/>
      <c r="BG27" s="441"/>
      <c r="BH27" s="441"/>
      <c r="BI27" s="441"/>
      <c r="BJ27" s="441"/>
      <c r="BK27" s="441"/>
      <c r="BL27" s="441"/>
      <c r="BM27" s="441"/>
      <c r="BN27" s="441"/>
      <c r="BO27" s="441"/>
      <c r="BP27" s="441"/>
      <c r="BQ27" s="441"/>
      <c r="BR27" s="441"/>
      <c r="BS27" s="441"/>
      <c r="BT27" s="441"/>
      <c r="BU27" s="441"/>
      <c r="BV27" s="441"/>
      <c r="BW27" s="441"/>
      <c r="BX27" s="441"/>
      <c r="BY27" s="441"/>
      <c r="BZ27" s="441"/>
      <c r="CA27" s="441"/>
      <c r="CB27" s="441"/>
      <c r="CC27" s="441"/>
      <c r="CD27" s="441"/>
      <c r="CE27" s="441"/>
      <c r="CF27" s="441"/>
      <c r="CG27" s="441"/>
      <c r="CH27" s="441"/>
      <c r="CI27" s="441"/>
      <c r="CJ27" s="441"/>
      <c r="CK27" s="441"/>
      <c r="CL27" s="441"/>
      <c r="CM27" s="441"/>
      <c r="CN27" s="441"/>
      <c r="CO27" s="441"/>
      <c r="CP27" s="441"/>
      <c r="CQ27" s="441"/>
      <c r="CR27" s="441"/>
      <c r="CS27" s="441"/>
      <c r="CT27" s="441"/>
      <c r="CU27" s="441"/>
      <c r="CV27" s="441"/>
      <c r="CW27" s="441"/>
      <c r="CX27" s="441"/>
      <c r="CY27" s="441"/>
      <c r="CZ27" s="441"/>
      <c r="DA27" s="441"/>
      <c r="DB27" s="441"/>
      <c r="DC27" s="441"/>
      <c r="DD27" s="441"/>
      <c r="DE27" s="441"/>
      <c r="DF27" s="441"/>
      <c r="DG27" s="441"/>
      <c r="DH27" s="441"/>
      <c r="DI27" s="441"/>
      <c r="DJ27" s="441"/>
      <c r="DK27" s="441"/>
      <c r="DL27" s="441"/>
      <c r="DM27" s="441"/>
      <c r="DN27" s="441"/>
      <c r="DO27" s="441"/>
      <c r="DP27" s="441"/>
      <c r="DQ27" s="441"/>
      <c r="DR27" s="441"/>
      <c r="DS27" s="441"/>
      <c r="DT27" s="441"/>
      <c r="DU27" s="441"/>
      <c r="DV27" s="441"/>
      <c r="DW27" s="441"/>
      <c r="DX27" s="441"/>
      <c r="DY27" s="441"/>
      <c r="DZ27" s="441"/>
      <c r="EA27" s="441"/>
      <c r="EB27" s="441"/>
      <c r="EC27" s="441"/>
      <c r="ED27" s="441"/>
      <c r="EE27" s="441"/>
      <c r="EF27" s="441"/>
      <c r="EG27" s="441"/>
      <c r="EH27" s="441"/>
      <c r="EI27" s="441"/>
      <c r="EJ27" s="441"/>
      <c r="EK27" s="441"/>
      <c r="EL27" s="441"/>
      <c r="EM27" s="441"/>
      <c r="EN27" s="441"/>
      <c r="EO27" s="441"/>
      <c r="EP27" s="441"/>
      <c r="EQ27" s="441"/>
      <c r="ER27" s="441"/>
      <c r="ES27" s="441"/>
      <c r="ET27" s="441"/>
      <c r="EU27" s="441"/>
      <c r="EV27" s="441"/>
      <c r="EW27" s="441"/>
      <c r="EX27" s="441"/>
      <c r="EY27" s="441"/>
      <c r="EZ27" s="441"/>
      <c r="FA27" s="441"/>
      <c r="FB27" s="441"/>
      <c r="FC27" s="441"/>
      <c r="FD27" s="441"/>
      <c r="FE27" s="441"/>
      <c r="FF27" s="441"/>
      <c r="FG27" s="441"/>
      <c r="FH27" s="441"/>
      <c r="FI27" s="441"/>
      <c r="FJ27" s="441"/>
      <c r="FK27" s="441"/>
      <c r="FL27" s="441"/>
      <c r="FM27" s="441"/>
      <c r="FN27" s="441"/>
      <c r="FO27" s="441"/>
      <c r="FP27" s="441"/>
      <c r="FQ27" s="441"/>
      <c r="FR27" s="441"/>
      <c r="FS27" s="441"/>
      <c r="FT27" s="441"/>
      <c r="FU27" s="441"/>
      <c r="FV27" s="441"/>
      <c r="FW27" s="441"/>
      <c r="FX27" s="441"/>
      <c r="FY27" s="441"/>
      <c r="FZ27" s="441"/>
      <c r="GA27" s="441"/>
      <c r="GB27" s="441"/>
      <c r="GC27" s="441"/>
      <c r="GD27" s="441"/>
      <c r="GE27" s="441"/>
      <c r="GF27" s="441"/>
      <c r="GG27" s="441"/>
      <c r="GH27" s="441"/>
      <c r="GI27" s="441"/>
      <c r="GJ27" s="441"/>
      <c r="GK27" s="441"/>
      <c r="GL27" s="441"/>
      <c r="GM27" s="441"/>
      <c r="GN27" s="441"/>
      <c r="GO27" s="441"/>
      <c r="GP27" s="441"/>
      <c r="GQ27" s="441"/>
      <c r="GR27" s="441"/>
      <c r="GS27" s="441"/>
      <c r="GT27" s="441"/>
      <c r="GU27" s="441"/>
      <c r="GV27" s="441"/>
      <c r="GW27" s="441"/>
      <c r="GX27" s="441"/>
      <c r="GY27" s="441"/>
      <c r="GZ27" s="441"/>
      <c r="HA27" s="441"/>
      <c r="HB27" s="441"/>
      <c r="HC27" s="441"/>
      <c r="HD27" s="441"/>
      <c r="HE27" s="441"/>
      <c r="HF27" s="441"/>
      <c r="HG27" s="441"/>
      <c r="HH27" s="441"/>
      <c r="HI27" s="441"/>
      <c r="HJ27" s="441"/>
      <c r="HK27" s="441"/>
      <c r="HL27" s="441"/>
      <c r="HM27" s="441"/>
      <c r="HN27" s="441"/>
      <c r="HO27" s="441"/>
      <c r="HP27" s="441"/>
      <c r="HQ27" s="441"/>
      <c r="HR27" s="441"/>
      <c r="HS27" s="441"/>
      <c r="HT27" s="441"/>
      <c r="HU27" s="441"/>
      <c r="HV27" s="441"/>
      <c r="HW27" s="441"/>
      <c r="HX27" s="441"/>
      <c r="HY27" s="441"/>
      <c r="HZ27" s="441"/>
      <c r="IA27" s="441"/>
      <c r="IB27" s="441"/>
      <c r="IC27" s="441"/>
      <c r="ID27" s="441"/>
      <c r="IE27" s="441"/>
      <c r="IF27" s="441"/>
      <c r="IG27" s="441"/>
      <c r="IH27" s="441"/>
      <c r="II27" s="441"/>
      <c r="IJ27" s="441"/>
      <c r="IK27" s="441"/>
      <c r="IL27" s="441"/>
      <c r="IM27" s="441"/>
      <c r="IN27" s="441"/>
      <c r="IO27" s="441"/>
      <c r="IP27" s="441"/>
      <c r="IQ27" s="441"/>
      <c r="IR27" s="441"/>
      <c r="IS27" s="441"/>
      <c r="IT27" s="441"/>
      <c r="IU27" s="441"/>
      <c r="IV27" s="441"/>
      <c r="IW27" s="441"/>
      <c r="IX27" s="441"/>
      <c r="IY27" s="441"/>
      <c r="IZ27" s="441"/>
      <c r="JA27" s="441"/>
      <c r="JB27" s="441"/>
      <c r="JC27" s="441"/>
      <c r="JD27" s="441"/>
      <c r="JE27" s="441"/>
      <c r="JF27" s="441"/>
      <c r="JG27" s="441"/>
      <c r="JH27" s="441"/>
      <c r="JI27" s="441"/>
      <c r="JJ27" s="441"/>
      <c r="JK27" s="441"/>
      <c r="JL27" s="441"/>
      <c r="JM27" s="441"/>
      <c r="JN27" s="441"/>
      <c r="JO27" s="441"/>
      <c r="JP27" s="441"/>
      <c r="JQ27" s="441"/>
      <c r="JR27" s="441"/>
      <c r="JS27" s="441"/>
      <c r="JT27" s="441"/>
      <c r="JU27" s="441"/>
      <c r="JV27" s="441"/>
      <c r="JW27" s="441"/>
      <c r="JX27" s="441"/>
      <c r="JY27" s="441"/>
      <c r="JZ27" s="441"/>
      <c r="KA27" s="441"/>
      <c r="KB27" s="441"/>
      <c r="KC27" s="441"/>
      <c r="KD27" s="441"/>
      <c r="KE27" s="441"/>
      <c r="KF27" s="441"/>
      <c r="KG27" s="441"/>
      <c r="KH27" s="441"/>
      <c r="KI27" s="441"/>
      <c r="KJ27" s="441"/>
      <c r="KK27" s="441"/>
      <c r="KL27" s="441"/>
      <c r="KM27" s="441"/>
      <c r="KN27" s="441"/>
      <c r="KO27" s="441"/>
      <c r="KP27" s="441"/>
      <c r="KQ27" s="441"/>
      <c r="KR27" s="441"/>
      <c r="KS27" s="441"/>
      <c r="KT27" s="441"/>
      <c r="KU27" s="441"/>
      <c r="KV27" s="441"/>
      <c r="KW27" s="441"/>
      <c r="KX27" s="441"/>
      <c r="KY27" s="441"/>
      <c r="KZ27" s="441"/>
      <c r="LA27" s="441"/>
      <c r="LB27" s="441"/>
      <c r="LC27" s="441"/>
      <c r="LD27" s="441"/>
      <c r="LE27" s="441"/>
      <c r="LF27" s="441"/>
      <c r="LG27" s="441"/>
      <c r="LH27" s="441"/>
      <c r="LI27" s="441"/>
      <c r="LJ27" s="441"/>
      <c r="LK27" s="441"/>
      <c r="LL27" s="441"/>
      <c r="LM27" s="441"/>
      <c r="LN27" s="441"/>
      <c r="LO27" s="441"/>
      <c r="LP27" s="441"/>
      <c r="LQ27" s="441"/>
      <c r="LR27" s="441"/>
      <c r="LS27" s="441"/>
      <c r="LT27" s="441"/>
      <c r="LU27" s="441"/>
      <c r="LV27" s="441"/>
      <c r="LW27" s="441"/>
      <c r="LX27" s="441"/>
      <c r="LY27" s="441"/>
      <c r="LZ27" s="441"/>
      <c r="MA27" s="441"/>
      <c r="MB27" s="441"/>
      <c r="MC27" s="441"/>
      <c r="MD27" s="441"/>
      <c r="ME27" s="441"/>
      <c r="MF27" s="441"/>
      <c r="MG27" s="441"/>
      <c r="MH27" s="441"/>
      <c r="MI27" s="441"/>
      <c r="MJ27" s="441"/>
      <c r="MK27" s="441"/>
      <c r="ML27" s="441"/>
      <c r="MM27" s="441"/>
      <c r="MN27" s="441"/>
      <c r="MO27" s="441"/>
      <c r="MP27" s="441"/>
      <c r="MQ27" s="441"/>
      <c r="MR27" s="441"/>
      <c r="MS27" s="441"/>
      <c r="MT27" s="441"/>
      <c r="MU27" s="441"/>
      <c r="MV27" s="441"/>
      <c r="MW27" s="441"/>
      <c r="MX27" s="441"/>
      <c r="MY27" s="441"/>
      <c r="MZ27" s="441"/>
      <c r="NA27" s="441"/>
      <c r="NB27" s="441"/>
      <c r="NC27" s="441"/>
      <c r="ND27" s="441"/>
      <c r="NE27" s="441"/>
      <c r="NF27" s="441"/>
      <c r="NG27" s="441"/>
      <c r="NH27" s="441"/>
      <c r="NI27" s="441"/>
      <c r="NJ27" s="441"/>
      <c r="NK27" s="441"/>
      <c r="NL27" s="441"/>
      <c r="NM27" s="441"/>
      <c r="NN27" s="441"/>
      <c r="NO27" s="441"/>
      <c r="NP27" s="441"/>
      <c r="NQ27" s="441"/>
      <c r="NR27" s="441"/>
      <c r="NS27" s="441"/>
      <c r="NT27" s="441"/>
      <c r="NU27" s="441"/>
      <c r="NV27" s="441"/>
      <c r="NW27" s="441"/>
      <c r="NX27" s="441"/>
      <c r="NY27" s="441"/>
      <c r="NZ27" s="441"/>
      <c r="OA27" s="441"/>
      <c r="OB27" s="441"/>
      <c r="OC27" s="441"/>
      <c r="OD27" s="441"/>
      <c r="OE27" s="441"/>
      <c r="OF27" s="441"/>
      <c r="OG27" s="441"/>
      <c r="OH27" s="441"/>
      <c r="OI27" s="441"/>
      <c r="OJ27" s="441"/>
      <c r="OK27" s="441"/>
      <c r="OL27" s="441"/>
    </row>
    <row r="28" spans="1:402" ht="16.2">
      <c r="A28" s="435"/>
      <c r="B28" s="436"/>
      <c r="C28" s="436"/>
      <c r="D28" s="437"/>
      <c r="E28" s="421" t="str">
        <f t="shared" si="42"/>
        <v>0/0</v>
      </c>
      <c r="F28" s="453"/>
      <c r="G28" s="437"/>
      <c r="H28" s="442"/>
      <c r="I28" s="442"/>
      <c r="J28" s="442"/>
      <c r="K28" s="442"/>
      <c r="L28" s="442"/>
      <c r="M28" s="442"/>
      <c r="N28" s="442"/>
      <c r="O28" s="442"/>
      <c r="P28" s="442"/>
      <c r="Q28" s="442"/>
      <c r="R28" s="442"/>
      <c r="S28" s="442"/>
      <c r="T28" s="442"/>
      <c r="U28" s="442"/>
      <c r="V28" s="442"/>
      <c r="W28" s="442"/>
      <c r="X28" s="442"/>
      <c r="Y28" s="442"/>
      <c r="Z28" s="442"/>
      <c r="AA28" s="442"/>
      <c r="AB28" s="442"/>
      <c r="AC28" s="442"/>
      <c r="AD28" s="442"/>
      <c r="AE28" s="442"/>
      <c r="AF28" s="442"/>
      <c r="AG28" s="442"/>
      <c r="AH28" s="442"/>
      <c r="AI28" s="442"/>
      <c r="AJ28" s="442"/>
      <c r="AK28" s="442"/>
      <c r="AL28" s="442"/>
      <c r="AM28" s="442"/>
      <c r="AN28" s="442"/>
      <c r="AO28" s="442"/>
      <c r="AP28" s="442"/>
      <c r="AQ28" s="442"/>
      <c r="AR28" s="442"/>
      <c r="AS28" s="442"/>
      <c r="AT28" s="442"/>
      <c r="AU28" s="442"/>
      <c r="AV28" s="442"/>
      <c r="AW28" s="442"/>
      <c r="AX28" s="442"/>
      <c r="AY28" s="442"/>
      <c r="AZ28" s="442"/>
      <c r="BA28" s="442"/>
      <c r="BB28" s="442"/>
      <c r="BC28" s="442"/>
      <c r="BD28" s="442"/>
      <c r="BE28" s="442"/>
      <c r="BF28" s="442"/>
      <c r="BG28" s="442"/>
      <c r="BH28" s="442"/>
      <c r="BI28" s="442"/>
      <c r="BJ28" s="442"/>
      <c r="BK28" s="442"/>
      <c r="BL28" s="442"/>
      <c r="BM28" s="442"/>
      <c r="BN28" s="442"/>
      <c r="BO28" s="442"/>
      <c r="BP28" s="442"/>
      <c r="BQ28" s="442"/>
      <c r="BR28" s="442"/>
      <c r="BS28" s="442"/>
      <c r="BT28" s="442"/>
      <c r="BU28" s="442"/>
      <c r="BV28" s="442"/>
      <c r="BW28" s="442"/>
      <c r="BX28" s="442"/>
      <c r="BY28" s="442"/>
      <c r="BZ28" s="442"/>
      <c r="CA28" s="442"/>
      <c r="CB28" s="442"/>
      <c r="CC28" s="442"/>
      <c r="CD28" s="442"/>
      <c r="CE28" s="442"/>
      <c r="CF28" s="442"/>
      <c r="CG28" s="442"/>
      <c r="CH28" s="442"/>
      <c r="CI28" s="442"/>
      <c r="CJ28" s="442"/>
      <c r="CK28" s="442"/>
      <c r="CL28" s="442"/>
      <c r="CM28" s="442"/>
      <c r="CN28" s="442"/>
      <c r="CO28" s="442"/>
      <c r="CP28" s="442"/>
      <c r="CQ28" s="442"/>
      <c r="CR28" s="442"/>
      <c r="CS28" s="442"/>
      <c r="CT28" s="442"/>
      <c r="CU28" s="442"/>
      <c r="CV28" s="442"/>
      <c r="CW28" s="442"/>
      <c r="CX28" s="442"/>
      <c r="CY28" s="442"/>
      <c r="CZ28" s="442"/>
      <c r="DA28" s="442"/>
      <c r="DB28" s="442"/>
      <c r="DC28" s="442"/>
      <c r="DD28" s="442"/>
      <c r="DE28" s="442"/>
      <c r="DF28" s="442"/>
      <c r="DG28" s="442"/>
      <c r="DH28" s="442"/>
      <c r="DI28" s="442"/>
      <c r="DJ28" s="442"/>
      <c r="DK28" s="442"/>
      <c r="DL28" s="442"/>
      <c r="DM28" s="442"/>
      <c r="DN28" s="442"/>
      <c r="DO28" s="442"/>
      <c r="DP28" s="442"/>
      <c r="DQ28" s="442"/>
      <c r="DR28" s="442"/>
      <c r="DS28" s="442"/>
      <c r="DT28" s="442"/>
      <c r="DU28" s="442"/>
      <c r="DV28" s="442"/>
      <c r="DW28" s="442"/>
      <c r="DX28" s="442"/>
      <c r="DY28" s="442"/>
      <c r="DZ28" s="442"/>
      <c r="EA28" s="442"/>
      <c r="EB28" s="442"/>
      <c r="EC28" s="442"/>
      <c r="ED28" s="442"/>
      <c r="EE28" s="442"/>
      <c r="EF28" s="442"/>
      <c r="EG28" s="442"/>
      <c r="EH28" s="442"/>
      <c r="EI28" s="442"/>
      <c r="EJ28" s="442"/>
      <c r="EK28" s="442"/>
      <c r="EL28" s="442"/>
      <c r="EM28" s="442"/>
      <c r="EN28" s="442"/>
      <c r="EO28" s="442"/>
      <c r="EP28" s="442"/>
      <c r="EQ28" s="442"/>
      <c r="ER28" s="442"/>
      <c r="ES28" s="442"/>
      <c r="ET28" s="442"/>
      <c r="EU28" s="442"/>
      <c r="EV28" s="442"/>
      <c r="EW28" s="442"/>
      <c r="EX28" s="442"/>
      <c r="EY28" s="442"/>
      <c r="EZ28" s="442"/>
      <c r="FA28" s="442"/>
      <c r="FB28" s="442"/>
      <c r="FC28" s="442"/>
      <c r="FD28" s="442"/>
      <c r="FE28" s="442"/>
      <c r="FF28" s="442"/>
      <c r="FG28" s="442"/>
      <c r="FH28" s="442"/>
      <c r="FI28" s="442"/>
      <c r="FJ28" s="442"/>
      <c r="FK28" s="442"/>
      <c r="FL28" s="442"/>
      <c r="FM28" s="442"/>
      <c r="FN28" s="442"/>
      <c r="FO28" s="442"/>
      <c r="FP28" s="442"/>
      <c r="FQ28" s="442"/>
      <c r="FR28" s="442"/>
      <c r="FS28" s="442"/>
      <c r="FT28" s="442"/>
      <c r="FU28" s="442"/>
      <c r="FV28" s="442"/>
      <c r="FW28" s="442"/>
      <c r="FX28" s="442"/>
      <c r="FY28" s="442"/>
      <c r="FZ28" s="442"/>
      <c r="GA28" s="442"/>
      <c r="GB28" s="442"/>
      <c r="GC28" s="442"/>
      <c r="GD28" s="442"/>
      <c r="GE28" s="442"/>
      <c r="GF28" s="442"/>
      <c r="GG28" s="442"/>
      <c r="GH28" s="442"/>
      <c r="GI28" s="442"/>
      <c r="GJ28" s="442"/>
      <c r="GK28" s="442"/>
      <c r="GL28" s="442"/>
      <c r="GM28" s="442"/>
      <c r="GN28" s="442"/>
      <c r="GO28" s="442"/>
      <c r="GP28" s="442"/>
      <c r="GQ28" s="442"/>
      <c r="GR28" s="442"/>
      <c r="GS28" s="442"/>
      <c r="GT28" s="442"/>
      <c r="GU28" s="442"/>
      <c r="GV28" s="442"/>
      <c r="GW28" s="442"/>
      <c r="GX28" s="442"/>
      <c r="GY28" s="442"/>
      <c r="GZ28" s="442"/>
      <c r="HA28" s="442"/>
      <c r="HB28" s="442"/>
      <c r="HC28" s="442"/>
      <c r="HD28" s="442"/>
      <c r="HE28" s="442"/>
      <c r="HF28" s="442"/>
      <c r="HG28" s="442"/>
      <c r="HH28" s="442"/>
      <c r="HI28" s="442"/>
      <c r="HJ28" s="442"/>
      <c r="HK28" s="442"/>
      <c r="HL28" s="442"/>
      <c r="HM28" s="442"/>
      <c r="HN28" s="442"/>
      <c r="HO28" s="442"/>
      <c r="HP28" s="442"/>
      <c r="HQ28" s="442"/>
      <c r="HR28" s="442"/>
      <c r="HS28" s="442"/>
      <c r="HT28" s="442"/>
      <c r="HU28" s="442"/>
      <c r="HV28" s="442"/>
      <c r="HW28" s="442"/>
      <c r="HX28" s="442"/>
      <c r="HY28" s="442"/>
      <c r="HZ28" s="442"/>
      <c r="IA28" s="442"/>
      <c r="IB28" s="442"/>
      <c r="IC28" s="442"/>
      <c r="ID28" s="442"/>
      <c r="IE28" s="442"/>
      <c r="IF28" s="442"/>
      <c r="IG28" s="442"/>
      <c r="IH28" s="442"/>
      <c r="II28" s="442"/>
      <c r="IJ28" s="442"/>
      <c r="IK28" s="442"/>
      <c r="IL28" s="442"/>
      <c r="IM28" s="442"/>
      <c r="IN28" s="442"/>
      <c r="IO28" s="442"/>
      <c r="IP28" s="442"/>
      <c r="IQ28" s="442"/>
      <c r="IR28" s="442"/>
      <c r="IS28" s="442"/>
      <c r="IT28" s="442"/>
      <c r="IU28" s="442"/>
      <c r="IV28" s="442"/>
      <c r="IW28" s="442"/>
      <c r="IX28" s="442"/>
      <c r="IY28" s="442"/>
      <c r="IZ28" s="442"/>
      <c r="JA28" s="442"/>
      <c r="JB28" s="442"/>
      <c r="JC28" s="442"/>
      <c r="JD28" s="442"/>
      <c r="JE28" s="442"/>
      <c r="JF28" s="442"/>
      <c r="JG28" s="442"/>
      <c r="JH28" s="442"/>
      <c r="JI28" s="442"/>
      <c r="JJ28" s="442"/>
      <c r="JK28" s="442"/>
      <c r="JL28" s="442"/>
      <c r="JM28" s="442"/>
      <c r="JN28" s="442"/>
      <c r="JO28" s="442"/>
      <c r="JP28" s="442"/>
      <c r="JQ28" s="442"/>
      <c r="JR28" s="442"/>
      <c r="JS28" s="442"/>
      <c r="JT28" s="442"/>
      <c r="JU28" s="442"/>
      <c r="JV28" s="442"/>
      <c r="JW28" s="442"/>
      <c r="JX28" s="442"/>
      <c r="JY28" s="442"/>
      <c r="JZ28" s="442"/>
      <c r="KA28" s="442"/>
      <c r="KB28" s="442"/>
      <c r="KC28" s="442"/>
      <c r="KD28" s="442"/>
      <c r="KE28" s="442"/>
      <c r="KF28" s="442"/>
      <c r="KG28" s="442"/>
      <c r="KH28" s="442"/>
      <c r="KI28" s="442"/>
      <c r="KJ28" s="442"/>
      <c r="KK28" s="442"/>
      <c r="KL28" s="442"/>
      <c r="KM28" s="442"/>
      <c r="KN28" s="442"/>
      <c r="KO28" s="442"/>
      <c r="KP28" s="442"/>
      <c r="KQ28" s="442"/>
      <c r="KR28" s="442"/>
      <c r="KS28" s="442"/>
      <c r="KT28" s="442"/>
      <c r="KU28" s="442"/>
      <c r="KV28" s="442"/>
      <c r="KW28" s="442"/>
      <c r="KX28" s="442"/>
      <c r="KY28" s="442"/>
      <c r="KZ28" s="442"/>
      <c r="LA28" s="442"/>
      <c r="LB28" s="442"/>
      <c r="LC28" s="442"/>
      <c r="LD28" s="442"/>
      <c r="LE28" s="442"/>
      <c r="LF28" s="442"/>
      <c r="LG28" s="442"/>
      <c r="LH28" s="442"/>
      <c r="LI28" s="442"/>
      <c r="LJ28" s="442"/>
      <c r="LK28" s="442"/>
      <c r="LL28" s="442"/>
      <c r="LM28" s="442"/>
      <c r="LN28" s="442"/>
      <c r="LO28" s="442"/>
      <c r="LP28" s="442"/>
      <c r="LQ28" s="442"/>
      <c r="LR28" s="442"/>
      <c r="LS28" s="442"/>
      <c r="LT28" s="442"/>
      <c r="LU28" s="442"/>
      <c r="LV28" s="442"/>
      <c r="LW28" s="442"/>
      <c r="LX28" s="442"/>
      <c r="LY28" s="442"/>
      <c r="LZ28" s="442"/>
      <c r="MA28" s="442"/>
      <c r="MB28" s="442"/>
      <c r="MC28" s="442"/>
      <c r="MD28" s="442"/>
      <c r="ME28" s="442"/>
      <c r="MF28" s="442"/>
      <c r="MG28" s="442"/>
      <c r="MH28" s="442"/>
      <c r="MI28" s="442"/>
      <c r="MJ28" s="442"/>
      <c r="MK28" s="442"/>
      <c r="ML28" s="442"/>
      <c r="MM28" s="442"/>
      <c r="MN28" s="442"/>
      <c r="MO28" s="442"/>
      <c r="MP28" s="442"/>
      <c r="MQ28" s="442"/>
      <c r="MR28" s="442"/>
      <c r="MS28" s="442"/>
      <c r="MT28" s="442"/>
      <c r="MU28" s="442"/>
      <c r="MV28" s="442"/>
      <c r="MW28" s="442"/>
      <c r="MX28" s="442"/>
      <c r="MY28" s="442"/>
      <c r="MZ28" s="442"/>
      <c r="NA28" s="442"/>
      <c r="NB28" s="442"/>
      <c r="NC28" s="442"/>
      <c r="ND28" s="442"/>
      <c r="NE28" s="442"/>
      <c r="NF28" s="442"/>
      <c r="NG28" s="442"/>
      <c r="NH28" s="442"/>
      <c r="NI28" s="442"/>
      <c r="NJ28" s="442"/>
      <c r="NK28" s="442"/>
      <c r="NL28" s="442"/>
      <c r="NM28" s="442"/>
      <c r="NN28" s="442"/>
      <c r="NO28" s="442"/>
      <c r="NP28" s="442"/>
      <c r="NQ28" s="442"/>
      <c r="NR28" s="442"/>
      <c r="NS28" s="442"/>
      <c r="NT28" s="442"/>
      <c r="NU28" s="442"/>
      <c r="NV28" s="442"/>
      <c r="NW28" s="442"/>
      <c r="NX28" s="442"/>
      <c r="NY28" s="442"/>
      <c r="NZ28" s="442"/>
      <c r="OA28" s="442"/>
      <c r="OB28" s="442"/>
      <c r="OC28" s="442"/>
      <c r="OD28" s="442"/>
      <c r="OE28" s="442"/>
      <c r="OF28" s="442"/>
      <c r="OG28" s="442"/>
      <c r="OH28" s="442"/>
      <c r="OI28" s="442"/>
      <c r="OJ28" s="442"/>
      <c r="OK28" s="442"/>
      <c r="OL28" s="442"/>
    </row>
    <row r="29" spans="1:402" ht="16.2">
      <c r="A29" s="435"/>
      <c r="B29" s="436"/>
      <c r="C29" s="436"/>
      <c r="D29" s="437"/>
      <c r="E29" s="421" t="str">
        <f t="shared" si="42"/>
        <v>0/0</v>
      </c>
      <c r="F29" s="453"/>
      <c r="G29" s="437"/>
      <c r="H29" s="442"/>
      <c r="I29" s="442"/>
      <c r="J29" s="442"/>
      <c r="K29" s="442"/>
      <c r="L29" s="442"/>
      <c r="M29" s="442"/>
      <c r="N29" s="442"/>
      <c r="O29" s="442"/>
      <c r="P29" s="442"/>
      <c r="Q29" s="442"/>
      <c r="R29" s="442"/>
      <c r="S29" s="442"/>
      <c r="T29" s="442"/>
      <c r="U29" s="442"/>
      <c r="V29" s="442"/>
      <c r="W29" s="442"/>
      <c r="X29" s="442"/>
      <c r="Y29" s="442"/>
      <c r="Z29" s="442"/>
      <c r="AA29" s="442"/>
      <c r="AB29" s="442"/>
      <c r="AC29" s="442"/>
      <c r="AD29" s="442"/>
      <c r="AE29" s="442"/>
      <c r="AF29" s="442"/>
      <c r="AG29" s="442"/>
      <c r="AH29" s="442"/>
      <c r="AI29" s="442"/>
      <c r="AJ29" s="442"/>
      <c r="AK29" s="442"/>
      <c r="AL29" s="442"/>
      <c r="AM29" s="442"/>
      <c r="AN29" s="442"/>
      <c r="AO29" s="442"/>
      <c r="AP29" s="442"/>
      <c r="AQ29" s="442"/>
      <c r="AR29" s="442"/>
      <c r="AS29" s="442"/>
      <c r="AT29" s="442"/>
      <c r="AU29" s="442"/>
      <c r="AV29" s="442"/>
      <c r="AW29" s="442"/>
      <c r="AX29" s="442"/>
      <c r="AY29" s="442"/>
      <c r="AZ29" s="442"/>
      <c r="BA29" s="442"/>
      <c r="BB29" s="442"/>
      <c r="BC29" s="442"/>
      <c r="BD29" s="442"/>
      <c r="BE29" s="442"/>
      <c r="BF29" s="442"/>
      <c r="BG29" s="442"/>
      <c r="BH29" s="442"/>
      <c r="BI29" s="442"/>
      <c r="BJ29" s="442"/>
      <c r="BK29" s="442"/>
      <c r="BL29" s="442"/>
      <c r="BM29" s="442"/>
      <c r="BN29" s="442"/>
      <c r="BO29" s="442"/>
      <c r="BP29" s="442"/>
      <c r="BQ29" s="442"/>
      <c r="BR29" s="442"/>
      <c r="BS29" s="442"/>
      <c r="BT29" s="442"/>
      <c r="BU29" s="442"/>
      <c r="BV29" s="442"/>
      <c r="BW29" s="442"/>
      <c r="BX29" s="442"/>
      <c r="BY29" s="442"/>
      <c r="BZ29" s="442"/>
      <c r="CA29" s="442"/>
      <c r="CB29" s="442"/>
      <c r="CC29" s="442"/>
      <c r="CD29" s="442"/>
      <c r="CE29" s="442"/>
      <c r="CF29" s="442"/>
      <c r="CG29" s="442"/>
      <c r="CH29" s="442"/>
      <c r="CI29" s="442"/>
      <c r="CJ29" s="442"/>
      <c r="CK29" s="442"/>
      <c r="CL29" s="442"/>
      <c r="CM29" s="442"/>
      <c r="CN29" s="442"/>
      <c r="CO29" s="442"/>
      <c r="CP29" s="442"/>
      <c r="CQ29" s="442"/>
      <c r="CR29" s="442"/>
      <c r="CS29" s="442"/>
      <c r="CT29" s="442"/>
      <c r="CU29" s="442"/>
      <c r="CV29" s="442"/>
      <c r="CW29" s="442"/>
      <c r="CX29" s="442"/>
      <c r="CY29" s="442"/>
      <c r="CZ29" s="442"/>
      <c r="DA29" s="442"/>
      <c r="DB29" s="442"/>
      <c r="DC29" s="442"/>
      <c r="DD29" s="442"/>
      <c r="DE29" s="442"/>
      <c r="DF29" s="442"/>
      <c r="DG29" s="442"/>
      <c r="DH29" s="442"/>
      <c r="DI29" s="442"/>
      <c r="DJ29" s="442"/>
      <c r="DK29" s="442"/>
      <c r="DL29" s="442"/>
      <c r="DM29" s="442"/>
      <c r="DN29" s="442"/>
      <c r="DO29" s="442"/>
      <c r="DP29" s="442"/>
      <c r="DQ29" s="442"/>
      <c r="DR29" s="442"/>
      <c r="DS29" s="442"/>
      <c r="DT29" s="442"/>
      <c r="DU29" s="442"/>
      <c r="DV29" s="442"/>
      <c r="DW29" s="442"/>
      <c r="DX29" s="442"/>
      <c r="DY29" s="442"/>
      <c r="DZ29" s="442"/>
      <c r="EA29" s="442"/>
      <c r="EB29" s="442"/>
      <c r="EC29" s="442"/>
      <c r="ED29" s="442"/>
      <c r="EE29" s="442"/>
      <c r="EF29" s="442"/>
      <c r="EG29" s="442"/>
      <c r="EH29" s="442"/>
      <c r="EI29" s="442"/>
      <c r="EJ29" s="442"/>
      <c r="EK29" s="442"/>
      <c r="EL29" s="442"/>
      <c r="EM29" s="442"/>
      <c r="EN29" s="442"/>
      <c r="EO29" s="442"/>
      <c r="EP29" s="442"/>
      <c r="EQ29" s="442"/>
      <c r="ER29" s="442"/>
      <c r="ES29" s="442"/>
      <c r="ET29" s="442"/>
      <c r="EU29" s="442"/>
      <c r="EV29" s="442"/>
      <c r="EW29" s="442"/>
      <c r="EX29" s="442"/>
      <c r="EY29" s="442"/>
      <c r="EZ29" s="442"/>
      <c r="FA29" s="442"/>
      <c r="FB29" s="442"/>
      <c r="FC29" s="442"/>
      <c r="FD29" s="442"/>
      <c r="FE29" s="442"/>
      <c r="FF29" s="442"/>
      <c r="FG29" s="442"/>
      <c r="FH29" s="442"/>
      <c r="FI29" s="442"/>
      <c r="FJ29" s="442"/>
      <c r="FK29" s="442"/>
      <c r="FL29" s="442"/>
      <c r="FM29" s="442"/>
      <c r="FN29" s="442"/>
      <c r="FO29" s="442"/>
      <c r="FP29" s="442"/>
      <c r="FQ29" s="442"/>
      <c r="FR29" s="442"/>
      <c r="FS29" s="442"/>
      <c r="FT29" s="442"/>
      <c r="FU29" s="442"/>
      <c r="FV29" s="442"/>
      <c r="FW29" s="442"/>
      <c r="FX29" s="442"/>
      <c r="FY29" s="442"/>
      <c r="FZ29" s="442"/>
      <c r="GA29" s="442"/>
      <c r="GB29" s="442"/>
      <c r="GC29" s="442"/>
      <c r="GD29" s="442"/>
      <c r="GE29" s="442"/>
      <c r="GF29" s="442"/>
      <c r="GG29" s="442"/>
      <c r="GH29" s="442"/>
      <c r="GI29" s="442"/>
      <c r="GJ29" s="442"/>
      <c r="GK29" s="442"/>
      <c r="GL29" s="442"/>
      <c r="GM29" s="442"/>
      <c r="GN29" s="442"/>
      <c r="GO29" s="442"/>
      <c r="GP29" s="442"/>
      <c r="GQ29" s="442"/>
      <c r="GR29" s="442"/>
      <c r="GS29" s="442"/>
      <c r="GT29" s="442"/>
      <c r="GU29" s="442"/>
      <c r="GV29" s="442"/>
      <c r="GW29" s="442"/>
      <c r="GX29" s="442"/>
      <c r="GY29" s="442"/>
      <c r="GZ29" s="442"/>
      <c r="HA29" s="442"/>
      <c r="HB29" s="442"/>
      <c r="HC29" s="442"/>
      <c r="HD29" s="442"/>
      <c r="HE29" s="442"/>
      <c r="HF29" s="442"/>
      <c r="HG29" s="442"/>
      <c r="HH29" s="442"/>
      <c r="HI29" s="442"/>
      <c r="HJ29" s="442"/>
      <c r="HK29" s="442"/>
      <c r="HL29" s="442"/>
      <c r="HM29" s="442"/>
      <c r="HN29" s="442"/>
      <c r="HO29" s="442"/>
      <c r="HP29" s="442"/>
      <c r="HQ29" s="442"/>
      <c r="HR29" s="442"/>
      <c r="HS29" s="442"/>
      <c r="HT29" s="442"/>
      <c r="HU29" s="442"/>
      <c r="HV29" s="442"/>
      <c r="HW29" s="442"/>
      <c r="HX29" s="442"/>
      <c r="HY29" s="442"/>
      <c r="HZ29" s="442"/>
      <c r="IA29" s="442"/>
      <c r="IB29" s="442"/>
      <c r="IC29" s="442"/>
      <c r="ID29" s="442"/>
      <c r="IE29" s="442"/>
      <c r="IF29" s="442"/>
      <c r="IG29" s="442"/>
      <c r="IH29" s="442"/>
      <c r="II29" s="442"/>
      <c r="IJ29" s="442"/>
      <c r="IK29" s="442"/>
      <c r="IL29" s="442"/>
      <c r="IM29" s="442"/>
      <c r="IN29" s="442"/>
      <c r="IO29" s="442"/>
      <c r="IP29" s="442"/>
      <c r="IQ29" s="442"/>
      <c r="IR29" s="442"/>
      <c r="IS29" s="442"/>
      <c r="IT29" s="442"/>
      <c r="IU29" s="442"/>
      <c r="IV29" s="442"/>
      <c r="IW29" s="442"/>
      <c r="IX29" s="442"/>
      <c r="IY29" s="442"/>
      <c r="IZ29" s="442"/>
      <c r="JA29" s="442"/>
      <c r="JB29" s="442"/>
      <c r="JC29" s="442"/>
      <c r="JD29" s="442"/>
      <c r="JE29" s="442"/>
      <c r="JF29" s="442"/>
      <c r="JG29" s="442"/>
      <c r="JH29" s="442"/>
      <c r="JI29" s="442"/>
      <c r="JJ29" s="442"/>
      <c r="JK29" s="442"/>
      <c r="JL29" s="442"/>
      <c r="JM29" s="442"/>
      <c r="JN29" s="442"/>
      <c r="JO29" s="442"/>
      <c r="JP29" s="442"/>
      <c r="JQ29" s="442"/>
      <c r="JR29" s="442"/>
      <c r="JS29" s="442"/>
      <c r="JT29" s="442"/>
      <c r="JU29" s="442"/>
      <c r="JV29" s="442"/>
      <c r="JW29" s="442"/>
      <c r="JX29" s="442"/>
      <c r="JY29" s="442"/>
      <c r="JZ29" s="442"/>
      <c r="KA29" s="442"/>
      <c r="KB29" s="442"/>
      <c r="KC29" s="442"/>
      <c r="KD29" s="442"/>
      <c r="KE29" s="442"/>
      <c r="KF29" s="442"/>
      <c r="KG29" s="442"/>
      <c r="KH29" s="442"/>
      <c r="KI29" s="442"/>
      <c r="KJ29" s="442"/>
      <c r="KK29" s="442"/>
      <c r="KL29" s="442"/>
      <c r="KM29" s="442"/>
      <c r="KN29" s="442"/>
      <c r="KO29" s="442"/>
      <c r="KP29" s="442"/>
      <c r="KQ29" s="442"/>
      <c r="KR29" s="442"/>
      <c r="KS29" s="442"/>
      <c r="KT29" s="442"/>
      <c r="KU29" s="442"/>
      <c r="KV29" s="442"/>
      <c r="KW29" s="442"/>
      <c r="KX29" s="442"/>
      <c r="KY29" s="442"/>
      <c r="KZ29" s="442"/>
      <c r="LA29" s="442"/>
      <c r="LB29" s="442"/>
      <c r="LC29" s="442"/>
      <c r="LD29" s="442"/>
      <c r="LE29" s="442"/>
      <c r="LF29" s="442"/>
      <c r="LG29" s="442"/>
      <c r="LH29" s="442"/>
      <c r="LI29" s="442"/>
      <c r="LJ29" s="442"/>
      <c r="LK29" s="442"/>
      <c r="LL29" s="442"/>
      <c r="LM29" s="442"/>
      <c r="LN29" s="442"/>
      <c r="LO29" s="442"/>
      <c r="LP29" s="442"/>
      <c r="LQ29" s="442"/>
      <c r="LR29" s="442"/>
      <c r="LS29" s="442"/>
      <c r="LT29" s="442"/>
      <c r="LU29" s="442"/>
      <c r="LV29" s="442"/>
      <c r="LW29" s="442"/>
      <c r="LX29" s="442"/>
      <c r="LY29" s="442"/>
      <c r="LZ29" s="442"/>
      <c r="MA29" s="442"/>
      <c r="MB29" s="442"/>
      <c r="MC29" s="442"/>
      <c r="MD29" s="442"/>
      <c r="ME29" s="442"/>
      <c r="MF29" s="442"/>
      <c r="MG29" s="442"/>
      <c r="MH29" s="442"/>
      <c r="MI29" s="442"/>
      <c r="MJ29" s="442"/>
      <c r="MK29" s="442"/>
      <c r="ML29" s="442"/>
      <c r="MM29" s="442"/>
      <c r="MN29" s="442"/>
      <c r="MO29" s="442"/>
      <c r="MP29" s="442"/>
      <c r="MQ29" s="442"/>
      <c r="MR29" s="442"/>
      <c r="MS29" s="442"/>
      <c r="MT29" s="442"/>
      <c r="MU29" s="442"/>
      <c r="MV29" s="442"/>
      <c r="MW29" s="442"/>
      <c r="MX29" s="442"/>
      <c r="MY29" s="442"/>
      <c r="MZ29" s="442"/>
      <c r="NA29" s="442"/>
      <c r="NB29" s="442"/>
      <c r="NC29" s="442"/>
      <c r="ND29" s="442"/>
      <c r="NE29" s="442"/>
      <c r="NF29" s="442"/>
      <c r="NG29" s="442"/>
      <c r="NH29" s="442"/>
      <c r="NI29" s="442"/>
      <c r="NJ29" s="442"/>
      <c r="NK29" s="442"/>
      <c r="NL29" s="442"/>
      <c r="NM29" s="442"/>
      <c r="NN29" s="442"/>
      <c r="NO29" s="442"/>
      <c r="NP29" s="442"/>
      <c r="NQ29" s="442"/>
      <c r="NR29" s="442"/>
      <c r="NS29" s="442"/>
      <c r="NT29" s="442"/>
      <c r="NU29" s="442"/>
      <c r="NV29" s="442"/>
      <c r="NW29" s="442"/>
      <c r="NX29" s="442"/>
      <c r="NY29" s="442"/>
      <c r="NZ29" s="442"/>
      <c r="OA29" s="442"/>
      <c r="OB29" s="442"/>
      <c r="OC29" s="442"/>
      <c r="OD29" s="442"/>
      <c r="OE29" s="442"/>
      <c r="OF29" s="442"/>
      <c r="OG29" s="442"/>
      <c r="OH29" s="442"/>
      <c r="OI29" s="442"/>
      <c r="OJ29" s="442"/>
      <c r="OK29" s="442"/>
      <c r="OL29" s="442"/>
    </row>
    <row r="30" spans="1:402" ht="16.2">
      <c r="A30" s="435"/>
      <c r="B30" s="436"/>
      <c r="C30" s="436"/>
      <c r="D30" s="437"/>
      <c r="E30" s="421" t="str">
        <f t="shared" si="42"/>
        <v>0/0</v>
      </c>
      <c r="F30" s="453"/>
      <c r="G30" s="437"/>
      <c r="H30" s="442"/>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2"/>
      <c r="AK30" s="442"/>
      <c r="AL30" s="442"/>
      <c r="AM30" s="442"/>
      <c r="AN30" s="442"/>
      <c r="AO30" s="442"/>
      <c r="AP30" s="442"/>
      <c r="AQ30" s="442"/>
      <c r="AR30" s="442"/>
      <c r="AS30" s="442"/>
      <c r="AT30" s="442"/>
      <c r="AU30" s="442"/>
      <c r="AV30" s="442"/>
      <c r="AW30" s="442"/>
      <c r="AX30" s="442"/>
      <c r="AY30" s="442"/>
      <c r="AZ30" s="442"/>
      <c r="BA30" s="442"/>
      <c r="BB30" s="442"/>
      <c r="BC30" s="442"/>
      <c r="BD30" s="442"/>
      <c r="BE30" s="442"/>
      <c r="BF30" s="442"/>
      <c r="BG30" s="442"/>
      <c r="BH30" s="442"/>
      <c r="BI30" s="442"/>
      <c r="BJ30" s="442"/>
      <c r="BK30" s="442"/>
      <c r="BL30" s="442"/>
      <c r="BM30" s="442"/>
      <c r="BN30" s="442"/>
      <c r="BO30" s="442"/>
      <c r="BP30" s="442"/>
      <c r="BQ30" s="442"/>
      <c r="BR30" s="442"/>
      <c r="BS30" s="442"/>
      <c r="BT30" s="442"/>
      <c r="BU30" s="442"/>
      <c r="BV30" s="442"/>
      <c r="BW30" s="442"/>
      <c r="BX30" s="442"/>
      <c r="BY30" s="442"/>
      <c r="BZ30" s="442"/>
      <c r="CA30" s="442"/>
      <c r="CB30" s="442"/>
      <c r="CC30" s="442"/>
      <c r="CD30" s="442"/>
      <c r="CE30" s="442"/>
      <c r="CF30" s="442"/>
      <c r="CG30" s="442"/>
      <c r="CH30" s="442"/>
      <c r="CI30" s="442"/>
      <c r="CJ30" s="442"/>
      <c r="CK30" s="442"/>
      <c r="CL30" s="442"/>
      <c r="CM30" s="442"/>
      <c r="CN30" s="442"/>
      <c r="CO30" s="442"/>
      <c r="CP30" s="442"/>
      <c r="CQ30" s="442"/>
      <c r="CR30" s="442"/>
      <c r="CS30" s="442"/>
      <c r="CT30" s="442"/>
      <c r="CU30" s="442"/>
      <c r="CV30" s="442"/>
      <c r="CW30" s="442"/>
      <c r="CX30" s="442"/>
      <c r="CY30" s="442"/>
      <c r="CZ30" s="442"/>
      <c r="DA30" s="442"/>
      <c r="DB30" s="442"/>
      <c r="DC30" s="442"/>
      <c r="DD30" s="442"/>
      <c r="DE30" s="442"/>
      <c r="DF30" s="442"/>
      <c r="DG30" s="442"/>
      <c r="DH30" s="442"/>
      <c r="DI30" s="442"/>
      <c r="DJ30" s="442"/>
      <c r="DK30" s="442"/>
      <c r="DL30" s="442"/>
      <c r="DM30" s="442"/>
      <c r="DN30" s="442"/>
      <c r="DO30" s="442"/>
      <c r="DP30" s="442"/>
      <c r="DQ30" s="442"/>
      <c r="DR30" s="442"/>
      <c r="DS30" s="442"/>
      <c r="DT30" s="442"/>
      <c r="DU30" s="442"/>
      <c r="DV30" s="442"/>
      <c r="DW30" s="442"/>
      <c r="DX30" s="442"/>
      <c r="DY30" s="442"/>
      <c r="DZ30" s="442"/>
      <c r="EA30" s="442"/>
      <c r="EB30" s="442"/>
      <c r="EC30" s="442"/>
      <c r="ED30" s="442"/>
      <c r="EE30" s="442"/>
      <c r="EF30" s="442"/>
      <c r="EG30" s="442"/>
      <c r="EH30" s="442"/>
      <c r="EI30" s="442"/>
      <c r="EJ30" s="442"/>
      <c r="EK30" s="442"/>
      <c r="EL30" s="442"/>
      <c r="EM30" s="442"/>
      <c r="EN30" s="442"/>
      <c r="EO30" s="442"/>
      <c r="EP30" s="442"/>
      <c r="EQ30" s="442"/>
      <c r="ER30" s="442"/>
      <c r="ES30" s="442"/>
      <c r="ET30" s="442"/>
      <c r="EU30" s="442"/>
      <c r="EV30" s="442"/>
      <c r="EW30" s="442"/>
      <c r="EX30" s="442"/>
      <c r="EY30" s="442"/>
      <c r="EZ30" s="442"/>
      <c r="FA30" s="442"/>
      <c r="FB30" s="442"/>
      <c r="FC30" s="442"/>
      <c r="FD30" s="442"/>
      <c r="FE30" s="442"/>
      <c r="FF30" s="442"/>
      <c r="FG30" s="442"/>
      <c r="FH30" s="442"/>
      <c r="FI30" s="442"/>
      <c r="FJ30" s="442"/>
      <c r="FK30" s="442"/>
      <c r="FL30" s="442"/>
      <c r="FM30" s="442"/>
      <c r="FN30" s="442"/>
      <c r="FO30" s="442"/>
      <c r="FP30" s="442"/>
      <c r="FQ30" s="442"/>
      <c r="FR30" s="442"/>
      <c r="FS30" s="442"/>
      <c r="FT30" s="442"/>
      <c r="FU30" s="442"/>
      <c r="FV30" s="442"/>
      <c r="FW30" s="442"/>
      <c r="FX30" s="442"/>
      <c r="FY30" s="442"/>
      <c r="FZ30" s="442"/>
      <c r="GA30" s="442"/>
      <c r="GB30" s="442"/>
      <c r="GC30" s="442"/>
      <c r="GD30" s="442"/>
      <c r="GE30" s="442"/>
      <c r="GF30" s="442"/>
      <c r="GG30" s="442"/>
      <c r="GH30" s="442"/>
      <c r="GI30" s="442"/>
      <c r="GJ30" s="442"/>
      <c r="GK30" s="442"/>
      <c r="GL30" s="442"/>
      <c r="GM30" s="442"/>
      <c r="GN30" s="442"/>
      <c r="GO30" s="442"/>
      <c r="GP30" s="442"/>
      <c r="GQ30" s="442"/>
      <c r="GR30" s="442"/>
      <c r="GS30" s="442"/>
      <c r="GT30" s="442"/>
      <c r="GU30" s="442"/>
      <c r="GV30" s="442"/>
      <c r="GW30" s="442"/>
      <c r="GX30" s="442"/>
      <c r="GY30" s="442"/>
      <c r="GZ30" s="442"/>
      <c r="HA30" s="442"/>
      <c r="HB30" s="442"/>
      <c r="HC30" s="442"/>
      <c r="HD30" s="442"/>
      <c r="HE30" s="442"/>
      <c r="HF30" s="442"/>
      <c r="HG30" s="442"/>
      <c r="HH30" s="442"/>
      <c r="HI30" s="442"/>
      <c r="HJ30" s="442"/>
      <c r="HK30" s="442"/>
      <c r="HL30" s="442"/>
      <c r="HM30" s="442"/>
      <c r="HN30" s="442"/>
      <c r="HO30" s="442"/>
      <c r="HP30" s="442"/>
      <c r="HQ30" s="442"/>
      <c r="HR30" s="442"/>
      <c r="HS30" s="442"/>
      <c r="HT30" s="442"/>
      <c r="HU30" s="442"/>
      <c r="HV30" s="442"/>
      <c r="HW30" s="442"/>
      <c r="HX30" s="442"/>
      <c r="HY30" s="442"/>
      <c r="HZ30" s="442"/>
      <c r="IA30" s="442"/>
      <c r="IB30" s="442"/>
      <c r="IC30" s="442"/>
      <c r="ID30" s="442"/>
      <c r="IE30" s="442"/>
      <c r="IF30" s="442"/>
      <c r="IG30" s="442"/>
      <c r="IH30" s="442"/>
      <c r="II30" s="442"/>
      <c r="IJ30" s="442"/>
      <c r="IK30" s="442"/>
      <c r="IL30" s="442"/>
      <c r="IM30" s="442"/>
      <c r="IN30" s="442"/>
      <c r="IO30" s="442"/>
      <c r="IP30" s="442"/>
      <c r="IQ30" s="442"/>
      <c r="IR30" s="442"/>
      <c r="IS30" s="442"/>
      <c r="IT30" s="442"/>
      <c r="IU30" s="442"/>
      <c r="IV30" s="442"/>
      <c r="IW30" s="442"/>
      <c r="IX30" s="442"/>
      <c r="IY30" s="442"/>
      <c r="IZ30" s="442"/>
      <c r="JA30" s="442"/>
      <c r="JB30" s="442"/>
      <c r="JC30" s="442"/>
      <c r="JD30" s="442"/>
      <c r="JE30" s="442"/>
      <c r="JF30" s="442"/>
      <c r="JG30" s="442"/>
      <c r="JH30" s="442"/>
      <c r="JI30" s="442"/>
      <c r="JJ30" s="442"/>
      <c r="JK30" s="442"/>
      <c r="JL30" s="442"/>
      <c r="JM30" s="442"/>
      <c r="JN30" s="442"/>
      <c r="JO30" s="442"/>
      <c r="JP30" s="442"/>
      <c r="JQ30" s="442"/>
      <c r="JR30" s="442"/>
      <c r="JS30" s="442"/>
      <c r="JT30" s="442"/>
      <c r="JU30" s="442"/>
      <c r="JV30" s="442"/>
      <c r="JW30" s="442"/>
      <c r="JX30" s="442"/>
      <c r="JY30" s="442"/>
      <c r="JZ30" s="442"/>
      <c r="KA30" s="442"/>
      <c r="KB30" s="442"/>
      <c r="KC30" s="442"/>
      <c r="KD30" s="442"/>
      <c r="KE30" s="442"/>
      <c r="KF30" s="442"/>
      <c r="KG30" s="442"/>
      <c r="KH30" s="442"/>
      <c r="KI30" s="442"/>
      <c r="KJ30" s="442"/>
      <c r="KK30" s="442"/>
      <c r="KL30" s="442"/>
      <c r="KM30" s="442"/>
      <c r="KN30" s="442"/>
      <c r="KO30" s="442"/>
      <c r="KP30" s="442"/>
      <c r="KQ30" s="442"/>
      <c r="KR30" s="442"/>
      <c r="KS30" s="442"/>
      <c r="KT30" s="442"/>
      <c r="KU30" s="442"/>
      <c r="KV30" s="442"/>
      <c r="KW30" s="442"/>
      <c r="KX30" s="442"/>
      <c r="KY30" s="442"/>
      <c r="KZ30" s="442"/>
      <c r="LA30" s="442"/>
      <c r="LB30" s="442"/>
      <c r="LC30" s="442"/>
      <c r="LD30" s="442"/>
      <c r="LE30" s="442"/>
      <c r="LF30" s="442"/>
      <c r="LG30" s="442"/>
      <c r="LH30" s="442"/>
      <c r="LI30" s="442"/>
      <c r="LJ30" s="442"/>
      <c r="LK30" s="442"/>
      <c r="LL30" s="442"/>
      <c r="LM30" s="442"/>
      <c r="LN30" s="442"/>
      <c r="LO30" s="442"/>
      <c r="LP30" s="442"/>
      <c r="LQ30" s="442"/>
      <c r="LR30" s="442"/>
      <c r="LS30" s="442"/>
      <c r="LT30" s="442"/>
      <c r="LU30" s="442"/>
      <c r="LV30" s="442"/>
      <c r="LW30" s="442"/>
      <c r="LX30" s="442"/>
      <c r="LY30" s="442"/>
      <c r="LZ30" s="442"/>
      <c r="MA30" s="442"/>
      <c r="MB30" s="442"/>
      <c r="MC30" s="442"/>
      <c r="MD30" s="442"/>
      <c r="ME30" s="442"/>
      <c r="MF30" s="442"/>
      <c r="MG30" s="442"/>
      <c r="MH30" s="442"/>
      <c r="MI30" s="442"/>
      <c r="MJ30" s="442"/>
      <c r="MK30" s="442"/>
      <c r="ML30" s="442"/>
      <c r="MM30" s="442"/>
      <c r="MN30" s="442"/>
      <c r="MO30" s="442"/>
      <c r="MP30" s="442"/>
      <c r="MQ30" s="442"/>
      <c r="MR30" s="442"/>
      <c r="MS30" s="442"/>
      <c r="MT30" s="442"/>
      <c r="MU30" s="442"/>
      <c r="MV30" s="442"/>
      <c r="MW30" s="442"/>
      <c r="MX30" s="442"/>
      <c r="MY30" s="442"/>
      <c r="MZ30" s="442"/>
      <c r="NA30" s="442"/>
      <c r="NB30" s="442"/>
      <c r="NC30" s="442"/>
      <c r="ND30" s="442"/>
      <c r="NE30" s="442"/>
      <c r="NF30" s="442"/>
      <c r="NG30" s="442"/>
      <c r="NH30" s="442"/>
      <c r="NI30" s="442"/>
      <c r="NJ30" s="442"/>
      <c r="NK30" s="442"/>
      <c r="NL30" s="442"/>
      <c r="NM30" s="442"/>
      <c r="NN30" s="442"/>
      <c r="NO30" s="442"/>
      <c r="NP30" s="442"/>
      <c r="NQ30" s="442"/>
      <c r="NR30" s="442"/>
      <c r="NS30" s="442"/>
      <c r="NT30" s="442"/>
      <c r="NU30" s="442"/>
      <c r="NV30" s="442"/>
      <c r="NW30" s="442"/>
      <c r="NX30" s="442"/>
      <c r="NY30" s="442"/>
      <c r="NZ30" s="442"/>
      <c r="OA30" s="442"/>
      <c r="OB30" s="442"/>
      <c r="OC30" s="442"/>
      <c r="OD30" s="442"/>
      <c r="OE30" s="442"/>
      <c r="OF30" s="442"/>
      <c r="OG30" s="442"/>
      <c r="OH30" s="442"/>
      <c r="OI30" s="442"/>
      <c r="OJ30" s="442"/>
      <c r="OK30" s="442"/>
      <c r="OL30" s="442"/>
    </row>
    <row r="31" spans="1:402" ht="16.2">
      <c r="A31" s="435"/>
      <c r="B31" s="436"/>
      <c r="C31" s="436"/>
      <c r="D31" s="437"/>
      <c r="E31" s="421" t="str">
        <f t="shared" si="42"/>
        <v>0/0</v>
      </c>
      <c r="F31" s="453"/>
      <c r="G31" s="437"/>
      <c r="H31" s="442"/>
      <c r="I31" s="442"/>
      <c r="J31" s="442"/>
      <c r="K31" s="442"/>
      <c r="L31" s="442"/>
      <c r="M31" s="442"/>
      <c r="N31" s="442"/>
      <c r="O31" s="442"/>
      <c r="P31" s="442"/>
      <c r="Q31" s="442"/>
      <c r="R31" s="442"/>
      <c r="S31" s="442"/>
      <c r="T31" s="442"/>
      <c r="U31" s="442"/>
      <c r="V31" s="442"/>
      <c r="W31" s="442"/>
      <c r="X31" s="442"/>
      <c r="Y31" s="442"/>
      <c r="Z31" s="442"/>
      <c r="AA31" s="442"/>
      <c r="AB31" s="442"/>
      <c r="AC31" s="442"/>
      <c r="AD31" s="442"/>
      <c r="AE31" s="442"/>
      <c r="AF31" s="442"/>
      <c r="AG31" s="442"/>
      <c r="AH31" s="442"/>
      <c r="AI31" s="442"/>
      <c r="AJ31" s="442"/>
      <c r="AK31" s="442"/>
      <c r="AL31" s="442"/>
      <c r="AM31" s="442"/>
      <c r="AN31" s="442"/>
      <c r="AO31" s="442"/>
      <c r="AP31" s="442"/>
      <c r="AQ31" s="442"/>
      <c r="AR31" s="442"/>
      <c r="AS31" s="442"/>
      <c r="AT31" s="442"/>
      <c r="AU31" s="442"/>
      <c r="AV31" s="442"/>
      <c r="AW31" s="442"/>
      <c r="AX31" s="442"/>
      <c r="AY31" s="442"/>
      <c r="AZ31" s="442"/>
      <c r="BA31" s="442"/>
      <c r="BB31" s="442"/>
      <c r="BC31" s="442"/>
      <c r="BD31" s="442"/>
      <c r="BE31" s="442"/>
      <c r="BF31" s="442"/>
      <c r="BG31" s="442"/>
      <c r="BH31" s="442"/>
      <c r="BI31" s="442"/>
      <c r="BJ31" s="442"/>
      <c r="BK31" s="442"/>
      <c r="BL31" s="442"/>
      <c r="BM31" s="442"/>
      <c r="BN31" s="442"/>
      <c r="BO31" s="442"/>
      <c r="BP31" s="442"/>
      <c r="BQ31" s="442"/>
      <c r="BR31" s="442"/>
      <c r="BS31" s="442"/>
      <c r="BT31" s="442"/>
      <c r="BU31" s="442"/>
      <c r="BV31" s="442"/>
      <c r="BW31" s="442"/>
      <c r="BX31" s="442"/>
      <c r="BY31" s="442"/>
      <c r="BZ31" s="442"/>
      <c r="CA31" s="442"/>
      <c r="CB31" s="442"/>
      <c r="CC31" s="442"/>
      <c r="CD31" s="442"/>
      <c r="CE31" s="442"/>
      <c r="CF31" s="442"/>
      <c r="CG31" s="442"/>
      <c r="CH31" s="442"/>
      <c r="CI31" s="442"/>
      <c r="CJ31" s="442"/>
      <c r="CK31" s="442"/>
      <c r="CL31" s="442"/>
      <c r="CM31" s="442"/>
      <c r="CN31" s="442"/>
      <c r="CO31" s="442"/>
      <c r="CP31" s="442"/>
      <c r="CQ31" s="442"/>
      <c r="CR31" s="442"/>
      <c r="CS31" s="442"/>
      <c r="CT31" s="442"/>
      <c r="CU31" s="442"/>
      <c r="CV31" s="442"/>
      <c r="CW31" s="442"/>
      <c r="CX31" s="442"/>
      <c r="CY31" s="442"/>
      <c r="CZ31" s="442"/>
      <c r="DA31" s="442"/>
      <c r="DB31" s="442"/>
      <c r="DC31" s="442"/>
      <c r="DD31" s="442"/>
      <c r="DE31" s="442"/>
      <c r="DF31" s="442"/>
      <c r="DG31" s="442"/>
      <c r="DH31" s="442"/>
      <c r="DI31" s="442"/>
      <c r="DJ31" s="442"/>
      <c r="DK31" s="442"/>
      <c r="DL31" s="442"/>
      <c r="DM31" s="442"/>
      <c r="DN31" s="442"/>
      <c r="DO31" s="442"/>
      <c r="DP31" s="442"/>
      <c r="DQ31" s="442"/>
      <c r="DR31" s="442"/>
      <c r="DS31" s="442"/>
      <c r="DT31" s="442"/>
      <c r="DU31" s="442"/>
      <c r="DV31" s="442"/>
      <c r="DW31" s="442"/>
      <c r="DX31" s="442"/>
      <c r="DY31" s="442"/>
      <c r="DZ31" s="442"/>
      <c r="EA31" s="442"/>
      <c r="EB31" s="442"/>
      <c r="EC31" s="442"/>
      <c r="ED31" s="442"/>
      <c r="EE31" s="442"/>
      <c r="EF31" s="442"/>
      <c r="EG31" s="442"/>
      <c r="EH31" s="442"/>
      <c r="EI31" s="442"/>
      <c r="EJ31" s="442"/>
      <c r="EK31" s="442"/>
      <c r="EL31" s="442"/>
      <c r="EM31" s="442"/>
      <c r="EN31" s="442"/>
      <c r="EO31" s="442"/>
      <c r="EP31" s="442"/>
      <c r="EQ31" s="442"/>
      <c r="ER31" s="442"/>
      <c r="ES31" s="442"/>
      <c r="ET31" s="442"/>
      <c r="EU31" s="442"/>
      <c r="EV31" s="442"/>
      <c r="EW31" s="442"/>
      <c r="EX31" s="442"/>
      <c r="EY31" s="442"/>
      <c r="EZ31" s="442"/>
      <c r="FA31" s="442"/>
      <c r="FB31" s="442"/>
      <c r="FC31" s="442"/>
      <c r="FD31" s="442"/>
      <c r="FE31" s="442"/>
      <c r="FF31" s="442"/>
      <c r="FG31" s="442"/>
      <c r="FH31" s="442"/>
      <c r="FI31" s="442"/>
      <c r="FJ31" s="442"/>
      <c r="FK31" s="442"/>
      <c r="FL31" s="442"/>
      <c r="FM31" s="442"/>
      <c r="FN31" s="442"/>
      <c r="FO31" s="442"/>
      <c r="FP31" s="442"/>
      <c r="FQ31" s="442"/>
      <c r="FR31" s="442"/>
      <c r="FS31" s="442"/>
      <c r="FT31" s="442"/>
      <c r="FU31" s="442"/>
      <c r="FV31" s="442"/>
      <c r="FW31" s="442"/>
      <c r="FX31" s="442"/>
      <c r="FY31" s="442"/>
      <c r="FZ31" s="442"/>
      <c r="GA31" s="442"/>
      <c r="GB31" s="442"/>
      <c r="GC31" s="442"/>
      <c r="GD31" s="442"/>
      <c r="GE31" s="442"/>
      <c r="GF31" s="442"/>
      <c r="GG31" s="442"/>
      <c r="GH31" s="442"/>
      <c r="GI31" s="442"/>
      <c r="GJ31" s="442"/>
      <c r="GK31" s="442"/>
      <c r="GL31" s="442"/>
      <c r="GM31" s="442"/>
      <c r="GN31" s="442"/>
      <c r="GO31" s="442"/>
      <c r="GP31" s="442"/>
      <c r="GQ31" s="442"/>
      <c r="GR31" s="442"/>
      <c r="GS31" s="442"/>
      <c r="GT31" s="442"/>
      <c r="GU31" s="442"/>
      <c r="GV31" s="442"/>
      <c r="GW31" s="442"/>
      <c r="GX31" s="442"/>
      <c r="GY31" s="442"/>
      <c r="GZ31" s="442"/>
      <c r="HA31" s="442"/>
      <c r="HB31" s="442"/>
      <c r="HC31" s="442"/>
      <c r="HD31" s="442"/>
      <c r="HE31" s="442"/>
      <c r="HF31" s="442"/>
      <c r="HG31" s="442"/>
      <c r="HH31" s="442"/>
      <c r="HI31" s="442"/>
      <c r="HJ31" s="442"/>
      <c r="HK31" s="442"/>
      <c r="HL31" s="442"/>
      <c r="HM31" s="442"/>
      <c r="HN31" s="442"/>
      <c r="HO31" s="442"/>
      <c r="HP31" s="442"/>
      <c r="HQ31" s="442"/>
      <c r="HR31" s="442"/>
      <c r="HS31" s="442"/>
      <c r="HT31" s="442"/>
      <c r="HU31" s="442"/>
      <c r="HV31" s="442"/>
      <c r="HW31" s="442"/>
      <c r="HX31" s="442"/>
      <c r="HY31" s="442"/>
      <c r="HZ31" s="442"/>
      <c r="IA31" s="442"/>
      <c r="IB31" s="442"/>
      <c r="IC31" s="442"/>
      <c r="ID31" s="442"/>
      <c r="IE31" s="442"/>
      <c r="IF31" s="442"/>
      <c r="IG31" s="442"/>
      <c r="IH31" s="442"/>
      <c r="II31" s="442"/>
      <c r="IJ31" s="442"/>
      <c r="IK31" s="442"/>
      <c r="IL31" s="442"/>
      <c r="IM31" s="442"/>
      <c r="IN31" s="442"/>
      <c r="IO31" s="442"/>
      <c r="IP31" s="442"/>
      <c r="IQ31" s="442"/>
      <c r="IR31" s="442"/>
      <c r="IS31" s="442"/>
      <c r="IT31" s="442"/>
      <c r="IU31" s="442"/>
      <c r="IV31" s="442"/>
      <c r="IW31" s="442"/>
      <c r="IX31" s="442"/>
      <c r="IY31" s="442"/>
      <c r="IZ31" s="442"/>
      <c r="JA31" s="442"/>
      <c r="JB31" s="442"/>
      <c r="JC31" s="442"/>
      <c r="JD31" s="442"/>
      <c r="JE31" s="442"/>
      <c r="JF31" s="442"/>
      <c r="JG31" s="442"/>
      <c r="JH31" s="442"/>
      <c r="JI31" s="442"/>
      <c r="JJ31" s="442"/>
      <c r="JK31" s="442"/>
      <c r="JL31" s="442"/>
      <c r="JM31" s="442"/>
      <c r="JN31" s="442"/>
      <c r="JO31" s="442"/>
      <c r="JP31" s="442"/>
      <c r="JQ31" s="442"/>
      <c r="JR31" s="442"/>
      <c r="JS31" s="442"/>
      <c r="JT31" s="442"/>
      <c r="JU31" s="442"/>
      <c r="JV31" s="442"/>
      <c r="JW31" s="442"/>
      <c r="JX31" s="442"/>
      <c r="JY31" s="442"/>
      <c r="JZ31" s="442"/>
      <c r="KA31" s="442"/>
      <c r="KB31" s="442"/>
      <c r="KC31" s="442"/>
      <c r="KD31" s="442"/>
      <c r="KE31" s="442"/>
      <c r="KF31" s="442"/>
      <c r="KG31" s="442"/>
      <c r="KH31" s="442"/>
      <c r="KI31" s="442"/>
      <c r="KJ31" s="442"/>
      <c r="KK31" s="442"/>
      <c r="KL31" s="442"/>
      <c r="KM31" s="442"/>
      <c r="KN31" s="442"/>
      <c r="KO31" s="442"/>
      <c r="KP31" s="442"/>
      <c r="KQ31" s="442"/>
      <c r="KR31" s="442"/>
      <c r="KS31" s="442"/>
      <c r="KT31" s="442"/>
      <c r="KU31" s="442"/>
      <c r="KV31" s="442"/>
      <c r="KW31" s="442"/>
      <c r="KX31" s="442"/>
      <c r="KY31" s="442"/>
      <c r="KZ31" s="442"/>
      <c r="LA31" s="442"/>
      <c r="LB31" s="442"/>
      <c r="LC31" s="442"/>
      <c r="LD31" s="442"/>
      <c r="LE31" s="442"/>
      <c r="LF31" s="442"/>
      <c r="LG31" s="442"/>
      <c r="LH31" s="442"/>
      <c r="LI31" s="442"/>
      <c r="LJ31" s="442"/>
      <c r="LK31" s="442"/>
      <c r="LL31" s="442"/>
      <c r="LM31" s="442"/>
      <c r="LN31" s="442"/>
      <c r="LO31" s="442"/>
      <c r="LP31" s="442"/>
      <c r="LQ31" s="442"/>
      <c r="LR31" s="442"/>
      <c r="LS31" s="442"/>
      <c r="LT31" s="442"/>
      <c r="LU31" s="442"/>
      <c r="LV31" s="442"/>
      <c r="LW31" s="442"/>
      <c r="LX31" s="442"/>
      <c r="LY31" s="442"/>
      <c r="LZ31" s="442"/>
      <c r="MA31" s="442"/>
      <c r="MB31" s="442"/>
      <c r="MC31" s="442"/>
      <c r="MD31" s="442"/>
      <c r="ME31" s="442"/>
      <c r="MF31" s="442"/>
      <c r="MG31" s="442"/>
      <c r="MH31" s="442"/>
      <c r="MI31" s="442"/>
      <c r="MJ31" s="442"/>
      <c r="MK31" s="442"/>
      <c r="ML31" s="442"/>
      <c r="MM31" s="442"/>
      <c r="MN31" s="442"/>
      <c r="MO31" s="442"/>
      <c r="MP31" s="442"/>
      <c r="MQ31" s="442"/>
      <c r="MR31" s="442"/>
      <c r="MS31" s="442"/>
      <c r="MT31" s="442"/>
      <c r="MU31" s="442"/>
      <c r="MV31" s="442"/>
      <c r="MW31" s="442"/>
      <c r="MX31" s="442"/>
      <c r="MY31" s="442"/>
      <c r="MZ31" s="442"/>
      <c r="NA31" s="442"/>
      <c r="NB31" s="442"/>
      <c r="NC31" s="442"/>
      <c r="ND31" s="442"/>
      <c r="NE31" s="442"/>
      <c r="NF31" s="442"/>
      <c r="NG31" s="442"/>
      <c r="NH31" s="442"/>
      <c r="NI31" s="442"/>
      <c r="NJ31" s="442"/>
      <c r="NK31" s="442"/>
      <c r="NL31" s="442"/>
      <c r="NM31" s="442"/>
      <c r="NN31" s="442"/>
      <c r="NO31" s="442"/>
      <c r="NP31" s="442"/>
      <c r="NQ31" s="442"/>
      <c r="NR31" s="442"/>
      <c r="NS31" s="442"/>
      <c r="NT31" s="442"/>
      <c r="NU31" s="442"/>
      <c r="NV31" s="442"/>
      <c r="NW31" s="442"/>
      <c r="NX31" s="442"/>
      <c r="NY31" s="442"/>
      <c r="NZ31" s="442"/>
      <c r="OA31" s="442"/>
      <c r="OB31" s="442"/>
      <c r="OC31" s="442"/>
      <c r="OD31" s="442"/>
      <c r="OE31" s="442"/>
      <c r="OF31" s="442"/>
      <c r="OG31" s="442"/>
      <c r="OH31" s="442"/>
      <c r="OI31" s="442"/>
      <c r="OJ31" s="442"/>
      <c r="OK31" s="442"/>
      <c r="OL31" s="442"/>
    </row>
    <row r="32" spans="1:402" ht="16.2">
      <c r="A32" s="435"/>
      <c r="B32" s="436"/>
      <c r="C32" s="436"/>
      <c r="D32" s="437"/>
      <c r="E32" s="421" t="str">
        <f t="shared" si="42"/>
        <v>0/0</v>
      </c>
      <c r="F32" s="453"/>
      <c r="G32" s="437"/>
      <c r="H32" s="442"/>
      <c r="I32" s="442"/>
      <c r="J32" s="442"/>
      <c r="K32" s="442"/>
      <c r="L32" s="442"/>
      <c r="M32" s="442"/>
      <c r="N32" s="442"/>
      <c r="O32" s="442"/>
      <c r="P32" s="442"/>
      <c r="Q32" s="442"/>
      <c r="R32" s="442"/>
      <c r="S32" s="442"/>
      <c r="T32" s="442"/>
      <c r="U32" s="442"/>
      <c r="V32" s="442"/>
      <c r="W32" s="442"/>
      <c r="X32" s="442"/>
      <c r="Y32" s="442"/>
      <c r="Z32" s="442"/>
      <c r="AA32" s="442"/>
      <c r="AB32" s="442"/>
      <c r="AC32" s="442"/>
      <c r="AD32" s="442"/>
      <c r="AE32" s="442"/>
      <c r="AF32" s="442"/>
      <c r="AG32" s="442"/>
      <c r="AH32" s="442"/>
      <c r="AI32" s="442"/>
      <c r="AJ32" s="442"/>
      <c r="AK32" s="442"/>
      <c r="AL32" s="442"/>
      <c r="AM32" s="442"/>
      <c r="AN32" s="442"/>
      <c r="AO32" s="442"/>
      <c r="AP32" s="442"/>
      <c r="AQ32" s="442"/>
      <c r="AR32" s="442"/>
      <c r="AS32" s="442"/>
      <c r="AT32" s="442"/>
      <c r="AU32" s="442"/>
      <c r="AV32" s="442"/>
      <c r="AW32" s="442"/>
      <c r="AX32" s="442"/>
      <c r="AY32" s="442"/>
      <c r="AZ32" s="442"/>
      <c r="BA32" s="442"/>
      <c r="BB32" s="442"/>
      <c r="BC32" s="442"/>
      <c r="BD32" s="442"/>
      <c r="BE32" s="442"/>
      <c r="BF32" s="442"/>
      <c r="BG32" s="442"/>
      <c r="BH32" s="442"/>
      <c r="BI32" s="442"/>
      <c r="BJ32" s="442"/>
      <c r="BK32" s="442"/>
      <c r="BL32" s="442"/>
      <c r="BM32" s="442"/>
      <c r="BN32" s="442"/>
      <c r="BO32" s="442"/>
      <c r="BP32" s="442"/>
      <c r="BQ32" s="442"/>
      <c r="BR32" s="442"/>
      <c r="BS32" s="442"/>
      <c r="BT32" s="442"/>
      <c r="BU32" s="442"/>
      <c r="BV32" s="442"/>
      <c r="BW32" s="442"/>
      <c r="BX32" s="442"/>
      <c r="BY32" s="442"/>
      <c r="BZ32" s="442"/>
      <c r="CA32" s="442"/>
      <c r="CB32" s="442"/>
      <c r="CC32" s="442"/>
      <c r="CD32" s="442"/>
      <c r="CE32" s="442"/>
      <c r="CF32" s="442"/>
      <c r="CG32" s="442"/>
      <c r="CH32" s="442"/>
      <c r="CI32" s="442"/>
      <c r="CJ32" s="442"/>
      <c r="CK32" s="442"/>
      <c r="CL32" s="442"/>
      <c r="CM32" s="442"/>
      <c r="CN32" s="442"/>
      <c r="CO32" s="442"/>
      <c r="CP32" s="442"/>
      <c r="CQ32" s="442"/>
      <c r="CR32" s="442"/>
      <c r="CS32" s="442"/>
      <c r="CT32" s="442"/>
      <c r="CU32" s="442"/>
      <c r="CV32" s="442"/>
      <c r="CW32" s="442"/>
      <c r="CX32" s="442"/>
      <c r="CY32" s="442"/>
      <c r="CZ32" s="442"/>
      <c r="DA32" s="442"/>
      <c r="DB32" s="442"/>
      <c r="DC32" s="442"/>
      <c r="DD32" s="442"/>
      <c r="DE32" s="442"/>
      <c r="DF32" s="442"/>
      <c r="DG32" s="442"/>
      <c r="DH32" s="442"/>
      <c r="DI32" s="442"/>
      <c r="DJ32" s="442"/>
      <c r="DK32" s="442"/>
      <c r="DL32" s="442"/>
      <c r="DM32" s="442"/>
      <c r="DN32" s="442"/>
      <c r="DO32" s="442"/>
      <c r="DP32" s="442"/>
      <c r="DQ32" s="442"/>
      <c r="DR32" s="442"/>
      <c r="DS32" s="442"/>
      <c r="DT32" s="442"/>
      <c r="DU32" s="442"/>
      <c r="DV32" s="442"/>
      <c r="DW32" s="442"/>
      <c r="DX32" s="442"/>
      <c r="DY32" s="442"/>
      <c r="DZ32" s="442"/>
      <c r="EA32" s="442"/>
      <c r="EB32" s="442"/>
      <c r="EC32" s="442"/>
      <c r="ED32" s="442"/>
      <c r="EE32" s="442"/>
      <c r="EF32" s="442"/>
      <c r="EG32" s="442"/>
      <c r="EH32" s="442"/>
      <c r="EI32" s="442"/>
      <c r="EJ32" s="442"/>
      <c r="EK32" s="442"/>
      <c r="EL32" s="442"/>
      <c r="EM32" s="442"/>
      <c r="EN32" s="442"/>
      <c r="EO32" s="442"/>
      <c r="EP32" s="442"/>
      <c r="EQ32" s="442"/>
      <c r="ER32" s="442"/>
      <c r="ES32" s="442"/>
      <c r="ET32" s="442"/>
      <c r="EU32" s="442"/>
      <c r="EV32" s="442"/>
      <c r="EW32" s="442"/>
      <c r="EX32" s="442"/>
      <c r="EY32" s="442"/>
      <c r="EZ32" s="442"/>
      <c r="FA32" s="442"/>
      <c r="FB32" s="442"/>
      <c r="FC32" s="442"/>
      <c r="FD32" s="442"/>
      <c r="FE32" s="442"/>
      <c r="FF32" s="442"/>
      <c r="FG32" s="442"/>
      <c r="FH32" s="442"/>
      <c r="FI32" s="442"/>
      <c r="FJ32" s="442"/>
      <c r="FK32" s="442"/>
      <c r="FL32" s="442"/>
      <c r="FM32" s="442"/>
      <c r="FN32" s="442"/>
      <c r="FO32" s="442"/>
      <c r="FP32" s="442"/>
      <c r="FQ32" s="442"/>
      <c r="FR32" s="442"/>
      <c r="FS32" s="442"/>
      <c r="FT32" s="442"/>
      <c r="FU32" s="442"/>
      <c r="FV32" s="442"/>
      <c r="FW32" s="442"/>
      <c r="FX32" s="442"/>
      <c r="FY32" s="442"/>
      <c r="FZ32" s="442"/>
      <c r="GA32" s="442"/>
      <c r="GB32" s="442"/>
      <c r="GC32" s="442"/>
      <c r="GD32" s="442"/>
      <c r="GE32" s="442"/>
      <c r="GF32" s="442"/>
      <c r="GG32" s="442"/>
      <c r="GH32" s="442"/>
      <c r="GI32" s="442"/>
      <c r="GJ32" s="442"/>
      <c r="GK32" s="442"/>
      <c r="GL32" s="442"/>
      <c r="GM32" s="442"/>
      <c r="GN32" s="442"/>
      <c r="GO32" s="442"/>
      <c r="GP32" s="442"/>
      <c r="GQ32" s="442"/>
      <c r="GR32" s="442"/>
      <c r="GS32" s="442"/>
      <c r="GT32" s="442"/>
      <c r="GU32" s="442"/>
      <c r="GV32" s="442"/>
      <c r="GW32" s="442"/>
      <c r="GX32" s="442"/>
      <c r="GY32" s="442"/>
      <c r="GZ32" s="442"/>
      <c r="HA32" s="442"/>
      <c r="HB32" s="442"/>
      <c r="HC32" s="442"/>
      <c r="HD32" s="442"/>
      <c r="HE32" s="442"/>
      <c r="HF32" s="442"/>
      <c r="HG32" s="442"/>
      <c r="HH32" s="442"/>
      <c r="HI32" s="442"/>
      <c r="HJ32" s="442"/>
      <c r="HK32" s="442"/>
      <c r="HL32" s="442"/>
      <c r="HM32" s="442"/>
      <c r="HN32" s="442"/>
      <c r="HO32" s="442"/>
      <c r="HP32" s="442"/>
      <c r="HQ32" s="442"/>
      <c r="HR32" s="442"/>
      <c r="HS32" s="442"/>
      <c r="HT32" s="442"/>
      <c r="HU32" s="442"/>
      <c r="HV32" s="442"/>
      <c r="HW32" s="442"/>
      <c r="HX32" s="442"/>
      <c r="HY32" s="442"/>
      <c r="HZ32" s="442"/>
      <c r="IA32" s="442"/>
      <c r="IB32" s="442"/>
      <c r="IC32" s="442"/>
      <c r="ID32" s="442"/>
      <c r="IE32" s="442"/>
      <c r="IF32" s="442"/>
      <c r="IG32" s="442"/>
      <c r="IH32" s="442"/>
      <c r="II32" s="442"/>
      <c r="IJ32" s="442"/>
      <c r="IK32" s="442"/>
      <c r="IL32" s="442"/>
      <c r="IM32" s="442"/>
      <c r="IN32" s="442"/>
      <c r="IO32" s="442"/>
      <c r="IP32" s="442"/>
      <c r="IQ32" s="442"/>
      <c r="IR32" s="442"/>
      <c r="IS32" s="442"/>
      <c r="IT32" s="442"/>
      <c r="IU32" s="442"/>
      <c r="IV32" s="442"/>
      <c r="IW32" s="442"/>
      <c r="IX32" s="442"/>
      <c r="IY32" s="442"/>
      <c r="IZ32" s="442"/>
      <c r="JA32" s="442"/>
      <c r="JB32" s="442"/>
      <c r="JC32" s="442"/>
      <c r="JD32" s="442"/>
      <c r="JE32" s="442"/>
      <c r="JF32" s="442"/>
      <c r="JG32" s="442"/>
      <c r="JH32" s="442"/>
      <c r="JI32" s="442"/>
      <c r="JJ32" s="442"/>
      <c r="JK32" s="442"/>
      <c r="JL32" s="442"/>
      <c r="JM32" s="442"/>
      <c r="JN32" s="442"/>
      <c r="JO32" s="442"/>
      <c r="JP32" s="442"/>
      <c r="JQ32" s="442"/>
      <c r="JR32" s="442"/>
      <c r="JS32" s="442"/>
      <c r="JT32" s="442"/>
      <c r="JU32" s="442"/>
      <c r="JV32" s="442"/>
      <c r="JW32" s="442"/>
      <c r="JX32" s="442"/>
      <c r="JY32" s="442"/>
      <c r="JZ32" s="442"/>
      <c r="KA32" s="442"/>
      <c r="KB32" s="442"/>
      <c r="KC32" s="442"/>
      <c r="KD32" s="442"/>
      <c r="KE32" s="442"/>
      <c r="KF32" s="442"/>
      <c r="KG32" s="442"/>
      <c r="KH32" s="442"/>
      <c r="KI32" s="442"/>
      <c r="KJ32" s="442"/>
      <c r="KK32" s="442"/>
      <c r="KL32" s="442"/>
      <c r="KM32" s="442"/>
      <c r="KN32" s="442"/>
      <c r="KO32" s="442"/>
      <c r="KP32" s="442"/>
      <c r="KQ32" s="442"/>
      <c r="KR32" s="442"/>
      <c r="KS32" s="442"/>
      <c r="KT32" s="442"/>
      <c r="KU32" s="442"/>
      <c r="KV32" s="442"/>
      <c r="KW32" s="442"/>
      <c r="KX32" s="442"/>
      <c r="KY32" s="442"/>
      <c r="KZ32" s="442"/>
      <c r="LA32" s="442"/>
      <c r="LB32" s="442"/>
      <c r="LC32" s="442"/>
      <c r="LD32" s="442"/>
      <c r="LE32" s="442"/>
      <c r="LF32" s="442"/>
      <c r="LG32" s="442"/>
      <c r="LH32" s="442"/>
      <c r="LI32" s="442"/>
      <c r="LJ32" s="442"/>
      <c r="LK32" s="442"/>
      <c r="LL32" s="442"/>
      <c r="LM32" s="442"/>
      <c r="LN32" s="442"/>
      <c r="LO32" s="442"/>
      <c r="LP32" s="442"/>
      <c r="LQ32" s="442"/>
      <c r="LR32" s="442"/>
      <c r="LS32" s="442"/>
      <c r="LT32" s="442"/>
      <c r="LU32" s="442"/>
      <c r="LV32" s="442"/>
      <c r="LW32" s="442"/>
      <c r="LX32" s="442"/>
      <c r="LY32" s="442"/>
      <c r="LZ32" s="442"/>
      <c r="MA32" s="442"/>
      <c r="MB32" s="442"/>
      <c r="MC32" s="442"/>
      <c r="MD32" s="442"/>
      <c r="ME32" s="442"/>
      <c r="MF32" s="442"/>
      <c r="MG32" s="442"/>
      <c r="MH32" s="442"/>
      <c r="MI32" s="442"/>
      <c r="MJ32" s="442"/>
      <c r="MK32" s="442"/>
      <c r="ML32" s="442"/>
      <c r="MM32" s="442"/>
      <c r="MN32" s="442"/>
      <c r="MO32" s="442"/>
      <c r="MP32" s="442"/>
      <c r="MQ32" s="442"/>
      <c r="MR32" s="442"/>
      <c r="MS32" s="442"/>
      <c r="MT32" s="442"/>
      <c r="MU32" s="442"/>
      <c r="MV32" s="442"/>
      <c r="MW32" s="442"/>
      <c r="MX32" s="442"/>
      <c r="MY32" s="442"/>
      <c r="MZ32" s="442"/>
      <c r="NA32" s="442"/>
      <c r="NB32" s="442"/>
      <c r="NC32" s="442"/>
      <c r="ND32" s="442"/>
      <c r="NE32" s="442"/>
      <c r="NF32" s="442"/>
      <c r="NG32" s="442"/>
      <c r="NH32" s="442"/>
      <c r="NI32" s="442"/>
      <c r="NJ32" s="442"/>
      <c r="NK32" s="442"/>
      <c r="NL32" s="442"/>
      <c r="NM32" s="442"/>
      <c r="NN32" s="442"/>
      <c r="NO32" s="442"/>
      <c r="NP32" s="442"/>
      <c r="NQ32" s="442"/>
      <c r="NR32" s="442"/>
      <c r="NS32" s="442"/>
      <c r="NT32" s="442"/>
      <c r="NU32" s="442"/>
      <c r="NV32" s="442"/>
      <c r="NW32" s="442"/>
      <c r="NX32" s="442"/>
      <c r="NY32" s="442"/>
      <c r="NZ32" s="442"/>
      <c r="OA32" s="442"/>
      <c r="OB32" s="442"/>
      <c r="OC32" s="442"/>
      <c r="OD32" s="442"/>
      <c r="OE32" s="442"/>
      <c r="OF32" s="442"/>
      <c r="OG32" s="442"/>
      <c r="OH32" s="442"/>
      <c r="OI32" s="442"/>
      <c r="OJ32" s="442"/>
      <c r="OK32" s="442"/>
      <c r="OL32" s="442"/>
    </row>
    <row r="33" spans="1:402" ht="16.2">
      <c r="A33" s="435"/>
      <c r="B33" s="436"/>
      <c r="C33" s="436"/>
      <c r="D33" s="437"/>
      <c r="E33" s="421" t="str">
        <f t="shared" si="42"/>
        <v>0/0</v>
      </c>
      <c r="F33" s="453"/>
      <c r="G33" s="437"/>
      <c r="H33" s="442"/>
      <c r="I33" s="442"/>
      <c r="J33" s="442"/>
      <c r="K33" s="442"/>
      <c r="L33" s="442"/>
      <c r="M33" s="442"/>
      <c r="N33" s="442"/>
      <c r="O33" s="442"/>
      <c r="P33" s="442"/>
      <c r="Q33" s="442"/>
      <c r="R33" s="442"/>
      <c r="S33" s="442"/>
      <c r="T33" s="442"/>
      <c r="U33" s="442"/>
      <c r="V33" s="442"/>
      <c r="W33" s="442"/>
      <c r="X33" s="442"/>
      <c r="Y33" s="442"/>
      <c r="Z33" s="442"/>
      <c r="AA33" s="442"/>
      <c r="AB33" s="442"/>
      <c r="AC33" s="442"/>
      <c r="AD33" s="442"/>
      <c r="AE33" s="442"/>
      <c r="AF33" s="442"/>
      <c r="AG33" s="442"/>
      <c r="AH33" s="442"/>
      <c r="AI33" s="442"/>
      <c r="AJ33" s="442"/>
      <c r="AK33" s="442"/>
      <c r="AL33" s="442"/>
      <c r="AM33" s="442"/>
      <c r="AN33" s="442"/>
      <c r="AO33" s="442"/>
      <c r="AP33" s="442"/>
      <c r="AQ33" s="442"/>
      <c r="AR33" s="442"/>
      <c r="AS33" s="442"/>
      <c r="AT33" s="442"/>
      <c r="AU33" s="442"/>
      <c r="AV33" s="442"/>
      <c r="AW33" s="442"/>
      <c r="AX33" s="442"/>
      <c r="AY33" s="442"/>
      <c r="AZ33" s="442"/>
      <c r="BA33" s="442"/>
      <c r="BB33" s="442"/>
      <c r="BC33" s="442"/>
      <c r="BD33" s="442"/>
      <c r="BE33" s="442"/>
      <c r="BF33" s="442"/>
      <c r="BG33" s="442"/>
      <c r="BH33" s="442"/>
      <c r="BI33" s="442"/>
      <c r="BJ33" s="442"/>
      <c r="BK33" s="442"/>
      <c r="BL33" s="442"/>
      <c r="BM33" s="442"/>
      <c r="BN33" s="442"/>
      <c r="BO33" s="442"/>
      <c r="BP33" s="442"/>
      <c r="BQ33" s="442"/>
      <c r="BR33" s="442"/>
      <c r="BS33" s="442"/>
      <c r="BT33" s="442"/>
      <c r="BU33" s="442"/>
      <c r="BV33" s="442"/>
      <c r="BW33" s="442"/>
      <c r="BX33" s="442"/>
      <c r="BY33" s="442"/>
      <c r="BZ33" s="442"/>
      <c r="CA33" s="442"/>
      <c r="CB33" s="442"/>
      <c r="CC33" s="442"/>
      <c r="CD33" s="442"/>
      <c r="CE33" s="442"/>
      <c r="CF33" s="442"/>
      <c r="CG33" s="442"/>
      <c r="CH33" s="442"/>
      <c r="CI33" s="442"/>
      <c r="CJ33" s="442"/>
      <c r="CK33" s="442"/>
      <c r="CL33" s="442"/>
      <c r="CM33" s="442"/>
      <c r="CN33" s="442"/>
      <c r="CO33" s="442"/>
      <c r="CP33" s="442"/>
      <c r="CQ33" s="442"/>
      <c r="CR33" s="442"/>
      <c r="CS33" s="442"/>
      <c r="CT33" s="442"/>
      <c r="CU33" s="442"/>
      <c r="CV33" s="442"/>
      <c r="CW33" s="442"/>
      <c r="CX33" s="442"/>
      <c r="CY33" s="442"/>
      <c r="CZ33" s="442"/>
      <c r="DA33" s="442"/>
      <c r="DB33" s="442"/>
      <c r="DC33" s="442"/>
      <c r="DD33" s="442"/>
      <c r="DE33" s="442"/>
      <c r="DF33" s="442"/>
      <c r="DG33" s="442"/>
      <c r="DH33" s="442"/>
      <c r="DI33" s="442"/>
      <c r="DJ33" s="442"/>
      <c r="DK33" s="442"/>
      <c r="DL33" s="442"/>
      <c r="DM33" s="442"/>
      <c r="DN33" s="442"/>
      <c r="DO33" s="442"/>
      <c r="DP33" s="442"/>
      <c r="DQ33" s="442"/>
      <c r="DR33" s="442"/>
      <c r="DS33" s="442"/>
      <c r="DT33" s="442"/>
      <c r="DU33" s="442"/>
      <c r="DV33" s="442"/>
      <c r="DW33" s="442"/>
      <c r="DX33" s="442"/>
      <c r="DY33" s="442"/>
      <c r="DZ33" s="442"/>
      <c r="EA33" s="442"/>
      <c r="EB33" s="442"/>
      <c r="EC33" s="442"/>
      <c r="ED33" s="442"/>
      <c r="EE33" s="442"/>
      <c r="EF33" s="442"/>
      <c r="EG33" s="442"/>
      <c r="EH33" s="442"/>
      <c r="EI33" s="442"/>
      <c r="EJ33" s="442"/>
      <c r="EK33" s="442"/>
      <c r="EL33" s="442"/>
      <c r="EM33" s="442"/>
      <c r="EN33" s="442"/>
      <c r="EO33" s="442"/>
      <c r="EP33" s="442"/>
      <c r="EQ33" s="442"/>
      <c r="ER33" s="442"/>
      <c r="ES33" s="442"/>
      <c r="ET33" s="442"/>
      <c r="EU33" s="442"/>
      <c r="EV33" s="442"/>
      <c r="EW33" s="442"/>
      <c r="EX33" s="442"/>
      <c r="EY33" s="442"/>
      <c r="EZ33" s="442"/>
      <c r="FA33" s="442"/>
      <c r="FB33" s="442"/>
      <c r="FC33" s="442"/>
      <c r="FD33" s="442"/>
      <c r="FE33" s="442"/>
      <c r="FF33" s="442"/>
      <c r="FG33" s="442"/>
      <c r="FH33" s="442"/>
      <c r="FI33" s="442"/>
      <c r="FJ33" s="442"/>
      <c r="FK33" s="442"/>
      <c r="FL33" s="442"/>
      <c r="FM33" s="442"/>
      <c r="FN33" s="442"/>
      <c r="FO33" s="442"/>
      <c r="FP33" s="442"/>
      <c r="FQ33" s="442"/>
      <c r="FR33" s="442"/>
      <c r="FS33" s="442"/>
      <c r="FT33" s="442"/>
      <c r="FU33" s="442"/>
      <c r="FV33" s="442"/>
      <c r="FW33" s="442"/>
      <c r="FX33" s="442"/>
      <c r="FY33" s="442"/>
      <c r="FZ33" s="442"/>
      <c r="GA33" s="442"/>
      <c r="GB33" s="442"/>
      <c r="GC33" s="442"/>
      <c r="GD33" s="442"/>
      <c r="GE33" s="442"/>
      <c r="GF33" s="442"/>
      <c r="GG33" s="442"/>
      <c r="GH33" s="442"/>
      <c r="GI33" s="442"/>
      <c r="GJ33" s="442"/>
      <c r="GK33" s="442"/>
      <c r="GL33" s="442"/>
      <c r="GM33" s="442"/>
      <c r="GN33" s="442"/>
      <c r="GO33" s="442"/>
      <c r="GP33" s="442"/>
      <c r="GQ33" s="442"/>
      <c r="GR33" s="442"/>
      <c r="GS33" s="442"/>
      <c r="GT33" s="442"/>
      <c r="GU33" s="442"/>
      <c r="GV33" s="442"/>
      <c r="GW33" s="442"/>
      <c r="GX33" s="442"/>
      <c r="GY33" s="442"/>
      <c r="GZ33" s="442"/>
      <c r="HA33" s="442"/>
      <c r="HB33" s="442"/>
      <c r="HC33" s="442"/>
      <c r="HD33" s="442"/>
      <c r="HE33" s="442"/>
      <c r="HF33" s="442"/>
      <c r="HG33" s="442"/>
      <c r="HH33" s="442"/>
      <c r="HI33" s="442"/>
      <c r="HJ33" s="442"/>
      <c r="HK33" s="442"/>
      <c r="HL33" s="442"/>
      <c r="HM33" s="442"/>
      <c r="HN33" s="442"/>
      <c r="HO33" s="442"/>
      <c r="HP33" s="442"/>
      <c r="HQ33" s="442"/>
      <c r="HR33" s="442"/>
      <c r="HS33" s="442"/>
      <c r="HT33" s="442"/>
      <c r="HU33" s="442"/>
      <c r="HV33" s="442"/>
      <c r="HW33" s="442"/>
      <c r="HX33" s="442"/>
      <c r="HY33" s="442"/>
      <c r="HZ33" s="442"/>
      <c r="IA33" s="442"/>
      <c r="IB33" s="442"/>
      <c r="IC33" s="442"/>
      <c r="ID33" s="442"/>
      <c r="IE33" s="442"/>
      <c r="IF33" s="442"/>
      <c r="IG33" s="442"/>
      <c r="IH33" s="442"/>
      <c r="II33" s="442"/>
      <c r="IJ33" s="442"/>
      <c r="IK33" s="442"/>
      <c r="IL33" s="442"/>
      <c r="IM33" s="442"/>
      <c r="IN33" s="442"/>
      <c r="IO33" s="442"/>
      <c r="IP33" s="442"/>
      <c r="IQ33" s="442"/>
      <c r="IR33" s="442"/>
      <c r="IS33" s="442"/>
      <c r="IT33" s="442"/>
      <c r="IU33" s="442"/>
      <c r="IV33" s="442"/>
      <c r="IW33" s="442"/>
      <c r="IX33" s="442"/>
      <c r="IY33" s="442"/>
      <c r="IZ33" s="442"/>
      <c r="JA33" s="442"/>
      <c r="JB33" s="442"/>
      <c r="JC33" s="442"/>
      <c r="JD33" s="442"/>
      <c r="JE33" s="442"/>
      <c r="JF33" s="442"/>
      <c r="JG33" s="442"/>
      <c r="JH33" s="442"/>
      <c r="JI33" s="442"/>
      <c r="JJ33" s="442"/>
      <c r="JK33" s="442"/>
      <c r="JL33" s="442"/>
      <c r="JM33" s="442"/>
      <c r="JN33" s="442"/>
      <c r="JO33" s="442"/>
      <c r="JP33" s="442"/>
      <c r="JQ33" s="442"/>
      <c r="JR33" s="442"/>
      <c r="JS33" s="442"/>
      <c r="JT33" s="442"/>
      <c r="JU33" s="442"/>
      <c r="JV33" s="442"/>
      <c r="JW33" s="442"/>
      <c r="JX33" s="442"/>
      <c r="JY33" s="442"/>
      <c r="JZ33" s="442"/>
      <c r="KA33" s="442"/>
      <c r="KB33" s="442"/>
      <c r="KC33" s="442"/>
      <c r="KD33" s="442"/>
      <c r="KE33" s="442"/>
      <c r="KF33" s="442"/>
      <c r="KG33" s="442"/>
      <c r="KH33" s="442"/>
      <c r="KI33" s="442"/>
      <c r="KJ33" s="442"/>
      <c r="KK33" s="442"/>
      <c r="KL33" s="442"/>
      <c r="KM33" s="442"/>
      <c r="KN33" s="442"/>
      <c r="KO33" s="442"/>
      <c r="KP33" s="442"/>
      <c r="KQ33" s="442"/>
      <c r="KR33" s="442"/>
      <c r="KS33" s="442"/>
      <c r="KT33" s="442"/>
      <c r="KU33" s="442"/>
      <c r="KV33" s="442"/>
      <c r="KW33" s="442"/>
      <c r="KX33" s="442"/>
      <c r="KY33" s="442"/>
      <c r="KZ33" s="442"/>
      <c r="LA33" s="442"/>
      <c r="LB33" s="442"/>
      <c r="LC33" s="442"/>
      <c r="LD33" s="442"/>
      <c r="LE33" s="442"/>
      <c r="LF33" s="442"/>
      <c r="LG33" s="442"/>
      <c r="LH33" s="442"/>
      <c r="LI33" s="442"/>
      <c r="LJ33" s="442"/>
      <c r="LK33" s="442"/>
      <c r="LL33" s="442"/>
      <c r="LM33" s="442"/>
      <c r="LN33" s="442"/>
      <c r="LO33" s="442"/>
      <c r="LP33" s="442"/>
      <c r="LQ33" s="442"/>
      <c r="LR33" s="442"/>
      <c r="LS33" s="442"/>
      <c r="LT33" s="442"/>
      <c r="LU33" s="442"/>
      <c r="LV33" s="442"/>
      <c r="LW33" s="442"/>
      <c r="LX33" s="442"/>
      <c r="LY33" s="442"/>
      <c r="LZ33" s="442"/>
      <c r="MA33" s="442"/>
      <c r="MB33" s="442"/>
      <c r="MC33" s="442"/>
      <c r="MD33" s="442"/>
      <c r="ME33" s="442"/>
      <c r="MF33" s="442"/>
      <c r="MG33" s="442"/>
      <c r="MH33" s="442"/>
      <c r="MI33" s="442"/>
      <c r="MJ33" s="442"/>
      <c r="MK33" s="442"/>
      <c r="ML33" s="442"/>
      <c r="MM33" s="442"/>
      <c r="MN33" s="442"/>
      <c r="MO33" s="442"/>
      <c r="MP33" s="442"/>
      <c r="MQ33" s="442"/>
      <c r="MR33" s="442"/>
      <c r="MS33" s="442"/>
      <c r="MT33" s="442"/>
      <c r="MU33" s="442"/>
      <c r="MV33" s="442"/>
      <c r="MW33" s="442"/>
      <c r="MX33" s="442"/>
      <c r="MY33" s="442"/>
      <c r="MZ33" s="442"/>
      <c r="NA33" s="442"/>
      <c r="NB33" s="442"/>
      <c r="NC33" s="442"/>
      <c r="ND33" s="442"/>
      <c r="NE33" s="442"/>
      <c r="NF33" s="442"/>
      <c r="NG33" s="442"/>
      <c r="NH33" s="442"/>
      <c r="NI33" s="442"/>
      <c r="NJ33" s="442"/>
      <c r="NK33" s="442"/>
      <c r="NL33" s="442"/>
      <c r="NM33" s="442"/>
      <c r="NN33" s="442"/>
      <c r="NO33" s="442"/>
      <c r="NP33" s="442"/>
      <c r="NQ33" s="442"/>
      <c r="NR33" s="442"/>
      <c r="NS33" s="442"/>
      <c r="NT33" s="442"/>
      <c r="NU33" s="442"/>
      <c r="NV33" s="442"/>
      <c r="NW33" s="442"/>
      <c r="NX33" s="442"/>
      <c r="NY33" s="442"/>
      <c r="NZ33" s="442"/>
      <c r="OA33" s="442"/>
      <c r="OB33" s="442"/>
      <c r="OC33" s="442"/>
      <c r="OD33" s="442"/>
      <c r="OE33" s="442"/>
      <c r="OF33" s="442"/>
      <c r="OG33" s="442"/>
      <c r="OH33" s="442"/>
      <c r="OI33" s="442"/>
      <c r="OJ33" s="442"/>
      <c r="OK33" s="442"/>
      <c r="OL33" s="442"/>
    </row>
    <row r="34" spans="1:402" ht="16.2">
      <c r="A34" s="435"/>
      <c r="B34" s="436"/>
      <c r="C34" s="436"/>
      <c r="D34" s="437"/>
      <c r="E34" s="421" t="str">
        <f t="shared" si="42"/>
        <v>0/0</v>
      </c>
      <c r="F34" s="453"/>
      <c r="G34" s="437"/>
      <c r="H34" s="442"/>
      <c r="I34" s="442"/>
      <c r="J34" s="442"/>
      <c r="K34" s="442"/>
      <c r="L34" s="442"/>
      <c r="M34" s="442"/>
      <c r="N34" s="442"/>
      <c r="O34" s="442"/>
      <c r="P34" s="442"/>
      <c r="Q34" s="442"/>
      <c r="R34" s="442"/>
      <c r="S34" s="442"/>
      <c r="T34" s="442"/>
      <c r="U34" s="442"/>
      <c r="V34" s="442"/>
      <c r="W34" s="442"/>
      <c r="X34" s="442"/>
      <c r="Y34" s="442"/>
      <c r="Z34" s="442"/>
      <c r="AA34" s="442"/>
      <c r="AB34" s="442"/>
      <c r="AC34" s="442"/>
      <c r="AD34" s="442"/>
      <c r="AE34" s="442"/>
      <c r="AF34" s="442"/>
      <c r="AG34" s="442"/>
      <c r="AH34" s="442"/>
      <c r="AI34" s="442"/>
      <c r="AJ34" s="442"/>
      <c r="AK34" s="442"/>
      <c r="AL34" s="442"/>
      <c r="AM34" s="442"/>
      <c r="AN34" s="442"/>
      <c r="AO34" s="442"/>
      <c r="AP34" s="442"/>
      <c r="AQ34" s="442"/>
      <c r="AR34" s="442"/>
      <c r="AS34" s="442"/>
      <c r="AT34" s="442"/>
      <c r="AU34" s="442"/>
      <c r="AV34" s="442"/>
      <c r="AW34" s="442"/>
      <c r="AX34" s="442"/>
      <c r="AY34" s="442"/>
      <c r="AZ34" s="442"/>
      <c r="BA34" s="442"/>
      <c r="BB34" s="442"/>
      <c r="BC34" s="442"/>
      <c r="BD34" s="442"/>
      <c r="BE34" s="442"/>
      <c r="BF34" s="442"/>
      <c r="BG34" s="442"/>
      <c r="BH34" s="442"/>
      <c r="BI34" s="442"/>
      <c r="BJ34" s="442"/>
      <c r="BK34" s="442"/>
      <c r="BL34" s="442"/>
      <c r="BM34" s="442"/>
      <c r="BN34" s="442"/>
      <c r="BO34" s="442"/>
      <c r="BP34" s="442"/>
      <c r="BQ34" s="442"/>
      <c r="BR34" s="442"/>
      <c r="BS34" s="442"/>
      <c r="BT34" s="442"/>
      <c r="BU34" s="442"/>
      <c r="BV34" s="442"/>
      <c r="BW34" s="442"/>
      <c r="BX34" s="442"/>
      <c r="BY34" s="442"/>
      <c r="BZ34" s="442"/>
      <c r="CA34" s="442"/>
      <c r="CB34" s="442"/>
      <c r="CC34" s="442"/>
      <c r="CD34" s="442"/>
      <c r="CE34" s="442"/>
      <c r="CF34" s="442"/>
      <c r="CG34" s="442"/>
      <c r="CH34" s="442"/>
      <c r="CI34" s="442"/>
      <c r="CJ34" s="442"/>
      <c r="CK34" s="442"/>
      <c r="CL34" s="442"/>
      <c r="CM34" s="442"/>
      <c r="CN34" s="442"/>
      <c r="CO34" s="442"/>
      <c r="CP34" s="442"/>
      <c r="CQ34" s="442"/>
      <c r="CR34" s="442"/>
      <c r="CS34" s="442"/>
      <c r="CT34" s="442"/>
      <c r="CU34" s="442"/>
      <c r="CV34" s="442"/>
      <c r="CW34" s="442"/>
      <c r="CX34" s="442"/>
      <c r="CY34" s="442"/>
      <c r="CZ34" s="442"/>
      <c r="DA34" s="442"/>
      <c r="DB34" s="442"/>
      <c r="DC34" s="442"/>
      <c r="DD34" s="442"/>
      <c r="DE34" s="442"/>
      <c r="DF34" s="442"/>
      <c r="DG34" s="442"/>
      <c r="DH34" s="442"/>
      <c r="DI34" s="442"/>
      <c r="DJ34" s="442"/>
      <c r="DK34" s="442"/>
      <c r="DL34" s="442"/>
      <c r="DM34" s="442"/>
      <c r="DN34" s="442"/>
      <c r="DO34" s="442"/>
      <c r="DP34" s="442"/>
      <c r="DQ34" s="442"/>
      <c r="DR34" s="442"/>
      <c r="DS34" s="442"/>
      <c r="DT34" s="442"/>
      <c r="DU34" s="442"/>
      <c r="DV34" s="442"/>
      <c r="DW34" s="442"/>
      <c r="DX34" s="442"/>
      <c r="DY34" s="442"/>
      <c r="DZ34" s="442"/>
      <c r="EA34" s="442"/>
      <c r="EB34" s="442"/>
      <c r="EC34" s="442"/>
      <c r="ED34" s="442"/>
      <c r="EE34" s="442"/>
      <c r="EF34" s="442"/>
      <c r="EG34" s="442"/>
      <c r="EH34" s="442"/>
      <c r="EI34" s="442"/>
      <c r="EJ34" s="442"/>
      <c r="EK34" s="442"/>
      <c r="EL34" s="442"/>
      <c r="EM34" s="442"/>
      <c r="EN34" s="442"/>
      <c r="EO34" s="442"/>
      <c r="EP34" s="442"/>
      <c r="EQ34" s="442"/>
      <c r="ER34" s="442"/>
      <c r="ES34" s="442"/>
      <c r="ET34" s="442"/>
      <c r="EU34" s="442"/>
      <c r="EV34" s="442"/>
      <c r="EW34" s="442"/>
      <c r="EX34" s="442"/>
      <c r="EY34" s="442"/>
      <c r="EZ34" s="442"/>
      <c r="FA34" s="442"/>
      <c r="FB34" s="442"/>
      <c r="FC34" s="442"/>
      <c r="FD34" s="442"/>
      <c r="FE34" s="442"/>
      <c r="FF34" s="442"/>
      <c r="FG34" s="442"/>
      <c r="FH34" s="442"/>
      <c r="FI34" s="442"/>
      <c r="FJ34" s="442"/>
      <c r="FK34" s="442"/>
      <c r="FL34" s="442"/>
      <c r="FM34" s="442"/>
      <c r="FN34" s="442"/>
      <c r="FO34" s="442"/>
      <c r="FP34" s="442"/>
      <c r="FQ34" s="442"/>
      <c r="FR34" s="442"/>
      <c r="FS34" s="442"/>
      <c r="FT34" s="442"/>
      <c r="FU34" s="442"/>
      <c r="FV34" s="442"/>
      <c r="FW34" s="442"/>
      <c r="FX34" s="442"/>
      <c r="FY34" s="442"/>
      <c r="FZ34" s="442"/>
      <c r="GA34" s="442"/>
      <c r="GB34" s="442"/>
      <c r="GC34" s="442"/>
      <c r="GD34" s="442"/>
      <c r="GE34" s="442"/>
      <c r="GF34" s="442"/>
      <c r="GG34" s="442"/>
      <c r="GH34" s="442"/>
      <c r="GI34" s="442"/>
      <c r="GJ34" s="442"/>
      <c r="GK34" s="442"/>
      <c r="GL34" s="442"/>
      <c r="GM34" s="442"/>
      <c r="GN34" s="442"/>
      <c r="GO34" s="442"/>
      <c r="GP34" s="442"/>
      <c r="GQ34" s="442"/>
      <c r="GR34" s="442"/>
      <c r="GS34" s="442"/>
      <c r="GT34" s="442"/>
      <c r="GU34" s="442"/>
      <c r="GV34" s="442"/>
      <c r="GW34" s="442"/>
      <c r="GX34" s="442"/>
      <c r="GY34" s="442"/>
      <c r="GZ34" s="442"/>
      <c r="HA34" s="442"/>
      <c r="HB34" s="442"/>
      <c r="HC34" s="442"/>
      <c r="HD34" s="442"/>
      <c r="HE34" s="442"/>
      <c r="HF34" s="442"/>
      <c r="HG34" s="442"/>
      <c r="HH34" s="442"/>
      <c r="HI34" s="442"/>
      <c r="HJ34" s="442"/>
      <c r="HK34" s="442"/>
      <c r="HL34" s="442"/>
      <c r="HM34" s="442"/>
      <c r="HN34" s="442"/>
      <c r="HO34" s="442"/>
      <c r="HP34" s="442"/>
      <c r="HQ34" s="442"/>
      <c r="HR34" s="442"/>
      <c r="HS34" s="442"/>
      <c r="HT34" s="442"/>
      <c r="HU34" s="442"/>
      <c r="HV34" s="442"/>
      <c r="HW34" s="442"/>
      <c r="HX34" s="442"/>
      <c r="HY34" s="442"/>
      <c r="HZ34" s="442"/>
      <c r="IA34" s="442"/>
      <c r="IB34" s="442"/>
      <c r="IC34" s="442"/>
      <c r="ID34" s="442"/>
      <c r="IE34" s="442"/>
      <c r="IF34" s="442"/>
      <c r="IG34" s="442"/>
      <c r="IH34" s="442"/>
      <c r="II34" s="442"/>
      <c r="IJ34" s="442"/>
      <c r="IK34" s="442"/>
      <c r="IL34" s="442"/>
      <c r="IM34" s="442"/>
      <c r="IN34" s="442"/>
      <c r="IO34" s="442"/>
      <c r="IP34" s="442"/>
      <c r="IQ34" s="442"/>
      <c r="IR34" s="442"/>
      <c r="IS34" s="442"/>
      <c r="IT34" s="442"/>
      <c r="IU34" s="442"/>
      <c r="IV34" s="442"/>
      <c r="IW34" s="442"/>
      <c r="IX34" s="442"/>
      <c r="IY34" s="442"/>
      <c r="IZ34" s="442"/>
      <c r="JA34" s="442"/>
      <c r="JB34" s="442"/>
      <c r="JC34" s="442"/>
      <c r="JD34" s="442"/>
      <c r="JE34" s="442"/>
      <c r="JF34" s="442"/>
      <c r="JG34" s="442"/>
      <c r="JH34" s="442"/>
      <c r="JI34" s="442"/>
      <c r="JJ34" s="442"/>
      <c r="JK34" s="442"/>
      <c r="JL34" s="442"/>
      <c r="JM34" s="442"/>
      <c r="JN34" s="442"/>
      <c r="JO34" s="442"/>
      <c r="JP34" s="442"/>
      <c r="JQ34" s="442"/>
      <c r="JR34" s="442"/>
      <c r="JS34" s="442"/>
      <c r="JT34" s="442"/>
      <c r="JU34" s="442"/>
      <c r="JV34" s="442"/>
      <c r="JW34" s="442"/>
      <c r="JX34" s="442"/>
      <c r="JY34" s="442"/>
      <c r="JZ34" s="442"/>
      <c r="KA34" s="442"/>
      <c r="KB34" s="442"/>
      <c r="KC34" s="442"/>
      <c r="KD34" s="442"/>
      <c r="KE34" s="442"/>
      <c r="KF34" s="442"/>
      <c r="KG34" s="442"/>
      <c r="KH34" s="442"/>
      <c r="KI34" s="442"/>
      <c r="KJ34" s="442"/>
      <c r="KK34" s="442"/>
      <c r="KL34" s="442"/>
      <c r="KM34" s="442"/>
      <c r="KN34" s="442"/>
      <c r="KO34" s="442"/>
      <c r="KP34" s="442"/>
      <c r="KQ34" s="442"/>
      <c r="KR34" s="442"/>
      <c r="KS34" s="442"/>
      <c r="KT34" s="442"/>
      <c r="KU34" s="442"/>
      <c r="KV34" s="442"/>
      <c r="KW34" s="442"/>
      <c r="KX34" s="442"/>
      <c r="KY34" s="442"/>
      <c r="KZ34" s="442"/>
      <c r="LA34" s="442"/>
      <c r="LB34" s="442"/>
      <c r="LC34" s="442"/>
      <c r="LD34" s="442"/>
      <c r="LE34" s="442"/>
      <c r="LF34" s="442"/>
      <c r="LG34" s="442"/>
      <c r="LH34" s="442"/>
      <c r="LI34" s="442"/>
      <c r="LJ34" s="442"/>
      <c r="LK34" s="442"/>
      <c r="LL34" s="442"/>
      <c r="LM34" s="442"/>
      <c r="LN34" s="442"/>
      <c r="LO34" s="442"/>
      <c r="LP34" s="442"/>
      <c r="LQ34" s="442"/>
      <c r="LR34" s="442"/>
      <c r="LS34" s="442"/>
      <c r="LT34" s="442"/>
      <c r="LU34" s="442"/>
      <c r="LV34" s="442"/>
      <c r="LW34" s="442"/>
      <c r="LX34" s="442"/>
      <c r="LY34" s="442"/>
      <c r="LZ34" s="442"/>
      <c r="MA34" s="442"/>
      <c r="MB34" s="442"/>
      <c r="MC34" s="442"/>
      <c r="MD34" s="442"/>
      <c r="ME34" s="442"/>
      <c r="MF34" s="442"/>
      <c r="MG34" s="442"/>
      <c r="MH34" s="442"/>
      <c r="MI34" s="442"/>
      <c r="MJ34" s="442"/>
      <c r="MK34" s="442"/>
      <c r="ML34" s="442"/>
      <c r="MM34" s="442"/>
      <c r="MN34" s="442"/>
      <c r="MO34" s="442"/>
      <c r="MP34" s="442"/>
      <c r="MQ34" s="442"/>
      <c r="MR34" s="442"/>
      <c r="MS34" s="442"/>
      <c r="MT34" s="442"/>
      <c r="MU34" s="442"/>
      <c r="MV34" s="442"/>
      <c r="MW34" s="442"/>
      <c r="MX34" s="442"/>
      <c r="MY34" s="442"/>
      <c r="MZ34" s="442"/>
      <c r="NA34" s="442"/>
      <c r="NB34" s="442"/>
      <c r="NC34" s="442"/>
      <c r="ND34" s="442"/>
      <c r="NE34" s="442"/>
      <c r="NF34" s="442"/>
      <c r="NG34" s="442"/>
      <c r="NH34" s="442"/>
      <c r="NI34" s="442"/>
      <c r="NJ34" s="442"/>
      <c r="NK34" s="442"/>
      <c r="NL34" s="442"/>
      <c r="NM34" s="442"/>
      <c r="NN34" s="442"/>
      <c r="NO34" s="442"/>
      <c r="NP34" s="442"/>
      <c r="NQ34" s="442"/>
      <c r="NR34" s="442"/>
      <c r="NS34" s="442"/>
      <c r="NT34" s="442"/>
      <c r="NU34" s="442"/>
      <c r="NV34" s="442"/>
      <c r="NW34" s="442"/>
      <c r="NX34" s="442"/>
      <c r="NY34" s="442"/>
      <c r="NZ34" s="442"/>
      <c r="OA34" s="442"/>
      <c r="OB34" s="442"/>
      <c r="OC34" s="442"/>
      <c r="OD34" s="442"/>
      <c r="OE34" s="442"/>
      <c r="OF34" s="442"/>
      <c r="OG34" s="442"/>
      <c r="OH34" s="442"/>
      <c r="OI34" s="442"/>
      <c r="OJ34" s="442"/>
      <c r="OK34" s="442"/>
      <c r="OL34" s="442"/>
    </row>
    <row r="35" spans="1:402" ht="16.2">
      <c r="A35" s="435"/>
      <c r="B35" s="436"/>
      <c r="C35" s="436"/>
      <c r="D35" s="437"/>
      <c r="E35" s="421" t="str">
        <f t="shared" si="42"/>
        <v>0/0</v>
      </c>
      <c r="F35" s="453"/>
      <c r="G35" s="437"/>
      <c r="H35" s="442"/>
      <c r="I35" s="442"/>
      <c r="J35" s="442"/>
      <c r="K35" s="442"/>
      <c r="L35" s="442"/>
      <c r="M35" s="442"/>
      <c r="N35" s="442"/>
      <c r="O35" s="442"/>
      <c r="P35" s="442"/>
      <c r="Q35" s="442"/>
      <c r="R35" s="442"/>
      <c r="S35" s="442"/>
      <c r="T35" s="442"/>
      <c r="U35" s="442"/>
      <c r="V35" s="442"/>
      <c r="W35" s="442"/>
      <c r="X35" s="442"/>
      <c r="Y35" s="442"/>
      <c r="Z35" s="442"/>
      <c r="AA35" s="442"/>
      <c r="AB35" s="442"/>
      <c r="AC35" s="442"/>
      <c r="AD35" s="442"/>
      <c r="AE35" s="442"/>
      <c r="AF35" s="442"/>
      <c r="AG35" s="442"/>
      <c r="AH35" s="442"/>
      <c r="AI35" s="442"/>
      <c r="AJ35" s="442"/>
      <c r="AK35" s="442"/>
      <c r="AL35" s="442"/>
      <c r="AM35" s="442"/>
      <c r="AN35" s="442"/>
      <c r="AO35" s="442"/>
      <c r="AP35" s="442"/>
      <c r="AQ35" s="442"/>
      <c r="AR35" s="442"/>
      <c r="AS35" s="442"/>
      <c r="AT35" s="442"/>
      <c r="AU35" s="442"/>
      <c r="AV35" s="442"/>
      <c r="AW35" s="442"/>
      <c r="AX35" s="442"/>
      <c r="AY35" s="442"/>
      <c r="AZ35" s="442"/>
      <c r="BA35" s="442"/>
      <c r="BB35" s="442"/>
      <c r="BC35" s="442"/>
      <c r="BD35" s="442"/>
      <c r="BE35" s="442"/>
      <c r="BF35" s="442"/>
      <c r="BG35" s="442"/>
      <c r="BH35" s="442"/>
      <c r="BI35" s="442"/>
      <c r="BJ35" s="442"/>
      <c r="BK35" s="442"/>
      <c r="BL35" s="442"/>
      <c r="BM35" s="442"/>
      <c r="BN35" s="442"/>
      <c r="BO35" s="442"/>
      <c r="BP35" s="442"/>
      <c r="BQ35" s="442"/>
      <c r="BR35" s="442"/>
      <c r="BS35" s="442"/>
      <c r="BT35" s="442"/>
      <c r="BU35" s="442"/>
      <c r="BV35" s="442"/>
      <c r="BW35" s="442"/>
      <c r="BX35" s="442"/>
      <c r="BY35" s="442"/>
      <c r="BZ35" s="442"/>
      <c r="CA35" s="442"/>
      <c r="CB35" s="442"/>
      <c r="CC35" s="442"/>
      <c r="CD35" s="442"/>
      <c r="CE35" s="442"/>
      <c r="CF35" s="442"/>
      <c r="CG35" s="442"/>
      <c r="CH35" s="442"/>
      <c r="CI35" s="442"/>
      <c r="CJ35" s="442"/>
      <c r="CK35" s="442"/>
      <c r="CL35" s="442"/>
      <c r="CM35" s="442"/>
      <c r="CN35" s="442"/>
      <c r="CO35" s="442"/>
      <c r="CP35" s="442"/>
      <c r="CQ35" s="442"/>
      <c r="CR35" s="442"/>
      <c r="CS35" s="442"/>
      <c r="CT35" s="442"/>
      <c r="CU35" s="442"/>
      <c r="CV35" s="442"/>
      <c r="CW35" s="442"/>
      <c r="CX35" s="442"/>
      <c r="CY35" s="442"/>
      <c r="CZ35" s="442"/>
      <c r="DA35" s="442"/>
      <c r="DB35" s="442"/>
      <c r="DC35" s="442"/>
      <c r="DD35" s="442"/>
      <c r="DE35" s="442"/>
      <c r="DF35" s="442"/>
      <c r="DG35" s="442"/>
      <c r="DH35" s="442"/>
      <c r="DI35" s="442"/>
      <c r="DJ35" s="442"/>
      <c r="DK35" s="442"/>
      <c r="DL35" s="442"/>
      <c r="DM35" s="442"/>
      <c r="DN35" s="442"/>
      <c r="DO35" s="442"/>
      <c r="DP35" s="442"/>
      <c r="DQ35" s="442"/>
      <c r="DR35" s="442"/>
      <c r="DS35" s="442"/>
      <c r="DT35" s="442"/>
      <c r="DU35" s="442"/>
      <c r="DV35" s="442"/>
      <c r="DW35" s="442"/>
      <c r="DX35" s="442"/>
      <c r="DY35" s="442"/>
      <c r="DZ35" s="442"/>
      <c r="EA35" s="442"/>
      <c r="EB35" s="442"/>
      <c r="EC35" s="442"/>
      <c r="ED35" s="442"/>
      <c r="EE35" s="442"/>
      <c r="EF35" s="442"/>
      <c r="EG35" s="442"/>
      <c r="EH35" s="442"/>
      <c r="EI35" s="442"/>
      <c r="EJ35" s="442"/>
      <c r="EK35" s="442"/>
      <c r="EL35" s="442"/>
      <c r="EM35" s="442"/>
      <c r="EN35" s="442"/>
      <c r="EO35" s="442"/>
      <c r="EP35" s="442"/>
      <c r="EQ35" s="442"/>
      <c r="ER35" s="442"/>
      <c r="ES35" s="442"/>
      <c r="ET35" s="442"/>
      <c r="EU35" s="442"/>
      <c r="EV35" s="442"/>
      <c r="EW35" s="442"/>
      <c r="EX35" s="442"/>
      <c r="EY35" s="442"/>
      <c r="EZ35" s="442"/>
      <c r="FA35" s="442"/>
      <c r="FB35" s="442"/>
      <c r="FC35" s="442"/>
      <c r="FD35" s="442"/>
      <c r="FE35" s="442"/>
      <c r="FF35" s="442"/>
      <c r="FG35" s="442"/>
      <c r="FH35" s="442"/>
      <c r="FI35" s="442"/>
      <c r="FJ35" s="442"/>
      <c r="FK35" s="442"/>
      <c r="FL35" s="442"/>
      <c r="FM35" s="442"/>
      <c r="FN35" s="442"/>
      <c r="FO35" s="442"/>
      <c r="FP35" s="442"/>
      <c r="FQ35" s="442"/>
      <c r="FR35" s="442"/>
      <c r="FS35" s="442"/>
      <c r="FT35" s="442"/>
      <c r="FU35" s="442"/>
      <c r="FV35" s="442"/>
      <c r="FW35" s="442"/>
      <c r="FX35" s="442"/>
      <c r="FY35" s="442"/>
      <c r="FZ35" s="442"/>
      <c r="GA35" s="442"/>
      <c r="GB35" s="442"/>
      <c r="GC35" s="442"/>
      <c r="GD35" s="442"/>
      <c r="GE35" s="442"/>
      <c r="GF35" s="442"/>
      <c r="GG35" s="442"/>
      <c r="GH35" s="442"/>
      <c r="GI35" s="442"/>
      <c r="GJ35" s="442"/>
      <c r="GK35" s="442"/>
      <c r="GL35" s="442"/>
      <c r="GM35" s="442"/>
      <c r="GN35" s="442"/>
      <c r="GO35" s="442"/>
      <c r="GP35" s="442"/>
      <c r="GQ35" s="442"/>
      <c r="GR35" s="442"/>
      <c r="GS35" s="442"/>
      <c r="GT35" s="442"/>
      <c r="GU35" s="442"/>
      <c r="GV35" s="442"/>
      <c r="GW35" s="442"/>
      <c r="GX35" s="442"/>
      <c r="GY35" s="442"/>
      <c r="GZ35" s="442"/>
      <c r="HA35" s="442"/>
      <c r="HB35" s="442"/>
      <c r="HC35" s="442"/>
      <c r="HD35" s="442"/>
      <c r="HE35" s="442"/>
      <c r="HF35" s="442"/>
      <c r="HG35" s="442"/>
      <c r="HH35" s="442"/>
      <c r="HI35" s="442"/>
      <c r="HJ35" s="442"/>
      <c r="HK35" s="442"/>
      <c r="HL35" s="442"/>
      <c r="HM35" s="442"/>
      <c r="HN35" s="442"/>
      <c r="HO35" s="442"/>
      <c r="HP35" s="442"/>
      <c r="HQ35" s="442"/>
      <c r="HR35" s="442"/>
      <c r="HS35" s="442"/>
      <c r="HT35" s="442"/>
      <c r="HU35" s="442"/>
      <c r="HV35" s="442"/>
      <c r="HW35" s="442"/>
      <c r="HX35" s="442"/>
      <c r="HY35" s="442"/>
      <c r="HZ35" s="442"/>
      <c r="IA35" s="442"/>
      <c r="IB35" s="442"/>
      <c r="IC35" s="442"/>
      <c r="ID35" s="442"/>
      <c r="IE35" s="442"/>
      <c r="IF35" s="442"/>
      <c r="IG35" s="442"/>
      <c r="IH35" s="442"/>
      <c r="II35" s="442"/>
      <c r="IJ35" s="442"/>
      <c r="IK35" s="442"/>
      <c r="IL35" s="442"/>
      <c r="IM35" s="442"/>
      <c r="IN35" s="442"/>
      <c r="IO35" s="442"/>
      <c r="IP35" s="442"/>
      <c r="IQ35" s="442"/>
      <c r="IR35" s="442"/>
      <c r="IS35" s="442"/>
      <c r="IT35" s="442"/>
      <c r="IU35" s="442"/>
      <c r="IV35" s="442"/>
      <c r="IW35" s="442"/>
      <c r="IX35" s="442"/>
      <c r="IY35" s="442"/>
      <c r="IZ35" s="442"/>
      <c r="JA35" s="442"/>
      <c r="JB35" s="442"/>
      <c r="JC35" s="442"/>
      <c r="JD35" s="442"/>
      <c r="JE35" s="442"/>
      <c r="JF35" s="442"/>
      <c r="JG35" s="442"/>
      <c r="JH35" s="442"/>
      <c r="JI35" s="442"/>
      <c r="JJ35" s="442"/>
      <c r="JK35" s="442"/>
      <c r="JL35" s="442"/>
      <c r="JM35" s="442"/>
      <c r="JN35" s="442"/>
      <c r="JO35" s="442"/>
      <c r="JP35" s="442"/>
      <c r="JQ35" s="442"/>
      <c r="JR35" s="442"/>
      <c r="JS35" s="442"/>
      <c r="JT35" s="442"/>
      <c r="JU35" s="442"/>
      <c r="JV35" s="442"/>
      <c r="JW35" s="442"/>
      <c r="JX35" s="442"/>
      <c r="JY35" s="442"/>
      <c r="JZ35" s="442"/>
      <c r="KA35" s="442"/>
      <c r="KB35" s="442"/>
      <c r="KC35" s="442"/>
      <c r="KD35" s="442"/>
      <c r="KE35" s="442"/>
      <c r="KF35" s="442"/>
      <c r="KG35" s="442"/>
      <c r="KH35" s="442"/>
      <c r="KI35" s="442"/>
      <c r="KJ35" s="442"/>
      <c r="KK35" s="442"/>
      <c r="KL35" s="442"/>
      <c r="KM35" s="442"/>
      <c r="KN35" s="442"/>
      <c r="KO35" s="442"/>
      <c r="KP35" s="442"/>
      <c r="KQ35" s="442"/>
      <c r="KR35" s="442"/>
      <c r="KS35" s="442"/>
      <c r="KT35" s="442"/>
      <c r="KU35" s="442"/>
      <c r="KV35" s="442"/>
      <c r="KW35" s="442"/>
      <c r="KX35" s="442"/>
      <c r="KY35" s="442"/>
      <c r="KZ35" s="442"/>
      <c r="LA35" s="442"/>
      <c r="LB35" s="442"/>
      <c r="LC35" s="442"/>
      <c r="LD35" s="442"/>
      <c r="LE35" s="442"/>
      <c r="LF35" s="442"/>
      <c r="LG35" s="442"/>
      <c r="LH35" s="442"/>
      <c r="LI35" s="442"/>
      <c r="LJ35" s="442"/>
      <c r="LK35" s="442"/>
      <c r="LL35" s="442"/>
      <c r="LM35" s="442"/>
      <c r="LN35" s="442"/>
      <c r="LO35" s="442"/>
      <c r="LP35" s="442"/>
      <c r="LQ35" s="442"/>
      <c r="LR35" s="442"/>
      <c r="LS35" s="442"/>
      <c r="LT35" s="442"/>
      <c r="LU35" s="442"/>
      <c r="LV35" s="442"/>
      <c r="LW35" s="442"/>
      <c r="LX35" s="442"/>
      <c r="LY35" s="442"/>
      <c r="LZ35" s="442"/>
      <c r="MA35" s="442"/>
      <c r="MB35" s="442"/>
      <c r="MC35" s="442"/>
      <c r="MD35" s="442"/>
      <c r="ME35" s="442"/>
      <c r="MF35" s="442"/>
      <c r="MG35" s="442"/>
      <c r="MH35" s="442"/>
      <c r="MI35" s="442"/>
      <c r="MJ35" s="442"/>
      <c r="MK35" s="442"/>
      <c r="ML35" s="442"/>
      <c r="MM35" s="442"/>
      <c r="MN35" s="442"/>
      <c r="MO35" s="442"/>
      <c r="MP35" s="442"/>
      <c r="MQ35" s="442"/>
      <c r="MR35" s="442"/>
      <c r="MS35" s="442"/>
      <c r="MT35" s="442"/>
      <c r="MU35" s="442"/>
      <c r="MV35" s="442"/>
      <c r="MW35" s="442"/>
      <c r="MX35" s="442"/>
      <c r="MY35" s="442"/>
      <c r="MZ35" s="442"/>
      <c r="NA35" s="442"/>
      <c r="NB35" s="442"/>
      <c r="NC35" s="442"/>
      <c r="ND35" s="442"/>
      <c r="NE35" s="442"/>
      <c r="NF35" s="442"/>
      <c r="NG35" s="442"/>
      <c r="NH35" s="442"/>
      <c r="NI35" s="442"/>
      <c r="NJ35" s="442"/>
      <c r="NK35" s="442"/>
      <c r="NL35" s="442"/>
      <c r="NM35" s="442"/>
      <c r="NN35" s="442"/>
      <c r="NO35" s="442"/>
      <c r="NP35" s="442"/>
      <c r="NQ35" s="442"/>
      <c r="NR35" s="442"/>
      <c r="NS35" s="442"/>
      <c r="NT35" s="442"/>
      <c r="NU35" s="442"/>
      <c r="NV35" s="442"/>
      <c r="NW35" s="442"/>
      <c r="NX35" s="442"/>
      <c r="NY35" s="442"/>
      <c r="NZ35" s="442"/>
      <c r="OA35" s="442"/>
      <c r="OB35" s="442"/>
      <c r="OC35" s="442"/>
      <c r="OD35" s="442"/>
      <c r="OE35" s="442"/>
      <c r="OF35" s="442"/>
      <c r="OG35" s="442"/>
      <c r="OH35" s="442"/>
      <c r="OI35" s="442"/>
      <c r="OJ35" s="442"/>
      <c r="OK35" s="442"/>
      <c r="OL35" s="442"/>
    </row>
    <row r="36" spans="1:402" ht="16.2">
      <c r="A36" s="435"/>
      <c r="B36" s="436"/>
      <c r="C36" s="436"/>
      <c r="D36" s="437"/>
      <c r="E36" s="421" t="str">
        <f t="shared" si="42"/>
        <v>0/0</v>
      </c>
      <c r="F36" s="453"/>
      <c r="G36" s="437"/>
      <c r="H36" s="442"/>
      <c r="I36" s="442"/>
      <c r="J36" s="442"/>
      <c r="K36" s="442"/>
      <c r="L36" s="442"/>
      <c r="M36" s="442"/>
      <c r="N36" s="442"/>
      <c r="O36" s="442"/>
      <c r="P36" s="442"/>
      <c r="Q36" s="442"/>
      <c r="R36" s="442"/>
      <c r="S36" s="442"/>
      <c r="T36" s="442"/>
      <c r="U36" s="442"/>
      <c r="V36" s="442"/>
      <c r="W36" s="442"/>
      <c r="X36" s="442"/>
      <c r="Y36" s="442"/>
      <c r="Z36" s="442"/>
      <c r="AA36" s="442"/>
      <c r="AB36" s="442"/>
      <c r="AC36" s="442"/>
      <c r="AD36" s="442"/>
      <c r="AE36" s="442"/>
      <c r="AF36" s="442"/>
      <c r="AG36" s="442"/>
      <c r="AH36" s="442"/>
      <c r="AI36" s="442"/>
      <c r="AJ36" s="442"/>
      <c r="AK36" s="442"/>
      <c r="AL36" s="442"/>
      <c r="AM36" s="442"/>
      <c r="AN36" s="442"/>
      <c r="AO36" s="442"/>
      <c r="AP36" s="442"/>
      <c r="AQ36" s="442"/>
      <c r="AR36" s="442"/>
      <c r="AS36" s="442"/>
      <c r="AT36" s="442"/>
      <c r="AU36" s="442"/>
      <c r="AV36" s="442"/>
      <c r="AW36" s="442"/>
      <c r="AX36" s="442"/>
      <c r="AY36" s="442"/>
      <c r="AZ36" s="442"/>
      <c r="BA36" s="442"/>
      <c r="BB36" s="442"/>
      <c r="BC36" s="442"/>
      <c r="BD36" s="442"/>
      <c r="BE36" s="442"/>
      <c r="BF36" s="442"/>
      <c r="BG36" s="442"/>
      <c r="BH36" s="442"/>
      <c r="BI36" s="442"/>
      <c r="BJ36" s="442"/>
      <c r="BK36" s="442"/>
      <c r="BL36" s="442"/>
      <c r="BM36" s="442"/>
      <c r="BN36" s="442"/>
      <c r="BO36" s="442"/>
      <c r="BP36" s="442"/>
      <c r="BQ36" s="442"/>
      <c r="BR36" s="442"/>
      <c r="BS36" s="442"/>
      <c r="BT36" s="442"/>
      <c r="BU36" s="442"/>
      <c r="BV36" s="442"/>
      <c r="BW36" s="442"/>
      <c r="BX36" s="442"/>
      <c r="BY36" s="442"/>
      <c r="BZ36" s="442"/>
      <c r="CA36" s="442"/>
      <c r="CB36" s="442"/>
      <c r="CC36" s="442"/>
      <c r="CD36" s="442"/>
      <c r="CE36" s="442"/>
      <c r="CF36" s="442"/>
      <c r="CG36" s="442"/>
      <c r="CH36" s="442"/>
      <c r="CI36" s="442"/>
      <c r="CJ36" s="442"/>
      <c r="CK36" s="442"/>
      <c r="CL36" s="442"/>
      <c r="CM36" s="442"/>
      <c r="CN36" s="442"/>
      <c r="CO36" s="442"/>
      <c r="CP36" s="442"/>
      <c r="CQ36" s="442"/>
      <c r="CR36" s="442"/>
      <c r="CS36" s="442"/>
      <c r="CT36" s="442"/>
      <c r="CU36" s="442"/>
      <c r="CV36" s="442"/>
      <c r="CW36" s="442"/>
      <c r="CX36" s="442"/>
      <c r="CY36" s="442"/>
      <c r="CZ36" s="442"/>
      <c r="DA36" s="442"/>
      <c r="DB36" s="442"/>
      <c r="DC36" s="442"/>
      <c r="DD36" s="442"/>
      <c r="DE36" s="442"/>
      <c r="DF36" s="442"/>
      <c r="DG36" s="442"/>
      <c r="DH36" s="442"/>
      <c r="DI36" s="442"/>
      <c r="DJ36" s="442"/>
      <c r="DK36" s="442"/>
      <c r="DL36" s="442"/>
      <c r="DM36" s="442"/>
      <c r="DN36" s="442"/>
      <c r="DO36" s="442"/>
      <c r="DP36" s="442"/>
      <c r="DQ36" s="442"/>
      <c r="DR36" s="442"/>
      <c r="DS36" s="442"/>
      <c r="DT36" s="442"/>
      <c r="DU36" s="442"/>
      <c r="DV36" s="442"/>
      <c r="DW36" s="442"/>
      <c r="DX36" s="442"/>
      <c r="DY36" s="442"/>
      <c r="DZ36" s="442"/>
      <c r="EA36" s="442"/>
      <c r="EB36" s="442"/>
      <c r="EC36" s="442"/>
      <c r="ED36" s="442"/>
      <c r="EE36" s="442"/>
      <c r="EF36" s="442"/>
      <c r="EG36" s="442"/>
      <c r="EH36" s="442"/>
      <c r="EI36" s="442"/>
      <c r="EJ36" s="442"/>
      <c r="EK36" s="442"/>
      <c r="EL36" s="442"/>
      <c r="EM36" s="442"/>
      <c r="EN36" s="442"/>
      <c r="EO36" s="442"/>
      <c r="EP36" s="442"/>
      <c r="EQ36" s="442"/>
      <c r="ER36" s="442"/>
      <c r="ES36" s="442"/>
      <c r="ET36" s="442"/>
      <c r="EU36" s="442"/>
      <c r="EV36" s="442"/>
      <c r="EW36" s="442"/>
      <c r="EX36" s="442"/>
      <c r="EY36" s="442"/>
      <c r="EZ36" s="442"/>
      <c r="FA36" s="442"/>
      <c r="FB36" s="442"/>
      <c r="FC36" s="442"/>
      <c r="FD36" s="442"/>
      <c r="FE36" s="442"/>
      <c r="FF36" s="442"/>
      <c r="FG36" s="442"/>
      <c r="FH36" s="442"/>
      <c r="FI36" s="442"/>
      <c r="FJ36" s="442"/>
      <c r="FK36" s="442"/>
      <c r="FL36" s="442"/>
      <c r="FM36" s="442"/>
      <c r="FN36" s="442"/>
      <c r="FO36" s="442"/>
      <c r="FP36" s="442"/>
      <c r="FQ36" s="442"/>
      <c r="FR36" s="442"/>
      <c r="FS36" s="442"/>
      <c r="FT36" s="442"/>
      <c r="FU36" s="442"/>
      <c r="FV36" s="442"/>
      <c r="FW36" s="442"/>
      <c r="FX36" s="442"/>
      <c r="FY36" s="442"/>
      <c r="FZ36" s="442"/>
      <c r="GA36" s="442"/>
      <c r="GB36" s="442"/>
      <c r="GC36" s="442"/>
      <c r="GD36" s="442"/>
      <c r="GE36" s="442"/>
      <c r="GF36" s="442"/>
      <c r="GG36" s="442"/>
      <c r="GH36" s="442"/>
      <c r="GI36" s="442"/>
      <c r="GJ36" s="442"/>
      <c r="GK36" s="442"/>
      <c r="GL36" s="442"/>
      <c r="GM36" s="442"/>
      <c r="GN36" s="442"/>
      <c r="GO36" s="442"/>
      <c r="GP36" s="442"/>
      <c r="GQ36" s="442"/>
      <c r="GR36" s="442"/>
      <c r="GS36" s="442"/>
      <c r="GT36" s="442"/>
      <c r="GU36" s="442"/>
      <c r="GV36" s="442"/>
      <c r="GW36" s="442"/>
      <c r="GX36" s="442"/>
      <c r="GY36" s="442"/>
      <c r="GZ36" s="442"/>
      <c r="HA36" s="442"/>
      <c r="HB36" s="442"/>
      <c r="HC36" s="442"/>
      <c r="HD36" s="442"/>
      <c r="HE36" s="442"/>
      <c r="HF36" s="442"/>
      <c r="HG36" s="442"/>
      <c r="HH36" s="442"/>
      <c r="HI36" s="442"/>
      <c r="HJ36" s="442"/>
      <c r="HK36" s="442"/>
      <c r="HL36" s="442"/>
      <c r="HM36" s="442"/>
      <c r="HN36" s="442"/>
      <c r="HO36" s="442"/>
      <c r="HP36" s="442"/>
      <c r="HQ36" s="442"/>
      <c r="HR36" s="442"/>
      <c r="HS36" s="442"/>
      <c r="HT36" s="442"/>
      <c r="HU36" s="442"/>
      <c r="HV36" s="442"/>
      <c r="HW36" s="442"/>
      <c r="HX36" s="442"/>
      <c r="HY36" s="442"/>
      <c r="HZ36" s="442"/>
      <c r="IA36" s="442"/>
      <c r="IB36" s="442"/>
      <c r="IC36" s="442"/>
      <c r="ID36" s="442"/>
      <c r="IE36" s="442"/>
      <c r="IF36" s="442"/>
      <c r="IG36" s="442"/>
      <c r="IH36" s="442"/>
      <c r="II36" s="442"/>
      <c r="IJ36" s="442"/>
      <c r="IK36" s="442"/>
      <c r="IL36" s="442"/>
      <c r="IM36" s="442"/>
      <c r="IN36" s="442"/>
      <c r="IO36" s="442"/>
      <c r="IP36" s="442"/>
      <c r="IQ36" s="442"/>
      <c r="IR36" s="442"/>
      <c r="IS36" s="442"/>
      <c r="IT36" s="442"/>
      <c r="IU36" s="442"/>
      <c r="IV36" s="442"/>
      <c r="IW36" s="442"/>
      <c r="IX36" s="442"/>
      <c r="IY36" s="442"/>
      <c r="IZ36" s="442"/>
      <c r="JA36" s="442"/>
      <c r="JB36" s="442"/>
      <c r="JC36" s="442"/>
      <c r="JD36" s="442"/>
      <c r="JE36" s="442"/>
      <c r="JF36" s="442"/>
      <c r="JG36" s="442"/>
      <c r="JH36" s="442"/>
      <c r="JI36" s="442"/>
      <c r="JJ36" s="442"/>
      <c r="JK36" s="442"/>
      <c r="JL36" s="442"/>
      <c r="JM36" s="442"/>
      <c r="JN36" s="442"/>
      <c r="JO36" s="442"/>
      <c r="JP36" s="442"/>
      <c r="JQ36" s="442"/>
      <c r="JR36" s="442"/>
      <c r="JS36" s="442"/>
      <c r="JT36" s="442"/>
      <c r="JU36" s="442"/>
      <c r="JV36" s="442"/>
      <c r="JW36" s="442"/>
      <c r="JX36" s="442"/>
      <c r="JY36" s="442"/>
      <c r="JZ36" s="442"/>
      <c r="KA36" s="442"/>
      <c r="KB36" s="442"/>
      <c r="KC36" s="442"/>
      <c r="KD36" s="442"/>
      <c r="KE36" s="442"/>
      <c r="KF36" s="442"/>
      <c r="KG36" s="442"/>
      <c r="KH36" s="442"/>
      <c r="KI36" s="442"/>
      <c r="KJ36" s="442"/>
      <c r="KK36" s="442"/>
      <c r="KL36" s="442"/>
      <c r="KM36" s="442"/>
      <c r="KN36" s="442"/>
      <c r="KO36" s="442"/>
      <c r="KP36" s="442"/>
      <c r="KQ36" s="442"/>
      <c r="KR36" s="442"/>
      <c r="KS36" s="442"/>
      <c r="KT36" s="442"/>
      <c r="KU36" s="442"/>
      <c r="KV36" s="442"/>
      <c r="KW36" s="442"/>
      <c r="KX36" s="442"/>
      <c r="KY36" s="442"/>
      <c r="KZ36" s="442"/>
      <c r="LA36" s="442"/>
      <c r="LB36" s="442"/>
      <c r="LC36" s="442"/>
      <c r="LD36" s="442"/>
      <c r="LE36" s="442"/>
      <c r="LF36" s="442"/>
      <c r="LG36" s="442"/>
      <c r="LH36" s="442"/>
      <c r="LI36" s="442"/>
      <c r="LJ36" s="442"/>
      <c r="LK36" s="442"/>
      <c r="LL36" s="442"/>
      <c r="LM36" s="442"/>
      <c r="LN36" s="442"/>
      <c r="LO36" s="442"/>
      <c r="LP36" s="442"/>
      <c r="LQ36" s="442"/>
      <c r="LR36" s="442"/>
      <c r="LS36" s="442"/>
      <c r="LT36" s="442"/>
      <c r="LU36" s="442"/>
      <c r="LV36" s="442"/>
      <c r="LW36" s="442"/>
      <c r="LX36" s="442"/>
      <c r="LY36" s="442"/>
      <c r="LZ36" s="442"/>
      <c r="MA36" s="442"/>
      <c r="MB36" s="442"/>
      <c r="MC36" s="442"/>
      <c r="MD36" s="442"/>
      <c r="ME36" s="442"/>
      <c r="MF36" s="442"/>
      <c r="MG36" s="442"/>
      <c r="MH36" s="442"/>
      <c r="MI36" s="442"/>
      <c r="MJ36" s="442"/>
      <c r="MK36" s="442"/>
      <c r="ML36" s="442"/>
      <c r="MM36" s="442"/>
      <c r="MN36" s="442"/>
      <c r="MO36" s="442"/>
      <c r="MP36" s="442"/>
      <c r="MQ36" s="442"/>
      <c r="MR36" s="442"/>
      <c r="MS36" s="442"/>
      <c r="MT36" s="442"/>
      <c r="MU36" s="442"/>
      <c r="MV36" s="442"/>
      <c r="MW36" s="442"/>
      <c r="MX36" s="442"/>
      <c r="MY36" s="442"/>
      <c r="MZ36" s="442"/>
      <c r="NA36" s="442"/>
      <c r="NB36" s="442"/>
      <c r="NC36" s="442"/>
      <c r="ND36" s="442"/>
      <c r="NE36" s="442"/>
      <c r="NF36" s="442"/>
      <c r="NG36" s="442"/>
      <c r="NH36" s="442"/>
      <c r="NI36" s="442"/>
      <c r="NJ36" s="442"/>
      <c r="NK36" s="442"/>
      <c r="NL36" s="442"/>
      <c r="NM36" s="442"/>
      <c r="NN36" s="442"/>
      <c r="NO36" s="442"/>
      <c r="NP36" s="442"/>
      <c r="NQ36" s="442"/>
      <c r="NR36" s="442"/>
      <c r="NS36" s="442"/>
      <c r="NT36" s="442"/>
      <c r="NU36" s="442"/>
      <c r="NV36" s="442"/>
      <c r="NW36" s="442"/>
      <c r="NX36" s="442"/>
      <c r="NY36" s="442"/>
      <c r="NZ36" s="442"/>
      <c r="OA36" s="442"/>
      <c r="OB36" s="442"/>
      <c r="OC36" s="442"/>
      <c r="OD36" s="442"/>
      <c r="OE36" s="442"/>
      <c r="OF36" s="442"/>
      <c r="OG36" s="442"/>
      <c r="OH36" s="442"/>
      <c r="OI36" s="442"/>
      <c r="OJ36" s="442"/>
      <c r="OK36" s="442"/>
      <c r="OL36" s="442"/>
    </row>
    <row r="37" spans="1:402" ht="16.2">
      <c r="A37" s="435"/>
      <c r="B37" s="436"/>
      <c r="C37" s="436"/>
      <c r="D37" s="437"/>
      <c r="E37" s="421" t="str">
        <f t="shared" si="42"/>
        <v>0/0</v>
      </c>
      <c r="F37" s="453"/>
      <c r="G37" s="437"/>
      <c r="H37" s="442"/>
      <c r="I37" s="442"/>
      <c r="J37" s="442"/>
      <c r="K37" s="442"/>
      <c r="L37" s="442"/>
      <c r="M37" s="442"/>
      <c r="N37" s="442"/>
      <c r="O37" s="442"/>
      <c r="P37" s="442"/>
      <c r="Q37" s="442"/>
      <c r="R37" s="442"/>
      <c r="S37" s="442"/>
      <c r="T37" s="442"/>
      <c r="U37" s="442"/>
      <c r="V37" s="442"/>
      <c r="W37" s="442"/>
      <c r="X37" s="442"/>
      <c r="Y37" s="442"/>
      <c r="Z37" s="442"/>
      <c r="AA37" s="442"/>
      <c r="AB37" s="442"/>
      <c r="AC37" s="442"/>
      <c r="AD37" s="442"/>
      <c r="AE37" s="442"/>
      <c r="AF37" s="442"/>
      <c r="AG37" s="442"/>
      <c r="AH37" s="442"/>
      <c r="AI37" s="442"/>
      <c r="AJ37" s="442"/>
      <c r="AK37" s="442"/>
      <c r="AL37" s="442"/>
      <c r="AM37" s="442"/>
      <c r="AN37" s="442"/>
      <c r="AO37" s="442"/>
      <c r="AP37" s="442"/>
      <c r="AQ37" s="442"/>
      <c r="AR37" s="442"/>
      <c r="AS37" s="442"/>
      <c r="AT37" s="442"/>
      <c r="AU37" s="442"/>
      <c r="AV37" s="442"/>
      <c r="AW37" s="442"/>
      <c r="AX37" s="442"/>
      <c r="AY37" s="442"/>
      <c r="AZ37" s="442"/>
      <c r="BA37" s="442"/>
      <c r="BB37" s="442"/>
      <c r="BC37" s="442"/>
      <c r="BD37" s="442"/>
      <c r="BE37" s="442"/>
      <c r="BF37" s="442"/>
      <c r="BG37" s="442"/>
      <c r="BH37" s="442"/>
      <c r="BI37" s="442"/>
      <c r="BJ37" s="442"/>
      <c r="BK37" s="442"/>
      <c r="BL37" s="442"/>
      <c r="BM37" s="442"/>
      <c r="BN37" s="442"/>
      <c r="BO37" s="442"/>
      <c r="BP37" s="442"/>
      <c r="BQ37" s="442"/>
      <c r="BR37" s="442"/>
      <c r="BS37" s="442"/>
      <c r="BT37" s="442"/>
      <c r="BU37" s="442"/>
      <c r="BV37" s="442"/>
      <c r="BW37" s="442"/>
      <c r="BX37" s="442"/>
      <c r="BY37" s="442"/>
      <c r="BZ37" s="442"/>
      <c r="CA37" s="442"/>
      <c r="CB37" s="442"/>
      <c r="CC37" s="442"/>
      <c r="CD37" s="442"/>
      <c r="CE37" s="442"/>
      <c r="CF37" s="442"/>
      <c r="CG37" s="442"/>
      <c r="CH37" s="442"/>
      <c r="CI37" s="442"/>
      <c r="CJ37" s="442"/>
      <c r="CK37" s="442"/>
      <c r="CL37" s="442"/>
      <c r="CM37" s="442"/>
      <c r="CN37" s="442"/>
      <c r="CO37" s="442"/>
      <c r="CP37" s="442"/>
      <c r="CQ37" s="442"/>
      <c r="CR37" s="442"/>
      <c r="CS37" s="442"/>
      <c r="CT37" s="442"/>
      <c r="CU37" s="442"/>
      <c r="CV37" s="442"/>
      <c r="CW37" s="442"/>
      <c r="CX37" s="442"/>
      <c r="CY37" s="442"/>
      <c r="CZ37" s="442"/>
      <c r="DA37" s="442"/>
      <c r="DB37" s="442"/>
      <c r="DC37" s="442"/>
      <c r="DD37" s="442"/>
      <c r="DE37" s="442"/>
      <c r="DF37" s="442"/>
      <c r="DG37" s="442"/>
      <c r="DH37" s="442"/>
      <c r="DI37" s="442"/>
      <c r="DJ37" s="442"/>
      <c r="DK37" s="442"/>
      <c r="DL37" s="442"/>
      <c r="DM37" s="442"/>
      <c r="DN37" s="442"/>
      <c r="DO37" s="442"/>
      <c r="DP37" s="442"/>
      <c r="DQ37" s="442"/>
      <c r="DR37" s="442"/>
      <c r="DS37" s="442"/>
      <c r="DT37" s="442"/>
      <c r="DU37" s="442"/>
      <c r="DV37" s="442"/>
      <c r="DW37" s="442"/>
      <c r="DX37" s="442"/>
      <c r="DY37" s="442"/>
      <c r="DZ37" s="442"/>
      <c r="EA37" s="442"/>
      <c r="EB37" s="442"/>
      <c r="EC37" s="442"/>
      <c r="ED37" s="442"/>
      <c r="EE37" s="442"/>
      <c r="EF37" s="442"/>
      <c r="EG37" s="442"/>
      <c r="EH37" s="442"/>
      <c r="EI37" s="442"/>
      <c r="EJ37" s="442"/>
      <c r="EK37" s="442"/>
      <c r="EL37" s="442"/>
      <c r="EM37" s="442"/>
      <c r="EN37" s="442"/>
      <c r="EO37" s="442"/>
      <c r="EP37" s="442"/>
      <c r="EQ37" s="442"/>
      <c r="ER37" s="442"/>
      <c r="ES37" s="442"/>
      <c r="ET37" s="442"/>
      <c r="EU37" s="442"/>
      <c r="EV37" s="442"/>
      <c r="EW37" s="442"/>
      <c r="EX37" s="442"/>
      <c r="EY37" s="442"/>
      <c r="EZ37" s="442"/>
      <c r="FA37" s="442"/>
      <c r="FB37" s="442"/>
      <c r="FC37" s="442"/>
      <c r="FD37" s="442"/>
      <c r="FE37" s="442"/>
      <c r="FF37" s="442"/>
      <c r="FG37" s="442"/>
      <c r="FH37" s="442"/>
      <c r="FI37" s="442"/>
      <c r="FJ37" s="442"/>
      <c r="FK37" s="442"/>
      <c r="FL37" s="442"/>
      <c r="FM37" s="442"/>
      <c r="FN37" s="442"/>
      <c r="FO37" s="442"/>
      <c r="FP37" s="442"/>
      <c r="FQ37" s="442"/>
      <c r="FR37" s="442"/>
      <c r="FS37" s="442"/>
      <c r="FT37" s="442"/>
      <c r="FU37" s="442"/>
      <c r="FV37" s="442"/>
      <c r="FW37" s="442"/>
      <c r="FX37" s="442"/>
      <c r="FY37" s="442"/>
      <c r="FZ37" s="442"/>
      <c r="GA37" s="442"/>
      <c r="GB37" s="442"/>
      <c r="GC37" s="442"/>
      <c r="GD37" s="442"/>
      <c r="GE37" s="442"/>
      <c r="GF37" s="442"/>
      <c r="GG37" s="442"/>
      <c r="GH37" s="442"/>
      <c r="GI37" s="442"/>
      <c r="GJ37" s="442"/>
      <c r="GK37" s="442"/>
      <c r="GL37" s="442"/>
      <c r="GM37" s="442"/>
      <c r="GN37" s="442"/>
      <c r="GO37" s="442"/>
      <c r="GP37" s="442"/>
      <c r="GQ37" s="442"/>
      <c r="GR37" s="442"/>
      <c r="GS37" s="442"/>
      <c r="GT37" s="442"/>
      <c r="GU37" s="442"/>
      <c r="GV37" s="442"/>
      <c r="GW37" s="442"/>
      <c r="GX37" s="442"/>
      <c r="GY37" s="442"/>
      <c r="GZ37" s="442"/>
      <c r="HA37" s="442"/>
      <c r="HB37" s="442"/>
      <c r="HC37" s="442"/>
      <c r="HD37" s="442"/>
      <c r="HE37" s="442"/>
      <c r="HF37" s="442"/>
      <c r="HG37" s="442"/>
      <c r="HH37" s="442"/>
      <c r="HI37" s="442"/>
      <c r="HJ37" s="442"/>
      <c r="HK37" s="442"/>
      <c r="HL37" s="442"/>
      <c r="HM37" s="442"/>
      <c r="HN37" s="442"/>
      <c r="HO37" s="442"/>
      <c r="HP37" s="442"/>
      <c r="HQ37" s="442"/>
      <c r="HR37" s="442"/>
      <c r="HS37" s="442"/>
      <c r="HT37" s="442"/>
      <c r="HU37" s="442"/>
      <c r="HV37" s="442"/>
      <c r="HW37" s="442"/>
      <c r="HX37" s="442"/>
      <c r="HY37" s="442"/>
      <c r="HZ37" s="442"/>
      <c r="IA37" s="442"/>
      <c r="IB37" s="442"/>
      <c r="IC37" s="442"/>
      <c r="ID37" s="442"/>
      <c r="IE37" s="442"/>
      <c r="IF37" s="442"/>
      <c r="IG37" s="442"/>
      <c r="IH37" s="442"/>
      <c r="II37" s="442"/>
      <c r="IJ37" s="442"/>
      <c r="IK37" s="442"/>
      <c r="IL37" s="442"/>
      <c r="IM37" s="442"/>
      <c r="IN37" s="442"/>
      <c r="IO37" s="442"/>
      <c r="IP37" s="442"/>
      <c r="IQ37" s="442"/>
      <c r="IR37" s="442"/>
      <c r="IS37" s="442"/>
      <c r="IT37" s="442"/>
      <c r="IU37" s="442"/>
      <c r="IV37" s="442"/>
      <c r="IW37" s="442"/>
      <c r="IX37" s="442"/>
      <c r="IY37" s="442"/>
      <c r="IZ37" s="442"/>
      <c r="JA37" s="442"/>
      <c r="JB37" s="442"/>
      <c r="JC37" s="442"/>
      <c r="JD37" s="442"/>
      <c r="JE37" s="442"/>
      <c r="JF37" s="442"/>
      <c r="JG37" s="442"/>
      <c r="JH37" s="442"/>
      <c r="JI37" s="442"/>
      <c r="JJ37" s="442"/>
      <c r="JK37" s="442"/>
      <c r="JL37" s="442"/>
      <c r="JM37" s="442"/>
      <c r="JN37" s="442"/>
      <c r="JO37" s="442"/>
      <c r="JP37" s="442"/>
      <c r="JQ37" s="442"/>
      <c r="JR37" s="442"/>
      <c r="JS37" s="442"/>
      <c r="JT37" s="442"/>
      <c r="JU37" s="442"/>
      <c r="JV37" s="442"/>
      <c r="JW37" s="442"/>
      <c r="JX37" s="442"/>
      <c r="JY37" s="442"/>
      <c r="JZ37" s="442"/>
      <c r="KA37" s="442"/>
      <c r="KB37" s="442"/>
      <c r="KC37" s="442"/>
      <c r="KD37" s="442"/>
      <c r="KE37" s="442"/>
      <c r="KF37" s="442"/>
      <c r="KG37" s="442"/>
      <c r="KH37" s="442"/>
      <c r="KI37" s="442"/>
      <c r="KJ37" s="442"/>
      <c r="KK37" s="442"/>
      <c r="KL37" s="442"/>
      <c r="KM37" s="442"/>
      <c r="KN37" s="442"/>
      <c r="KO37" s="442"/>
      <c r="KP37" s="442"/>
      <c r="KQ37" s="442"/>
      <c r="KR37" s="442"/>
      <c r="KS37" s="442"/>
      <c r="KT37" s="442"/>
      <c r="KU37" s="442"/>
      <c r="KV37" s="442"/>
      <c r="KW37" s="442"/>
      <c r="KX37" s="442"/>
      <c r="KY37" s="442"/>
      <c r="KZ37" s="442"/>
      <c r="LA37" s="442"/>
      <c r="LB37" s="442"/>
      <c r="LC37" s="442"/>
      <c r="LD37" s="442"/>
      <c r="LE37" s="442"/>
      <c r="LF37" s="442"/>
      <c r="LG37" s="442"/>
      <c r="LH37" s="442"/>
      <c r="LI37" s="442"/>
      <c r="LJ37" s="442"/>
      <c r="LK37" s="442"/>
      <c r="LL37" s="442"/>
      <c r="LM37" s="442"/>
      <c r="LN37" s="442"/>
      <c r="LO37" s="442"/>
      <c r="LP37" s="442"/>
      <c r="LQ37" s="442"/>
      <c r="LR37" s="442"/>
      <c r="LS37" s="442"/>
      <c r="LT37" s="442"/>
      <c r="LU37" s="442"/>
      <c r="LV37" s="442"/>
      <c r="LW37" s="442"/>
      <c r="LX37" s="442"/>
      <c r="LY37" s="442"/>
      <c r="LZ37" s="442"/>
      <c r="MA37" s="442"/>
      <c r="MB37" s="442"/>
      <c r="MC37" s="442"/>
      <c r="MD37" s="442"/>
      <c r="ME37" s="442"/>
      <c r="MF37" s="442"/>
      <c r="MG37" s="442"/>
      <c r="MH37" s="442"/>
      <c r="MI37" s="442"/>
      <c r="MJ37" s="442"/>
      <c r="MK37" s="442"/>
      <c r="ML37" s="442"/>
      <c r="MM37" s="442"/>
      <c r="MN37" s="442"/>
      <c r="MO37" s="442"/>
      <c r="MP37" s="442"/>
      <c r="MQ37" s="442"/>
      <c r="MR37" s="442"/>
      <c r="MS37" s="442"/>
      <c r="MT37" s="442"/>
      <c r="MU37" s="442"/>
      <c r="MV37" s="442"/>
      <c r="MW37" s="442"/>
      <c r="MX37" s="442"/>
      <c r="MY37" s="442"/>
      <c r="MZ37" s="442"/>
      <c r="NA37" s="442"/>
      <c r="NB37" s="442"/>
      <c r="NC37" s="442"/>
      <c r="ND37" s="442"/>
      <c r="NE37" s="442"/>
      <c r="NF37" s="442"/>
      <c r="NG37" s="442"/>
      <c r="NH37" s="442"/>
      <c r="NI37" s="442"/>
      <c r="NJ37" s="442"/>
      <c r="NK37" s="442"/>
      <c r="NL37" s="442"/>
      <c r="NM37" s="442"/>
      <c r="NN37" s="442"/>
      <c r="NO37" s="442"/>
      <c r="NP37" s="442"/>
      <c r="NQ37" s="442"/>
      <c r="NR37" s="442"/>
      <c r="NS37" s="442"/>
      <c r="NT37" s="442"/>
      <c r="NU37" s="442"/>
      <c r="NV37" s="442"/>
      <c r="NW37" s="442"/>
      <c r="NX37" s="442"/>
      <c r="NY37" s="442"/>
      <c r="NZ37" s="442"/>
      <c r="OA37" s="442"/>
      <c r="OB37" s="442"/>
      <c r="OC37" s="442"/>
      <c r="OD37" s="442"/>
      <c r="OE37" s="442"/>
      <c r="OF37" s="442"/>
      <c r="OG37" s="442"/>
      <c r="OH37" s="442"/>
      <c r="OI37" s="442"/>
      <c r="OJ37" s="442"/>
      <c r="OK37" s="442"/>
      <c r="OL37" s="442"/>
    </row>
    <row r="38" spans="1:402" ht="16.2">
      <c r="A38" s="435"/>
      <c r="B38" s="436"/>
      <c r="C38" s="436"/>
      <c r="D38" s="437"/>
      <c r="E38" s="421" t="str">
        <f t="shared" si="42"/>
        <v>0/0</v>
      </c>
      <c r="F38" s="453"/>
      <c r="G38" s="437"/>
      <c r="H38" s="442"/>
      <c r="I38" s="442"/>
      <c r="J38" s="442"/>
      <c r="K38" s="442"/>
      <c r="L38" s="442"/>
      <c r="M38" s="442"/>
      <c r="N38" s="442"/>
      <c r="O38" s="442"/>
      <c r="P38" s="442"/>
      <c r="Q38" s="442"/>
      <c r="R38" s="442"/>
      <c r="S38" s="442"/>
      <c r="T38" s="442"/>
      <c r="U38" s="442"/>
      <c r="V38" s="442"/>
      <c r="W38" s="442"/>
      <c r="X38" s="442"/>
      <c r="Y38" s="442"/>
      <c r="Z38" s="442"/>
      <c r="AA38" s="442"/>
      <c r="AB38" s="442"/>
      <c r="AC38" s="442"/>
      <c r="AD38" s="442"/>
      <c r="AE38" s="442"/>
      <c r="AF38" s="442"/>
      <c r="AG38" s="442"/>
      <c r="AH38" s="442"/>
      <c r="AI38" s="442"/>
      <c r="AJ38" s="442"/>
      <c r="AK38" s="442"/>
      <c r="AL38" s="442"/>
      <c r="AM38" s="442"/>
      <c r="AN38" s="442"/>
      <c r="AO38" s="442"/>
      <c r="AP38" s="442"/>
      <c r="AQ38" s="442"/>
      <c r="AR38" s="442"/>
      <c r="AS38" s="442"/>
      <c r="AT38" s="442"/>
      <c r="AU38" s="442"/>
      <c r="AV38" s="442"/>
      <c r="AW38" s="442"/>
      <c r="AX38" s="442"/>
      <c r="AY38" s="442"/>
      <c r="AZ38" s="442"/>
      <c r="BA38" s="442"/>
      <c r="BB38" s="442"/>
      <c r="BC38" s="442"/>
      <c r="BD38" s="442"/>
      <c r="BE38" s="442"/>
      <c r="BF38" s="442"/>
      <c r="BG38" s="442"/>
      <c r="BH38" s="442"/>
      <c r="BI38" s="442"/>
      <c r="BJ38" s="442"/>
      <c r="BK38" s="442"/>
      <c r="BL38" s="442"/>
      <c r="BM38" s="442"/>
      <c r="BN38" s="442"/>
      <c r="BO38" s="442"/>
      <c r="BP38" s="442"/>
      <c r="BQ38" s="442"/>
      <c r="BR38" s="442"/>
      <c r="BS38" s="442"/>
      <c r="BT38" s="442"/>
      <c r="BU38" s="442"/>
      <c r="BV38" s="442"/>
      <c r="BW38" s="442"/>
      <c r="BX38" s="442"/>
      <c r="BY38" s="442"/>
      <c r="BZ38" s="442"/>
      <c r="CA38" s="442"/>
      <c r="CB38" s="442"/>
      <c r="CC38" s="442"/>
      <c r="CD38" s="442"/>
      <c r="CE38" s="442"/>
      <c r="CF38" s="442"/>
      <c r="CG38" s="442"/>
      <c r="CH38" s="442"/>
      <c r="CI38" s="442"/>
      <c r="CJ38" s="442"/>
      <c r="CK38" s="442"/>
      <c r="CL38" s="442"/>
      <c r="CM38" s="442"/>
      <c r="CN38" s="442"/>
      <c r="CO38" s="442"/>
      <c r="CP38" s="442"/>
      <c r="CQ38" s="442"/>
      <c r="CR38" s="442"/>
      <c r="CS38" s="442"/>
      <c r="CT38" s="442"/>
      <c r="CU38" s="442"/>
      <c r="CV38" s="442"/>
      <c r="CW38" s="442"/>
      <c r="CX38" s="442"/>
      <c r="CY38" s="442"/>
      <c r="CZ38" s="442"/>
      <c r="DA38" s="442"/>
      <c r="DB38" s="442"/>
      <c r="DC38" s="442"/>
      <c r="DD38" s="442"/>
      <c r="DE38" s="442"/>
      <c r="DF38" s="442"/>
      <c r="DG38" s="442"/>
      <c r="DH38" s="442"/>
      <c r="DI38" s="442"/>
      <c r="DJ38" s="442"/>
      <c r="DK38" s="442"/>
      <c r="DL38" s="442"/>
      <c r="DM38" s="442"/>
      <c r="DN38" s="442"/>
      <c r="DO38" s="442"/>
      <c r="DP38" s="442"/>
      <c r="DQ38" s="442"/>
      <c r="DR38" s="442"/>
      <c r="DS38" s="442"/>
      <c r="DT38" s="442"/>
      <c r="DU38" s="442"/>
      <c r="DV38" s="442"/>
      <c r="DW38" s="442"/>
      <c r="DX38" s="442"/>
      <c r="DY38" s="442"/>
      <c r="DZ38" s="442"/>
      <c r="EA38" s="442"/>
      <c r="EB38" s="442"/>
      <c r="EC38" s="442"/>
      <c r="ED38" s="442"/>
      <c r="EE38" s="442"/>
      <c r="EF38" s="442"/>
      <c r="EG38" s="442"/>
      <c r="EH38" s="442"/>
      <c r="EI38" s="442"/>
      <c r="EJ38" s="442"/>
      <c r="EK38" s="442"/>
      <c r="EL38" s="442"/>
      <c r="EM38" s="442"/>
      <c r="EN38" s="442"/>
      <c r="EO38" s="442"/>
      <c r="EP38" s="442"/>
      <c r="EQ38" s="442"/>
      <c r="ER38" s="442"/>
      <c r="ES38" s="442"/>
      <c r="ET38" s="442"/>
      <c r="EU38" s="442"/>
      <c r="EV38" s="442"/>
      <c r="EW38" s="442"/>
      <c r="EX38" s="442"/>
      <c r="EY38" s="442"/>
      <c r="EZ38" s="442"/>
      <c r="FA38" s="442"/>
      <c r="FB38" s="442"/>
      <c r="FC38" s="442"/>
      <c r="FD38" s="442"/>
      <c r="FE38" s="442"/>
      <c r="FF38" s="442"/>
      <c r="FG38" s="442"/>
      <c r="FH38" s="442"/>
      <c r="FI38" s="442"/>
      <c r="FJ38" s="442"/>
      <c r="FK38" s="442"/>
      <c r="FL38" s="442"/>
      <c r="FM38" s="442"/>
      <c r="FN38" s="442"/>
      <c r="FO38" s="442"/>
      <c r="FP38" s="442"/>
      <c r="FQ38" s="442"/>
      <c r="FR38" s="442"/>
      <c r="FS38" s="442"/>
      <c r="FT38" s="442"/>
      <c r="FU38" s="442"/>
      <c r="FV38" s="442"/>
      <c r="FW38" s="442"/>
      <c r="FX38" s="442"/>
      <c r="FY38" s="442"/>
      <c r="FZ38" s="442"/>
      <c r="GA38" s="442"/>
      <c r="GB38" s="442"/>
      <c r="GC38" s="442"/>
      <c r="GD38" s="442"/>
      <c r="GE38" s="442"/>
      <c r="GF38" s="442"/>
      <c r="GG38" s="442"/>
      <c r="GH38" s="442"/>
      <c r="GI38" s="442"/>
      <c r="GJ38" s="442"/>
      <c r="GK38" s="442"/>
      <c r="GL38" s="442"/>
      <c r="GM38" s="442"/>
      <c r="GN38" s="442"/>
      <c r="GO38" s="442"/>
      <c r="GP38" s="442"/>
      <c r="GQ38" s="442"/>
      <c r="GR38" s="442"/>
      <c r="GS38" s="442"/>
      <c r="GT38" s="442"/>
      <c r="GU38" s="442"/>
      <c r="GV38" s="442"/>
      <c r="GW38" s="442"/>
      <c r="GX38" s="442"/>
      <c r="GY38" s="442"/>
      <c r="GZ38" s="442"/>
      <c r="HA38" s="442"/>
      <c r="HB38" s="442"/>
      <c r="HC38" s="442"/>
      <c r="HD38" s="442"/>
      <c r="HE38" s="442"/>
      <c r="HF38" s="442"/>
      <c r="HG38" s="442"/>
      <c r="HH38" s="442"/>
      <c r="HI38" s="442"/>
      <c r="HJ38" s="442"/>
      <c r="HK38" s="442"/>
      <c r="HL38" s="442"/>
      <c r="HM38" s="442"/>
      <c r="HN38" s="442"/>
      <c r="HO38" s="442"/>
      <c r="HP38" s="442"/>
      <c r="HQ38" s="442"/>
      <c r="HR38" s="442"/>
      <c r="HS38" s="442"/>
      <c r="HT38" s="442"/>
      <c r="HU38" s="442"/>
      <c r="HV38" s="442"/>
      <c r="HW38" s="442"/>
      <c r="HX38" s="442"/>
      <c r="HY38" s="442"/>
      <c r="HZ38" s="442"/>
      <c r="IA38" s="442"/>
      <c r="IB38" s="442"/>
      <c r="IC38" s="442"/>
      <c r="ID38" s="442"/>
      <c r="IE38" s="442"/>
      <c r="IF38" s="442"/>
      <c r="IG38" s="442"/>
      <c r="IH38" s="442"/>
      <c r="II38" s="442"/>
      <c r="IJ38" s="442"/>
      <c r="IK38" s="442"/>
      <c r="IL38" s="442"/>
      <c r="IM38" s="442"/>
      <c r="IN38" s="442"/>
      <c r="IO38" s="442"/>
      <c r="IP38" s="442"/>
      <c r="IQ38" s="442"/>
      <c r="IR38" s="442"/>
      <c r="IS38" s="442"/>
      <c r="IT38" s="442"/>
      <c r="IU38" s="442"/>
      <c r="IV38" s="442"/>
      <c r="IW38" s="442"/>
      <c r="IX38" s="442"/>
      <c r="IY38" s="442"/>
      <c r="IZ38" s="442"/>
      <c r="JA38" s="442"/>
      <c r="JB38" s="442"/>
      <c r="JC38" s="442"/>
      <c r="JD38" s="442"/>
      <c r="JE38" s="442"/>
      <c r="JF38" s="442"/>
      <c r="JG38" s="442"/>
      <c r="JH38" s="442"/>
      <c r="JI38" s="442"/>
      <c r="JJ38" s="442"/>
      <c r="JK38" s="442"/>
      <c r="JL38" s="442"/>
      <c r="JM38" s="442"/>
      <c r="JN38" s="442"/>
      <c r="JO38" s="442"/>
      <c r="JP38" s="442"/>
      <c r="JQ38" s="442"/>
      <c r="JR38" s="442"/>
      <c r="JS38" s="442"/>
      <c r="JT38" s="442"/>
      <c r="JU38" s="442"/>
      <c r="JV38" s="442"/>
      <c r="JW38" s="442"/>
      <c r="JX38" s="442"/>
      <c r="JY38" s="442"/>
      <c r="JZ38" s="442"/>
      <c r="KA38" s="442"/>
      <c r="KB38" s="442"/>
      <c r="KC38" s="442"/>
      <c r="KD38" s="442"/>
      <c r="KE38" s="442"/>
      <c r="KF38" s="442"/>
      <c r="KG38" s="442"/>
      <c r="KH38" s="442"/>
      <c r="KI38" s="442"/>
      <c r="KJ38" s="442"/>
      <c r="KK38" s="442"/>
      <c r="KL38" s="442"/>
      <c r="KM38" s="442"/>
      <c r="KN38" s="442"/>
      <c r="KO38" s="442"/>
      <c r="KP38" s="442"/>
      <c r="KQ38" s="442"/>
      <c r="KR38" s="442"/>
      <c r="KS38" s="442"/>
      <c r="KT38" s="442"/>
      <c r="KU38" s="442"/>
      <c r="KV38" s="442"/>
      <c r="KW38" s="442"/>
      <c r="KX38" s="442"/>
      <c r="KY38" s="442"/>
      <c r="KZ38" s="442"/>
      <c r="LA38" s="442"/>
      <c r="LB38" s="442"/>
      <c r="LC38" s="442"/>
      <c r="LD38" s="442"/>
      <c r="LE38" s="442"/>
      <c r="LF38" s="442"/>
      <c r="LG38" s="442"/>
      <c r="LH38" s="442"/>
      <c r="LI38" s="442"/>
      <c r="LJ38" s="442"/>
      <c r="LK38" s="442"/>
      <c r="LL38" s="442"/>
      <c r="LM38" s="442"/>
      <c r="LN38" s="442"/>
      <c r="LO38" s="442"/>
      <c r="LP38" s="442"/>
      <c r="LQ38" s="442"/>
      <c r="LR38" s="442"/>
      <c r="LS38" s="442"/>
      <c r="LT38" s="442"/>
      <c r="LU38" s="442"/>
      <c r="LV38" s="442"/>
      <c r="LW38" s="442"/>
      <c r="LX38" s="442"/>
      <c r="LY38" s="442"/>
      <c r="LZ38" s="442"/>
      <c r="MA38" s="442"/>
      <c r="MB38" s="442"/>
      <c r="MC38" s="442"/>
      <c r="MD38" s="442"/>
      <c r="ME38" s="442"/>
      <c r="MF38" s="442"/>
      <c r="MG38" s="442"/>
      <c r="MH38" s="442"/>
      <c r="MI38" s="442"/>
      <c r="MJ38" s="442"/>
      <c r="MK38" s="442"/>
      <c r="ML38" s="442"/>
      <c r="MM38" s="442"/>
      <c r="MN38" s="442"/>
      <c r="MO38" s="442"/>
      <c r="MP38" s="442"/>
      <c r="MQ38" s="442"/>
      <c r="MR38" s="442"/>
      <c r="MS38" s="442"/>
      <c r="MT38" s="442"/>
      <c r="MU38" s="442"/>
      <c r="MV38" s="442"/>
      <c r="MW38" s="442"/>
      <c r="MX38" s="442"/>
      <c r="MY38" s="442"/>
      <c r="MZ38" s="442"/>
      <c r="NA38" s="442"/>
      <c r="NB38" s="442"/>
      <c r="NC38" s="442"/>
      <c r="ND38" s="442"/>
      <c r="NE38" s="442"/>
      <c r="NF38" s="442"/>
      <c r="NG38" s="442"/>
      <c r="NH38" s="442"/>
      <c r="NI38" s="442"/>
      <c r="NJ38" s="442"/>
      <c r="NK38" s="442"/>
      <c r="NL38" s="442"/>
      <c r="NM38" s="442"/>
      <c r="NN38" s="442"/>
      <c r="NO38" s="442"/>
      <c r="NP38" s="442"/>
      <c r="NQ38" s="442"/>
      <c r="NR38" s="442"/>
      <c r="NS38" s="442"/>
      <c r="NT38" s="442"/>
      <c r="NU38" s="442"/>
      <c r="NV38" s="442"/>
      <c r="NW38" s="442"/>
      <c r="NX38" s="442"/>
      <c r="NY38" s="442"/>
      <c r="NZ38" s="442"/>
      <c r="OA38" s="442"/>
      <c r="OB38" s="442"/>
      <c r="OC38" s="442"/>
      <c r="OD38" s="442"/>
      <c r="OE38" s="442"/>
      <c r="OF38" s="442"/>
      <c r="OG38" s="442"/>
      <c r="OH38" s="442"/>
      <c r="OI38" s="442"/>
      <c r="OJ38" s="442"/>
      <c r="OK38" s="442"/>
      <c r="OL38" s="442"/>
    </row>
    <row r="39" spans="1:402" ht="16.2">
      <c r="A39" s="435"/>
      <c r="B39" s="436"/>
      <c r="C39" s="436"/>
      <c r="D39" s="437"/>
      <c r="E39" s="421" t="str">
        <f t="shared" si="42"/>
        <v>0/0</v>
      </c>
      <c r="F39" s="453"/>
      <c r="G39" s="437"/>
      <c r="H39" s="442"/>
      <c r="I39" s="442"/>
      <c r="J39" s="442"/>
      <c r="K39" s="442"/>
      <c r="L39" s="442"/>
      <c r="M39" s="442"/>
      <c r="N39" s="442"/>
      <c r="O39" s="442"/>
      <c r="P39" s="442"/>
      <c r="Q39" s="442"/>
      <c r="R39" s="442"/>
      <c r="S39" s="442"/>
      <c r="T39" s="442"/>
      <c r="U39" s="442"/>
      <c r="V39" s="442"/>
      <c r="W39" s="442"/>
      <c r="X39" s="442"/>
      <c r="Y39" s="442"/>
      <c r="Z39" s="442"/>
      <c r="AA39" s="442"/>
      <c r="AB39" s="442"/>
      <c r="AC39" s="442"/>
      <c r="AD39" s="442"/>
      <c r="AE39" s="442"/>
      <c r="AF39" s="442"/>
      <c r="AG39" s="442"/>
      <c r="AH39" s="442"/>
      <c r="AI39" s="442"/>
      <c r="AJ39" s="442"/>
      <c r="AK39" s="442"/>
      <c r="AL39" s="442"/>
      <c r="AM39" s="442"/>
      <c r="AN39" s="442"/>
      <c r="AO39" s="442"/>
      <c r="AP39" s="442"/>
      <c r="AQ39" s="442"/>
      <c r="AR39" s="442"/>
      <c r="AS39" s="442"/>
      <c r="AT39" s="442"/>
      <c r="AU39" s="442"/>
      <c r="AV39" s="442"/>
      <c r="AW39" s="442"/>
      <c r="AX39" s="442"/>
      <c r="AY39" s="442"/>
      <c r="AZ39" s="442"/>
      <c r="BA39" s="442"/>
      <c r="BB39" s="442"/>
      <c r="BC39" s="442"/>
      <c r="BD39" s="442"/>
      <c r="BE39" s="442"/>
      <c r="BF39" s="442"/>
      <c r="BG39" s="442"/>
      <c r="BH39" s="442"/>
      <c r="BI39" s="442"/>
      <c r="BJ39" s="442"/>
      <c r="BK39" s="442"/>
      <c r="BL39" s="442"/>
      <c r="BM39" s="442"/>
      <c r="BN39" s="442"/>
      <c r="BO39" s="442"/>
      <c r="BP39" s="442"/>
      <c r="BQ39" s="442"/>
      <c r="BR39" s="442"/>
      <c r="BS39" s="442"/>
      <c r="BT39" s="442"/>
      <c r="BU39" s="442"/>
      <c r="BV39" s="442"/>
      <c r="BW39" s="442"/>
      <c r="BX39" s="442"/>
      <c r="BY39" s="442"/>
      <c r="BZ39" s="442"/>
      <c r="CA39" s="442"/>
      <c r="CB39" s="442"/>
      <c r="CC39" s="442"/>
      <c r="CD39" s="442"/>
      <c r="CE39" s="442"/>
      <c r="CF39" s="442"/>
      <c r="CG39" s="442"/>
      <c r="CH39" s="442"/>
      <c r="CI39" s="442"/>
      <c r="CJ39" s="442"/>
      <c r="CK39" s="442"/>
      <c r="CL39" s="442"/>
      <c r="CM39" s="442"/>
      <c r="CN39" s="442"/>
      <c r="CO39" s="442"/>
      <c r="CP39" s="442"/>
      <c r="CQ39" s="442"/>
      <c r="CR39" s="442"/>
      <c r="CS39" s="442"/>
      <c r="CT39" s="442"/>
      <c r="CU39" s="442"/>
      <c r="CV39" s="442"/>
      <c r="CW39" s="442"/>
      <c r="CX39" s="442"/>
      <c r="CY39" s="442"/>
      <c r="CZ39" s="442"/>
      <c r="DA39" s="442"/>
      <c r="DB39" s="442"/>
      <c r="DC39" s="442"/>
      <c r="DD39" s="442"/>
      <c r="DE39" s="442"/>
      <c r="DF39" s="442"/>
      <c r="DG39" s="442"/>
      <c r="DH39" s="442"/>
      <c r="DI39" s="442"/>
      <c r="DJ39" s="442"/>
      <c r="DK39" s="442"/>
      <c r="DL39" s="442"/>
      <c r="DM39" s="442"/>
      <c r="DN39" s="442"/>
      <c r="DO39" s="442"/>
      <c r="DP39" s="442"/>
      <c r="DQ39" s="442"/>
      <c r="DR39" s="442"/>
      <c r="DS39" s="442"/>
      <c r="DT39" s="442"/>
      <c r="DU39" s="442"/>
      <c r="DV39" s="442"/>
      <c r="DW39" s="442"/>
      <c r="DX39" s="442"/>
      <c r="DY39" s="442"/>
      <c r="DZ39" s="442"/>
      <c r="EA39" s="442"/>
      <c r="EB39" s="442"/>
      <c r="EC39" s="442"/>
      <c r="ED39" s="442"/>
      <c r="EE39" s="442"/>
      <c r="EF39" s="442"/>
      <c r="EG39" s="442"/>
      <c r="EH39" s="442"/>
      <c r="EI39" s="442"/>
      <c r="EJ39" s="442"/>
      <c r="EK39" s="442"/>
      <c r="EL39" s="442"/>
      <c r="EM39" s="442"/>
      <c r="EN39" s="442"/>
      <c r="EO39" s="442"/>
      <c r="EP39" s="442"/>
      <c r="EQ39" s="442"/>
      <c r="ER39" s="442"/>
      <c r="ES39" s="442"/>
      <c r="ET39" s="442"/>
      <c r="EU39" s="442"/>
      <c r="EV39" s="442"/>
      <c r="EW39" s="442"/>
      <c r="EX39" s="442"/>
      <c r="EY39" s="442"/>
      <c r="EZ39" s="442"/>
      <c r="FA39" s="442"/>
      <c r="FB39" s="442"/>
      <c r="FC39" s="442"/>
      <c r="FD39" s="442"/>
      <c r="FE39" s="442"/>
      <c r="FF39" s="442"/>
      <c r="FG39" s="442"/>
      <c r="FH39" s="442"/>
      <c r="FI39" s="442"/>
      <c r="FJ39" s="442"/>
      <c r="FK39" s="442"/>
      <c r="FL39" s="442"/>
      <c r="FM39" s="442"/>
      <c r="FN39" s="442"/>
      <c r="FO39" s="442"/>
      <c r="FP39" s="442"/>
      <c r="FQ39" s="442"/>
      <c r="FR39" s="442"/>
      <c r="FS39" s="442"/>
      <c r="FT39" s="442"/>
      <c r="FU39" s="442"/>
      <c r="FV39" s="442"/>
      <c r="FW39" s="442"/>
      <c r="FX39" s="442"/>
      <c r="FY39" s="442"/>
      <c r="FZ39" s="442"/>
      <c r="GA39" s="442"/>
      <c r="GB39" s="442"/>
      <c r="GC39" s="442"/>
      <c r="GD39" s="442"/>
      <c r="GE39" s="442"/>
      <c r="GF39" s="442"/>
      <c r="GG39" s="442"/>
      <c r="GH39" s="442"/>
      <c r="GI39" s="442"/>
      <c r="GJ39" s="442"/>
      <c r="GK39" s="442"/>
      <c r="GL39" s="442"/>
      <c r="GM39" s="442"/>
      <c r="GN39" s="442"/>
      <c r="GO39" s="442"/>
      <c r="GP39" s="442"/>
      <c r="GQ39" s="442"/>
      <c r="GR39" s="442"/>
      <c r="GS39" s="442"/>
      <c r="GT39" s="442"/>
      <c r="GU39" s="442"/>
      <c r="GV39" s="442"/>
      <c r="GW39" s="442"/>
      <c r="GX39" s="442"/>
      <c r="GY39" s="442"/>
      <c r="GZ39" s="442"/>
      <c r="HA39" s="442"/>
      <c r="HB39" s="442"/>
      <c r="HC39" s="442"/>
      <c r="HD39" s="442"/>
      <c r="HE39" s="442"/>
      <c r="HF39" s="442"/>
      <c r="HG39" s="442"/>
      <c r="HH39" s="442"/>
      <c r="HI39" s="442"/>
      <c r="HJ39" s="442"/>
      <c r="HK39" s="442"/>
      <c r="HL39" s="442"/>
      <c r="HM39" s="442"/>
      <c r="HN39" s="442"/>
      <c r="HO39" s="442"/>
      <c r="HP39" s="442"/>
      <c r="HQ39" s="442"/>
      <c r="HR39" s="442"/>
      <c r="HS39" s="442"/>
      <c r="HT39" s="442"/>
      <c r="HU39" s="442"/>
      <c r="HV39" s="442"/>
      <c r="HW39" s="442"/>
      <c r="HX39" s="442"/>
      <c r="HY39" s="442"/>
      <c r="HZ39" s="442"/>
      <c r="IA39" s="442"/>
      <c r="IB39" s="442"/>
      <c r="IC39" s="442"/>
      <c r="ID39" s="442"/>
      <c r="IE39" s="442"/>
      <c r="IF39" s="442"/>
      <c r="IG39" s="442"/>
      <c r="IH39" s="442"/>
      <c r="II39" s="442"/>
      <c r="IJ39" s="442"/>
      <c r="IK39" s="442"/>
      <c r="IL39" s="442"/>
      <c r="IM39" s="442"/>
      <c r="IN39" s="442"/>
      <c r="IO39" s="442"/>
      <c r="IP39" s="442"/>
      <c r="IQ39" s="442"/>
      <c r="IR39" s="442"/>
      <c r="IS39" s="442"/>
      <c r="IT39" s="442"/>
      <c r="IU39" s="442"/>
      <c r="IV39" s="442"/>
      <c r="IW39" s="442"/>
      <c r="IX39" s="442"/>
      <c r="IY39" s="442"/>
      <c r="IZ39" s="442"/>
      <c r="JA39" s="442"/>
      <c r="JB39" s="442"/>
      <c r="JC39" s="442"/>
      <c r="JD39" s="442"/>
      <c r="JE39" s="442"/>
      <c r="JF39" s="442"/>
      <c r="JG39" s="442"/>
      <c r="JH39" s="442"/>
      <c r="JI39" s="442"/>
      <c r="JJ39" s="442"/>
      <c r="JK39" s="442"/>
      <c r="JL39" s="442"/>
      <c r="JM39" s="442"/>
      <c r="JN39" s="442"/>
      <c r="JO39" s="442"/>
      <c r="JP39" s="442"/>
      <c r="JQ39" s="442"/>
      <c r="JR39" s="442"/>
      <c r="JS39" s="442"/>
      <c r="JT39" s="442"/>
      <c r="JU39" s="442"/>
      <c r="JV39" s="442"/>
      <c r="JW39" s="442"/>
      <c r="JX39" s="442"/>
      <c r="JY39" s="442"/>
      <c r="JZ39" s="442"/>
      <c r="KA39" s="442"/>
      <c r="KB39" s="442"/>
      <c r="KC39" s="442"/>
      <c r="KD39" s="442"/>
      <c r="KE39" s="442"/>
      <c r="KF39" s="442"/>
      <c r="KG39" s="442"/>
      <c r="KH39" s="442"/>
      <c r="KI39" s="442"/>
      <c r="KJ39" s="442"/>
      <c r="KK39" s="442"/>
      <c r="KL39" s="442"/>
      <c r="KM39" s="442"/>
      <c r="KN39" s="442"/>
      <c r="KO39" s="442"/>
      <c r="KP39" s="442"/>
      <c r="KQ39" s="442"/>
      <c r="KR39" s="442"/>
      <c r="KS39" s="442"/>
      <c r="KT39" s="442"/>
      <c r="KU39" s="442"/>
      <c r="KV39" s="442"/>
      <c r="KW39" s="442"/>
      <c r="KX39" s="442"/>
      <c r="KY39" s="442"/>
      <c r="KZ39" s="442"/>
      <c r="LA39" s="442"/>
      <c r="LB39" s="442"/>
      <c r="LC39" s="442"/>
      <c r="LD39" s="442"/>
      <c r="LE39" s="442"/>
      <c r="LF39" s="442"/>
      <c r="LG39" s="442"/>
      <c r="LH39" s="442"/>
      <c r="LI39" s="442"/>
      <c r="LJ39" s="442"/>
      <c r="LK39" s="442"/>
      <c r="LL39" s="442"/>
      <c r="LM39" s="442"/>
      <c r="LN39" s="442"/>
      <c r="LO39" s="442"/>
      <c r="LP39" s="442"/>
      <c r="LQ39" s="442"/>
      <c r="LR39" s="442"/>
      <c r="LS39" s="442"/>
      <c r="LT39" s="442"/>
      <c r="LU39" s="442"/>
      <c r="LV39" s="442"/>
      <c r="LW39" s="442"/>
      <c r="LX39" s="442"/>
      <c r="LY39" s="442"/>
      <c r="LZ39" s="442"/>
      <c r="MA39" s="442"/>
      <c r="MB39" s="442"/>
      <c r="MC39" s="442"/>
      <c r="MD39" s="442"/>
      <c r="ME39" s="442"/>
      <c r="MF39" s="442"/>
      <c r="MG39" s="442"/>
      <c r="MH39" s="442"/>
      <c r="MI39" s="442"/>
      <c r="MJ39" s="442"/>
      <c r="MK39" s="442"/>
      <c r="ML39" s="442"/>
      <c r="MM39" s="442"/>
      <c r="MN39" s="442"/>
      <c r="MO39" s="442"/>
      <c r="MP39" s="442"/>
      <c r="MQ39" s="442"/>
      <c r="MR39" s="442"/>
      <c r="MS39" s="442"/>
      <c r="MT39" s="442"/>
      <c r="MU39" s="442"/>
      <c r="MV39" s="442"/>
      <c r="MW39" s="442"/>
      <c r="MX39" s="442"/>
      <c r="MY39" s="442"/>
      <c r="MZ39" s="442"/>
      <c r="NA39" s="442"/>
      <c r="NB39" s="442"/>
      <c r="NC39" s="442"/>
      <c r="ND39" s="442"/>
      <c r="NE39" s="442"/>
      <c r="NF39" s="442"/>
      <c r="NG39" s="442"/>
      <c r="NH39" s="442"/>
      <c r="NI39" s="442"/>
      <c r="NJ39" s="442"/>
      <c r="NK39" s="442"/>
      <c r="NL39" s="442"/>
      <c r="NM39" s="442"/>
      <c r="NN39" s="442"/>
      <c r="NO39" s="442"/>
      <c r="NP39" s="442"/>
      <c r="NQ39" s="442"/>
      <c r="NR39" s="442"/>
      <c r="NS39" s="442"/>
      <c r="NT39" s="442"/>
      <c r="NU39" s="442"/>
      <c r="NV39" s="442"/>
      <c r="NW39" s="442"/>
      <c r="NX39" s="442"/>
      <c r="NY39" s="442"/>
      <c r="NZ39" s="442"/>
      <c r="OA39" s="442"/>
      <c r="OB39" s="442"/>
      <c r="OC39" s="442"/>
      <c r="OD39" s="442"/>
      <c r="OE39" s="442"/>
      <c r="OF39" s="442"/>
      <c r="OG39" s="442"/>
      <c r="OH39" s="442"/>
      <c r="OI39" s="442"/>
      <c r="OJ39" s="442"/>
      <c r="OK39" s="442"/>
      <c r="OL39" s="442"/>
    </row>
    <row r="40" spans="1:402" ht="16.2">
      <c r="A40" s="435"/>
      <c r="B40" s="436"/>
      <c r="C40" s="436"/>
      <c r="D40" s="437"/>
      <c r="E40" s="421" t="str">
        <f t="shared" si="42"/>
        <v>0/0</v>
      </c>
      <c r="F40" s="453"/>
      <c r="G40" s="437"/>
      <c r="H40" s="442"/>
      <c r="I40" s="442"/>
      <c r="J40" s="442"/>
      <c r="K40" s="442"/>
      <c r="L40" s="442"/>
      <c r="M40" s="442"/>
      <c r="N40" s="442"/>
      <c r="O40" s="442"/>
      <c r="P40" s="442"/>
      <c r="Q40" s="442"/>
      <c r="R40" s="442"/>
      <c r="S40" s="442"/>
      <c r="T40" s="442"/>
      <c r="U40" s="442"/>
      <c r="V40" s="442"/>
      <c r="W40" s="442"/>
      <c r="X40" s="442"/>
      <c r="Y40" s="442"/>
      <c r="Z40" s="442"/>
      <c r="AA40" s="442"/>
      <c r="AB40" s="442"/>
      <c r="AC40" s="442"/>
      <c r="AD40" s="442"/>
      <c r="AE40" s="442"/>
      <c r="AF40" s="442"/>
      <c r="AG40" s="442"/>
      <c r="AH40" s="442"/>
      <c r="AI40" s="442"/>
      <c r="AJ40" s="442"/>
      <c r="AK40" s="442"/>
      <c r="AL40" s="442"/>
      <c r="AM40" s="442"/>
      <c r="AN40" s="442"/>
      <c r="AO40" s="442"/>
      <c r="AP40" s="442"/>
      <c r="AQ40" s="442"/>
      <c r="AR40" s="442"/>
      <c r="AS40" s="442"/>
      <c r="AT40" s="442"/>
      <c r="AU40" s="442"/>
      <c r="AV40" s="442"/>
      <c r="AW40" s="442"/>
      <c r="AX40" s="442"/>
      <c r="AY40" s="442"/>
      <c r="AZ40" s="442"/>
      <c r="BA40" s="442"/>
      <c r="BB40" s="442"/>
      <c r="BC40" s="442"/>
      <c r="BD40" s="442"/>
      <c r="BE40" s="442"/>
      <c r="BF40" s="442"/>
      <c r="BG40" s="442"/>
      <c r="BH40" s="442"/>
      <c r="BI40" s="442"/>
      <c r="BJ40" s="442"/>
      <c r="BK40" s="442"/>
      <c r="BL40" s="442"/>
      <c r="BM40" s="442"/>
      <c r="BN40" s="442"/>
      <c r="BO40" s="442"/>
      <c r="BP40" s="442"/>
      <c r="BQ40" s="442"/>
      <c r="BR40" s="442"/>
      <c r="BS40" s="442"/>
      <c r="BT40" s="442"/>
      <c r="BU40" s="442"/>
      <c r="BV40" s="442"/>
      <c r="BW40" s="442"/>
      <c r="BX40" s="442"/>
      <c r="BY40" s="442"/>
      <c r="BZ40" s="442"/>
      <c r="CA40" s="442"/>
      <c r="CB40" s="442"/>
      <c r="CC40" s="442"/>
      <c r="CD40" s="442"/>
      <c r="CE40" s="442"/>
      <c r="CF40" s="442"/>
      <c r="CG40" s="442"/>
      <c r="CH40" s="442"/>
      <c r="CI40" s="442"/>
      <c r="CJ40" s="442"/>
      <c r="CK40" s="442"/>
      <c r="CL40" s="442"/>
      <c r="CM40" s="442"/>
      <c r="CN40" s="442"/>
      <c r="CO40" s="442"/>
      <c r="CP40" s="442"/>
      <c r="CQ40" s="442"/>
      <c r="CR40" s="442"/>
      <c r="CS40" s="442"/>
      <c r="CT40" s="442"/>
      <c r="CU40" s="442"/>
      <c r="CV40" s="442"/>
      <c r="CW40" s="442"/>
      <c r="CX40" s="442"/>
      <c r="CY40" s="442"/>
      <c r="CZ40" s="442"/>
      <c r="DA40" s="442"/>
      <c r="DB40" s="442"/>
      <c r="DC40" s="442"/>
      <c r="DD40" s="442"/>
      <c r="DE40" s="442"/>
      <c r="DF40" s="442"/>
      <c r="DG40" s="442"/>
      <c r="DH40" s="442"/>
      <c r="DI40" s="442"/>
      <c r="DJ40" s="442"/>
      <c r="DK40" s="442"/>
      <c r="DL40" s="442"/>
      <c r="DM40" s="442"/>
      <c r="DN40" s="442"/>
      <c r="DO40" s="442"/>
      <c r="DP40" s="442"/>
      <c r="DQ40" s="442"/>
      <c r="DR40" s="442"/>
      <c r="DS40" s="442"/>
      <c r="DT40" s="442"/>
      <c r="DU40" s="442"/>
      <c r="DV40" s="442"/>
      <c r="DW40" s="442"/>
      <c r="DX40" s="442"/>
      <c r="DY40" s="442"/>
      <c r="DZ40" s="442"/>
      <c r="EA40" s="442"/>
      <c r="EB40" s="442"/>
      <c r="EC40" s="442"/>
      <c r="ED40" s="442"/>
      <c r="EE40" s="442"/>
      <c r="EF40" s="442"/>
      <c r="EG40" s="442"/>
      <c r="EH40" s="442"/>
      <c r="EI40" s="442"/>
      <c r="EJ40" s="442"/>
      <c r="EK40" s="442"/>
      <c r="EL40" s="442"/>
      <c r="EM40" s="442"/>
      <c r="EN40" s="442"/>
      <c r="EO40" s="442"/>
      <c r="EP40" s="442"/>
      <c r="EQ40" s="442"/>
      <c r="ER40" s="442"/>
      <c r="ES40" s="442"/>
      <c r="ET40" s="442"/>
      <c r="EU40" s="442"/>
      <c r="EV40" s="442"/>
      <c r="EW40" s="442"/>
      <c r="EX40" s="442"/>
      <c r="EY40" s="442"/>
      <c r="EZ40" s="442"/>
      <c r="FA40" s="442"/>
      <c r="FB40" s="442"/>
      <c r="FC40" s="442"/>
      <c r="FD40" s="442"/>
      <c r="FE40" s="442"/>
      <c r="FF40" s="442"/>
      <c r="FG40" s="442"/>
      <c r="FH40" s="442"/>
      <c r="FI40" s="442"/>
      <c r="FJ40" s="442"/>
      <c r="FK40" s="442"/>
      <c r="FL40" s="442"/>
      <c r="FM40" s="442"/>
      <c r="FN40" s="442"/>
      <c r="FO40" s="442"/>
      <c r="FP40" s="442"/>
      <c r="FQ40" s="442"/>
      <c r="FR40" s="442"/>
      <c r="FS40" s="442"/>
      <c r="FT40" s="442"/>
      <c r="FU40" s="442"/>
      <c r="FV40" s="442"/>
      <c r="FW40" s="442"/>
      <c r="FX40" s="442"/>
      <c r="FY40" s="442"/>
      <c r="FZ40" s="442"/>
      <c r="GA40" s="442"/>
      <c r="GB40" s="442"/>
      <c r="GC40" s="442"/>
      <c r="GD40" s="442"/>
      <c r="GE40" s="442"/>
      <c r="GF40" s="442"/>
      <c r="GG40" s="442"/>
      <c r="GH40" s="442"/>
      <c r="GI40" s="442"/>
      <c r="GJ40" s="442"/>
      <c r="GK40" s="442"/>
      <c r="GL40" s="442"/>
      <c r="GM40" s="442"/>
      <c r="GN40" s="442"/>
      <c r="GO40" s="442"/>
      <c r="GP40" s="442"/>
      <c r="GQ40" s="442"/>
      <c r="GR40" s="442"/>
      <c r="GS40" s="442"/>
      <c r="GT40" s="442"/>
      <c r="GU40" s="442"/>
      <c r="GV40" s="442"/>
      <c r="GW40" s="442"/>
      <c r="GX40" s="442"/>
      <c r="GY40" s="442"/>
      <c r="GZ40" s="442"/>
      <c r="HA40" s="442"/>
      <c r="HB40" s="442"/>
      <c r="HC40" s="442"/>
      <c r="HD40" s="442"/>
      <c r="HE40" s="442"/>
      <c r="HF40" s="442"/>
      <c r="HG40" s="442"/>
      <c r="HH40" s="442"/>
      <c r="HI40" s="442"/>
      <c r="HJ40" s="442"/>
      <c r="HK40" s="442"/>
      <c r="HL40" s="442"/>
      <c r="HM40" s="442"/>
      <c r="HN40" s="442"/>
      <c r="HO40" s="442"/>
      <c r="HP40" s="442"/>
      <c r="HQ40" s="442"/>
      <c r="HR40" s="442"/>
      <c r="HS40" s="442"/>
      <c r="HT40" s="442"/>
      <c r="HU40" s="442"/>
      <c r="HV40" s="442"/>
      <c r="HW40" s="442"/>
      <c r="HX40" s="442"/>
      <c r="HY40" s="442"/>
      <c r="HZ40" s="442"/>
      <c r="IA40" s="442"/>
      <c r="IB40" s="442"/>
      <c r="IC40" s="442"/>
      <c r="ID40" s="442"/>
      <c r="IE40" s="442"/>
      <c r="IF40" s="442"/>
      <c r="IG40" s="442"/>
      <c r="IH40" s="442"/>
      <c r="II40" s="442"/>
      <c r="IJ40" s="442"/>
      <c r="IK40" s="442"/>
      <c r="IL40" s="442"/>
      <c r="IM40" s="442"/>
      <c r="IN40" s="442"/>
      <c r="IO40" s="442"/>
      <c r="IP40" s="442"/>
      <c r="IQ40" s="442"/>
      <c r="IR40" s="442"/>
      <c r="IS40" s="442"/>
      <c r="IT40" s="442"/>
      <c r="IU40" s="442"/>
      <c r="IV40" s="442"/>
      <c r="IW40" s="442"/>
      <c r="IX40" s="442"/>
      <c r="IY40" s="442"/>
      <c r="IZ40" s="442"/>
      <c r="JA40" s="442"/>
      <c r="JB40" s="442"/>
      <c r="JC40" s="442"/>
      <c r="JD40" s="442"/>
      <c r="JE40" s="442"/>
      <c r="JF40" s="442"/>
      <c r="JG40" s="442"/>
      <c r="JH40" s="442"/>
      <c r="JI40" s="442"/>
      <c r="JJ40" s="442"/>
      <c r="JK40" s="442"/>
      <c r="JL40" s="442"/>
      <c r="JM40" s="442"/>
      <c r="JN40" s="442"/>
      <c r="JO40" s="442"/>
      <c r="JP40" s="442"/>
      <c r="JQ40" s="442"/>
      <c r="JR40" s="442"/>
      <c r="JS40" s="442"/>
      <c r="JT40" s="442"/>
      <c r="JU40" s="442"/>
      <c r="JV40" s="442"/>
      <c r="JW40" s="442"/>
      <c r="JX40" s="442"/>
      <c r="JY40" s="442"/>
      <c r="JZ40" s="442"/>
      <c r="KA40" s="442"/>
      <c r="KB40" s="442"/>
      <c r="KC40" s="442"/>
      <c r="KD40" s="442"/>
      <c r="KE40" s="442"/>
      <c r="KF40" s="442"/>
      <c r="KG40" s="442"/>
      <c r="KH40" s="442"/>
      <c r="KI40" s="442"/>
      <c r="KJ40" s="442"/>
      <c r="KK40" s="442"/>
      <c r="KL40" s="442"/>
      <c r="KM40" s="442"/>
      <c r="KN40" s="442"/>
      <c r="KO40" s="442"/>
      <c r="KP40" s="442"/>
      <c r="KQ40" s="442"/>
      <c r="KR40" s="442"/>
      <c r="KS40" s="442"/>
      <c r="KT40" s="442"/>
      <c r="KU40" s="442"/>
      <c r="KV40" s="442"/>
      <c r="KW40" s="442"/>
      <c r="KX40" s="442"/>
      <c r="KY40" s="442"/>
      <c r="KZ40" s="442"/>
      <c r="LA40" s="442"/>
      <c r="LB40" s="442"/>
      <c r="LC40" s="442"/>
      <c r="LD40" s="442"/>
      <c r="LE40" s="442"/>
      <c r="LF40" s="442"/>
      <c r="LG40" s="442"/>
      <c r="LH40" s="442"/>
      <c r="LI40" s="442"/>
      <c r="LJ40" s="442"/>
      <c r="LK40" s="442"/>
      <c r="LL40" s="442"/>
      <c r="LM40" s="442"/>
      <c r="LN40" s="442"/>
      <c r="LO40" s="442"/>
      <c r="LP40" s="442"/>
      <c r="LQ40" s="442"/>
      <c r="LR40" s="442"/>
      <c r="LS40" s="442"/>
      <c r="LT40" s="442"/>
      <c r="LU40" s="442"/>
      <c r="LV40" s="442"/>
      <c r="LW40" s="442"/>
      <c r="LX40" s="442"/>
      <c r="LY40" s="442"/>
      <c r="LZ40" s="442"/>
      <c r="MA40" s="442"/>
      <c r="MB40" s="442"/>
      <c r="MC40" s="442"/>
      <c r="MD40" s="442"/>
      <c r="ME40" s="442"/>
      <c r="MF40" s="442"/>
      <c r="MG40" s="442"/>
      <c r="MH40" s="442"/>
      <c r="MI40" s="442"/>
      <c r="MJ40" s="442"/>
      <c r="MK40" s="442"/>
      <c r="ML40" s="442"/>
      <c r="MM40" s="442"/>
      <c r="MN40" s="442"/>
      <c r="MO40" s="442"/>
      <c r="MP40" s="442"/>
      <c r="MQ40" s="442"/>
      <c r="MR40" s="442"/>
      <c r="MS40" s="442"/>
      <c r="MT40" s="442"/>
      <c r="MU40" s="442"/>
      <c r="MV40" s="442"/>
      <c r="MW40" s="442"/>
      <c r="MX40" s="442"/>
      <c r="MY40" s="442"/>
      <c r="MZ40" s="442"/>
      <c r="NA40" s="442"/>
      <c r="NB40" s="442"/>
      <c r="NC40" s="442"/>
      <c r="ND40" s="442"/>
      <c r="NE40" s="442"/>
      <c r="NF40" s="442"/>
      <c r="NG40" s="442"/>
      <c r="NH40" s="442"/>
      <c r="NI40" s="442"/>
      <c r="NJ40" s="442"/>
      <c r="NK40" s="442"/>
      <c r="NL40" s="442"/>
      <c r="NM40" s="442"/>
      <c r="NN40" s="442"/>
      <c r="NO40" s="442"/>
      <c r="NP40" s="442"/>
      <c r="NQ40" s="442"/>
      <c r="NR40" s="442"/>
      <c r="NS40" s="442"/>
      <c r="NT40" s="442"/>
      <c r="NU40" s="442"/>
      <c r="NV40" s="442"/>
      <c r="NW40" s="442"/>
      <c r="NX40" s="442"/>
      <c r="NY40" s="442"/>
      <c r="NZ40" s="442"/>
      <c r="OA40" s="442"/>
      <c r="OB40" s="442"/>
      <c r="OC40" s="442"/>
      <c r="OD40" s="442"/>
      <c r="OE40" s="442"/>
      <c r="OF40" s="442"/>
      <c r="OG40" s="442"/>
      <c r="OH40" s="442"/>
      <c r="OI40" s="442"/>
      <c r="OJ40" s="442"/>
      <c r="OK40" s="442"/>
      <c r="OL40" s="442"/>
    </row>
    <row r="41" spans="1:402" ht="16.2">
      <c r="A41" s="435"/>
      <c r="B41" s="436"/>
      <c r="C41" s="436"/>
      <c r="D41" s="437"/>
      <c r="E41" s="421" t="str">
        <f t="shared" si="42"/>
        <v>0/0</v>
      </c>
      <c r="F41" s="453"/>
      <c r="G41" s="437"/>
      <c r="H41" s="442"/>
      <c r="I41" s="442"/>
      <c r="J41" s="442"/>
      <c r="K41" s="442"/>
      <c r="L41" s="442"/>
      <c r="M41" s="442"/>
      <c r="N41" s="442"/>
      <c r="O41" s="442"/>
      <c r="P41" s="442"/>
      <c r="Q41" s="442"/>
      <c r="R41" s="442"/>
      <c r="S41" s="442"/>
      <c r="T41" s="442"/>
      <c r="U41" s="442"/>
      <c r="V41" s="442"/>
      <c r="W41" s="442"/>
      <c r="X41" s="442"/>
      <c r="Y41" s="442"/>
      <c r="Z41" s="442"/>
      <c r="AA41" s="442"/>
      <c r="AB41" s="442"/>
      <c r="AC41" s="442"/>
      <c r="AD41" s="442"/>
      <c r="AE41" s="442"/>
      <c r="AF41" s="442"/>
      <c r="AG41" s="442"/>
      <c r="AH41" s="442"/>
      <c r="AI41" s="442"/>
      <c r="AJ41" s="442"/>
      <c r="AK41" s="442"/>
      <c r="AL41" s="442"/>
      <c r="AM41" s="442"/>
      <c r="AN41" s="442"/>
      <c r="AO41" s="442"/>
      <c r="AP41" s="442"/>
      <c r="AQ41" s="442"/>
      <c r="AR41" s="442"/>
      <c r="AS41" s="442"/>
      <c r="AT41" s="442"/>
      <c r="AU41" s="442"/>
      <c r="AV41" s="442"/>
      <c r="AW41" s="442"/>
      <c r="AX41" s="442"/>
      <c r="AY41" s="442"/>
      <c r="AZ41" s="442"/>
      <c r="BA41" s="442"/>
      <c r="BB41" s="442"/>
      <c r="BC41" s="442"/>
      <c r="BD41" s="442"/>
      <c r="BE41" s="442"/>
      <c r="BF41" s="442"/>
      <c r="BG41" s="442"/>
      <c r="BH41" s="442"/>
      <c r="BI41" s="442"/>
      <c r="BJ41" s="442"/>
      <c r="BK41" s="442"/>
      <c r="BL41" s="442"/>
      <c r="BM41" s="442"/>
      <c r="BN41" s="442"/>
      <c r="BO41" s="442"/>
      <c r="BP41" s="442"/>
      <c r="BQ41" s="442"/>
      <c r="BR41" s="442"/>
      <c r="BS41" s="442"/>
      <c r="BT41" s="442"/>
      <c r="BU41" s="442"/>
      <c r="BV41" s="442"/>
      <c r="BW41" s="442"/>
      <c r="BX41" s="442"/>
      <c r="BY41" s="442"/>
      <c r="BZ41" s="442"/>
      <c r="CA41" s="442"/>
      <c r="CB41" s="442"/>
      <c r="CC41" s="442"/>
      <c r="CD41" s="442"/>
      <c r="CE41" s="442"/>
      <c r="CF41" s="442"/>
      <c r="CG41" s="442"/>
      <c r="CH41" s="442"/>
      <c r="CI41" s="442"/>
      <c r="CJ41" s="442"/>
      <c r="CK41" s="442"/>
      <c r="CL41" s="442"/>
      <c r="CM41" s="442"/>
      <c r="CN41" s="442"/>
      <c r="CO41" s="442"/>
      <c r="CP41" s="442"/>
      <c r="CQ41" s="442"/>
      <c r="CR41" s="442"/>
      <c r="CS41" s="442"/>
      <c r="CT41" s="442"/>
      <c r="CU41" s="442"/>
      <c r="CV41" s="442"/>
      <c r="CW41" s="442"/>
      <c r="CX41" s="442"/>
      <c r="CY41" s="442"/>
      <c r="CZ41" s="442"/>
      <c r="DA41" s="442"/>
      <c r="DB41" s="442"/>
      <c r="DC41" s="442"/>
      <c r="DD41" s="442"/>
      <c r="DE41" s="442"/>
      <c r="DF41" s="442"/>
      <c r="DG41" s="442"/>
      <c r="DH41" s="442"/>
      <c r="DI41" s="442"/>
      <c r="DJ41" s="442"/>
      <c r="DK41" s="442"/>
      <c r="DL41" s="442"/>
      <c r="DM41" s="442"/>
      <c r="DN41" s="442"/>
      <c r="DO41" s="442"/>
      <c r="DP41" s="442"/>
      <c r="DQ41" s="442"/>
      <c r="DR41" s="442"/>
      <c r="DS41" s="442"/>
      <c r="DT41" s="442"/>
      <c r="DU41" s="442"/>
      <c r="DV41" s="442"/>
      <c r="DW41" s="442"/>
      <c r="DX41" s="442"/>
      <c r="DY41" s="442"/>
      <c r="DZ41" s="442"/>
      <c r="EA41" s="442"/>
      <c r="EB41" s="442"/>
      <c r="EC41" s="442"/>
      <c r="ED41" s="442"/>
      <c r="EE41" s="442"/>
      <c r="EF41" s="442"/>
      <c r="EG41" s="442"/>
      <c r="EH41" s="442"/>
      <c r="EI41" s="442"/>
      <c r="EJ41" s="442"/>
      <c r="EK41" s="442"/>
      <c r="EL41" s="442"/>
      <c r="EM41" s="442"/>
      <c r="EN41" s="442"/>
      <c r="EO41" s="442"/>
      <c r="EP41" s="442"/>
      <c r="EQ41" s="442"/>
      <c r="ER41" s="442"/>
      <c r="ES41" s="442"/>
      <c r="ET41" s="442"/>
      <c r="EU41" s="442"/>
      <c r="EV41" s="442"/>
      <c r="EW41" s="442"/>
      <c r="EX41" s="442"/>
      <c r="EY41" s="442"/>
      <c r="EZ41" s="442"/>
      <c r="FA41" s="442"/>
      <c r="FB41" s="442"/>
      <c r="FC41" s="442"/>
      <c r="FD41" s="442"/>
      <c r="FE41" s="442"/>
      <c r="FF41" s="442"/>
      <c r="FG41" s="442"/>
      <c r="FH41" s="442"/>
      <c r="FI41" s="442"/>
      <c r="FJ41" s="442"/>
      <c r="FK41" s="442"/>
      <c r="FL41" s="442"/>
      <c r="FM41" s="442"/>
      <c r="FN41" s="442"/>
      <c r="FO41" s="442"/>
      <c r="FP41" s="442"/>
      <c r="FQ41" s="442"/>
      <c r="FR41" s="442"/>
      <c r="FS41" s="442"/>
      <c r="FT41" s="442"/>
      <c r="FU41" s="442"/>
      <c r="FV41" s="442"/>
      <c r="FW41" s="442"/>
      <c r="FX41" s="442"/>
      <c r="FY41" s="442"/>
      <c r="FZ41" s="442"/>
      <c r="GA41" s="442"/>
      <c r="GB41" s="442"/>
      <c r="GC41" s="442"/>
      <c r="GD41" s="442"/>
      <c r="GE41" s="442"/>
      <c r="GF41" s="442"/>
      <c r="GG41" s="442"/>
      <c r="GH41" s="442"/>
      <c r="GI41" s="442"/>
      <c r="GJ41" s="442"/>
      <c r="GK41" s="442"/>
      <c r="GL41" s="442"/>
      <c r="GM41" s="442"/>
      <c r="GN41" s="442"/>
      <c r="GO41" s="442"/>
      <c r="GP41" s="442"/>
      <c r="GQ41" s="442"/>
      <c r="GR41" s="442"/>
      <c r="GS41" s="442"/>
      <c r="GT41" s="442"/>
      <c r="GU41" s="442"/>
      <c r="GV41" s="442"/>
      <c r="GW41" s="442"/>
      <c r="GX41" s="442"/>
      <c r="GY41" s="442"/>
      <c r="GZ41" s="442"/>
      <c r="HA41" s="442"/>
      <c r="HB41" s="442"/>
      <c r="HC41" s="442"/>
      <c r="HD41" s="442"/>
      <c r="HE41" s="442"/>
      <c r="HF41" s="442"/>
      <c r="HG41" s="442"/>
      <c r="HH41" s="442"/>
      <c r="HI41" s="442"/>
      <c r="HJ41" s="442"/>
      <c r="HK41" s="442"/>
      <c r="HL41" s="442"/>
      <c r="HM41" s="442"/>
      <c r="HN41" s="442"/>
      <c r="HO41" s="442"/>
      <c r="HP41" s="442"/>
      <c r="HQ41" s="442"/>
      <c r="HR41" s="442"/>
      <c r="HS41" s="442"/>
      <c r="HT41" s="442"/>
      <c r="HU41" s="442"/>
      <c r="HV41" s="442"/>
      <c r="HW41" s="442"/>
      <c r="HX41" s="442"/>
      <c r="HY41" s="442"/>
      <c r="HZ41" s="442"/>
      <c r="IA41" s="442"/>
      <c r="IB41" s="442"/>
      <c r="IC41" s="442"/>
      <c r="ID41" s="442"/>
      <c r="IE41" s="442"/>
      <c r="IF41" s="442"/>
      <c r="IG41" s="442"/>
      <c r="IH41" s="442"/>
      <c r="II41" s="442"/>
      <c r="IJ41" s="442"/>
      <c r="IK41" s="442"/>
      <c r="IL41" s="442"/>
      <c r="IM41" s="442"/>
      <c r="IN41" s="442"/>
      <c r="IO41" s="442"/>
      <c r="IP41" s="442"/>
      <c r="IQ41" s="442"/>
      <c r="IR41" s="442"/>
      <c r="IS41" s="442"/>
      <c r="IT41" s="442"/>
      <c r="IU41" s="442"/>
      <c r="IV41" s="442"/>
      <c r="IW41" s="442"/>
      <c r="IX41" s="442"/>
      <c r="IY41" s="442"/>
      <c r="IZ41" s="442"/>
      <c r="JA41" s="442"/>
      <c r="JB41" s="442"/>
      <c r="JC41" s="442"/>
      <c r="JD41" s="442"/>
      <c r="JE41" s="442"/>
      <c r="JF41" s="442"/>
      <c r="JG41" s="442"/>
      <c r="JH41" s="442"/>
      <c r="JI41" s="442"/>
      <c r="JJ41" s="442"/>
      <c r="JK41" s="442"/>
      <c r="JL41" s="442"/>
      <c r="JM41" s="442"/>
      <c r="JN41" s="442"/>
      <c r="JO41" s="442"/>
      <c r="JP41" s="442"/>
      <c r="JQ41" s="442"/>
      <c r="JR41" s="442"/>
      <c r="JS41" s="442"/>
      <c r="JT41" s="442"/>
      <c r="JU41" s="442"/>
      <c r="JV41" s="442"/>
      <c r="JW41" s="442"/>
      <c r="JX41" s="442"/>
      <c r="JY41" s="442"/>
      <c r="JZ41" s="442"/>
      <c r="KA41" s="442"/>
      <c r="KB41" s="442"/>
      <c r="KC41" s="442"/>
      <c r="KD41" s="442"/>
      <c r="KE41" s="442"/>
      <c r="KF41" s="442"/>
      <c r="KG41" s="442"/>
      <c r="KH41" s="442"/>
      <c r="KI41" s="442"/>
      <c r="KJ41" s="442"/>
      <c r="KK41" s="442"/>
      <c r="KL41" s="442"/>
      <c r="KM41" s="442"/>
      <c r="KN41" s="442"/>
      <c r="KO41" s="442"/>
      <c r="KP41" s="442"/>
      <c r="KQ41" s="442"/>
      <c r="KR41" s="442"/>
      <c r="KS41" s="442"/>
      <c r="KT41" s="442"/>
      <c r="KU41" s="442"/>
      <c r="KV41" s="442"/>
      <c r="KW41" s="442"/>
      <c r="KX41" s="442"/>
      <c r="KY41" s="442"/>
      <c r="KZ41" s="442"/>
      <c r="LA41" s="442"/>
      <c r="LB41" s="442"/>
      <c r="LC41" s="442"/>
      <c r="LD41" s="442"/>
      <c r="LE41" s="442"/>
      <c r="LF41" s="442"/>
      <c r="LG41" s="442"/>
      <c r="LH41" s="442"/>
      <c r="LI41" s="442"/>
      <c r="LJ41" s="442"/>
      <c r="LK41" s="442"/>
      <c r="LL41" s="442"/>
      <c r="LM41" s="442"/>
      <c r="LN41" s="442"/>
      <c r="LO41" s="442"/>
      <c r="LP41" s="442"/>
      <c r="LQ41" s="442"/>
      <c r="LR41" s="442"/>
      <c r="LS41" s="442"/>
      <c r="LT41" s="442"/>
      <c r="LU41" s="442"/>
      <c r="LV41" s="442"/>
      <c r="LW41" s="442"/>
      <c r="LX41" s="442"/>
      <c r="LY41" s="442"/>
      <c r="LZ41" s="442"/>
      <c r="MA41" s="442"/>
      <c r="MB41" s="442"/>
      <c r="MC41" s="442"/>
      <c r="MD41" s="442"/>
      <c r="ME41" s="442"/>
      <c r="MF41" s="442"/>
      <c r="MG41" s="442"/>
      <c r="MH41" s="442"/>
      <c r="MI41" s="442"/>
      <c r="MJ41" s="442"/>
      <c r="MK41" s="442"/>
      <c r="ML41" s="442"/>
      <c r="MM41" s="442"/>
      <c r="MN41" s="442"/>
      <c r="MO41" s="442"/>
      <c r="MP41" s="442"/>
      <c r="MQ41" s="442"/>
      <c r="MR41" s="442"/>
      <c r="MS41" s="442"/>
      <c r="MT41" s="442"/>
      <c r="MU41" s="442"/>
      <c r="MV41" s="442"/>
      <c r="MW41" s="442"/>
      <c r="MX41" s="442"/>
      <c r="MY41" s="442"/>
      <c r="MZ41" s="442"/>
      <c r="NA41" s="442"/>
      <c r="NB41" s="442"/>
      <c r="NC41" s="442"/>
      <c r="ND41" s="442"/>
      <c r="NE41" s="442"/>
      <c r="NF41" s="442"/>
      <c r="NG41" s="442"/>
      <c r="NH41" s="442"/>
      <c r="NI41" s="442"/>
      <c r="NJ41" s="442"/>
      <c r="NK41" s="442"/>
      <c r="NL41" s="442"/>
      <c r="NM41" s="442"/>
      <c r="NN41" s="442"/>
      <c r="NO41" s="442"/>
      <c r="NP41" s="442"/>
      <c r="NQ41" s="442"/>
      <c r="NR41" s="442"/>
      <c r="NS41" s="442"/>
      <c r="NT41" s="442"/>
      <c r="NU41" s="442"/>
      <c r="NV41" s="442"/>
      <c r="NW41" s="442"/>
      <c r="NX41" s="442"/>
      <c r="NY41" s="442"/>
      <c r="NZ41" s="442"/>
      <c r="OA41" s="442"/>
      <c r="OB41" s="442"/>
      <c r="OC41" s="442"/>
      <c r="OD41" s="442"/>
      <c r="OE41" s="442"/>
      <c r="OF41" s="442"/>
      <c r="OG41" s="442"/>
      <c r="OH41" s="442"/>
      <c r="OI41" s="442"/>
      <c r="OJ41" s="442"/>
      <c r="OK41" s="442"/>
      <c r="OL41" s="442"/>
    </row>
    <row r="42" spans="1:402" ht="16.2">
      <c r="A42" s="435"/>
      <c r="B42" s="436"/>
      <c r="C42" s="436"/>
      <c r="D42" s="437"/>
      <c r="E42" s="421" t="str">
        <f t="shared" si="42"/>
        <v>0/0</v>
      </c>
      <c r="F42" s="453"/>
      <c r="G42" s="437"/>
      <c r="H42" s="442"/>
      <c r="I42" s="442"/>
      <c r="J42" s="442"/>
      <c r="K42" s="442"/>
      <c r="L42" s="442"/>
      <c r="M42" s="442"/>
      <c r="N42" s="442"/>
      <c r="O42" s="442"/>
      <c r="P42" s="442"/>
      <c r="Q42" s="442"/>
      <c r="R42" s="442"/>
      <c r="S42" s="442"/>
      <c r="T42" s="442"/>
      <c r="U42" s="442"/>
      <c r="V42" s="442"/>
      <c r="W42" s="442"/>
      <c r="X42" s="442"/>
      <c r="Y42" s="442"/>
      <c r="Z42" s="442"/>
      <c r="AA42" s="442"/>
      <c r="AB42" s="442"/>
      <c r="AC42" s="442"/>
      <c r="AD42" s="442"/>
      <c r="AE42" s="442"/>
      <c r="AF42" s="442"/>
      <c r="AG42" s="442"/>
      <c r="AH42" s="442"/>
      <c r="AI42" s="442"/>
      <c r="AJ42" s="442"/>
      <c r="AK42" s="442"/>
      <c r="AL42" s="442"/>
      <c r="AM42" s="442"/>
      <c r="AN42" s="442"/>
      <c r="AO42" s="442"/>
      <c r="AP42" s="442"/>
      <c r="AQ42" s="442"/>
      <c r="AR42" s="442"/>
      <c r="AS42" s="442"/>
      <c r="AT42" s="442"/>
      <c r="AU42" s="442"/>
      <c r="AV42" s="442"/>
      <c r="AW42" s="442"/>
      <c r="AX42" s="442"/>
      <c r="AY42" s="442"/>
      <c r="AZ42" s="442"/>
      <c r="BA42" s="442"/>
      <c r="BB42" s="442"/>
      <c r="BC42" s="442"/>
      <c r="BD42" s="442"/>
      <c r="BE42" s="442"/>
      <c r="BF42" s="442"/>
      <c r="BG42" s="442"/>
      <c r="BH42" s="442"/>
      <c r="BI42" s="442"/>
      <c r="BJ42" s="442"/>
      <c r="BK42" s="442"/>
      <c r="BL42" s="442"/>
      <c r="BM42" s="442"/>
      <c r="BN42" s="442"/>
      <c r="BO42" s="442"/>
      <c r="BP42" s="442"/>
      <c r="BQ42" s="442"/>
      <c r="BR42" s="442"/>
      <c r="BS42" s="442"/>
      <c r="BT42" s="442"/>
      <c r="BU42" s="442"/>
      <c r="BV42" s="442"/>
      <c r="BW42" s="442"/>
      <c r="BX42" s="442"/>
      <c r="BY42" s="442"/>
      <c r="BZ42" s="442"/>
      <c r="CA42" s="442"/>
      <c r="CB42" s="442"/>
      <c r="CC42" s="442"/>
      <c r="CD42" s="442"/>
      <c r="CE42" s="442"/>
      <c r="CF42" s="442"/>
      <c r="CG42" s="442"/>
      <c r="CH42" s="442"/>
      <c r="CI42" s="442"/>
      <c r="CJ42" s="442"/>
      <c r="CK42" s="442"/>
      <c r="CL42" s="442"/>
      <c r="CM42" s="442"/>
      <c r="CN42" s="442"/>
      <c r="CO42" s="442"/>
      <c r="CP42" s="442"/>
      <c r="CQ42" s="442"/>
      <c r="CR42" s="442"/>
      <c r="CS42" s="442"/>
      <c r="CT42" s="442"/>
      <c r="CU42" s="442"/>
      <c r="CV42" s="442"/>
      <c r="CW42" s="442"/>
      <c r="CX42" s="442"/>
      <c r="CY42" s="442"/>
      <c r="CZ42" s="442"/>
      <c r="DA42" s="442"/>
      <c r="DB42" s="442"/>
      <c r="DC42" s="442"/>
      <c r="DD42" s="442"/>
      <c r="DE42" s="442"/>
      <c r="DF42" s="442"/>
      <c r="DG42" s="442"/>
      <c r="DH42" s="442"/>
      <c r="DI42" s="442"/>
      <c r="DJ42" s="442"/>
      <c r="DK42" s="442"/>
      <c r="DL42" s="442"/>
      <c r="DM42" s="442"/>
      <c r="DN42" s="442"/>
      <c r="DO42" s="442"/>
      <c r="DP42" s="442"/>
      <c r="DQ42" s="442"/>
      <c r="DR42" s="442"/>
      <c r="DS42" s="442"/>
      <c r="DT42" s="442"/>
      <c r="DU42" s="442"/>
      <c r="DV42" s="442"/>
      <c r="DW42" s="442"/>
      <c r="DX42" s="442"/>
      <c r="DY42" s="442"/>
      <c r="DZ42" s="442"/>
      <c r="EA42" s="442"/>
      <c r="EB42" s="442"/>
      <c r="EC42" s="442"/>
      <c r="ED42" s="442"/>
      <c r="EE42" s="442"/>
      <c r="EF42" s="442"/>
      <c r="EG42" s="442"/>
      <c r="EH42" s="442"/>
      <c r="EI42" s="442"/>
      <c r="EJ42" s="442"/>
      <c r="EK42" s="442"/>
      <c r="EL42" s="442"/>
      <c r="EM42" s="442"/>
      <c r="EN42" s="442"/>
      <c r="EO42" s="442"/>
      <c r="EP42" s="442"/>
      <c r="EQ42" s="442"/>
      <c r="ER42" s="442"/>
      <c r="ES42" s="442"/>
      <c r="ET42" s="442"/>
      <c r="EU42" s="442"/>
      <c r="EV42" s="442"/>
      <c r="EW42" s="442"/>
      <c r="EX42" s="442"/>
      <c r="EY42" s="442"/>
      <c r="EZ42" s="442"/>
      <c r="FA42" s="442"/>
      <c r="FB42" s="442"/>
      <c r="FC42" s="442"/>
      <c r="FD42" s="442"/>
      <c r="FE42" s="442"/>
      <c r="FF42" s="442"/>
      <c r="FG42" s="442"/>
      <c r="FH42" s="442"/>
      <c r="FI42" s="442"/>
      <c r="FJ42" s="442"/>
      <c r="FK42" s="442"/>
      <c r="FL42" s="442"/>
      <c r="FM42" s="442"/>
      <c r="FN42" s="442"/>
      <c r="FO42" s="442"/>
      <c r="FP42" s="442"/>
      <c r="FQ42" s="442"/>
      <c r="FR42" s="442"/>
      <c r="FS42" s="442"/>
      <c r="FT42" s="442"/>
      <c r="FU42" s="442"/>
      <c r="FV42" s="442"/>
      <c r="FW42" s="442"/>
      <c r="FX42" s="442"/>
      <c r="FY42" s="442"/>
      <c r="FZ42" s="442"/>
      <c r="GA42" s="442"/>
      <c r="GB42" s="442"/>
      <c r="GC42" s="442"/>
      <c r="GD42" s="442"/>
      <c r="GE42" s="442"/>
      <c r="GF42" s="442"/>
      <c r="GG42" s="442"/>
      <c r="GH42" s="442"/>
      <c r="GI42" s="442"/>
      <c r="GJ42" s="442"/>
      <c r="GK42" s="442"/>
      <c r="GL42" s="442"/>
      <c r="GM42" s="442"/>
      <c r="GN42" s="442"/>
      <c r="GO42" s="442"/>
      <c r="GP42" s="442"/>
      <c r="GQ42" s="442"/>
      <c r="GR42" s="442"/>
      <c r="GS42" s="442"/>
      <c r="GT42" s="442"/>
      <c r="GU42" s="442"/>
      <c r="GV42" s="442"/>
      <c r="GW42" s="442"/>
      <c r="GX42" s="442"/>
      <c r="GY42" s="442"/>
      <c r="GZ42" s="442"/>
      <c r="HA42" s="442"/>
      <c r="HB42" s="442"/>
      <c r="HC42" s="442"/>
      <c r="HD42" s="442"/>
      <c r="HE42" s="442"/>
      <c r="HF42" s="442"/>
      <c r="HG42" s="442"/>
      <c r="HH42" s="442"/>
      <c r="HI42" s="442"/>
      <c r="HJ42" s="442"/>
      <c r="HK42" s="442"/>
      <c r="HL42" s="442"/>
      <c r="HM42" s="442"/>
      <c r="HN42" s="442"/>
      <c r="HO42" s="442"/>
      <c r="HP42" s="442"/>
      <c r="HQ42" s="442"/>
      <c r="HR42" s="442"/>
      <c r="HS42" s="442"/>
      <c r="HT42" s="442"/>
      <c r="HU42" s="442"/>
      <c r="HV42" s="442"/>
      <c r="HW42" s="442"/>
      <c r="HX42" s="442"/>
      <c r="HY42" s="442"/>
      <c r="HZ42" s="442"/>
      <c r="IA42" s="442"/>
      <c r="IB42" s="442"/>
      <c r="IC42" s="442"/>
      <c r="ID42" s="442"/>
      <c r="IE42" s="442"/>
      <c r="IF42" s="442"/>
      <c r="IG42" s="442"/>
      <c r="IH42" s="442"/>
      <c r="II42" s="442"/>
      <c r="IJ42" s="442"/>
      <c r="IK42" s="442"/>
      <c r="IL42" s="442"/>
      <c r="IM42" s="442"/>
      <c r="IN42" s="442"/>
      <c r="IO42" s="442"/>
      <c r="IP42" s="442"/>
      <c r="IQ42" s="442"/>
      <c r="IR42" s="442"/>
      <c r="IS42" s="442"/>
      <c r="IT42" s="442"/>
      <c r="IU42" s="442"/>
      <c r="IV42" s="442"/>
      <c r="IW42" s="442"/>
      <c r="IX42" s="442"/>
      <c r="IY42" s="442"/>
      <c r="IZ42" s="442"/>
      <c r="JA42" s="442"/>
      <c r="JB42" s="442"/>
      <c r="JC42" s="442"/>
      <c r="JD42" s="442"/>
      <c r="JE42" s="442"/>
      <c r="JF42" s="442"/>
      <c r="JG42" s="442"/>
      <c r="JH42" s="442"/>
      <c r="JI42" s="442"/>
      <c r="JJ42" s="442"/>
      <c r="JK42" s="442"/>
      <c r="JL42" s="442"/>
      <c r="JM42" s="442"/>
      <c r="JN42" s="442"/>
      <c r="JO42" s="442"/>
      <c r="JP42" s="442"/>
      <c r="JQ42" s="442"/>
      <c r="JR42" s="442"/>
      <c r="JS42" s="442"/>
      <c r="JT42" s="442"/>
      <c r="JU42" s="442"/>
      <c r="JV42" s="442"/>
      <c r="JW42" s="442"/>
      <c r="JX42" s="442"/>
      <c r="JY42" s="442"/>
      <c r="JZ42" s="442"/>
      <c r="KA42" s="442"/>
      <c r="KB42" s="442"/>
      <c r="KC42" s="442"/>
      <c r="KD42" s="442"/>
      <c r="KE42" s="442"/>
      <c r="KF42" s="442"/>
      <c r="KG42" s="442"/>
      <c r="KH42" s="442"/>
      <c r="KI42" s="442"/>
      <c r="KJ42" s="442"/>
      <c r="KK42" s="442"/>
      <c r="KL42" s="442"/>
      <c r="KM42" s="442"/>
      <c r="KN42" s="442"/>
      <c r="KO42" s="442"/>
      <c r="KP42" s="442"/>
      <c r="KQ42" s="442"/>
      <c r="KR42" s="442"/>
      <c r="KS42" s="442"/>
      <c r="KT42" s="442"/>
      <c r="KU42" s="442"/>
      <c r="KV42" s="442"/>
      <c r="KW42" s="442"/>
      <c r="KX42" s="442"/>
      <c r="KY42" s="442"/>
      <c r="KZ42" s="442"/>
      <c r="LA42" s="442"/>
      <c r="LB42" s="442"/>
      <c r="LC42" s="442"/>
      <c r="LD42" s="442"/>
      <c r="LE42" s="442"/>
      <c r="LF42" s="442"/>
      <c r="LG42" s="442"/>
      <c r="LH42" s="442"/>
      <c r="LI42" s="442"/>
      <c r="LJ42" s="442"/>
      <c r="LK42" s="442"/>
      <c r="LL42" s="442"/>
      <c r="LM42" s="442"/>
      <c r="LN42" s="442"/>
      <c r="LO42" s="442"/>
      <c r="LP42" s="442"/>
      <c r="LQ42" s="442"/>
      <c r="LR42" s="442"/>
      <c r="LS42" s="442"/>
      <c r="LT42" s="442"/>
      <c r="LU42" s="442"/>
      <c r="LV42" s="442"/>
      <c r="LW42" s="442"/>
      <c r="LX42" s="442"/>
      <c r="LY42" s="442"/>
      <c r="LZ42" s="442"/>
      <c r="MA42" s="442"/>
      <c r="MB42" s="442"/>
      <c r="MC42" s="442"/>
      <c r="MD42" s="442"/>
      <c r="ME42" s="442"/>
      <c r="MF42" s="442"/>
      <c r="MG42" s="442"/>
      <c r="MH42" s="442"/>
      <c r="MI42" s="442"/>
      <c r="MJ42" s="442"/>
      <c r="MK42" s="442"/>
      <c r="ML42" s="442"/>
      <c r="MM42" s="442"/>
      <c r="MN42" s="442"/>
      <c r="MO42" s="442"/>
      <c r="MP42" s="442"/>
      <c r="MQ42" s="442"/>
      <c r="MR42" s="442"/>
      <c r="MS42" s="442"/>
      <c r="MT42" s="442"/>
      <c r="MU42" s="442"/>
      <c r="MV42" s="442"/>
      <c r="MW42" s="442"/>
      <c r="MX42" s="442"/>
      <c r="MY42" s="442"/>
      <c r="MZ42" s="442"/>
      <c r="NA42" s="442"/>
      <c r="NB42" s="442"/>
      <c r="NC42" s="442"/>
      <c r="ND42" s="442"/>
      <c r="NE42" s="442"/>
      <c r="NF42" s="442"/>
      <c r="NG42" s="442"/>
      <c r="NH42" s="442"/>
      <c r="NI42" s="442"/>
      <c r="NJ42" s="442"/>
      <c r="NK42" s="442"/>
      <c r="NL42" s="442"/>
      <c r="NM42" s="442"/>
      <c r="NN42" s="442"/>
      <c r="NO42" s="442"/>
      <c r="NP42" s="442"/>
      <c r="NQ42" s="442"/>
      <c r="NR42" s="442"/>
      <c r="NS42" s="442"/>
      <c r="NT42" s="442"/>
      <c r="NU42" s="442"/>
      <c r="NV42" s="442"/>
      <c r="NW42" s="442"/>
      <c r="NX42" s="442"/>
      <c r="NY42" s="442"/>
      <c r="NZ42" s="442"/>
      <c r="OA42" s="442"/>
      <c r="OB42" s="442"/>
      <c r="OC42" s="442"/>
      <c r="OD42" s="442"/>
      <c r="OE42" s="442"/>
      <c r="OF42" s="442"/>
      <c r="OG42" s="442"/>
      <c r="OH42" s="442"/>
      <c r="OI42" s="442"/>
      <c r="OJ42" s="442"/>
      <c r="OK42" s="442"/>
      <c r="OL42" s="442"/>
    </row>
    <row r="43" spans="1:402" ht="16.2">
      <c r="A43" s="435"/>
      <c r="B43" s="436"/>
      <c r="C43" s="436"/>
      <c r="D43" s="437"/>
      <c r="E43" s="421" t="str">
        <f t="shared" si="42"/>
        <v>0/0</v>
      </c>
      <c r="F43" s="453"/>
      <c r="G43" s="437"/>
      <c r="H43" s="442"/>
      <c r="I43" s="442"/>
      <c r="J43" s="442"/>
      <c r="K43" s="442"/>
      <c r="L43" s="442"/>
      <c r="M43" s="442"/>
      <c r="N43" s="442"/>
      <c r="O43" s="442"/>
      <c r="P43" s="442"/>
      <c r="Q43" s="442"/>
      <c r="R43" s="442"/>
      <c r="S43" s="442"/>
      <c r="T43" s="442"/>
      <c r="U43" s="442"/>
      <c r="V43" s="442"/>
      <c r="W43" s="442"/>
      <c r="X43" s="442"/>
      <c r="Y43" s="442"/>
      <c r="Z43" s="442"/>
      <c r="AA43" s="442"/>
      <c r="AB43" s="442"/>
      <c r="AC43" s="442"/>
      <c r="AD43" s="442"/>
      <c r="AE43" s="442"/>
      <c r="AF43" s="442"/>
      <c r="AG43" s="442"/>
      <c r="AH43" s="442"/>
      <c r="AI43" s="442"/>
      <c r="AJ43" s="442"/>
      <c r="AK43" s="442"/>
      <c r="AL43" s="442"/>
      <c r="AM43" s="442"/>
      <c r="AN43" s="442"/>
      <c r="AO43" s="442"/>
      <c r="AP43" s="442"/>
      <c r="AQ43" s="442"/>
      <c r="AR43" s="442"/>
      <c r="AS43" s="442"/>
      <c r="AT43" s="442"/>
      <c r="AU43" s="442"/>
      <c r="AV43" s="442"/>
      <c r="AW43" s="442"/>
      <c r="AX43" s="442"/>
      <c r="AY43" s="442"/>
      <c r="AZ43" s="442"/>
      <c r="BA43" s="442"/>
      <c r="BB43" s="442"/>
      <c r="BC43" s="442"/>
      <c r="BD43" s="442"/>
      <c r="BE43" s="442"/>
      <c r="BF43" s="442"/>
      <c r="BG43" s="442"/>
      <c r="BH43" s="442"/>
      <c r="BI43" s="442"/>
      <c r="BJ43" s="442"/>
      <c r="BK43" s="442"/>
      <c r="BL43" s="442"/>
      <c r="BM43" s="442"/>
      <c r="BN43" s="442"/>
      <c r="BO43" s="442"/>
      <c r="BP43" s="442"/>
      <c r="BQ43" s="442"/>
      <c r="BR43" s="442"/>
      <c r="BS43" s="442"/>
      <c r="BT43" s="442"/>
      <c r="BU43" s="442"/>
      <c r="BV43" s="442"/>
      <c r="BW43" s="442"/>
      <c r="BX43" s="442"/>
      <c r="BY43" s="442"/>
      <c r="BZ43" s="442"/>
      <c r="CA43" s="442"/>
      <c r="CB43" s="442"/>
      <c r="CC43" s="442"/>
      <c r="CD43" s="442"/>
      <c r="CE43" s="442"/>
      <c r="CF43" s="442"/>
      <c r="CG43" s="442"/>
      <c r="CH43" s="442"/>
      <c r="CI43" s="442"/>
      <c r="CJ43" s="442"/>
      <c r="CK43" s="442"/>
      <c r="CL43" s="442"/>
      <c r="CM43" s="442"/>
      <c r="CN43" s="442"/>
      <c r="CO43" s="442"/>
      <c r="CP43" s="442"/>
      <c r="CQ43" s="442"/>
      <c r="CR43" s="442"/>
      <c r="CS43" s="442"/>
      <c r="CT43" s="442"/>
      <c r="CU43" s="442"/>
      <c r="CV43" s="442"/>
      <c r="CW43" s="442"/>
      <c r="CX43" s="442"/>
      <c r="CY43" s="442"/>
      <c r="CZ43" s="442"/>
      <c r="DA43" s="442"/>
      <c r="DB43" s="442"/>
      <c r="DC43" s="442"/>
      <c r="DD43" s="442"/>
      <c r="DE43" s="442"/>
      <c r="DF43" s="442"/>
      <c r="DG43" s="442"/>
      <c r="DH43" s="442"/>
      <c r="DI43" s="442"/>
      <c r="DJ43" s="442"/>
      <c r="DK43" s="442"/>
      <c r="DL43" s="442"/>
      <c r="DM43" s="442"/>
      <c r="DN43" s="442"/>
      <c r="DO43" s="442"/>
      <c r="DP43" s="442"/>
      <c r="DQ43" s="442"/>
      <c r="DR43" s="442"/>
      <c r="DS43" s="442"/>
      <c r="DT43" s="442"/>
      <c r="DU43" s="442"/>
      <c r="DV43" s="442"/>
      <c r="DW43" s="442"/>
      <c r="DX43" s="442"/>
      <c r="DY43" s="442"/>
      <c r="DZ43" s="442"/>
      <c r="EA43" s="442"/>
      <c r="EB43" s="442"/>
      <c r="EC43" s="442"/>
      <c r="ED43" s="442"/>
      <c r="EE43" s="442"/>
      <c r="EF43" s="442"/>
      <c r="EG43" s="442"/>
      <c r="EH43" s="442"/>
      <c r="EI43" s="442"/>
      <c r="EJ43" s="442"/>
      <c r="EK43" s="442"/>
      <c r="EL43" s="442"/>
      <c r="EM43" s="442"/>
      <c r="EN43" s="442"/>
      <c r="EO43" s="442"/>
      <c r="EP43" s="442"/>
      <c r="EQ43" s="442"/>
      <c r="ER43" s="442"/>
      <c r="ES43" s="442"/>
      <c r="ET43" s="442"/>
      <c r="EU43" s="442"/>
      <c r="EV43" s="442"/>
      <c r="EW43" s="442"/>
      <c r="EX43" s="442"/>
      <c r="EY43" s="442"/>
      <c r="EZ43" s="442"/>
      <c r="FA43" s="442"/>
      <c r="FB43" s="442"/>
      <c r="FC43" s="442"/>
      <c r="FD43" s="442"/>
      <c r="FE43" s="442"/>
      <c r="FF43" s="442"/>
      <c r="FG43" s="442"/>
      <c r="FH43" s="442"/>
      <c r="FI43" s="442"/>
      <c r="FJ43" s="442"/>
      <c r="FK43" s="442"/>
      <c r="FL43" s="442"/>
      <c r="FM43" s="442"/>
      <c r="FN43" s="442"/>
      <c r="FO43" s="442"/>
      <c r="FP43" s="442"/>
      <c r="FQ43" s="442"/>
      <c r="FR43" s="442"/>
      <c r="FS43" s="442"/>
      <c r="FT43" s="442"/>
      <c r="FU43" s="442"/>
      <c r="FV43" s="442"/>
      <c r="FW43" s="442"/>
      <c r="FX43" s="442"/>
      <c r="FY43" s="442"/>
      <c r="FZ43" s="442"/>
      <c r="GA43" s="442"/>
      <c r="GB43" s="442"/>
      <c r="GC43" s="442"/>
      <c r="GD43" s="442"/>
      <c r="GE43" s="442"/>
      <c r="GF43" s="442"/>
      <c r="GG43" s="442"/>
      <c r="GH43" s="442"/>
      <c r="GI43" s="442"/>
      <c r="GJ43" s="442"/>
      <c r="GK43" s="442"/>
      <c r="GL43" s="442"/>
      <c r="GM43" s="442"/>
      <c r="GN43" s="442"/>
      <c r="GO43" s="442"/>
      <c r="GP43" s="442"/>
      <c r="GQ43" s="442"/>
      <c r="GR43" s="442"/>
      <c r="GS43" s="442"/>
      <c r="GT43" s="442"/>
      <c r="GU43" s="442"/>
      <c r="GV43" s="442"/>
      <c r="GW43" s="442"/>
      <c r="GX43" s="442"/>
      <c r="GY43" s="442"/>
      <c r="GZ43" s="442"/>
      <c r="HA43" s="442"/>
      <c r="HB43" s="442"/>
      <c r="HC43" s="442"/>
      <c r="HD43" s="442"/>
      <c r="HE43" s="442"/>
      <c r="HF43" s="442"/>
      <c r="HG43" s="442"/>
      <c r="HH43" s="442"/>
      <c r="HI43" s="442"/>
      <c r="HJ43" s="442"/>
      <c r="HK43" s="442"/>
      <c r="HL43" s="442"/>
      <c r="HM43" s="442"/>
      <c r="HN43" s="442"/>
      <c r="HO43" s="442"/>
      <c r="HP43" s="442"/>
      <c r="HQ43" s="442"/>
      <c r="HR43" s="442"/>
      <c r="HS43" s="442"/>
      <c r="HT43" s="442"/>
      <c r="HU43" s="442"/>
      <c r="HV43" s="442"/>
      <c r="HW43" s="442"/>
      <c r="HX43" s="442"/>
      <c r="HY43" s="442"/>
      <c r="HZ43" s="442"/>
      <c r="IA43" s="442"/>
      <c r="IB43" s="442"/>
      <c r="IC43" s="442"/>
      <c r="ID43" s="442"/>
      <c r="IE43" s="442"/>
      <c r="IF43" s="442"/>
      <c r="IG43" s="442"/>
      <c r="IH43" s="442"/>
      <c r="II43" s="442"/>
      <c r="IJ43" s="442"/>
      <c r="IK43" s="442"/>
      <c r="IL43" s="442"/>
      <c r="IM43" s="442"/>
      <c r="IN43" s="442"/>
      <c r="IO43" s="442"/>
      <c r="IP43" s="442"/>
      <c r="IQ43" s="442"/>
      <c r="IR43" s="442"/>
      <c r="IS43" s="442"/>
      <c r="IT43" s="442"/>
      <c r="IU43" s="442"/>
      <c r="IV43" s="442"/>
      <c r="IW43" s="442"/>
      <c r="IX43" s="442"/>
      <c r="IY43" s="442"/>
      <c r="IZ43" s="442"/>
      <c r="JA43" s="442"/>
      <c r="JB43" s="442"/>
      <c r="JC43" s="442"/>
      <c r="JD43" s="442"/>
      <c r="JE43" s="442"/>
      <c r="JF43" s="442"/>
      <c r="JG43" s="442"/>
      <c r="JH43" s="442"/>
      <c r="JI43" s="442"/>
      <c r="JJ43" s="442"/>
      <c r="JK43" s="442"/>
      <c r="JL43" s="442"/>
      <c r="JM43" s="442"/>
      <c r="JN43" s="442"/>
      <c r="JO43" s="442"/>
      <c r="JP43" s="442"/>
      <c r="JQ43" s="442"/>
      <c r="JR43" s="442"/>
      <c r="JS43" s="442"/>
      <c r="JT43" s="442"/>
      <c r="JU43" s="442"/>
      <c r="JV43" s="442"/>
      <c r="JW43" s="442"/>
      <c r="JX43" s="442"/>
      <c r="JY43" s="442"/>
      <c r="JZ43" s="442"/>
      <c r="KA43" s="442"/>
      <c r="KB43" s="442"/>
      <c r="KC43" s="442"/>
      <c r="KD43" s="442"/>
      <c r="KE43" s="442"/>
      <c r="KF43" s="442"/>
      <c r="KG43" s="442"/>
      <c r="KH43" s="442"/>
      <c r="KI43" s="442"/>
      <c r="KJ43" s="442"/>
      <c r="KK43" s="442"/>
      <c r="KL43" s="442"/>
      <c r="KM43" s="442"/>
      <c r="KN43" s="442"/>
      <c r="KO43" s="442"/>
      <c r="KP43" s="442"/>
      <c r="KQ43" s="442"/>
      <c r="KR43" s="442"/>
      <c r="KS43" s="442"/>
      <c r="KT43" s="442"/>
      <c r="KU43" s="442"/>
      <c r="KV43" s="442"/>
      <c r="KW43" s="442"/>
      <c r="KX43" s="442"/>
      <c r="KY43" s="442"/>
      <c r="KZ43" s="442"/>
      <c r="LA43" s="442"/>
      <c r="LB43" s="442"/>
      <c r="LC43" s="442"/>
      <c r="LD43" s="442"/>
      <c r="LE43" s="442"/>
      <c r="LF43" s="442"/>
      <c r="LG43" s="442"/>
      <c r="LH43" s="442"/>
      <c r="LI43" s="442"/>
      <c r="LJ43" s="442"/>
      <c r="LK43" s="442"/>
      <c r="LL43" s="442"/>
      <c r="LM43" s="442"/>
      <c r="LN43" s="442"/>
      <c r="LO43" s="442"/>
      <c r="LP43" s="442"/>
      <c r="LQ43" s="442"/>
      <c r="LR43" s="442"/>
      <c r="LS43" s="442"/>
      <c r="LT43" s="442"/>
      <c r="LU43" s="442"/>
      <c r="LV43" s="442"/>
      <c r="LW43" s="442"/>
      <c r="LX43" s="442"/>
      <c r="LY43" s="442"/>
      <c r="LZ43" s="442"/>
      <c r="MA43" s="442"/>
      <c r="MB43" s="442"/>
      <c r="MC43" s="442"/>
      <c r="MD43" s="442"/>
      <c r="ME43" s="442"/>
      <c r="MF43" s="442"/>
      <c r="MG43" s="442"/>
      <c r="MH43" s="442"/>
      <c r="MI43" s="442"/>
      <c r="MJ43" s="442"/>
      <c r="MK43" s="442"/>
      <c r="ML43" s="442"/>
      <c r="MM43" s="442"/>
      <c r="MN43" s="442"/>
      <c r="MO43" s="442"/>
      <c r="MP43" s="442"/>
      <c r="MQ43" s="442"/>
      <c r="MR43" s="442"/>
      <c r="MS43" s="442"/>
      <c r="MT43" s="442"/>
      <c r="MU43" s="442"/>
      <c r="MV43" s="442"/>
      <c r="MW43" s="442"/>
      <c r="MX43" s="442"/>
      <c r="MY43" s="442"/>
      <c r="MZ43" s="442"/>
      <c r="NA43" s="442"/>
      <c r="NB43" s="442"/>
      <c r="NC43" s="442"/>
      <c r="ND43" s="442"/>
      <c r="NE43" s="442"/>
      <c r="NF43" s="442"/>
      <c r="NG43" s="442"/>
      <c r="NH43" s="442"/>
      <c r="NI43" s="442"/>
      <c r="NJ43" s="442"/>
      <c r="NK43" s="442"/>
      <c r="NL43" s="442"/>
      <c r="NM43" s="442"/>
      <c r="NN43" s="442"/>
      <c r="NO43" s="442"/>
      <c r="NP43" s="442"/>
      <c r="NQ43" s="442"/>
      <c r="NR43" s="442"/>
      <c r="NS43" s="442"/>
      <c r="NT43" s="442"/>
      <c r="NU43" s="442"/>
      <c r="NV43" s="442"/>
      <c r="NW43" s="442"/>
      <c r="NX43" s="442"/>
      <c r="NY43" s="442"/>
      <c r="NZ43" s="442"/>
      <c r="OA43" s="442"/>
      <c r="OB43" s="442"/>
      <c r="OC43" s="442"/>
      <c r="OD43" s="442"/>
      <c r="OE43" s="442"/>
      <c r="OF43" s="442"/>
      <c r="OG43" s="442"/>
      <c r="OH43" s="442"/>
      <c r="OI43" s="442"/>
      <c r="OJ43" s="442"/>
      <c r="OK43" s="442"/>
      <c r="OL43" s="442"/>
    </row>
    <row r="44" spans="1:402" ht="16.2">
      <c r="A44" s="435"/>
      <c r="B44" s="436"/>
      <c r="C44" s="436"/>
      <c r="D44" s="437"/>
      <c r="E44" s="421" t="str">
        <f t="shared" si="42"/>
        <v>0/0</v>
      </c>
      <c r="F44" s="453"/>
      <c r="G44" s="437"/>
      <c r="H44" s="442"/>
      <c r="I44" s="442"/>
      <c r="J44" s="442"/>
      <c r="K44" s="442"/>
      <c r="L44" s="442"/>
      <c r="M44" s="442"/>
      <c r="N44" s="442"/>
      <c r="O44" s="442"/>
      <c r="P44" s="442"/>
      <c r="Q44" s="442"/>
      <c r="R44" s="442"/>
      <c r="S44" s="442"/>
      <c r="T44" s="442"/>
      <c r="U44" s="442"/>
      <c r="V44" s="442"/>
      <c r="W44" s="442"/>
      <c r="X44" s="442"/>
      <c r="Y44" s="442"/>
      <c r="Z44" s="442"/>
      <c r="AA44" s="442"/>
      <c r="AB44" s="442"/>
      <c r="AC44" s="442"/>
      <c r="AD44" s="442"/>
      <c r="AE44" s="442"/>
      <c r="AF44" s="442"/>
      <c r="AG44" s="442"/>
      <c r="AH44" s="442"/>
      <c r="AI44" s="442"/>
      <c r="AJ44" s="442"/>
      <c r="AK44" s="442"/>
      <c r="AL44" s="442"/>
      <c r="AM44" s="442"/>
      <c r="AN44" s="442"/>
      <c r="AO44" s="442"/>
      <c r="AP44" s="442"/>
      <c r="AQ44" s="442"/>
      <c r="AR44" s="442"/>
      <c r="AS44" s="442"/>
      <c r="AT44" s="442"/>
      <c r="AU44" s="442"/>
      <c r="AV44" s="442"/>
      <c r="AW44" s="442"/>
      <c r="AX44" s="442"/>
      <c r="AY44" s="442"/>
      <c r="AZ44" s="442"/>
      <c r="BA44" s="442"/>
      <c r="BB44" s="442"/>
      <c r="BC44" s="442"/>
      <c r="BD44" s="442"/>
      <c r="BE44" s="442"/>
      <c r="BF44" s="442"/>
      <c r="BG44" s="442"/>
      <c r="BH44" s="442"/>
      <c r="BI44" s="442"/>
      <c r="BJ44" s="442"/>
      <c r="BK44" s="442"/>
      <c r="BL44" s="442"/>
      <c r="BM44" s="442"/>
      <c r="BN44" s="442"/>
      <c r="BO44" s="442"/>
      <c r="BP44" s="442"/>
      <c r="BQ44" s="442"/>
      <c r="BR44" s="442"/>
      <c r="BS44" s="442"/>
      <c r="BT44" s="442"/>
      <c r="BU44" s="442"/>
      <c r="BV44" s="442"/>
      <c r="BW44" s="442"/>
      <c r="BX44" s="442"/>
      <c r="BY44" s="442"/>
      <c r="BZ44" s="442"/>
      <c r="CA44" s="442"/>
      <c r="CB44" s="442"/>
      <c r="CC44" s="442"/>
      <c r="CD44" s="442"/>
      <c r="CE44" s="442"/>
      <c r="CF44" s="442"/>
      <c r="CG44" s="442"/>
      <c r="CH44" s="442"/>
      <c r="CI44" s="442"/>
      <c r="CJ44" s="442"/>
      <c r="CK44" s="442"/>
      <c r="CL44" s="442"/>
      <c r="CM44" s="442"/>
      <c r="CN44" s="442"/>
      <c r="CO44" s="442"/>
      <c r="CP44" s="442"/>
      <c r="CQ44" s="442"/>
      <c r="CR44" s="442"/>
      <c r="CS44" s="442"/>
      <c r="CT44" s="442"/>
      <c r="CU44" s="442"/>
      <c r="CV44" s="442"/>
      <c r="CW44" s="442"/>
      <c r="CX44" s="442"/>
      <c r="CY44" s="442"/>
      <c r="CZ44" s="442"/>
      <c r="DA44" s="442"/>
      <c r="DB44" s="442"/>
      <c r="DC44" s="442"/>
      <c r="DD44" s="442"/>
      <c r="DE44" s="442"/>
      <c r="DF44" s="442"/>
      <c r="DG44" s="442"/>
      <c r="DH44" s="442"/>
      <c r="DI44" s="442"/>
      <c r="DJ44" s="442"/>
      <c r="DK44" s="442"/>
      <c r="DL44" s="442"/>
      <c r="DM44" s="442"/>
      <c r="DN44" s="442"/>
      <c r="DO44" s="442"/>
      <c r="DP44" s="442"/>
      <c r="DQ44" s="442"/>
      <c r="DR44" s="442"/>
      <c r="DS44" s="442"/>
      <c r="DT44" s="442"/>
      <c r="DU44" s="442"/>
      <c r="DV44" s="442"/>
      <c r="DW44" s="442"/>
      <c r="DX44" s="442"/>
      <c r="DY44" s="442"/>
      <c r="DZ44" s="442"/>
      <c r="EA44" s="442"/>
      <c r="EB44" s="442"/>
      <c r="EC44" s="442"/>
      <c r="ED44" s="442"/>
      <c r="EE44" s="442"/>
      <c r="EF44" s="442"/>
      <c r="EG44" s="442"/>
      <c r="EH44" s="442"/>
      <c r="EI44" s="442"/>
      <c r="EJ44" s="442"/>
      <c r="EK44" s="442"/>
      <c r="EL44" s="442"/>
      <c r="EM44" s="442"/>
      <c r="EN44" s="442"/>
      <c r="EO44" s="442"/>
      <c r="EP44" s="442"/>
      <c r="EQ44" s="442"/>
      <c r="ER44" s="442"/>
      <c r="ES44" s="442"/>
      <c r="ET44" s="442"/>
      <c r="EU44" s="442"/>
      <c r="EV44" s="442"/>
      <c r="EW44" s="442"/>
      <c r="EX44" s="442"/>
      <c r="EY44" s="442"/>
      <c r="EZ44" s="442"/>
      <c r="FA44" s="442"/>
      <c r="FB44" s="442"/>
      <c r="FC44" s="442"/>
      <c r="FD44" s="442"/>
      <c r="FE44" s="442"/>
      <c r="FF44" s="442"/>
      <c r="FG44" s="442"/>
      <c r="FH44" s="442"/>
      <c r="FI44" s="442"/>
      <c r="FJ44" s="442"/>
      <c r="FK44" s="442"/>
      <c r="FL44" s="442"/>
      <c r="FM44" s="442"/>
      <c r="FN44" s="442"/>
      <c r="FO44" s="442"/>
      <c r="FP44" s="442"/>
      <c r="FQ44" s="442"/>
      <c r="FR44" s="442"/>
      <c r="FS44" s="442"/>
      <c r="FT44" s="442"/>
      <c r="FU44" s="442"/>
      <c r="FV44" s="442"/>
      <c r="FW44" s="442"/>
      <c r="FX44" s="442"/>
      <c r="FY44" s="442"/>
      <c r="FZ44" s="442"/>
      <c r="GA44" s="442"/>
      <c r="GB44" s="442"/>
      <c r="GC44" s="442"/>
      <c r="GD44" s="442"/>
      <c r="GE44" s="442"/>
      <c r="GF44" s="442"/>
      <c r="GG44" s="442"/>
      <c r="GH44" s="442"/>
      <c r="GI44" s="442"/>
      <c r="GJ44" s="442"/>
      <c r="GK44" s="442"/>
      <c r="GL44" s="442"/>
      <c r="GM44" s="442"/>
      <c r="GN44" s="442"/>
      <c r="GO44" s="442"/>
      <c r="GP44" s="442"/>
      <c r="GQ44" s="442"/>
      <c r="GR44" s="442"/>
      <c r="GS44" s="442"/>
      <c r="GT44" s="442"/>
      <c r="GU44" s="442"/>
      <c r="GV44" s="442"/>
      <c r="GW44" s="442"/>
      <c r="GX44" s="442"/>
      <c r="GY44" s="442"/>
      <c r="GZ44" s="442"/>
      <c r="HA44" s="442"/>
      <c r="HB44" s="442"/>
      <c r="HC44" s="442"/>
      <c r="HD44" s="442"/>
      <c r="HE44" s="442"/>
      <c r="HF44" s="442"/>
      <c r="HG44" s="442"/>
      <c r="HH44" s="442"/>
      <c r="HI44" s="442"/>
      <c r="HJ44" s="442"/>
      <c r="HK44" s="442"/>
      <c r="HL44" s="442"/>
      <c r="HM44" s="442"/>
      <c r="HN44" s="442"/>
      <c r="HO44" s="442"/>
      <c r="HP44" s="442"/>
      <c r="HQ44" s="442"/>
      <c r="HR44" s="442"/>
      <c r="HS44" s="442"/>
      <c r="HT44" s="442"/>
      <c r="HU44" s="442"/>
      <c r="HV44" s="442"/>
      <c r="HW44" s="442"/>
      <c r="HX44" s="442"/>
      <c r="HY44" s="442"/>
      <c r="HZ44" s="442"/>
      <c r="IA44" s="442"/>
      <c r="IB44" s="442"/>
      <c r="IC44" s="442"/>
      <c r="ID44" s="442"/>
      <c r="IE44" s="442"/>
      <c r="IF44" s="442"/>
      <c r="IG44" s="442"/>
      <c r="IH44" s="442"/>
      <c r="II44" s="442"/>
      <c r="IJ44" s="442"/>
      <c r="IK44" s="442"/>
      <c r="IL44" s="442"/>
      <c r="IM44" s="442"/>
      <c r="IN44" s="442"/>
      <c r="IO44" s="442"/>
      <c r="IP44" s="442"/>
      <c r="IQ44" s="442"/>
      <c r="IR44" s="442"/>
      <c r="IS44" s="442"/>
      <c r="IT44" s="442"/>
      <c r="IU44" s="442"/>
      <c r="IV44" s="442"/>
      <c r="IW44" s="442"/>
      <c r="IX44" s="442"/>
      <c r="IY44" s="442"/>
      <c r="IZ44" s="442"/>
      <c r="JA44" s="442"/>
      <c r="JB44" s="442"/>
      <c r="JC44" s="442"/>
      <c r="JD44" s="442"/>
      <c r="JE44" s="442"/>
      <c r="JF44" s="442"/>
      <c r="JG44" s="442"/>
      <c r="JH44" s="442"/>
      <c r="JI44" s="442"/>
      <c r="JJ44" s="442"/>
      <c r="JK44" s="442"/>
      <c r="JL44" s="442"/>
      <c r="JM44" s="442"/>
      <c r="JN44" s="442"/>
      <c r="JO44" s="442"/>
      <c r="JP44" s="442"/>
      <c r="JQ44" s="442"/>
      <c r="JR44" s="442"/>
      <c r="JS44" s="442"/>
      <c r="JT44" s="442"/>
      <c r="JU44" s="442"/>
      <c r="JV44" s="442"/>
      <c r="JW44" s="442"/>
      <c r="JX44" s="442"/>
      <c r="JY44" s="442"/>
      <c r="JZ44" s="442"/>
      <c r="KA44" s="442"/>
      <c r="KB44" s="442"/>
      <c r="KC44" s="442"/>
      <c r="KD44" s="442"/>
      <c r="KE44" s="442"/>
      <c r="KF44" s="442"/>
      <c r="KG44" s="442"/>
      <c r="KH44" s="442"/>
      <c r="KI44" s="442"/>
      <c r="KJ44" s="442"/>
      <c r="KK44" s="442"/>
      <c r="KL44" s="442"/>
      <c r="KM44" s="442"/>
      <c r="KN44" s="442"/>
      <c r="KO44" s="442"/>
      <c r="KP44" s="442"/>
      <c r="KQ44" s="442"/>
      <c r="KR44" s="442"/>
      <c r="KS44" s="442"/>
      <c r="KT44" s="442"/>
      <c r="KU44" s="442"/>
      <c r="KV44" s="442"/>
      <c r="KW44" s="442"/>
      <c r="KX44" s="442"/>
      <c r="KY44" s="442"/>
      <c r="KZ44" s="442"/>
      <c r="LA44" s="442"/>
      <c r="LB44" s="442"/>
      <c r="LC44" s="442"/>
      <c r="LD44" s="442"/>
      <c r="LE44" s="442"/>
      <c r="LF44" s="442"/>
      <c r="LG44" s="442"/>
      <c r="LH44" s="442"/>
      <c r="LI44" s="442"/>
      <c r="LJ44" s="442"/>
      <c r="LK44" s="442"/>
      <c r="LL44" s="442"/>
      <c r="LM44" s="442"/>
      <c r="LN44" s="442"/>
      <c r="LO44" s="442"/>
      <c r="LP44" s="442"/>
      <c r="LQ44" s="442"/>
      <c r="LR44" s="442"/>
      <c r="LS44" s="442"/>
      <c r="LT44" s="442"/>
      <c r="LU44" s="442"/>
      <c r="LV44" s="442"/>
      <c r="LW44" s="442"/>
      <c r="LX44" s="442"/>
      <c r="LY44" s="442"/>
      <c r="LZ44" s="442"/>
      <c r="MA44" s="442"/>
      <c r="MB44" s="442"/>
      <c r="MC44" s="442"/>
      <c r="MD44" s="442"/>
      <c r="ME44" s="442"/>
      <c r="MF44" s="442"/>
      <c r="MG44" s="442"/>
      <c r="MH44" s="442"/>
      <c r="MI44" s="442"/>
      <c r="MJ44" s="442"/>
      <c r="MK44" s="442"/>
      <c r="ML44" s="442"/>
      <c r="MM44" s="442"/>
      <c r="MN44" s="442"/>
      <c r="MO44" s="442"/>
      <c r="MP44" s="442"/>
      <c r="MQ44" s="442"/>
      <c r="MR44" s="442"/>
      <c r="MS44" s="442"/>
      <c r="MT44" s="442"/>
      <c r="MU44" s="442"/>
      <c r="MV44" s="442"/>
      <c r="MW44" s="442"/>
      <c r="MX44" s="442"/>
      <c r="MY44" s="442"/>
      <c r="MZ44" s="442"/>
      <c r="NA44" s="442"/>
      <c r="NB44" s="442"/>
      <c r="NC44" s="442"/>
      <c r="ND44" s="442"/>
      <c r="NE44" s="442"/>
      <c r="NF44" s="442"/>
      <c r="NG44" s="442"/>
      <c r="NH44" s="442"/>
      <c r="NI44" s="442"/>
      <c r="NJ44" s="442"/>
      <c r="NK44" s="442"/>
      <c r="NL44" s="442"/>
      <c r="NM44" s="442"/>
      <c r="NN44" s="442"/>
      <c r="NO44" s="442"/>
      <c r="NP44" s="442"/>
      <c r="NQ44" s="442"/>
      <c r="NR44" s="442"/>
      <c r="NS44" s="442"/>
      <c r="NT44" s="442"/>
      <c r="NU44" s="442"/>
      <c r="NV44" s="442"/>
      <c r="NW44" s="442"/>
      <c r="NX44" s="442"/>
      <c r="NY44" s="442"/>
      <c r="NZ44" s="442"/>
      <c r="OA44" s="442"/>
      <c r="OB44" s="442"/>
      <c r="OC44" s="442"/>
      <c r="OD44" s="442"/>
      <c r="OE44" s="442"/>
      <c r="OF44" s="442"/>
      <c r="OG44" s="442"/>
      <c r="OH44" s="442"/>
      <c r="OI44" s="442"/>
      <c r="OJ44" s="442"/>
      <c r="OK44" s="442"/>
      <c r="OL44" s="442"/>
    </row>
    <row r="45" spans="1:402" ht="16.2">
      <c r="A45" s="435"/>
      <c r="B45" s="436"/>
      <c r="C45" s="436"/>
      <c r="D45" s="437"/>
      <c r="E45" s="421" t="str">
        <f t="shared" si="42"/>
        <v>0/0</v>
      </c>
      <c r="F45" s="453"/>
      <c r="G45" s="437"/>
      <c r="H45" s="442"/>
      <c r="I45" s="442"/>
      <c r="J45" s="442"/>
      <c r="K45" s="442"/>
      <c r="L45" s="442"/>
      <c r="M45" s="442"/>
      <c r="N45" s="442"/>
      <c r="O45" s="442"/>
      <c r="P45" s="442"/>
      <c r="Q45" s="442"/>
      <c r="R45" s="442"/>
      <c r="S45" s="442"/>
      <c r="T45" s="442"/>
      <c r="U45" s="442"/>
      <c r="V45" s="442"/>
      <c r="W45" s="442"/>
      <c r="X45" s="442"/>
      <c r="Y45" s="442"/>
      <c r="Z45" s="442"/>
      <c r="AA45" s="442"/>
      <c r="AB45" s="442"/>
      <c r="AC45" s="442"/>
      <c r="AD45" s="442"/>
      <c r="AE45" s="442"/>
      <c r="AF45" s="442"/>
      <c r="AG45" s="442"/>
      <c r="AH45" s="442"/>
      <c r="AI45" s="442"/>
      <c r="AJ45" s="442"/>
      <c r="AK45" s="442"/>
      <c r="AL45" s="442"/>
      <c r="AM45" s="442"/>
      <c r="AN45" s="442"/>
      <c r="AO45" s="442"/>
      <c r="AP45" s="442"/>
      <c r="AQ45" s="442"/>
      <c r="AR45" s="442"/>
      <c r="AS45" s="442"/>
      <c r="AT45" s="442"/>
      <c r="AU45" s="442"/>
      <c r="AV45" s="442"/>
      <c r="AW45" s="442"/>
      <c r="AX45" s="442"/>
      <c r="AY45" s="442"/>
      <c r="AZ45" s="442"/>
      <c r="BA45" s="442"/>
      <c r="BB45" s="442"/>
      <c r="BC45" s="442"/>
      <c r="BD45" s="442"/>
      <c r="BE45" s="442"/>
      <c r="BF45" s="442"/>
      <c r="BG45" s="442"/>
      <c r="BH45" s="442"/>
      <c r="BI45" s="442"/>
      <c r="BJ45" s="442"/>
      <c r="BK45" s="442"/>
      <c r="BL45" s="442"/>
      <c r="BM45" s="442"/>
      <c r="BN45" s="442"/>
      <c r="BO45" s="442"/>
      <c r="BP45" s="442"/>
      <c r="BQ45" s="442"/>
      <c r="BR45" s="442"/>
      <c r="BS45" s="442"/>
      <c r="BT45" s="442"/>
      <c r="BU45" s="442"/>
      <c r="BV45" s="442"/>
      <c r="BW45" s="442"/>
      <c r="BX45" s="442"/>
      <c r="BY45" s="442"/>
      <c r="BZ45" s="442"/>
      <c r="CA45" s="442"/>
      <c r="CB45" s="442"/>
      <c r="CC45" s="442"/>
      <c r="CD45" s="442"/>
      <c r="CE45" s="442"/>
      <c r="CF45" s="442"/>
      <c r="CG45" s="442"/>
      <c r="CH45" s="442"/>
      <c r="CI45" s="442"/>
      <c r="CJ45" s="442"/>
      <c r="CK45" s="442"/>
      <c r="CL45" s="442"/>
      <c r="CM45" s="442"/>
      <c r="CN45" s="442"/>
      <c r="CO45" s="442"/>
      <c r="CP45" s="442"/>
      <c r="CQ45" s="442"/>
      <c r="CR45" s="442"/>
      <c r="CS45" s="442"/>
      <c r="CT45" s="442"/>
      <c r="CU45" s="442"/>
      <c r="CV45" s="442"/>
      <c r="CW45" s="442"/>
      <c r="CX45" s="442"/>
      <c r="CY45" s="442"/>
      <c r="CZ45" s="442"/>
      <c r="DA45" s="442"/>
      <c r="DB45" s="442"/>
      <c r="DC45" s="442"/>
      <c r="DD45" s="442"/>
      <c r="DE45" s="442"/>
      <c r="DF45" s="442"/>
      <c r="DG45" s="442"/>
      <c r="DH45" s="442"/>
      <c r="DI45" s="442"/>
      <c r="DJ45" s="442"/>
      <c r="DK45" s="442"/>
      <c r="DL45" s="442"/>
      <c r="DM45" s="442"/>
      <c r="DN45" s="442"/>
      <c r="DO45" s="442"/>
      <c r="DP45" s="442"/>
      <c r="DQ45" s="442"/>
      <c r="DR45" s="442"/>
      <c r="DS45" s="442"/>
      <c r="DT45" s="442"/>
      <c r="DU45" s="442"/>
      <c r="DV45" s="442"/>
      <c r="DW45" s="442"/>
      <c r="DX45" s="442"/>
      <c r="DY45" s="442"/>
      <c r="DZ45" s="442"/>
      <c r="EA45" s="442"/>
      <c r="EB45" s="442"/>
      <c r="EC45" s="442"/>
      <c r="ED45" s="442"/>
      <c r="EE45" s="442"/>
      <c r="EF45" s="442"/>
      <c r="EG45" s="442"/>
      <c r="EH45" s="442"/>
      <c r="EI45" s="442"/>
      <c r="EJ45" s="442"/>
      <c r="EK45" s="442"/>
      <c r="EL45" s="442"/>
      <c r="EM45" s="442"/>
      <c r="EN45" s="442"/>
      <c r="EO45" s="442"/>
      <c r="EP45" s="442"/>
      <c r="EQ45" s="442"/>
      <c r="ER45" s="442"/>
      <c r="ES45" s="442"/>
      <c r="ET45" s="442"/>
      <c r="EU45" s="442"/>
      <c r="EV45" s="442"/>
      <c r="EW45" s="442"/>
      <c r="EX45" s="442"/>
      <c r="EY45" s="442"/>
      <c r="EZ45" s="442"/>
      <c r="FA45" s="442"/>
      <c r="FB45" s="442"/>
      <c r="FC45" s="442"/>
      <c r="FD45" s="442"/>
      <c r="FE45" s="442"/>
      <c r="FF45" s="442"/>
      <c r="FG45" s="442"/>
      <c r="FH45" s="442"/>
      <c r="FI45" s="442"/>
      <c r="FJ45" s="442"/>
      <c r="FK45" s="442"/>
      <c r="FL45" s="442"/>
      <c r="FM45" s="442"/>
      <c r="FN45" s="442"/>
      <c r="FO45" s="442"/>
      <c r="FP45" s="442"/>
      <c r="FQ45" s="442"/>
      <c r="FR45" s="442"/>
      <c r="FS45" s="442"/>
      <c r="FT45" s="442"/>
      <c r="FU45" s="442"/>
      <c r="FV45" s="442"/>
      <c r="FW45" s="442"/>
      <c r="FX45" s="442"/>
      <c r="FY45" s="442"/>
      <c r="FZ45" s="442"/>
      <c r="GA45" s="442"/>
      <c r="GB45" s="442"/>
      <c r="GC45" s="442"/>
      <c r="GD45" s="442"/>
      <c r="GE45" s="442"/>
      <c r="GF45" s="442"/>
      <c r="GG45" s="442"/>
      <c r="GH45" s="442"/>
      <c r="GI45" s="442"/>
      <c r="GJ45" s="442"/>
      <c r="GK45" s="442"/>
      <c r="GL45" s="442"/>
      <c r="GM45" s="442"/>
      <c r="GN45" s="442"/>
      <c r="GO45" s="442"/>
      <c r="GP45" s="442"/>
      <c r="GQ45" s="442"/>
      <c r="GR45" s="442"/>
      <c r="GS45" s="442"/>
      <c r="GT45" s="442"/>
      <c r="GU45" s="442"/>
      <c r="GV45" s="442"/>
      <c r="GW45" s="442"/>
      <c r="GX45" s="442"/>
      <c r="GY45" s="442"/>
      <c r="GZ45" s="442"/>
      <c r="HA45" s="442"/>
      <c r="HB45" s="442"/>
      <c r="HC45" s="442"/>
      <c r="HD45" s="442"/>
      <c r="HE45" s="442"/>
      <c r="HF45" s="442"/>
      <c r="HG45" s="442"/>
      <c r="HH45" s="442"/>
      <c r="HI45" s="442"/>
      <c r="HJ45" s="442"/>
      <c r="HK45" s="442"/>
      <c r="HL45" s="442"/>
      <c r="HM45" s="442"/>
      <c r="HN45" s="442"/>
      <c r="HO45" s="442"/>
      <c r="HP45" s="442"/>
      <c r="HQ45" s="442"/>
      <c r="HR45" s="442"/>
      <c r="HS45" s="442"/>
      <c r="HT45" s="442"/>
      <c r="HU45" s="442"/>
      <c r="HV45" s="442"/>
      <c r="HW45" s="442"/>
      <c r="HX45" s="442"/>
      <c r="HY45" s="442"/>
      <c r="HZ45" s="442"/>
      <c r="IA45" s="442"/>
      <c r="IB45" s="442"/>
      <c r="IC45" s="442"/>
      <c r="ID45" s="442"/>
      <c r="IE45" s="442"/>
      <c r="IF45" s="442"/>
      <c r="IG45" s="442"/>
      <c r="IH45" s="442"/>
      <c r="II45" s="442"/>
      <c r="IJ45" s="442"/>
      <c r="IK45" s="442"/>
      <c r="IL45" s="442"/>
      <c r="IM45" s="442"/>
      <c r="IN45" s="442"/>
      <c r="IO45" s="442"/>
      <c r="IP45" s="442"/>
      <c r="IQ45" s="442"/>
      <c r="IR45" s="442"/>
      <c r="IS45" s="442"/>
      <c r="IT45" s="442"/>
      <c r="IU45" s="442"/>
      <c r="IV45" s="442"/>
      <c r="IW45" s="442"/>
      <c r="IX45" s="442"/>
      <c r="IY45" s="442"/>
      <c r="IZ45" s="442"/>
      <c r="JA45" s="442"/>
      <c r="JB45" s="442"/>
      <c r="JC45" s="442"/>
      <c r="JD45" s="442"/>
      <c r="JE45" s="442"/>
      <c r="JF45" s="442"/>
      <c r="JG45" s="442"/>
      <c r="JH45" s="442"/>
      <c r="JI45" s="442"/>
      <c r="JJ45" s="442"/>
      <c r="JK45" s="442"/>
      <c r="JL45" s="442"/>
      <c r="JM45" s="442"/>
      <c r="JN45" s="442"/>
      <c r="JO45" s="442"/>
      <c r="JP45" s="442"/>
      <c r="JQ45" s="442"/>
      <c r="JR45" s="442"/>
      <c r="JS45" s="442"/>
      <c r="JT45" s="442"/>
      <c r="JU45" s="442"/>
      <c r="JV45" s="442"/>
      <c r="JW45" s="442"/>
      <c r="JX45" s="442"/>
      <c r="JY45" s="442"/>
      <c r="JZ45" s="442"/>
      <c r="KA45" s="442"/>
      <c r="KB45" s="442"/>
      <c r="KC45" s="442"/>
      <c r="KD45" s="442"/>
      <c r="KE45" s="442"/>
      <c r="KF45" s="442"/>
      <c r="KG45" s="442"/>
      <c r="KH45" s="442"/>
      <c r="KI45" s="442"/>
      <c r="KJ45" s="442"/>
      <c r="KK45" s="442"/>
      <c r="KL45" s="442"/>
      <c r="KM45" s="442"/>
      <c r="KN45" s="442"/>
      <c r="KO45" s="442"/>
      <c r="KP45" s="442"/>
      <c r="KQ45" s="442"/>
      <c r="KR45" s="442"/>
      <c r="KS45" s="442"/>
      <c r="KT45" s="442"/>
      <c r="KU45" s="442"/>
      <c r="KV45" s="442"/>
      <c r="KW45" s="442"/>
      <c r="KX45" s="442"/>
      <c r="KY45" s="442"/>
      <c r="KZ45" s="442"/>
      <c r="LA45" s="442"/>
      <c r="LB45" s="442"/>
      <c r="LC45" s="442"/>
      <c r="LD45" s="442"/>
      <c r="LE45" s="442"/>
      <c r="LF45" s="442"/>
      <c r="LG45" s="442"/>
      <c r="LH45" s="442"/>
      <c r="LI45" s="442"/>
      <c r="LJ45" s="442"/>
      <c r="LK45" s="442"/>
      <c r="LL45" s="442"/>
      <c r="LM45" s="442"/>
      <c r="LN45" s="442"/>
      <c r="LO45" s="442"/>
      <c r="LP45" s="442"/>
      <c r="LQ45" s="442"/>
      <c r="LR45" s="442"/>
      <c r="LS45" s="442"/>
      <c r="LT45" s="442"/>
      <c r="LU45" s="442"/>
      <c r="LV45" s="442"/>
      <c r="LW45" s="442"/>
      <c r="LX45" s="442"/>
      <c r="LY45" s="442"/>
      <c r="LZ45" s="442"/>
      <c r="MA45" s="442"/>
      <c r="MB45" s="442"/>
      <c r="MC45" s="442"/>
      <c r="MD45" s="442"/>
      <c r="ME45" s="442"/>
      <c r="MF45" s="442"/>
      <c r="MG45" s="442"/>
      <c r="MH45" s="442"/>
      <c r="MI45" s="442"/>
      <c r="MJ45" s="442"/>
      <c r="MK45" s="442"/>
      <c r="ML45" s="442"/>
      <c r="MM45" s="442"/>
      <c r="MN45" s="442"/>
      <c r="MO45" s="442"/>
      <c r="MP45" s="442"/>
      <c r="MQ45" s="442"/>
      <c r="MR45" s="442"/>
      <c r="MS45" s="442"/>
      <c r="MT45" s="442"/>
      <c r="MU45" s="442"/>
      <c r="MV45" s="442"/>
      <c r="MW45" s="442"/>
      <c r="MX45" s="442"/>
      <c r="MY45" s="442"/>
      <c r="MZ45" s="442"/>
      <c r="NA45" s="442"/>
      <c r="NB45" s="442"/>
      <c r="NC45" s="442"/>
      <c r="ND45" s="442"/>
      <c r="NE45" s="442"/>
      <c r="NF45" s="442"/>
      <c r="NG45" s="442"/>
      <c r="NH45" s="442"/>
      <c r="NI45" s="442"/>
      <c r="NJ45" s="442"/>
      <c r="NK45" s="442"/>
      <c r="NL45" s="442"/>
      <c r="NM45" s="442"/>
      <c r="NN45" s="442"/>
      <c r="NO45" s="442"/>
      <c r="NP45" s="442"/>
      <c r="NQ45" s="442"/>
      <c r="NR45" s="442"/>
      <c r="NS45" s="442"/>
      <c r="NT45" s="442"/>
      <c r="NU45" s="442"/>
      <c r="NV45" s="442"/>
      <c r="NW45" s="442"/>
      <c r="NX45" s="442"/>
      <c r="NY45" s="442"/>
      <c r="NZ45" s="442"/>
      <c r="OA45" s="442"/>
      <c r="OB45" s="442"/>
      <c r="OC45" s="442"/>
      <c r="OD45" s="442"/>
      <c r="OE45" s="442"/>
      <c r="OF45" s="442"/>
      <c r="OG45" s="442"/>
      <c r="OH45" s="442"/>
      <c r="OI45" s="442"/>
      <c r="OJ45" s="442"/>
      <c r="OK45" s="442"/>
      <c r="OL45" s="442"/>
    </row>
    <row r="46" spans="1:402" ht="16.2">
      <c r="A46" s="435"/>
      <c r="B46" s="436"/>
      <c r="C46" s="436"/>
      <c r="D46" s="437"/>
      <c r="E46" s="421" t="str">
        <f t="shared" si="42"/>
        <v>0/0</v>
      </c>
      <c r="F46" s="453"/>
      <c r="G46" s="437"/>
      <c r="H46" s="442"/>
      <c r="I46" s="442"/>
      <c r="J46" s="442"/>
      <c r="K46" s="442"/>
      <c r="L46" s="442"/>
      <c r="M46" s="442"/>
      <c r="N46" s="442"/>
      <c r="O46" s="442"/>
      <c r="P46" s="442"/>
      <c r="Q46" s="442"/>
      <c r="R46" s="442"/>
      <c r="S46" s="442"/>
      <c r="T46" s="442"/>
      <c r="U46" s="442"/>
      <c r="V46" s="442"/>
      <c r="W46" s="442"/>
      <c r="X46" s="442"/>
      <c r="Y46" s="442"/>
      <c r="Z46" s="442"/>
      <c r="AA46" s="442"/>
      <c r="AB46" s="442"/>
      <c r="AC46" s="442"/>
      <c r="AD46" s="442"/>
      <c r="AE46" s="442"/>
      <c r="AF46" s="442"/>
      <c r="AG46" s="442"/>
      <c r="AH46" s="442"/>
      <c r="AI46" s="442"/>
      <c r="AJ46" s="442"/>
      <c r="AK46" s="442"/>
      <c r="AL46" s="442"/>
      <c r="AM46" s="442"/>
      <c r="AN46" s="442"/>
      <c r="AO46" s="442"/>
      <c r="AP46" s="442"/>
      <c r="AQ46" s="442"/>
      <c r="AR46" s="442"/>
      <c r="AS46" s="442"/>
      <c r="AT46" s="442"/>
      <c r="AU46" s="442"/>
      <c r="AV46" s="442"/>
      <c r="AW46" s="442"/>
      <c r="AX46" s="442"/>
      <c r="AY46" s="442"/>
      <c r="AZ46" s="442"/>
      <c r="BA46" s="442"/>
      <c r="BB46" s="442"/>
      <c r="BC46" s="442"/>
      <c r="BD46" s="442"/>
      <c r="BE46" s="442"/>
      <c r="BF46" s="442"/>
      <c r="BG46" s="442"/>
      <c r="BH46" s="442"/>
      <c r="BI46" s="442"/>
      <c r="BJ46" s="442"/>
      <c r="BK46" s="442"/>
      <c r="BL46" s="442"/>
      <c r="BM46" s="442"/>
      <c r="BN46" s="442"/>
      <c r="BO46" s="442"/>
      <c r="BP46" s="442"/>
      <c r="BQ46" s="442"/>
      <c r="BR46" s="442"/>
      <c r="BS46" s="442"/>
      <c r="BT46" s="442"/>
      <c r="BU46" s="442"/>
      <c r="BV46" s="442"/>
      <c r="BW46" s="442"/>
      <c r="BX46" s="442"/>
      <c r="BY46" s="442"/>
      <c r="BZ46" s="442"/>
      <c r="CA46" s="442"/>
      <c r="CB46" s="442"/>
      <c r="CC46" s="442"/>
      <c r="CD46" s="442"/>
      <c r="CE46" s="442"/>
      <c r="CF46" s="442"/>
      <c r="CG46" s="442"/>
      <c r="CH46" s="442"/>
      <c r="CI46" s="442"/>
      <c r="CJ46" s="442"/>
      <c r="CK46" s="442"/>
      <c r="CL46" s="442"/>
      <c r="CM46" s="442"/>
      <c r="CN46" s="442"/>
      <c r="CO46" s="442"/>
      <c r="CP46" s="442"/>
      <c r="CQ46" s="442"/>
      <c r="CR46" s="442"/>
      <c r="CS46" s="442"/>
      <c r="CT46" s="442"/>
      <c r="CU46" s="442"/>
      <c r="CV46" s="442"/>
      <c r="CW46" s="442"/>
      <c r="CX46" s="442"/>
      <c r="CY46" s="442"/>
      <c r="CZ46" s="442"/>
      <c r="DA46" s="442"/>
      <c r="DB46" s="442"/>
      <c r="DC46" s="442"/>
      <c r="DD46" s="442"/>
      <c r="DE46" s="442"/>
      <c r="DF46" s="442"/>
      <c r="DG46" s="442"/>
      <c r="DH46" s="442"/>
      <c r="DI46" s="442"/>
      <c r="DJ46" s="442"/>
      <c r="DK46" s="442"/>
      <c r="DL46" s="442"/>
      <c r="DM46" s="442"/>
      <c r="DN46" s="442"/>
      <c r="DO46" s="442"/>
      <c r="DP46" s="442"/>
      <c r="DQ46" s="442"/>
      <c r="DR46" s="442"/>
      <c r="DS46" s="442"/>
      <c r="DT46" s="442"/>
      <c r="DU46" s="442"/>
      <c r="DV46" s="442"/>
      <c r="DW46" s="442"/>
      <c r="DX46" s="442"/>
      <c r="DY46" s="442"/>
      <c r="DZ46" s="442"/>
      <c r="EA46" s="442"/>
      <c r="EB46" s="442"/>
      <c r="EC46" s="442"/>
      <c r="ED46" s="442"/>
      <c r="EE46" s="442"/>
      <c r="EF46" s="442"/>
      <c r="EG46" s="442"/>
      <c r="EH46" s="442"/>
      <c r="EI46" s="442"/>
      <c r="EJ46" s="442"/>
      <c r="EK46" s="442"/>
      <c r="EL46" s="442"/>
      <c r="EM46" s="442"/>
      <c r="EN46" s="442"/>
      <c r="EO46" s="442"/>
      <c r="EP46" s="442"/>
      <c r="EQ46" s="442"/>
      <c r="ER46" s="442"/>
      <c r="ES46" s="442"/>
      <c r="ET46" s="442"/>
      <c r="EU46" s="442"/>
      <c r="EV46" s="442"/>
      <c r="EW46" s="442"/>
      <c r="EX46" s="442"/>
      <c r="EY46" s="442"/>
      <c r="EZ46" s="442"/>
      <c r="FA46" s="442"/>
      <c r="FB46" s="442"/>
      <c r="FC46" s="442"/>
      <c r="FD46" s="442"/>
      <c r="FE46" s="442"/>
      <c r="FF46" s="442"/>
      <c r="FG46" s="442"/>
      <c r="FH46" s="442"/>
      <c r="FI46" s="442"/>
      <c r="FJ46" s="442"/>
      <c r="FK46" s="442"/>
      <c r="FL46" s="442"/>
      <c r="FM46" s="442"/>
      <c r="FN46" s="442"/>
      <c r="FO46" s="442"/>
      <c r="FP46" s="442"/>
      <c r="FQ46" s="442"/>
      <c r="FR46" s="442"/>
      <c r="FS46" s="442"/>
      <c r="FT46" s="442"/>
      <c r="FU46" s="442"/>
      <c r="FV46" s="442"/>
      <c r="FW46" s="442"/>
      <c r="FX46" s="442"/>
      <c r="FY46" s="442"/>
      <c r="FZ46" s="442"/>
      <c r="GA46" s="442"/>
      <c r="GB46" s="442"/>
      <c r="GC46" s="442"/>
      <c r="GD46" s="442"/>
      <c r="GE46" s="442"/>
      <c r="GF46" s="442"/>
      <c r="GG46" s="442"/>
      <c r="GH46" s="442"/>
      <c r="GI46" s="442"/>
      <c r="GJ46" s="442"/>
      <c r="GK46" s="442"/>
      <c r="GL46" s="442"/>
      <c r="GM46" s="442"/>
      <c r="GN46" s="442"/>
      <c r="GO46" s="442"/>
      <c r="GP46" s="442"/>
      <c r="GQ46" s="442"/>
      <c r="GR46" s="442"/>
      <c r="GS46" s="442"/>
      <c r="GT46" s="442"/>
      <c r="GU46" s="442"/>
      <c r="GV46" s="442"/>
      <c r="GW46" s="442"/>
      <c r="GX46" s="442"/>
      <c r="GY46" s="442"/>
      <c r="GZ46" s="442"/>
      <c r="HA46" s="442"/>
      <c r="HB46" s="442"/>
      <c r="HC46" s="442"/>
      <c r="HD46" s="442"/>
      <c r="HE46" s="442"/>
      <c r="HF46" s="442"/>
      <c r="HG46" s="442"/>
      <c r="HH46" s="442"/>
      <c r="HI46" s="442"/>
      <c r="HJ46" s="442"/>
      <c r="HK46" s="442"/>
      <c r="HL46" s="442"/>
      <c r="HM46" s="442"/>
      <c r="HN46" s="442"/>
      <c r="HO46" s="442"/>
      <c r="HP46" s="442"/>
      <c r="HQ46" s="442"/>
      <c r="HR46" s="442"/>
      <c r="HS46" s="442"/>
      <c r="HT46" s="442"/>
      <c r="HU46" s="442"/>
      <c r="HV46" s="442"/>
      <c r="HW46" s="442"/>
      <c r="HX46" s="442"/>
      <c r="HY46" s="442"/>
      <c r="HZ46" s="442"/>
      <c r="IA46" s="442"/>
      <c r="IB46" s="442"/>
      <c r="IC46" s="442"/>
      <c r="ID46" s="442"/>
      <c r="IE46" s="442"/>
      <c r="IF46" s="442"/>
      <c r="IG46" s="442"/>
      <c r="IH46" s="442"/>
      <c r="II46" s="442"/>
      <c r="IJ46" s="442"/>
      <c r="IK46" s="442"/>
      <c r="IL46" s="442"/>
      <c r="IM46" s="442"/>
      <c r="IN46" s="442"/>
      <c r="IO46" s="442"/>
      <c r="IP46" s="442"/>
      <c r="IQ46" s="442"/>
      <c r="IR46" s="442"/>
      <c r="IS46" s="442"/>
      <c r="IT46" s="442"/>
      <c r="IU46" s="442"/>
      <c r="IV46" s="442"/>
      <c r="IW46" s="442"/>
      <c r="IX46" s="442"/>
      <c r="IY46" s="442"/>
      <c r="IZ46" s="442"/>
      <c r="JA46" s="442"/>
      <c r="JB46" s="442"/>
      <c r="JC46" s="442"/>
      <c r="JD46" s="442"/>
      <c r="JE46" s="442"/>
      <c r="JF46" s="442"/>
      <c r="JG46" s="442"/>
      <c r="JH46" s="442"/>
      <c r="JI46" s="442"/>
      <c r="JJ46" s="442"/>
      <c r="JK46" s="442"/>
      <c r="JL46" s="442"/>
      <c r="JM46" s="442"/>
      <c r="JN46" s="442"/>
      <c r="JO46" s="442"/>
      <c r="JP46" s="442"/>
      <c r="JQ46" s="442"/>
      <c r="JR46" s="442"/>
      <c r="JS46" s="442"/>
      <c r="JT46" s="442"/>
      <c r="JU46" s="442"/>
      <c r="JV46" s="442"/>
      <c r="JW46" s="442"/>
      <c r="JX46" s="442"/>
      <c r="JY46" s="442"/>
      <c r="JZ46" s="442"/>
      <c r="KA46" s="442"/>
      <c r="KB46" s="442"/>
      <c r="KC46" s="442"/>
      <c r="KD46" s="442"/>
      <c r="KE46" s="442"/>
      <c r="KF46" s="442"/>
      <c r="KG46" s="442"/>
      <c r="KH46" s="442"/>
      <c r="KI46" s="442"/>
      <c r="KJ46" s="442"/>
      <c r="KK46" s="442"/>
      <c r="KL46" s="442"/>
      <c r="KM46" s="442"/>
      <c r="KN46" s="442"/>
      <c r="KO46" s="442"/>
      <c r="KP46" s="442"/>
      <c r="KQ46" s="442"/>
      <c r="KR46" s="442"/>
      <c r="KS46" s="442"/>
      <c r="KT46" s="442"/>
      <c r="KU46" s="442"/>
      <c r="KV46" s="442"/>
      <c r="KW46" s="442"/>
      <c r="KX46" s="442"/>
      <c r="KY46" s="442"/>
      <c r="KZ46" s="442"/>
      <c r="LA46" s="442"/>
      <c r="LB46" s="442"/>
      <c r="LC46" s="442"/>
      <c r="LD46" s="442"/>
      <c r="LE46" s="442"/>
      <c r="LF46" s="442"/>
      <c r="LG46" s="442"/>
      <c r="LH46" s="442"/>
      <c r="LI46" s="442"/>
      <c r="LJ46" s="442"/>
      <c r="LK46" s="442"/>
      <c r="LL46" s="442"/>
      <c r="LM46" s="442"/>
      <c r="LN46" s="442"/>
      <c r="LO46" s="442"/>
      <c r="LP46" s="442"/>
      <c r="LQ46" s="442"/>
      <c r="LR46" s="442"/>
      <c r="LS46" s="442"/>
      <c r="LT46" s="442"/>
      <c r="LU46" s="442"/>
      <c r="LV46" s="442"/>
      <c r="LW46" s="442"/>
      <c r="LX46" s="442"/>
      <c r="LY46" s="442"/>
      <c r="LZ46" s="442"/>
      <c r="MA46" s="442"/>
      <c r="MB46" s="442"/>
      <c r="MC46" s="442"/>
      <c r="MD46" s="442"/>
      <c r="ME46" s="442"/>
      <c r="MF46" s="442"/>
      <c r="MG46" s="442"/>
      <c r="MH46" s="442"/>
      <c r="MI46" s="442"/>
      <c r="MJ46" s="442"/>
      <c r="MK46" s="442"/>
      <c r="ML46" s="442"/>
      <c r="MM46" s="442"/>
      <c r="MN46" s="442"/>
      <c r="MO46" s="442"/>
      <c r="MP46" s="442"/>
      <c r="MQ46" s="442"/>
      <c r="MR46" s="442"/>
      <c r="MS46" s="442"/>
      <c r="MT46" s="442"/>
      <c r="MU46" s="442"/>
      <c r="MV46" s="442"/>
      <c r="MW46" s="442"/>
      <c r="MX46" s="442"/>
      <c r="MY46" s="442"/>
      <c r="MZ46" s="442"/>
      <c r="NA46" s="442"/>
      <c r="NB46" s="442"/>
      <c r="NC46" s="442"/>
      <c r="ND46" s="442"/>
      <c r="NE46" s="442"/>
      <c r="NF46" s="442"/>
      <c r="NG46" s="442"/>
      <c r="NH46" s="442"/>
      <c r="NI46" s="442"/>
      <c r="NJ46" s="442"/>
      <c r="NK46" s="442"/>
      <c r="NL46" s="442"/>
      <c r="NM46" s="442"/>
      <c r="NN46" s="442"/>
      <c r="NO46" s="442"/>
      <c r="NP46" s="442"/>
      <c r="NQ46" s="442"/>
      <c r="NR46" s="442"/>
      <c r="NS46" s="442"/>
      <c r="NT46" s="442"/>
      <c r="NU46" s="442"/>
      <c r="NV46" s="442"/>
      <c r="NW46" s="442"/>
      <c r="NX46" s="442"/>
      <c r="NY46" s="442"/>
      <c r="NZ46" s="442"/>
      <c r="OA46" s="442"/>
      <c r="OB46" s="442"/>
      <c r="OC46" s="442"/>
      <c r="OD46" s="442"/>
      <c r="OE46" s="442"/>
      <c r="OF46" s="442"/>
      <c r="OG46" s="442"/>
      <c r="OH46" s="442"/>
      <c r="OI46" s="442"/>
      <c r="OJ46" s="442"/>
      <c r="OK46" s="442"/>
      <c r="OL46" s="442"/>
    </row>
    <row r="47" spans="1:402" ht="16.2">
      <c r="A47" s="435"/>
      <c r="B47" s="436"/>
      <c r="C47" s="436"/>
      <c r="D47" s="437"/>
      <c r="E47" s="421" t="str">
        <f t="shared" si="42"/>
        <v>0/0</v>
      </c>
      <c r="F47" s="453"/>
      <c r="G47" s="437"/>
      <c r="H47" s="442"/>
      <c r="I47" s="442"/>
      <c r="J47" s="442"/>
      <c r="K47" s="442"/>
      <c r="L47" s="442"/>
      <c r="M47" s="442"/>
      <c r="N47" s="442"/>
      <c r="O47" s="442"/>
      <c r="P47" s="442"/>
      <c r="Q47" s="442"/>
      <c r="R47" s="442"/>
      <c r="S47" s="442"/>
      <c r="T47" s="442"/>
      <c r="U47" s="442"/>
      <c r="V47" s="442"/>
      <c r="W47" s="442"/>
      <c r="X47" s="442"/>
      <c r="Y47" s="442"/>
      <c r="Z47" s="442"/>
      <c r="AA47" s="442"/>
      <c r="AB47" s="442"/>
      <c r="AC47" s="442"/>
      <c r="AD47" s="442"/>
      <c r="AE47" s="442"/>
      <c r="AF47" s="442"/>
      <c r="AG47" s="442"/>
      <c r="AH47" s="442"/>
      <c r="AI47" s="442"/>
      <c r="AJ47" s="442"/>
      <c r="AK47" s="442"/>
      <c r="AL47" s="442"/>
      <c r="AM47" s="442"/>
      <c r="AN47" s="442"/>
      <c r="AO47" s="442"/>
      <c r="AP47" s="442"/>
      <c r="AQ47" s="442"/>
      <c r="AR47" s="442"/>
      <c r="AS47" s="442"/>
      <c r="AT47" s="442"/>
      <c r="AU47" s="442"/>
      <c r="AV47" s="442"/>
      <c r="AW47" s="442"/>
      <c r="AX47" s="442"/>
      <c r="AY47" s="442"/>
      <c r="AZ47" s="442"/>
      <c r="BA47" s="442"/>
      <c r="BB47" s="442"/>
      <c r="BC47" s="442"/>
      <c r="BD47" s="442"/>
      <c r="BE47" s="442"/>
      <c r="BF47" s="442"/>
      <c r="BG47" s="442"/>
      <c r="BH47" s="442"/>
      <c r="BI47" s="442"/>
      <c r="BJ47" s="442"/>
      <c r="BK47" s="442"/>
      <c r="BL47" s="442"/>
      <c r="BM47" s="442"/>
      <c r="BN47" s="442"/>
      <c r="BO47" s="442"/>
      <c r="BP47" s="442"/>
      <c r="BQ47" s="442"/>
      <c r="BR47" s="442"/>
      <c r="BS47" s="442"/>
      <c r="BT47" s="442"/>
      <c r="BU47" s="442"/>
      <c r="BV47" s="442"/>
      <c r="BW47" s="442"/>
      <c r="BX47" s="442"/>
      <c r="BY47" s="442"/>
      <c r="BZ47" s="442"/>
      <c r="CA47" s="442"/>
      <c r="CB47" s="442"/>
      <c r="CC47" s="442"/>
      <c r="CD47" s="442"/>
      <c r="CE47" s="442"/>
      <c r="CF47" s="442"/>
      <c r="CG47" s="442"/>
      <c r="CH47" s="442"/>
      <c r="CI47" s="442"/>
      <c r="CJ47" s="442"/>
      <c r="CK47" s="442"/>
      <c r="CL47" s="442"/>
      <c r="CM47" s="442"/>
      <c r="CN47" s="442"/>
      <c r="CO47" s="442"/>
      <c r="CP47" s="442"/>
      <c r="CQ47" s="442"/>
      <c r="CR47" s="442"/>
      <c r="CS47" s="442"/>
      <c r="CT47" s="442"/>
      <c r="CU47" s="442"/>
      <c r="CV47" s="442"/>
      <c r="CW47" s="442"/>
      <c r="CX47" s="442"/>
      <c r="CY47" s="442"/>
      <c r="CZ47" s="442"/>
      <c r="DA47" s="442"/>
      <c r="DB47" s="442"/>
      <c r="DC47" s="442"/>
      <c r="DD47" s="442"/>
      <c r="DE47" s="442"/>
      <c r="DF47" s="442"/>
      <c r="DG47" s="442"/>
      <c r="DH47" s="442"/>
      <c r="DI47" s="442"/>
      <c r="DJ47" s="442"/>
      <c r="DK47" s="442"/>
      <c r="DL47" s="442"/>
      <c r="DM47" s="442"/>
      <c r="DN47" s="442"/>
      <c r="DO47" s="442"/>
      <c r="DP47" s="442"/>
      <c r="DQ47" s="442"/>
      <c r="DR47" s="442"/>
      <c r="DS47" s="442"/>
      <c r="DT47" s="442"/>
      <c r="DU47" s="442"/>
      <c r="DV47" s="442"/>
      <c r="DW47" s="442"/>
      <c r="DX47" s="442"/>
      <c r="DY47" s="442"/>
      <c r="DZ47" s="442"/>
      <c r="EA47" s="442"/>
      <c r="EB47" s="442"/>
      <c r="EC47" s="442"/>
      <c r="ED47" s="442"/>
      <c r="EE47" s="442"/>
      <c r="EF47" s="442"/>
      <c r="EG47" s="442"/>
      <c r="EH47" s="442"/>
      <c r="EI47" s="442"/>
      <c r="EJ47" s="442"/>
      <c r="EK47" s="442"/>
      <c r="EL47" s="442"/>
      <c r="EM47" s="442"/>
      <c r="EN47" s="442"/>
      <c r="EO47" s="442"/>
      <c r="EP47" s="442"/>
      <c r="EQ47" s="442"/>
      <c r="ER47" s="442"/>
      <c r="ES47" s="442"/>
      <c r="ET47" s="442"/>
      <c r="EU47" s="442"/>
      <c r="EV47" s="442"/>
      <c r="EW47" s="442"/>
      <c r="EX47" s="442"/>
      <c r="EY47" s="442"/>
      <c r="EZ47" s="442"/>
      <c r="FA47" s="442"/>
      <c r="FB47" s="442"/>
      <c r="FC47" s="442"/>
      <c r="FD47" s="442"/>
      <c r="FE47" s="442"/>
      <c r="FF47" s="442"/>
      <c r="FG47" s="442"/>
      <c r="FH47" s="442"/>
      <c r="FI47" s="442"/>
      <c r="FJ47" s="442"/>
      <c r="FK47" s="442"/>
      <c r="FL47" s="442"/>
      <c r="FM47" s="442"/>
      <c r="FN47" s="442"/>
      <c r="FO47" s="442"/>
      <c r="FP47" s="442"/>
      <c r="FQ47" s="442"/>
      <c r="FR47" s="442"/>
      <c r="FS47" s="442"/>
      <c r="FT47" s="442"/>
      <c r="FU47" s="442"/>
      <c r="FV47" s="442"/>
      <c r="FW47" s="442"/>
      <c r="FX47" s="442"/>
      <c r="FY47" s="442"/>
      <c r="FZ47" s="442"/>
      <c r="GA47" s="442"/>
      <c r="GB47" s="442"/>
      <c r="GC47" s="442"/>
      <c r="GD47" s="442"/>
      <c r="GE47" s="442"/>
      <c r="GF47" s="442"/>
      <c r="GG47" s="442"/>
      <c r="GH47" s="442"/>
      <c r="GI47" s="442"/>
      <c r="GJ47" s="442"/>
      <c r="GK47" s="442"/>
      <c r="GL47" s="442"/>
      <c r="GM47" s="442"/>
      <c r="GN47" s="442"/>
      <c r="GO47" s="442"/>
      <c r="GP47" s="442"/>
      <c r="GQ47" s="442"/>
      <c r="GR47" s="442"/>
      <c r="GS47" s="442"/>
      <c r="GT47" s="442"/>
      <c r="GU47" s="442"/>
      <c r="GV47" s="442"/>
      <c r="GW47" s="442"/>
      <c r="GX47" s="442"/>
      <c r="GY47" s="442"/>
      <c r="GZ47" s="442"/>
      <c r="HA47" s="442"/>
      <c r="HB47" s="442"/>
      <c r="HC47" s="442"/>
      <c r="HD47" s="442"/>
      <c r="HE47" s="442"/>
      <c r="HF47" s="442"/>
      <c r="HG47" s="442"/>
      <c r="HH47" s="442"/>
      <c r="HI47" s="442"/>
      <c r="HJ47" s="442"/>
      <c r="HK47" s="442"/>
      <c r="HL47" s="442"/>
      <c r="HM47" s="442"/>
      <c r="HN47" s="442"/>
      <c r="HO47" s="442"/>
      <c r="HP47" s="442"/>
      <c r="HQ47" s="442"/>
      <c r="HR47" s="442"/>
      <c r="HS47" s="442"/>
      <c r="HT47" s="442"/>
      <c r="HU47" s="442"/>
      <c r="HV47" s="442"/>
      <c r="HW47" s="442"/>
      <c r="HX47" s="442"/>
      <c r="HY47" s="442"/>
      <c r="HZ47" s="442"/>
      <c r="IA47" s="442"/>
      <c r="IB47" s="442"/>
      <c r="IC47" s="442"/>
      <c r="ID47" s="442"/>
      <c r="IE47" s="442"/>
      <c r="IF47" s="442"/>
      <c r="IG47" s="442"/>
      <c r="IH47" s="442"/>
      <c r="II47" s="442"/>
      <c r="IJ47" s="442"/>
      <c r="IK47" s="442"/>
      <c r="IL47" s="442"/>
      <c r="IM47" s="442"/>
      <c r="IN47" s="442"/>
      <c r="IO47" s="442"/>
      <c r="IP47" s="442"/>
      <c r="IQ47" s="442"/>
      <c r="IR47" s="442"/>
      <c r="IS47" s="442"/>
      <c r="IT47" s="442"/>
      <c r="IU47" s="442"/>
      <c r="IV47" s="442"/>
      <c r="IW47" s="442"/>
      <c r="IX47" s="442"/>
      <c r="IY47" s="442"/>
      <c r="IZ47" s="442"/>
      <c r="JA47" s="442"/>
      <c r="JB47" s="442"/>
      <c r="JC47" s="442"/>
      <c r="JD47" s="442"/>
      <c r="JE47" s="442"/>
      <c r="JF47" s="442"/>
      <c r="JG47" s="442"/>
      <c r="JH47" s="442"/>
      <c r="JI47" s="442"/>
      <c r="JJ47" s="442"/>
      <c r="JK47" s="442"/>
      <c r="JL47" s="442"/>
      <c r="JM47" s="442"/>
      <c r="JN47" s="442"/>
      <c r="JO47" s="442"/>
      <c r="JP47" s="442"/>
      <c r="JQ47" s="442"/>
      <c r="JR47" s="442"/>
      <c r="JS47" s="442"/>
      <c r="JT47" s="442"/>
      <c r="JU47" s="442"/>
      <c r="JV47" s="442"/>
      <c r="JW47" s="442"/>
      <c r="JX47" s="442"/>
      <c r="JY47" s="442"/>
      <c r="JZ47" s="442"/>
      <c r="KA47" s="442"/>
      <c r="KB47" s="442"/>
      <c r="KC47" s="442"/>
      <c r="KD47" s="442"/>
      <c r="KE47" s="442"/>
      <c r="KF47" s="442"/>
      <c r="KG47" s="442"/>
      <c r="KH47" s="442"/>
      <c r="KI47" s="442"/>
      <c r="KJ47" s="442"/>
      <c r="KK47" s="442"/>
      <c r="KL47" s="442"/>
      <c r="KM47" s="442"/>
      <c r="KN47" s="442"/>
      <c r="KO47" s="442"/>
      <c r="KP47" s="442"/>
      <c r="KQ47" s="442"/>
      <c r="KR47" s="442"/>
      <c r="KS47" s="442"/>
      <c r="KT47" s="442"/>
      <c r="KU47" s="442"/>
      <c r="KV47" s="442"/>
      <c r="KW47" s="442"/>
      <c r="KX47" s="442"/>
      <c r="KY47" s="442"/>
      <c r="KZ47" s="442"/>
      <c r="LA47" s="442"/>
      <c r="LB47" s="442"/>
      <c r="LC47" s="442"/>
      <c r="LD47" s="442"/>
      <c r="LE47" s="442"/>
      <c r="LF47" s="442"/>
      <c r="LG47" s="442"/>
      <c r="LH47" s="442"/>
      <c r="LI47" s="442"/>
      <c r="LJ47" s="442"/>
      <c r="LK47" s="442"/>
      <c r="LL47" s="442"/>
      <c r="LM47" s="442"/>
      <c r="LN47" s="442"/>
      <c r="LO47" s="442"/>
      <c r="LP47" s="442"/>
      <c r="LQ47" s="442"/>
      <c r="LR47" s="442"/>
      <c r="LS47" s="442"/>
      <c r="LT47" s="442"/>
      <c r="LU47" s="442"/>
      <c r="LV47" s="442"/>
      <c r="LW47" s="442"/>
      <c r="LX47" s="442"/>
      <c r="LY47" s="442"/>
      <c r="LZ47" s="442"/>
      <c r="MA47" s="442"/>
      <c r="MB47" s="442"/>
      <c r="MC47" s="442"/>
      <c r="MD47" s="442"/>
      <c r="ME47" s="442"/>
      <c r="MF47" s="442"/>
      <c r="MG47" s="442"/>
      <c r="MH47" s="442"/>
      <c r="MI47" s="442"/>
      <c r="MJ47" s="442"/>
      <c r="MK47" s="442"/>
      <c r="ML47" s="442"/>
      <c r="MM47" s="442"/>
      <c r="MN47" s="442"/>
      <c r="MO47" s="442"/>
      <c r="MP47" s="442"/>
      <c r="MQ47" s="442"/>
      <c r="MR47" s="442"/>
      <c r="MS47" s="442"/>
      <c r="MT47" s="442"/>
      <c r="MU47" s="442"/>
      <c r="MV47" s="442"/>
      <c r="MW47" s="442"/>
      <c r="MX47" s="442"/>
      <c r="MY47" s="442"/>
      <c r="MZ47" s="442"/>
      <c r="NA47" s="442"/>
      <c r="NB47" s="442"/>
      <c r="NC47" s="442"/>
      <c r="ND47" s="442"/>
      <c r="NE47" s="442"/>
      <c r="NF47" s="442"/>
      <c r="NG47" s="442"/>
      <c r="NH47" s="442"/>
      <c r="NI47" s="442"/>
      <c r="NJ47" s="442"/>
      <c r="NK47" s="442"/>
      <c r="NL47" s="442"/>
      <c r="NM47" s="442"/>
      <c r="NN47" s="442"/>
      <c r="NO47" s="442"/>
      <c r="NP47" s="442"/>
      <c r="NQ47" s="442"/>
      <c r="NR47" s="442"/>
      <c r="NS47" s="442"/>
      <c r="NT47" s="442"/>
      <c r="NU47" s="442"/>
      <c r="NV47" s="442"/>
      <c r="NW47" s="442"/>
      <c r="NX47" s="442"/>
      <c r="NY47" s="442"/>
      <c r="NZ47" s="442"/>
      <c r="OA47" s="442"/>
      <c r="OB47" s="442"/>
      <c r="OC47" s="442"/>
      <c r="OD47" s="442"/>
      <c r="OE47" s="442"/>
      <c r="OF47" s="442"/>
      <c r="OG47" s="442"/>
      <c r="OH47" s="442"/>
      <c r="OI47" s="442"/>
      <c r="OJ47" s="442"/>
      <c r="OK47" s="442"/>
      <c r="OL47" s="442"/>
    </row>
    <row r="48" spans="1:402" ht="16.2">
      <c r="A48" s="435"/>
      <c r="B48" s="436"/>
      <c r="C48" s="436"/>
      <c r="D48" s="437"/>
      <c r="E48" s="421" t="str">
        <f t="shared" si="42"/>
        <v>0/0</v>
      </c>
      <c r="F48" s="453"/>
      <c r="G48" s="437"/>
      <c r="H48" s="442"/>
      <c r="I48" s="442"/>
      <c r="J48" s="442"/>
      <c r="K48" s="442"/>
      <c r="L48" s="442"/>
      <c r="M48" s="442"/>
      <c r="N48" s="442"/>
      <c r="O48" s="442"/>
      <c r="P48" s="442"/>
      <c r="Q48" s="442"/>
      <c r="R48" s="442"/>
      <c r="S48" s="442"/>
      <c r="T48" s="442"/>
      <c r="U48" s="442"/>
      <c r="V48" s="442"/>
      <c r="W48" s="442"/>
      <c r="X48" s="442"/>
      <c r="Y48" s="442"/>
      <c r="Z48" s="442"/>
      <c r="AA48" s="442"/>
      <c r="AB48" s="442"/>
      <c r="AC48" s="442"/>
      <c r="AD48" s="442"/>
      <c r="AE48" s="442"/>
      <c r="AF48" s="442"/>
      <c r="AG48" s="442"/>
      <c r="AH48" s="442"/>
      <c r="AI48" s="442"/>
      <c r="AJ48" s="442"/>
      <c r="AK48" s="442"/>
      <c r="AL48" s="442"/>
      <c r="AM48" s="442"/>
      <c r="AN48" s="442"/>
      <c r="AO48" s="442"/>
      <c r="AP48" s="442"/>
      <c r="AQ48" s="442"/>
      <c r="AR48" s="442"/>
      <c r="AS48" s="442"/>
      <c r="AT48" s="442"/>
      <c r="AU48" s="442"/>
      <c r="AV48" s="442"/>
      <c r="AW48" s="442"/>
      <c r="AX48" s="442"/>
      <c r="AY48" s="442"/>
      <c r="AZ48" s="442"/>
      <c r="BA48" s="442"/>
      <c r="BB48" s="442"/>
      <c r="BC48" s="442"/>
      <c r="BD48" s="442"/>
      <c r="BE48" s="442"/>
      <c r="BF48" s="442"/>
      <c r="BG48" s="442"/>
      <c r="BH48" s="442"/>
      <c r="BI48" s="442"/>
      <c r="BJ48" s="442"/>
      <c r="BK48" s="442"/>
      <c r="BL48" s="442"/>
      <c r="BM48" s="442"/>
      <c r="BN48" s="442"/>
      <c r="BO48" s="442"/>
      <c r="BP48" s="442"/>
      <c r="BQ48" s="442"/>
      <c r="BR48" s="442"/>
      <c r="BS48" s="442"/>
      <c r="BT48" s="442"/>
      <c r="BU48" s="442"/>
      <c r="BV48" s="442"/>
      <c r="BW48" s="442"/>
      <c r="BX48" s="442"/>
      <c r="BY48" s="442"/>
      <c r="BZ48" s="442"/>
      <c r="CA48" s="442"/>
      <c r="CB48" s="442"/>
      <c r="CC48" s="442"/>
      <c r="CD48" s="442"/>
      <c r="CE48" s="442"/>
      <c r="CF48" s="442"/>
      <c r="CG48" s="442"/>
      <c r="CH48" s="442"/>
      <c r="CI48" s="442"/>
      <c r="CJ48" s="442"/>
      <c r="CK48" s="442"/>
      <c r="CL48" s="442"/>
      <c r="CM48" s="442"/>
      <c r="CN48" s="442"/>
      <c r="CO48" s="442"/>
      <c r="CP48" s="442"/>
      <c r="CQ48" s="442"/>
      <c r="CR48" s="442"/>
      <c r="CS48" s="442"/>
      <c r="CT48" s="442"/>
      <c r="CU48" s="442"/>
      <c r="CV48" s="442"/>
      <c r="CW48" s="442"/>
      <c r="CX48" s="442"/>
      <c r="CY48" s="442"/>
      <c r="CZ48" s="442"/>
      <c r="DA48" s="442"/>
      <c r="DB48" s="442"/>
      <c r="DC48" s="442"/>
      <c r="DD48" s="442"/>
      <c r="DE48" s="442"/>
      <c r="DF48" s="442"/>
      <c r="DG48" s="442"/>
      <c r="DH48" s="442"/>
      <c r="DI48" s="442"/>
      <c r="DJ48" s="442"/>
      <c r="DK48" s="442"/>
      <c r="DL48" s="442"/>
      <c r="DM48" s="442"/>
      <c r="DN48" s="442"/>
      <c r="DO48" s="442"/>
      <c r="DP48" s="442"/>
      <c r="DQ48" s="442"/>
      <c r="DR48" s="442"/>
      <c r="DS48" s="442"/>
      <c r="DT48" s="442"/>
      <c r="DU48" s="442"/>
      <c r="DV48" s="442"/>
      <c r="DW48" s="442"/>
      <c r="DX48" s="442"/>
      <c r="DY48" s="442"/>
      <c r="DZ48" s="442"/>
      <c r="EA48" s="442"/>
      <c r="EB48" s="442"/>
      <c r="EC48" s="442"/>
      <c r="ED48" s="442"/>
      <c r="EE48" s="442"/>
      <c r="EF48" s="442"/>
      <c r="EG48" s="442"/>
      <c r="EH48" s="442"/>
      <c r="EI48" s="442"/>
      <c r="EJ48" s="442"/>
      <c r="EK48" s="442"/>
      <c r="EL48" s="442"/>
      <c r="EM48" s="442"/>
      <c r="EN48" s="442"/>
      <c r="EO48" s="442"/>
      <c r="EP48" s="442"/>
      <c r="EQ48" s="442"/>
      <c r="ER48" s="442"/>
      <c r="ES48" s="442"/>
      <c r="ET48" s="442"/>
      <c r="EU48" s="442"/>
      <c r="EV48" s="442"/>
      <c r="EW48" s="442"/>
      <c r="EX48" s="442"/>
      <c r="EY48" s="442"/>
      <c r="EZ48" s="442"/>
      <c r="FA48" s="442"/>
      <c r="FB48" s="442"/>
      <c r="FC48" s="442"/>
      <c r="FD48" s="442"/>
      <c r="FE48" s="442"/>
      <c r="FF48" s="442"/>
      <c r="FG48" s="442"/>
      <c r="FH48" s="442"/>
      <c r="FI48" s="442"/>
      <c r="FJ48" s="442"/>
      <c r="FK48" s="442"/>
      <c r="FL48" s="442"/>
      <c r="FM48" s="442"/>
      <c r="FN48" s="442"/>
      <c r="FO48" s="442"/>
      <c r="FP48" s="442"/>
      <c r="FQ48" s="442"/>
      <c r="FR48" s="442"/>
      <c r="FS48" s="442"/>
      <c r="FT48" s="442"/>
      <c r="FU48" s="442"/>
      <c r="FV48" s="442"/>
      <c r="FW48" s="442"/>
      <c r="FX48" s="442"/>
      <c r="FY48" s="442"/>
      <c r="FZ48" s="442"/>
      <c r="GA48" s="442"/>
      <c r="GB48" s="442"/>
      <c r="GC48" s="442"/>
      <c r="GD48" s="442"/>
      <c r="GE48" s="442"/>
      <c r="GF48" s="442"/>
      <c r="GG48" s="442"/>
      <c r="GH48" s="442"/>
      <c r="GI48" s="442"/>
      <c r="GJ48" s="442"/>
      <c r="GK48" s="442"/>
      <c r="GL48" s="442"/>
      <c r="GM48" s="442"/>
      <c r="GN48" s="442"/>
      <c r="GO48" s="442"/>
      <c r="GP48" s="442"/>
      <c r="GQ48" s="442"/>
      <c r="GR48" s="442"/>
      <c r="GS48" s="442"/>
      <c r="GT48" s="442"/>
      <c r="GU48" s="442"/>
      <c r="GV48" s="442"/>
      <c r="GW48" s="442"/>
      <c r="GX48" s="442"/>
      <c r="GY48" s="442"/>
      <c r="GZ48" s="442"/>
      <c r="HA48" s="442"/>
      <c r="HB48" s="442"/>
      <c r="HC48" s="442"/>
      <c r="HD48" s="442"/>
      <c r="HE48" s="442"/>
      <c r="HF48" s="442"/>
      <c r="HG48" s="442"/>
      <c r="HH48" s="442"/>
      <c r="HI48" s="442"/>
      <c r="HJ48" s="442"/>
      <c r="HK48" s="442"/>
      <c r="HL48" s="442"/>
      <c r="HM48" s="442"/>
      <c r="HN48" s="442"/>
      <c r="HO48" s="442"/>
      <c r="HP48" s="442"/>
      <c r="HQ48" s="442"/>
      <c r="HR48" s="442"/>
      <c r="HS48" s="442"/>
      <c r="HT48" s="442"/>
      <c r="HU48" s="442"/>
      <c r="HV48" s="442"/>
      <c r="HW48" s="442"/>
      <c r="HX48" s="442"/>
      <c r="HY48" s="442"/>
      <c r="HZ48" s="442"/>
      <c r="IA48" s="442"/>
      <c r="IB48" s="442"/>
      <c r="IC48" s="442"/>
      <c r="ID48" s="442"/>
      <c r="IE48" s="442"/>
      <c r="IF48" s="442"/>
      <c r="IG48" s="442"/>
      <c r="IH48" s="442"/>
      <c r="II48" s="442"/>
      <c r="IJ48" s="442"/>
      <c r="IK48" s="442"/>
      <c r="IL48" s="442"/>
      <c r="IM48" s="442"/>
      <c r="IN48" s="442"/>
      <c r="IO48" s="442"/>
      <c r="IP48" s="442"/>
      <c r="IQ48" s="442"/>
      <c r="IR48" s="442"/>
      <c r="IS48" s="442"/>
      <c r="IT48" s="442"/>
      <c r="IU48" s="442"/>
      <c r="IV48" s="442"/>
      <c r="IW48" s="442"/>
      <c r="IX48" s="442"/>
      <c r="IY48" s="442"/>
      <c r="IZ48" s="442"/>
      <c r="JA48" s="442"/>
      <c r="JB48" s="442"/>
      <c r="JC48" s="442"/>
      <c r="JD48" s="442"/>
      <c r="JE48" s="442"/>
      <c r="JF48" s="442"/>
      <c r="JG48" s="442"/>
      <c r="JH48" s="442"/>
      <c r="JI48" s="442"/>
      <c r="JJ48" s="442"/>
      <c r="JK48" s="442"/>
      <c r="JL48" s="442"/>
      <c r="JM48" s="442"/>
      <c r="JN48" s="442"/>
      <c r="JO48" s="442"/>
      <c r="JP48" s="442"/>
      <c r="JQ48" s="442"/>
      <c r="JR48" s="442"/>
      <c r="JS48" s="442"/>
      <c r="JT48" s="442"/>
      <c r="JU48" s="442"/>
      <c r="JV48" s="442"/>
      <c r="JW48" s="442"/>
      <c r="JX48" s="442"/>
      <c r="JY48" s="442"/>
      <c r="JZ48" s="442"/>
      <c r="KA48" s="442"/>
      <c r="KB48" s="442"/>
      <c r="KC48" s="442"/>
      <c r="KD48" s="442"/>
      <c r="KE48" s="442"/>
      <c r="KF48" s="442"/>
      <c r="KG48" s="442"/>
      <c r="KH48" s="442"/>
      <c r="KI48" s="442"/>
      <c r="KJ48" s="442"/>
      <c r="KK48" s="442"/>
      <c r="KL48" s="442"/>
      <c r="KM48" s="442"/>
      <c r="KN48" s="442"/>
      <c r="KO48" s="442"/>
      <c r="KP48" s="442"/>
      <c r="KQ48" s="442"/>
      <c r="KR48" s="442"/>
      <c r="KS48" s="442"/>
      <c r="KT48" s="442"/>
      <c r="KU48" s="442"/>
      <c r="KV48" s="442"/>
      <c r="KW48" s="442"/>
      <c r="KX48" s="442"/>
      <c r="KY48" s="442"/>
      <c r="KZ48" s="442"/>
      <c r="LA48" s="442"/>
      <c r="LB48" s="442"/>
      <c r="LC48" s="442"/>
      <c r="LD48" s="442"/>
      <c r="LE48" s="442"/>
      <c r="LF48" s="442"/>
      <c r="LG48" s="442"/>
      <c r="LH48" s="442"/>
      <c r="LI48" s="442"/>
      <c r="LJ48" s="442"/>
      <c r="LK48" s="442"/>
      <c r="LL48" s="442"/>
      <c r="LM48" s="442"/>
      <c r="LN48" s="442"/>
      <c r="LO48" s="442"/>
      <c r="LP48" s="442"/>
      <c r="LQ48" s="442"/>
      <c r="LR48" s="442"/>
      <c r="LS48" s="442"/>
      <c r="LT48" s="442"/>
      <c r="LU48" s="442"/>
      <c r="LV48" s="442"/>
      <c r="LW48" s="442"/>
      <c r="LX48" s="442"/>
      <c r="LY48" s="442"/>
      <c r="LZ48" s="442"/>
      <c r="MA48" s="442"/>
      <c r="MB48" s="442"/>
      <c r="MC48" s="442"/>
      <c r="MD48" s="442"/>
      <c r="ME48" s="442"/>
      <c r="MF48" s="442"/>
      <c r="MG48" s="442"/>
      <c r="MH48" s="442"/>
      <c r="MI48" s="442"/>
      <c r="MJ48" s="442"/>
      <c r="MK48" s="442"/>
      <c r="ML48" s="442"/>
      <c r="MM48" s="442"/>
      <c r="MN48" s="442"/>
      <c r="MO48" s="442"/>
      <c r="MP48" s="442"/>
      <c r="MQ48" s="442"/>
      <c r="MR48" s="442"/>
      <c r="MS48" s="442"/>
      <c r="MT48" s="442"/>
      <c r="MU48" s="442"/>
      <c r="MV48" s="442"/>
      <c r="MW48" s="442"/>
      <c r="MX48" s="442"/>
      <c r="MY48" s="442"/>
      <c r="MZ48" s="442"/>
      <c r="NA48" s="442"/>
      <c r="NB48" s="442"/>
      <c r="NC48" s="442"/>
      <c r="ND48" s="442"/>
      <c r="NE48" s="442"/>
      <c r="NF48" s="442"/>
      <c r="NG48" s="442"/>
      <c r="NH48" s="442"/>
      <c r="NI48" s="442"/>
      <c r="NJ48" s="442"/>
      <c r="NK48" s="442"/>
      <c r="NL48" s="442"/>
      <c r="NM48" s="442"/>
      <c r="NN48" s="442"/>
      <c r="NO48" s="442"/>
      <c r="NP48" s="442"/>
      <c r="NQ48" s="442"/>
      <c r="NR48" s="442"/>
      <c r="NS48" s="442"/>
      <c r="NT48" s="442"/>
      <c r="NU48" s="442"/>
      <c r="NV48" s="442"/>
      <c r="NW48" s="442"/>
      <c r="NX48" s="442"/>
      <c r="NY48" s="442"/>
      <c r="NZ48" s="442"/>
      <c r="OA48" s="442"/>
      <c r="OB48" s="442"/>
      <c r="OC48" s="442"/>
      <c r="OD48" s="442"/>
      <c r="OE48" s="442"/>
      <c r="OF48" s="442"/>
      <c r="OG48" s="442"/>
      <c r="OH48" s="442"/>
      <c r="OI48" s="442"/>
      <c r="OJ48" s="442"/>
      <c r="OK48" s="442"/>
      <c r="OL48" s="442"/>
    </row>
    <row r="49" spans="1:402" ht="16.2">
      <c r="A49" s="435"/>
      <c r="B49" s="436"/>
      <c r="C49" s="436"/>
      <c r="D49" s="437"/>
      <c r="E49" s="421" t="str">
        <f t="shared" si="42"/>
        <v>0/0</v>
      </c>
      <c r="F49" s="453"/>
      <c r="G49" s="437"/>
      <c r="H49" s="442"/>
      <c r="I49" s="442"/>
      <c r="J49" s="442"/>
      <c r="K49" s="442"/>
      <c r="L49" s="442"/>
      <c r="M49" s="442"/>
      <c r="N49" s="442"/>
      <c r="O49" s="442"/>
      <c r="P49" s="442"/>
      <c r="Q49" s="442"/>
      <c r="R49" s="442"/>
      <c r="S49" s="442"/>
      <c r="T49" s="442"/>
      <c r="U49" s="442"/>
      <c r="V49" s="442"/>
      <c r="W49" s="442"/>
      <c r="X49" s="442"/>
      <c r="Y49" s="442"/>
      <c r="Z49" s="442"/>
      <c r="AA49" s="442"/>
      <c r="AB49" s="442"/>
      <c r="AC49" s="442"/>
      <c r="AD49" s="442"/>
      <c r="AE49" s="442"/>
      <c r="AF49" s="442"/>
      <c r="AG49" s="442"/>
      <c r="AH49" s="442"/>
      <c r="AI49" s="442"/>
      <c r="AJ49" s="442"/>
      <c r="AK49" s="442"/>
      <c r="AL49" s="442"/>
      <c r="AM49" s="442"/>
      <c r="AN49" s="442"/>
      <c r="AO49" s="442"/>
      <c r="AP49" s="442"/>
      <c r="AQ49" s="442"/>
      <c r="AR49" s="442"/>
      <c r="AS49" s="442"/>
      <c r="AT49" s="442"/>
      <c r="AU49" s="442"/>
      <c r="AV49" s="442"/>
      <c r="AW49" s="442"/>
      <c r="AX49" s="442"/>
      <c r="AY49" s="442"/>
      <c r="AZ49" s="442"/>
      <c r="BA49" s="442"/>
      <c r="BB49" s="442"/>
      <c r="BC49" s="442"/>
      <c r="BD49" s="442"/>
      <c r="BE49" s="442"/>
      <c r="BF49" s="442"/>
      <c r="BG49" s="442"/>
      <c r="BH49" s="442"/>
      <c r="BI49" s="442"/>
      <c r="BJ49" s="442"/>
      <c r="BK49" s="442"/>
      <c r="BL49" s="442"/>
      <c r="BM49" s="442"/>
      <c r="BN49" s="442"/>
      <c r="BO49" s="442"/>
      <c r="BP49" s="442"/>
      <c r="BQ49" s="442"/>
      <c r="BR49" s="442"/>
      <c r="BS49" s="442"/>
      <c r="BT49" s="442"/>
      <c r="BU49" s="442"/>
      <c r="BV49" s="442"/>
      <c r="BW49" s="442"/>
      <c r="BX49" s="442"/>
      <c r="BY49" s="442"/>
      <c r="BZ49" s="442"/>
      <c r="CA49" s="442"/>
      <c r="CB49" s="442"/>
      <c r="CC49" s="442"/>
      <c r="CD49" s="442"/>
      <c r="CE49" s="442"/>
      <c r="CF49" s="442"/>
      <c r="CG49" s="442"/>
      <c r="CH49" s="442"/>
      <c r="CI49" s="442"/>
      <c r="CJ49" s="442"/>
      <c r="CK49" s="442"/>
      <c r="CL49" s="442"/>
      <c r="CM49" s="442"/>
      <c r="CN49" s="442"/>
      <c r="CO49" s="442"/>
      <c r="CP49" s="442"/>
      <c r="CQ49" s="442"/>
      <c r="CR49" s="442"/>
      <c r="CS49" s="442"/>
      <c r="CT49" s="442"/>
      <c r="CU49" s="442"/>
      <c r="CV49" s="442"/>
      <c r="CW49" s="442"/>
      <c r="CX49" s="442"/>
      <c r="CY49" s="442"/>
      <c r="CZ49" s="442"/>
      <c r="DA49" s="442"/>
      <c r="DB49" s="442"/>
      <c r="DC49" s="442"/>
      <c r="DD49" s="442"/>
      <c r="DE49" s="442"/>
      <c r="DF49" s="442"/>
      <c r="DG49" s="442"/>
      <c r="DH49" s="442"/>
      <c r="DI49" s="442"/>
      <c r="DJ49" s="442"/>
      <c r="DK49" s="442"/>
      <c r="DL49" s="442"/>
      <c r="DM49" s="442"/>
      <c r="DN49" s="442"/>
      <c r="DO49" s="442"/>
      <c r="DP49" s="442"/>
      <c r="DQ49" s="442"/>
      <c r="DR49" s="442"/>
      <c r="DS49" s="442"/>
      <c r="DT49" s="442"/>
      <c r="DU49" s="442"/>
      <c r="DV49" s="442"/>
      <c r="DW49" s="442"/>
      <c r="DX49" s="442"/>
      <c r="DY49" s="442"/>
      <c r="DZ49" s="442"/>
      <c r="EA49" s="442"/>
      <c r="EB49" s="442"/>
      <c r="EC49" s="442"/>
      <c r="ED49" s="442"/>
      <c r="EE49" s="442"/>
      <c r="EF49" s="442"/>
      <c r="EG49" s="442"/>
      <c r="EH49" s="442"/>
      <c r="EI49" s="442"/>
      <c r="EJ49" s="442"/>
      <c r="EK49" s="442"/>
      <c r="EL49" s="442"/>
      <c r="EM49" s="442"/>
      <c r="EN49" s="442"/>
      <c r="EO49" s="442"/>
      <c r="EP49" s="442"/>
      <c r="EQ49" s="442"/>
      <c r="ER49" s="442"/>
      <c r="ES49" s="442"/>
      <c r="ET49" s="442"/>
      <c r="EU49" s="442"/>
      <c r="EV49" s="442"/>
      <c r="EW49" s="442"/>
      <c r="EX49" s="442"/>
      <c r="EY49" s="442"/>
      <c r="EZ49" s="442"/>
      <c r="FA49" s="442"/>
      <c r="FB49" s="442"/>
      <c r="FC49" s="442"/>
      <c r="FD49" s="442"/>
      <c r="FE49" s="442"/>
      <c r="FF49" s="442"/>
      <c r="FG49" s="442"/>
      <c r="FH49" s="442"/>
      <c r="FI49" s="442"/>
      <c r="FJ49" s="442"/>
      <c r="FK49" s="442"/>
      <c r="FL49" s="442"/>
      <c r="FM49" s="442"/>
      <c r="FN49" s="442"/>
      <c r="FO49" s="442"/>
      <c r="FP49" s="442"/>
      <c r="FQ49" s="442"/>
      <c r="FR49" s="442"/>
      <c r="FS49" s="442"/>
      <c r="FT49" s="442"/>
      <c r="FU49" s="442"/>
      <c r="FV49" s="442"/>
      <c r="FW49" s="442"/>
      <c r="FX49" s="442"/>
      <c r="FY49" s="442"/>
      <c r="FZ49" s="442"/>
      <c r="GA49" s="442"/>
      <c r="GB49" s="442"/>
      <c r="GC49" s="442"/>
      <c r="GD49" s="442"/>
      <c r="GE49" s="442"/>
      <c r="GF49" s="442"/>
      <c r="GG49" s="442"/>
      <c r="GH49" s="442"/>
      <c r="GI49" s="442"/>
      <c r="GJ49" s="442"/>
      <c r="GK49" s="442"/>
      <c r="GL49" s="442"/>
      <c r="GM49" s="442"/>
      <c r="GN49" s="442"/>
      <c r="GO49" s="442"/>
      <c r="GP49" s="442"/>
      <c r="GQ49" s="442"/>
      <c r="GR49" s="442"/>
      <c r="GS49" s="442"/>
      <c r="GT49" s="442"/>
      <c r="GU49" s="442"/>
      <c r="GV49" s="442"/>
      <c r="GW49" s="442"/>
      <c r="GX49" s="442"/>
      <c r="GY49" s="442"/>
      <c r="GZ49" s="442"/>
      <c r="HA49" s="442"/>
      <c r="HB49" s="442"/>
      <c r="HC49" s="442"/>
      <c r="HD49" s="442"/>
      <c r="HE49" s="442"/>
      <c r="HF49" s="442"/>
      <c r="HG49" s="442"/>
      <c r="HH49" s="442"/>
      <c r="HI49" s="442"/>
      <c r="HJ49" s="442"/>
      <c r="HK49" s="442"/>
      <c r="HL49" s="442"/>
      <c r="HM49" s="442"/>
      <c r="HN49" s="442"/>
      <c r="HO49" s="442"/>
      <c r="HP49" s="442"/>
      <c r="HQ49" s="442"/>
      <c r="HR49" s="442"/>
      <c r="HS49" s="442"/>
      <c r="HT49" s="442"/>
      <c r="HU49" s="442"/>
      <c r="HV49" s="442"/>
      <c r="HW49" s="442"/>
      <c r="HX49" s="442"/>
      <c r="HY49" s="442"/>
      <c r="HZ49" s="442"/>
      <c r="IA49" s="442"/>
      <c r="IB49" s="442"/>
      <c r="IC49" s="442"/>
      <c r="ID49" s="442"/>
      <c r="IE49" s="442"/>
      <c r="IF49" s="442"/>
      <c r="IG49" s="442"/>
      <c r="IH49" s="442"/>
      <c r="II49" s="442"/>
      <c r="IJ49" s="442"/>
      <c r="IK49" s="442"/>
      <c r="IL49" s="442"/>
      <c r="IM49" s="442"/>
      <c r="IN49" s="442"/>
      <c r="IO49" s="442"/>
      <c r="IP49" s="442"/>
      <c r="IQ49" s="442"/>
      <c r="IR49" s="442"/>
      <c r="IS49" s="442"/>
      <c r="IT49" s="442"/>
      <c r="IU49" s="442"/>
      <c r="IV49" s="442"/>
      <c r="IW49" s="442"/>
      <c r="IX49" s="442"/>
      <c r="IY49" s="442"/>
      <c r="IZ49" s="442"/>
      <c r="JA49" s="442"/>
      <c r="JB49" s="442"/>
      <c r="JC49" s="442"/>
      <c r="JD49" s="442"/>
      <c r="JE49" s="442"/>
      <c r="JF49" s="442"/>
      <c r="JG49" s="442"/>
      <c r="JH49" s="442"/>
      <c r="JI49" s="442"/>
      <c r="JJ49" s="442"/>
      <c r="JK49" s="442"/>
      <c r="JL49" s="442"/>
      <c r="JM49" s="442"/>
      <c r="JN49" s="442"/>
      <c r="JO49" s="442"/>
      <c r="JP49" s="442"/>
      <c r="JQ49" s="442"/>
      <c r="JR49" s="442"/>
      <c r="JS49" s="442"/>
      <c r="JT49" s="442"/>
      <c r="JU49" s="442"/>
      <c r="JV49" s="442"/>
      <c r="JW49" s="442"/>
      <c r="JX49" s="442"/>
      <c r="JY49" s="442"/>
      <c r="JZ49" s="442"/>
      <c r="KA49" s="442"/>
      <c r="KB49" s="442"/>
      <c r="KC49" s="442"/>
      <c r="KD49" s="442"/>
      <c r="KE49" s="442"/>
      <c r="KF49" s="442"/>
      <c r="KG49" s="442"/>
      <c r="KH49" s="442"/>
      <c r="KI49" s="442"/>
      <c r="KJ49" s="442"/>
      <c r="KK49" s="442"/>
      <c r="KL49" s="442"/>
      <c r="KM49" s="442"/>
      <c r="KN49" s="442"/>
      <c r="KO49" s="442"/>
      <c r="KP49" s="442"/>
      <c r="KQ49" s="442"/>
      <c r="KR49" s="442"/>
      <c r="KS49" s="442"/>
      <c r="KT49" s="442"/>
      <c r="KU49" s="442"/>
      <c r="KV49" s="442"/>
      <c r="KW49" s="442"/>
      <c r="KX49" s="442"/>
      <c r="KY49" s="442"/>
      <c r="KZ49" s="442"/>
      <c r="LA49" s="442"/>
      <c r="LB49" s="442"/>
      <c r="LC49" s="442"/>
      <c r="LD49" s="442"/>
      <c r="LE49" s="442"/>
      <c r="LF49" s="442"/>
      <c r="LG49" s="442"/>
      <c r="LH49" s="442"/>
      <c r="LI49" s="442"/>
      <c r="LJ49" s="442"/>
      <c r="LK49" s="442"/>
      <c r="LL49" s="442"/>
      <c r="LM49" s="442"/>
      <c r="LN49" s="442"/>
      <c r="LO49" s="442"/>
      <c r="LP49" s="442"/>
      <c r="LQ49" s="442"/>
      <c r="LR49" s="442"/>
      <c r="LS49" s="442"/>
      <c r="LT49" s="442"/>
      <c r="LU49" s="442"/>
      <c r="LV49" s="442"/>
      <c r="LW49" s="442"/>
      <c r="LX49" s="442"/>
      <c r="LY49" s="442"/>
      <c r="LZ49" s="442"/>
      <c r="MA49" s="442"/>
      <c r="MB49" s="442"/>
      <c r="MC49" s="442"/>
      <c r="MD49" s="442"/>
      <c r="ME49" s="442"/>
      <c r="MF49" s="442"/>
      <c r="MG49" s="442"/>
      <c r="MH49" s="442"/>
      <c r="MI49" s="442"/>
      <c r="MJ49" s="442"/>
      <c r="MK49" s="442"/>
      <c r="ML49" s="442"/>
      <c r="MM49" s="442"/>
      <c r="MN49" s="442"/>
      <c r="MO49" s="442"/>
      <c r="MP49" s="442"/>
      <c r="MQ49" s="442"/>
      <c r="MR49" s="442"/>
      <c r="MS49" s="442"/>
      <c r="MT49" s="442"/>
      <c r="MU49" s="442"/>
      <c r="MV49" s="442"/>
      <c r="MW49" s="442"/>
      <c r="MX49" s="442"/>
      <c r="MY49" s="442"/>
      <c r="MZ49" s="442"/>
      <c r="NA49" s="442"/>
      <c r="NB49" s="442"/>
      <c r="NC49" s="442"/>
      <c r="ND49" s="442"/>
      <c r="NE49" s="442"/>
      <c r="NF49" s="442"/>
      <c r="NG49" s="442"/>
      <c r="NH49" s="442"/>
      <c r="NI49" s="442"/>
      <c r="NJ49" s="442"/>
      <c r="NK49" s="442"/>
      <c r="NL49" s="442"/>
      <c r="NM49" s="442"/>
      <c r="NN49" s="442"/>
      <c r="NO49" s="442"/>
      <c r="NP49" s="442"/>
      <c r="NQ49" s="442"/>
      <c r="NR49" s="442"/>
      <c r="NS49" s="442"/>
      <c r="NT49" s="442"/>
      <c r="NU49" s="442"/>
      <c r="NV49" s="442"/>
      <c r="NW49" s="442"/>
      <c r="NX49" s="442"/>
      <c r="NY49" s="442"/>
      <c r="NZ49" s="442"/>
      <c r="OA49" s="442"/>
      <c r="OB49" s="442"/>
      <c r="OC49" s="442"/>
      <c r="OD49" s="442"/>
      <c r="OE49" s="442"/>
      <c r="OF49" s="442"/>
      <c r="OG49" s="442"/>
      <c r="OH49" s="442"/>
      <c r="OI49" s="442"/>
      <c r="OJ49" s="442"/>
      <c r="OK49" s="442"/>
      <c r="OL49" s="442"/>
    </row>
    <row r="50" spans="1:402" ht="16.2">
      <c r="A50" s="435"/>
      <c r="B50" s="436"/>
      <c r="C50" s="436"/>
      <c r="D50" s="437"/>
      <c r="E50" s="421" t="str">
        <f t="shared" si="42"/>
        <v>0/0</v>
      </c>
      <c r="F50" s="453"/>
      <c r="G50" s="437"/>
      <c r="H50" s="442"/>
      <c r="I50" s="442"/>
      <c r="J50" s="442"/>
      <c r="K50" s="442"/>
      <c r="L50" s="442"/>
      <c r="M50" s="442"/>
      <c r="N50" s="442"/>
      <c r="O50" s="442"/>
      <c r="P50" s="442"/>
      <c r="Q50" s="442"/>
      <c r="R50" s="442"/>
      <c r="S50" s="442"/>
      <c r="T50" s="442"/>
      <c r="U50" s="442"/>
      <c r="V50" s="442"/>
      <c r="W50" s="442"/>
      <c r="X50" s="442"/>
      <c r="Y50" s="442"/>
      <c r="Z50" s="442"/>
      <c r="AA50" s="442"/>
      <c r="AB50" s="442"/>
      <c r="AC50" s="442"/>
      <c r="AD50" s="442"/>
      <c r="AE50" s="442"/>
      <c r="AF50" s="442"/>
      <c r="AG50" s="442"/>
      <c r="AH50" s="442"/>
      <c r="AI50" s="442"/>
      <c r="AJ50" s="442"/>
      <c r="AK50" s="442"/>
      <c r="AL50" s="442"/>
      <c r="AM50" s="442"/>
      <c r="AN50" s="442"/>
      <c r="AO50" s="442"/>
      <c r="AP50" s="442"/>
      <c r="AQ50" s="442"/>
      <c r="AR50" s="442"/>
      <c r="AS50" s="442"/>
      <c r="AT50" s="442"/>
      <c r="AU50" s="442"/>
      <c r="AV50" s="442"/>
      <c r="AW50" s="442"/>
      <c r="AX50" s="442"/>
      <c r="AY50" s="442"/>
      <c r="AZ50" s="442"/>
      <c r="BA50" s="442"/>
      <c r="BB50" s="442"/>
      <c r="BC50" s="442"/>
      <c r="BD50" s="442"/>
      <c r="BE50" s="442"/>
      <c r="BF50" s="442"/>
      <c r="BG50" s="442"/>
      <c r="BH50" s="442"/>
      <c r="BI50" s="442"/>
      <c r="BJ50" s="442"/>
      <c r="BK50" s="442"/>
      <c r="BL50" s="442"/>
      <c r="BM50" s="442"/>
      <c r="BN50" s="442"/>
      <c r="BO50" s="442"/>
      <c r="BP50" s="442"/>
      <c r="BQ50" s="442"/>
      <c r="BR50" s="442"/>
      <c r="BS50" s="442"/>
      <c r="BT50" s="442"/>
      <c r="BU50" s="442"/>
      <c r="BV50" s="442"/>
      <c r="BW50" s="442"/>
      <c r="BX50" s="442"/>
      <c r="BY50" s="442"/>
      <c r="BZ50" s="442"/>
      <c r="CA50" s="442"/>
      <c r="CB50" s="442"/>
      <c r="CC50" s="442"/>
      <c r="CD50" s="442"/>
      <c r="CE50" s="442"/>
      <c r="CF50" s="442"/>
      <c r="CG50" s="442"/>
      <c r="CH50" s="442"/>
      <c r="CI50" s="442"/>
      <c r="CJ50" s="442"/>
      <c r="CK50" s="442"/>
      <c r="CL50" s="442"/>
      <c r="CM50" s="442"/>
      <c r="CN50" s="442"/>
      <c r="CO50" s="442"/>
      <c r="CP50" s="442"/>
      <c r="CQ50" s="442"/>
      <c r="CR50" s="442"/>
      <c r="CS50" s="442"/>
      <c r="CT50" s="442"/>
      <c r="CU50" s="442"/>
      <c r="CV50" s="442"/>
      <c r="CW50" s="442"/>
      <c r="CX50" s="442"/>
      <c r="CY50" s="442"/>
      <c r="CZ50" s="442"/>
      <c r="DA50" s="442"/>
      <c r="DB50" s="442"/>
      <c r="DC50" s="442"/>
      <c r="DD50" s="442"/>
      <c r="DE50" s="442"/>
      <c r="DF50" s="442"/>
      <c r="DG50" s="442"/>
      <c r="DH50" s="442"/>
      <c r="DI50" s="442"/>
      <c r="DJ50" s="442"/>
      <c r="DK50" s="442"/>
      <c r="DL50" s="442"/>
      <c r="DM50" s="442"/>
      <c r="DN50" s="442"/>
      <c r="DO50" s="442"/>
      <c r="DP50" s="442"/>
      <c r="DQ50" s="442"/>
      <c r="DR50" s="442"/>
      <c r="DS50" s="442"/>
      <c r="DT50" s="442"/>
      <c r="DU50" s="442"/>
      <c r="DV50" s="442"/>
      <c r="DW50" s="442"/>
      <c r="DX50" s="442"/>
      <c r="DY50" s="442"/>
      <c r="DZ50" s="442"/>
      <c r="EA50" s="442"/>
      <c r="EB50" s="442"/>
      <c r="EC50" s="442"/>
      <c r="ED50" s="442"/>
      <c r="EE50" s="442"/>
      <c r="EF50" s="442"/>
      <c r="EG50" s="442"/>
      <c r="EH50" s="442"/>
      <c r="EI50" s="442"/>
      <c r="EJ50" s="442"/>
      <c r="EK50" s="442"/>
      <c r="EL50" s="442"/>
      <c r="EM50" s="442"/>
      <c r="EN50" s="442"/>
      <c r="EO50" s="442"/>
      <c r="EP50" s="442"/>
      <c r="EQ50" s="442"/>
      <c r="ER50" s="442"/>
      <c r="ES50" s="442"/>
      <c r="ET50" s="442"/>
      <c r="EU50" s="442"/>
      <c r="EV50" s="442"/>
      <c r="EW50" s="442"/>
      <c r="EX50" s="442"/>
      <c r="EY50" s="442"/>
      <c r="EZ50" s="442"/>
      <c r="FA50" s="442"/>
      <c r="FB50" s="442"/>
      <c r="FC50" s="442"/>
      <c r="FD50" s="442"/>
      <c r="FE50" s="442"/>
      <c r="FF50" s="442"/>
      <c r="FG50" s="442"/>
      <c r="FH50" s="442"/>
      <c r="FI50" s="442"/>
      <c r="FJ50" s="442"/>
      <c r="FK50" s="442"/>
      <c r="FL50" s="442"/>
      <c r="FM50" s="442"/>
      <c r="FN50" s="442"/>
      <c r="FO50" s="442"/>
      <c r="FP50" s="442"/>
      <c r="FQ50" s="442"/>
      <c r="FR50" s="442"/>
      <c r="FS50" s="442"/>
      <c r="FT50" s="442"/>
      <c r="FU50" s="442"/>
      <c r="FV50" s="442"/>
      <c r="FW50" s="442"/>
      <c r="FX50" s="442"/>
      <c r="FY50" s="442"/>
      <c r="FZ50" s="442"/>
      <c r="GA50" s="442"/>
      <c r="GB50" s="442"/>
      <c r="GC50" s="442"/>
      <c r="GD50" s="442"/>
      <c r="GE50" s="442"/>
      <c r="GF50" s="442"/>
      <c r="GG50" s="442"/>
      <c r="GH50" s="442"/>
      <c r="GI50" s="442"/>
      <c r="GJ50" s="442"/>
      <c r="GK50" s="442"/>
      <c r="GL50" s="442"/>
      <c r="GM50" s="442"/>
      <c r="GN50" s="442"/>
      <c r="GO50" s="442"/>
      <c r="GP50" s="442"/>
      <c r="GQ50" s="442"/>
      <c r="GR50" s="442"/>
      <c r="GS50" s="442"/>
      <c r="GT50" s="442"/>
      <c r="GU50" s="442"/>
      <c r="GV50" s="442"/>
      <c r="GW50" s="442"/>
      <c r="GX50" s="442"/>
      <c r="GY50" s="442"/>
      <c r="GZ50" s="442"/>
      <c r="HA50" s="442"/>
      <c r="HB50" s="442"/>
      <c r="HC50" s="442"/>
      <c r="HD50" s="442"/>
      <c r="HE50" s="442"/>
      <c r="HF50" s="442"/>
      <c r="HG50" s="442"/>
      <c r="HH50" s="442"/>
      <c r="HI50" s="442"/>
      <c r="HJ50" s="442"/>
      <c r="HK50" s="442"/>
      <c r="HL50" s="442"/>
      <c r="HM50" s="442"/>
      <c r="HN50" s="442"/>
      <c r="HO50" s="442"/>
      <c r="HP50" s="442"/>
      <c r="HQ50" s="442"/>
      <c r="HR50" s="442"/>
      <c r="HS50" s="442"/>
      <c r="HT50" s="442"/>
      <c r="HU50" s="442"/>
      <c r="HV50" s="442"/>
      <c r="HW50" s="442"/>
      <c r="HX50" s="442"/>
      <c r="HY50" s="442"/>
      <c r="HZ50" s="442"/>
      <c r="IA50" s="442"/>
      <c r="IB50" s="442"/>
      <c r="IC50" s="442"/>
      <c r="ID50" s="442"/>
      <c r="IE50" s="442"/>
      <c r="IF50" s="442"/>
      <c r="IG50" s="442"/>
      <c r="IH50" s="442"/>
      <c r="II50" s="442"/>
      <c r="IJ50" s="442"/>
      <c r="IK50" s="442"/>
      <c r="IL50" s="442"/>
      <c r="IM50" s="442"/>
      <c r="IN50" s="442"/>
      <c r="IO50" s="442"/>
      <c r="IP50" s="442"/>
      <c r="IQ50" s="442"/>
      <c r="IR50" s="442"/>
      <c r="IS50" s="442"/>
      <c r="IT50" s="442"/>
      <c r="IU50" s="442"/>
      <c r="IV50" s="442"/>
      <c r="IW50" s="442"/>
      <c r="IX50" s="442"/>
      <c r="IY50" s="442"/>
      <c r="IZ50" s="442"/>
      <c r="JA50" s="442"/>
      <c r="JB50" s="442"/>
      <c r="JC50" s="442"/>
      <c r="JD50" s="442"/>
      <c r="JE50" s="442"/>
      <c r="JF50" s="442"/>
      <c r="JG50" s="442"/>
      <c r="JH50" s="442"/>
      <c r="JI50" s="442"/>
      <c r="JJ50" s="442"/>
      <c r="JK50" s="442"/>
      <c r="JL50" s="442"/>
      <c r="JM50" s="442"/>
      <c r="JN50" s="442"/>
      <c r="JO50" s="442"/>
      <c r="JP50" s="442"/>
      <c r="JQ50" s="442"/>
      <c r="JR50" s="442"/>
      <c r="JS50" s="442"/>
      <c r="JT50" s="442"/>
      <c r="JU50" s="442"/>
      <c r="JV50" s="442"/>
      <c r="JW50" s="442"/>
      <c r="JX50" s="442"/>
      <c r="JY50" s="442"/>
      <c r="JZ50" s="442"/>
      <c r="KA50" s="442"/>
      <c r="KB50" s="442"/>
      <c r="KC50" s="442"/>
      <c r="KD50" s="442"/>
      <c r="KE50" s="442"/>
      <c r="KF50" s="442"/>
      <c r="KG50" s="442"/>
      <c r="KH50" s="442"/>
      <c r="KI50" s="442"/>
      <c r="KJ50" s="442"/>
      <c r="KK50" s="442"/>
      <c r="KL50" s="442"/>
      <c r="KM50" s="442"/>
      <c r="KN50" s="442"/>
      <c r="KO50" s="442"/>
      <c r="KP50" s="442"/>
      <c r="KQ50" s="442"/>
      <c r="KR50" s="442"/>
      <c r="KS50" s="442"/>
      <c r="KT50" s="442"/>
      <c r="KU50" s="442"/>
      <c r="KV50" s="442"/>
      <c r="KW50" s="442"/>
      <c r="KX50" s="442"/>
      <c r="KY50" s="442"/>
      <c r="KZ50" s="442"/>
      <c r="LA50" s="442"/>
      <c r="LB50" s="442"/>
      <c r="LC50" s="442"/>
      <c r="LD50" s="442"/>
      <c r="LE50" s="442"/>
      <c r="LF50" s="442"/>
      <c r="LG50" s="442"/>
      <c r="LH50" s="442"/>
      <c r="LI50" s="442"/>
      <c r="LJ50" s="442"/>
      <c r="LK50" s="442"/>
      <c r="LL50" s="442"/>
      <c r="LM50" s="442"/>
      <c r="LN50" s="442"/>
      <c r="LO50" s="442"/>
      <c r="LP50" s="442"/>
      <c r="LQ50" s="442"/>
      <c r="LR50" s="442"/>
      <c r="LS50" s="442"/>
      <c r="LT50" s="442"/>
      <c r="LU50" s="442"/>
      <c r="LV50" s="442"/>
      <c r="LW50" s="442"/>
      <c r="LX50" s="442"/>
      <c r="LY50" s="442"/>
      <c r="LZ50" s="442"/>
      <c r="MA50" s="442"/>
      <c r="MB50" s="442"/>
      <c r="MC50" s="442"/>
      <c r="MD50" s="442"/>
      <c r="ME50" s="442"/>
      <c r="MF50" s="442"/>
      <c r="MG50" s="442"/>
      <c r="MH50" s="442"/>
      <c r="MI50" s="442"/>
      <c r="MJ50" s="442"/>
      <c r="MK50" s="442"/>
      <c r="ML50" s="442"/>
      <c r="MM50" s="442"/>
      <c r="MN50" s="442"/>
      <c r="MO50" s="442"/>
      <c r="MP50" s="442"/>
      <c r="MQ50" s="442"/>
      <c r="MR50" s="442"/>
      <c r="MS50" s="442"/>
      <c r="MT50" s="442"/>
      <c r="MU50" s="442"/>
      <c r="MV50" s="442"/>
      <c r="MW50" s="442"/>
      <c r="MX50" s="442"/>
      <c r="MY50" s="442"/>
      <c r="MZ50" s="442"/>
      <c r="NA50" s="442"/>
      <c r="NB50" s="442"/>
      <c r="NC50" s="442"/>
      <c r="ND50" s="442"/>
      <c r="NE50" s="442"/>
      <c r="NF50" s="442"/>
      <c r="NG50" s="442"/>
      <c r="NH50" s="442"/>
      <c r="NI50" s="442"/>
      <c r="NJ50" s="442"/>
      <c r="NK50" s="442"/>
      <c r="NL50" s="442"/>
      <c r="NM50" s="442"/>
      <c r="NN50" s="442"/>
      <c r="NO50" s="442"/>
      <c r="NP50" s="442"/>
      <c r="NQ50" s="442"/>
      <c r="NR50" s="442"/>
      <c r="NS50" s="442"/>
      <c r="NT50" s="442"/>
      <c r="NU50" s="442"/>
      <c r="NV50" s="442"/>
      <c r="NW50" s="442"/>
      <c r="NX50" s="442"/>
      <c r="NY50" s="442"/>
      <c r="NZ50" s="442"/>
      <c r="OA50" s="442"/>
      <c r="OB50" s="442"/>
      <c r="OC50" s="442"/>
      <c r="OD50" s="442"/>
      <c r="OE50" s="442"/>
      <c r="OF50" s="442"/>
      <c r="OG50" s="442"/>
      <c r="OH50" s="442"/>
      <c r="OI50" s="442"/>
      <c r="OJ50" s="442"/>
      <c r="OK50" s="442"/>
      <c r="OL50" s="442"/>
    </row>
    <row r="51" spans="1:402" ht="16.2">
      <c r="A51" s="438"/>
      <c r="B51" s="438"/>
      <c r="C51" s="438"/>
      <c r="D51" s="438"/>
      <c r="E51" s="454"/>
      <c r="F51" s="454"/>
      <c r="G51" s="438"/>
      <c r="H51" s="438"/>
      <c r="I51" s="438"/>
      <c r="J51" s="438"/>
      <c r="K51" s="438"/>
      <c r="L51" s="438"/>
      <c r="M51" s="438"/>
      <c r="N51" s="438"/>
      <c r="O51" s="438"/>
      <c r="P51" s="438"/>
      <c r="Q51" s="438"/>
      <c r="R51" s="438"/>
      <c r="S51" s="438"/>
      <c r="T51" s="438"/>
      <c r="U51" s="438"/>
      <c r="V51" s="438"/>
      <c r="W51" s="438"/>
      <c r="X51" s="438"/>
      <c r="Y51" s="438"/>
      <c r="Z51" s="438"/>
      <c r="AA51" s="438"/>
      <c r="AB51" s="438"/>
      <c r="AC51" s="438"/>
      <c r="AD51" s="438"/>
      <c r="AE51" s="438"/>
      <c r="AF51" s="438"/>
      <c r="AG51" s="438"/>
      <c r="AH51" s="438"/>
      <c r="AI51" s="438"/>
      <c r="AJ51" s="438"/>
      <c r="AK51" s="438"/>
      <c r="AL51" s="438"/>
      <c r="AM51" s="438"/>
      <c r="AN51" s="438"/>
      <c r="AO51" s="438"/>
      <c r="AP51" s="438"/>
      <c r="AQ51" s="438"/>
      <c r="AR51" s="438"/>
      <c r="AS51" s="438"/>
      <c r="AT51" s="438"/>
      <c r="AU51" s="438"/>
      <c r="AV51" s="438"/>
      <c r="AW51" s="438"/>
      <c r="AX51" s="438"/>
      <c r="AY51" s="438"/>
      <c r="AZ51" s="438"/>
      <c r="BA51" s="438"/>
      <c r="BB51" s="438"/>
      <c r="BC51" s="438"/>
      <c r="BD51" s="438"/>
      <c r="BE51" s="438"/>
      <c r="BF51" s="438"/>
      <c r="BG51" s="438"/>
      <c r="BH51" s="438"/>
      <c r="BI51" s="438"/>
      <c r="BJ51" s="438"/>
      <c r="BK51" s="438"/>
      <c r="BL51" s="438"/>
      <c r="BM51" s="438"/>
      <c r="BN51" s="438"/>
      <c r="BO51" s="438"/>
      <c r="BP51" s="438"/>
      <c r="BQ51" s="438"/>
      <c r="BR51" s="438"/>
      <c r="BS51" s="438"/>
      <c r="BT51" s="438"/>
      <c r="BU51" s="438"/>
      <c r="BV51" s="438"/>
      <c r="BW51" s="438"/>
      <c r="BX51" s="438"/>
      <c r="BY51" s="438"/>
      <c r="BZ51" s="438"/>
      <c r="CA51" s="438"/>
      <c r="CB51" s="438"/>
      <c r="CC51" s="438"/>
      <c r="CD51" s="438"/>
      <c r="CE51" s="438"/>
      <c r="CF51" s="438"/>
      <c r="CG51" s="438"/>
      <c r="CH51" s="438"/>
      <c r="CI51" s="438"/>
      <c r="CJ51" s="438"/>
      <c r="CK51" s="438"/>
      <c r="CL51" s="438"/>
      <c r="CM51" s="438"/>
      <c r="CN51" s="438"/>
      <c r="CO51" s="438"/>
      <c r="CP51" s="438"/>
      <c r="CQ51" s="438"/>
      <c r="CR51" s="438"/>
      <c r="CS51" s="438"/>
      <c r="CT51" s="438"/>
      <c r="CU51" s="438"/>
      <c r="CV51" s="438"/>
      <c r="CW51" s="438"/>
      <c r="CX51" s="438"/>
      <c r="CY51" s="438"/>
      <c r="CZ51" s="438"/>
      <c r="DA51" s="438"/>
      <c r="DB51" s="438"/>
      <c r="DC51" s="438"/>
      <c r="DD51" s="438"/>
      <c r="DE51" s="438"/>
      <c r="DF51" s="438"/>
      <c r="DG51" s="438"/>
      <c r="DH51" s="438"/>
      <c r="DI51" s="438"/>
      <c r="DJ51" s="438"/>
      <c r="DK51" s="438"/>
      <c r="DL51" s="438"/>
      <c r="DM51" s="438"/>
      <c r="DN51" s="438"/>
      <c r="DO51" s="438"/>
      <c r="DP51" s="438"/>
      <c r="DQ51" s="438"/>
      <c r="DR51" s="438"/>
      <c r="DS51" s="438"/>
      <c r="DT51" s="438"/>
      <c r="DU51" s="438"/>
      <c r="DV51" s="438"/>
      <c r="DW51" s="438"/>
      <c r="DX51" s="438"/>
      <c r="DY51" s="438"/>
      <c r="DZ51" s="438"/>
      <c r="EA51" s="438"/>
      <c r="EB51" s="438"/>
      <c r="EC51" s="438"/>
      <c r="ED51" s="438"/>
      <c r="EE51" s="438"/>
      <c r="EF51" s="438"/>
      <c r="EG51" s="438"/>
      <c r="EH51" s="438"/>
      <c r="EI51" s="438"/>
      <c r="EJ51" s="438"/>
      <c r="EK51" s="438"/>
      <c r="EL51" s="438"/>
      <c r="EM51" s="438"/>
      <c r="EN51" s="438"/>
      <c r="EO51" s="438"/>
      <c r="EP51" s="438"/>
      <c r="EQ51" s="438"/>
      <c r="ER51" s="438"/>
      <c r="ES51" s="438"/>
      <c r="ET51" s="438"/>
      <c r="EU51" s="438"/>
      <c r="EV51" s="438"/>
      <c r="EW51" s="438"/>
      <c r="EX51" s="438"/>
      <c r="EY51" s="438"/>
      <c r="EZ51" s="438"/>
      <c r="FA51" s="438"/>
      <c r="FB51" s="438"/>
      <c r="FC51" s="438"/>
      <c r="FD51" s="438"/>
      <c r="FE51" s="438"/>
      <c r="FF51" s="438"/>
      <c r="FG51" s="438"/>
      <c r="FH51" s="438"/>
      <c r="FI51" s="438"/>
      <c r="FJ51" s="438"/>
      <c r="FK51" s="438"/>
      <c r="FL51" s="438"/>
      <c r="FM51" s="438"/>
      <c r="FN51" s="438"/>
      <c r="FO51" s="438"/>
      <c r="FP51" s="438"/>
      <c r="FQ51" s="438"/>
      <c r="FR51" s="438"/>
      <c r="FS51" s="438"/>
      <c r="FT51" s="438"/>
      <c r="FU51" s="438"/>
      <c r="FV51" s="438"/>
      <c r="FW51" s="438"/>
      <c r="FX51" s="438"/>
      <c r="FY51" s="438"/>
      <c r="FZ51" s="438"/>
      <c r="GA51" s="438"/>
      <c r="GB51" s="438"/>
      <c r="GC51" s="438"/>
      <c r="GD51" s="438"/>
      <c r="GE51" s="438"/>
      <c r="GF51" s="438"/>
      <c r="GG51" s="438"/>
      <c r="GH51" s="438"/>
      <c r="GI51" s="438"/>
      <c r="GJ51" s="438"/>
      <c r="GK51" s="438"/>
      <c r="GL51" s="438"/>
      <c r="GM51" s="438"/>
      <c r="GN51" s="438"/>
      <c r="GO51" s="438"/>
      <c r="GP51" s="438"/>
      <c r="GQ51" s="438"/>
      <c r="GR51" s="438"/>
      <c r="GS51" s="438"/>
      <c r="GT51" s="438"/>
      <c r="GU51" s="438"/>
      <c r="GV51" s="438"/>
      <c r="GW51" s="438"/>
      <c r="GX51" s="438"/>
      <c r="GY51" s="438"/>
      <c r="GZ51" s="438"/>
      <c r="HA51" s="438"/>
      <c r="HB51" s="438"/>
      <c r="HC51" s="438"/>
      <c r="HD51" s="438"/>
      <c r="HE51" s="438"/>
      <c r="HF51" s="438"/>
      <c r="HG51" s="438"/>
      <c r="HH51" s="438"/>
      <c r="HI51" s="438"/>
      <c r="HJ51" s="438"/>
      <c r="HK51" s="438"/>
      <c r="HL51" s="438"/>
      <c r="HM51" s="438"/>
      <c r="HN51" s="438"/>
      <c r="HO51" s="438"/>
      <c r="HP51" s="438"/>
      <c r="HQ51" s="438"/>
      <c r="HR51" s="438"/>
      <c r="HS51" s="438"/>
      <c r="HT51" s="438"/>
      <c r="HU51" s="438"/>
      <c r="HV51" s="438"/>
      <c r="HW51" s="438"/>
      <c r="HX51" s="438"/>
      <c r="HY51" s="438"/>
      <c r="HZ51" s="438"/>
      <c r="IA51" s="438"/>
      <c r="IB51" s="438"/>
      <c r="IC51" s="438"/>
      <c r="ID51" s="438"/>
      <c r="IE51" s="438"/>
      <c r="IF51" s="438"/>
      <c r="IG51" s="438"/>
      <c r="IH51" s="438"/>
      <c r="II51" s="438"/>
      <c r="IJ51" s="438"/>
      <c r="IK51" s="438"/>
      <c r="IL51" s="438"/>
      <c r="IM51" s="438"/>
      <c r="IN51" s="438"/>
      <c r="IO51" s="438"/>
      <c r="IP51" s="438"/>
      <c r="IQ51" s="438"/>
      <c r="IR51" s="438"/>
      <c r="IS51" s="438"/>
      <c r="IT51" s="438"/>
      <c r="IU51" s="438"/>
      <c r="IV51" s="438"/>
      <c r="IW51" s="438"/>
      <c r="IX51" s="438"/>
      <c r="IY51" s="438"/>
      <c r="IZ51" s="438"/>
      <c r="JA51" s="438"/>
      <c r="JB51" s="438"/>
      <c r="JC51" s="438"/>
      <c r="JD51" s="438"/>
      <c r="JE51" s="438"/>
      <c r="JF51" s="438"/>
      <c r="JG51" s="438"/>
      <c r="JH51" s="438"/>
      <c r="JI51" s="438"/>
      <c r="JJ51" s="438"/>
      <c r="JK51" s="438"/>
      <c r="JL51" s="438"/>
      <c r="JM51" s="438"/>
      <c r="JN51" s="438"/>
      <c r="JO51" s="438"/>
      <c r="JP51" s="438"/>
      <c r="JQ51" s="438"/>
      <c r="JR51" s="438"/>
      <c r="JS51" s="438"/>
      <c r="JT51" s="438"/>
      <c r="JU51" s="438"/>
      <c r="JV51" s="438"/>
      <c r="JW51" s="438"/>
      <c r="JX51" s="438"/>
      <c r="JY51" s="438"/>
      <c r="JZ51" s="438"/>
      <c r="KA51" s="438"/>
      <c r="KB51" s="438"/>
      <c r="KC51" s="438"/>
      <c r="KD51" s="438"/>
      <c r="KE51" s="438"/>
      <c r="KF51" s="438"/>
      <c r="KG51" s="438"/>
      <c r="KH51" s="438"/>
      <c r="KI51" s="438"/>
      <c r="KJ51" s="438"/>
      <c r="KK51" s="438"/>
      <c r="KL51" s="438"/>
      <c r="KM51" s="438"/>
      <c r="KN51" s="438"/>
      <c r="KO51" s="438"/>
      <c r="KP51" s="438"/>
      <c r="KQ51" s="438"/>
      <c r="KR51" s="438"/>
      <c r="KS51" s="438"/>
      <c r="KT51" s="438"/>
      <c r="KU51" s="438"/>
      <c r="KV51" s="438"/>
      <c r="KW51" s="438"/>
      <c r="KX51" s="438"/>
      <c r="KY51" s="438"/>
      <c r="KZ51" s="438"/>
      <c r="LA51" s="438"/>
      <c r="LB51" s="438"/>
      <c r="LC51" s="438"/>
      <c r="LD51" s="438"/>
      <c r="LE51" s="438"/>
      <c r="LF51" s="438"/>
      <c r="LG51" s="438"/>
      <c r="LH51" s="438"/>
      <c r="LI51" s="438"/>
      <c r="LJ51" s="438"/>
      <c r="LK51" s="438"/>
      <c r="LL51" s="438"/>
      <c r="LM51" s="438"/>
      <c r="LN51" s="438"/>
      <c r="LO51" s="438"/>
      <c r="LP51" s="438"/>
      <c r="LQ51" s="438"/>
      <c r="LR51" s="438"/>
      <c r="LS51" s="438"/>
      <c r="LT51" s="438"/>
      <c r="LU51" s="438"/>
      <c r="LV51" s="438"/>
      <c r="LW51" s="438"/>
      <c r="LX51" s="438"/>
      <c r="LY51" s="438"/>
      <c r="LZ51" s="438"/>
      <c r="MA51" s="438"/>
      <c r="MB51" s="438"/>
      <c r="MC51" s="438"/>
      <c r="MD51" s="438"/>
      <c r="ME51" s="438"/>
      <c r="MF51" s="438"/>
      <c r="MG51" s="438"/>
      <c r="MH51" s="438"/>
      <c r="MI51" s="438"/>
      <c r="MJ51" s="438"/>
      <c r="MK51" s="438"/>
      <c r="ML51" s="438"/>
      <c r="MM51" s="438"/>
      <c r="MN51" s="438"/>
      <c r="MO51" s="438"/>
      <c r="MP51" s="438"/>
      <c r="MQ51" s="438"/>
      <c r="MR51" s="438"/>
      <c r="MS51" s="438"/>
      <c r="MT51" s="438"/>
      <c r="MU51" s="438"/>
      <c r="MV51" s="438"/>
      <c r="MW51" s="438"/>
      <c r="MX51" s="438"/>
      <c r="MY51" s="438"/>
      <c r="MZ51" s="438"/>
      <c r="NA51" s="438"/>
      <c r="NB51" s="438"/>
      <c r="NC51" s="438"/>
      <c r="ND51" s="438"/>
      <c r="NE51" s="438"/>
      <c r="NF51" s="438"/>
      <c r="NG51" s="438"/>
      <c r="NH51" s="438"/>
      <c r="NI51" s="438"/>
      <c r="NJ51" s="438"/>
      <c r="NK51" s="438"/>
      <c r="NL51" s="438"/>
      <c r="NM51" s="438"/>
      <c r="NN51" s="438"/>
      <c r="NO51" s="438"/>
      <c r="NP51" s="438"/>
      <c r="NQ51" s="438"/>
      <c r="NR51" s="438"/>
      <c r="NS51" s="438"/>
      <c r="NT51" s="438"/>
      <c r="NU51" s="438"/>
      <c r="NV51" s="438"/>
      <c r="NW51" s="438"/>
      <c r="NX51" s="438"/>
      <c r="NY51" s="438"/>
      <c r="NZ51" s="438"/>
      <c r="OA51" s="438"/>
      <c r="OB51" s="438"/>
      <c r="OC51" s="438"/>
      <c r="OD51" s="438"/>
      <c r="OE51" s="438"/>
      <c r="OF51" s="438"/>
      <c r="OG51" s="438"/>
      <c r="OH51" s="438"/>
      <c r="OI51" s="438"/>
      <c r="OJ51" s="438"/>
      <c r="OK51" s="438"/>
      <c r="OL51" s="438"/>
    </row>
    <row r="52" spans="1:402" ht="16.2">
      <c r="E52" s="454"/>
      <c r="F52" s="454"/>
    </row>
    <row r="53" spans="1:402" ht="16.2">
      <c r="E53" s="454"/>
      <c r="F53" s="454"/>
    </row>
    <row r="54" spans="1:402" ht="16.2">
      <c r="E54" s="454"/>
      <c r="F54" s="454"/>
    </row>
    <row r="55" spans="1:402" ht="16.2">
      <c r="E55" s="454"/>
      <c r="F55" s="454"/>
    </row>
    <row r="56" spans="1:402" ht="16.2">
      <c r="E56" s="454"/>
      <c r="F56" s="454"/>
    </row>
    <row r="57" spans="1:402" ht="16.2">
      <c r="E57" s="454"/>
      <c r="F57" s="454"/>
    </row>
    <row r="58" spans="1:402" ht="16.2">
      <c r="E58" s="454"/>
      <c r="F58" s="454"/>
    </row>
    <row r="59" spans="1:402" ht="16.2">
      <c r="E59" s="454"/>
      <c r="F59" s="454"/>
    </row>
    <row r="60" spans="1:402" ht="16.2">
      <c r="E60" s="454"/>
      <c r="F60" s="454"/>
    </row>
    <row r="61" spans="1:402" ht="16.2">
      <c r="E61" s="454"/>
      <c r="F61" s="454"/>
    </row>
    <row r="62" spans="1:402" ht="16.2">
      <c r="E62" s="454"/>
      <c r="F62" s="454"/>
    </row>
    <row r="63" spans="1:402" ht="16.2">
      <c r="E63" s="454"/>
      <c r="F63" s="454"/>
    </row>
    <row r="64" spans="1:402" ht="16.2">
      <c r="E64" s="454"/>
      <c r="F64" s="454"/>
    </row>
    <row r="65" spans="5:6" ht="16.2">
      <c r="E65" s="454"/>
      <c r="F65" s="454"/>
    </row>
    <row r="66" spans="5:6" ht="16.2">
      <c r="E66" s="454"/>
      <c r="F66" s="454"/>
    </row>
    <row r="67" spans="5:6" ht="16.2">
      <c r="E67" s="454"/>
      <c r="F67" s="454"/>
    </row>
    <row r="68" spans="5:6" ht="16.2">
      <c r="E68" s="454"/>
      <c r="F68" s="454"/>
    </row>
    <row r="69" spans="5:6" ht="16.2">
      <c r="E69" s="454"/>
      <c r="F69" s="454"/>
    </row>
    <row r="70" spans="5:6" ht="16.2">
      <c r="E70" s="454"/>
      <c r="F70" s="454"/>
    </row>
    <row r="71" spans="5:6" ht="16.2">
      <c r="E71" s="454"/>
      <c r="F71" s="454"/>
    </row>
    <row r="72" spans="5:6" ht="16.2">
      <c r="E72" s="454"/>
      <c r="F72" s="454"/>
    </row>
    <row r="73" spans="5:6" ht="16.2">
      <c r="E73" s="454"/>
      <c r="F73" s="454"/>
    </row>
    <row r="74" spans="5:6" ht="16.2">
      <c r="E74" s="454"/>
      <c r="F74" s="454"/>
    </row>
    <row r="75" spans="5:6" ht="16.2">
      <c r="E75" s="454"/>
      <c r="F75" s="454"/>
    </row>
    <row r="76" spans="5:6" ht="16.2">
      <c r="E76" s="454"/>
      <c r="F76" s="454"/>
    </row>
    <row r="77" spans="5:6" ht="16.2">
      <c r="E77" s="454"/>
      <c r="F77" s="454"/>
    </row>
    <row r="78" spans="5:6" ht="16.2">
      <c r="E78" s="454"/>
      <c r="F78" s="454"/>
    </row>
    <row r="79" spans="5:6" ht="16.2">
      <c r="E79" s="454"/>
      <c r="F79" s="454"/>
    </row>
    <row r="80" spans="5:6" ht="16.2">
      <c r="E80" s="454"/>
      <c r="F80" s="454"/>
    </row>
    <row r="81" spans="5:6" ht="16.2">
      <c r="E81" s="454"/>
      <c r="F81" s="454"/>
    </row>
    <row r="82" spans="5:6" ht="16.2">
      <c r="E82" s="454"/>
      <c r="F82" s="454"/>
    </row>
    <row r="83" spans="5:6" ht="16.2">
      <c r="E83" s="454"/>
      <c r="F83" s="454"/>
    </row>
    <row r="84" spans="5:6" ht="16.2">
      <c r="E84" s="454"/>
      <c r="F84" s="454"/>
    </row>
    <row r="85" spans="5:6" ht="16.2">
      <c r="E85" s="454"/>
      <c r="F85" s="454"/>
    </row>
    <row r="86" spans="5:6" ht="16.2">
      <c r="E86" s="454"/>
      <c r="F86" s="454"/>
    </row>
    <row r="87" spans="5:6" ht="16.2">
      <c r="E87" s="454"/>
      <c r="F87" s="454"/>
    </row>
    <row r="88" spans="5:6" ht="16.2">
      <c r="E88" s="454"/>
      <c r="F88" s="454"/>
    </row>
    <row r="89" spans="5:6" ht="16.2">
      <c r="E89" s="454"/>
      <c r="F89" s="454"/>
    </row>
    <row r="90" spans="5:6" ht="16.2">
      <c r="E90" s="454"/>
      <c r="F90" s="454"/>
    </row>
    <row r="91" spans="5:6" ht="16.2">
      <c r="E91" s="454"/>
      <c r="F91" s="454"/>
    </row>
    <row r="92" spans="5:6" ht="16.2">
      <c r="E92" s="454"/>
      <c r="F92" s="454"/>
    </row>
    <row r="93" spans="5:6" ht="16.2">
      <c r="E93" s="454"/>
      <c r="F93" s="454"/>
    </row>
    <row r="94" spans="5:6" ht="16.2">
      <c r="E94" s="454"/>
      <c r="F94" s="454"/>
    </row>
    <row r="95" spans="5:6" ht="16.2">
      <c r="E95" s="454"/>
      <c r="F95" s="454"/>
    </row>
    <row r="96" spans="5:6" ht="16.2">
      <c r="E96" s="454"/>
      <c r="F96" s="454"/>
    </row>
    <row r="97" spans="5:6" ht="16.2">
      <c r="E97" s="454"/>
      <c r="F97" s="454"/>
    </row>
    <row r="98" spans="5:6" ht="16.2">
      <c r="E98" s="454"/>
      <c r="F98" s="454"/>
    </row>
    <row r="99" spans="5:6" ht="16.2">
      <c r="E99" s="454"/>
      <c r="F99" s="454"/>
    </row>
    <row r="108" spans="5:6" ht="10.8" customHeight="1"/>
    <row r="109" spans="5:6" ht="10.8" customHeight="1"/>
    <row r="110" spans="5:6" ht="10.8" customHeight="1"/>
    <row r="111" spans="5:6" ht="10.8" customHeight="1"/>
    <row r="112" spans="5:6" ht="10.8" customHeight="1"/>
    <row r="113" ht="10.8" customHeight="1"/>
    <row r="114" ht="10.8" customHeight="1"/>
    <row r="115" ht="10.8" customHeight="1"/>
    <row r="116" ht="10.8" customHeight="1"/>
    <row r="117" ht="10.8" customHeight="1"/>
    <row r="118" ht="10.8" customHeight="1"/>
    <row r="119" ht="10.8" customHeight="1"/>
    <row r="120" ht="10.8" customHeight="1"/>
    <row r="121" ht="10.8" customHeight="1"/>
    <row r="122" ht="10.8" customHeight="1"/>
    <row r="123" ht="10.8" customHeight="1"/>
    <row r="124" ht="10.8" customHeight="1"/>
    <row r="125" ht="10.8" customHeight="1"/>
    <row r="126" ht="10.8" customHeight="1"/>
    <row r="127" ht="10.8" customHeight="1"/>
    <row r="128" ht="10.8" customHeight="1"/>
    <row r="129" ht="10.8" customHeight="1"/>
    <row r="130" ht="10.8" customHeight="1"/>
    <row r="131" ht="10.8" customHeight="1"/>
    <row r="132" ht="10.8" customHeight="1"/>
    <row r="133" ht="10.8" customHeight="1"/>
    <row r="134" ht="10.8" customHeight="1"/>
    <row r="135" ht="10.8" customHeight="1"/>
    <row r="136" ht="10.8" customHeight="1"/>
    <row r="137" ht="10.8" customHeight="1"/>
    <row r="138" ht="10.8" customHeight="1"/>
    <row r="139" ht="10.8" customHeight="1"/>
    <row r="140" ht="10.8" customHeight="1"/>
    <row r="141" ht="10.8" customHeight="1"/>
    <row r="142" ht="10.8" customHeight="1"/>
    <row r="143" ht="10.8" customHeight="1"/>
    <row r="144" ht="10.8" customHeight="1"/>
    <row r="145" ht="10.8" customHeight="1"/>
    <row r="146" ht="10.8" customHeight="1"/>
    <row r="147" ht="10.8" customHeight="1"/>
    <row r="148" ht="10.8" customHeight="1"/>
    <row r="149" ht="10.8" customHeight="1"/>
    <row r="150" ht="10.8" customHeight="1"/>
    <row r="151" ht="10.8" customHeight="1"/>
    <row r="152" ht="10.8" customHeight="1"/>
    <row r="153" ht="10.8" customHeight="1"/>
    <row r="154" ht="10.8" customHeight="1"/>
    <row r="155" ht="10.8" customHeight="1"/>
    <row r="156" ht="10.8" customHeight="1"/>
    <row r="157" ht="10.8" customHeight="1"/>
    <row r="158" ht="10.8" customHeight="1"/>
    <row r="159" ht="10.8" customHeight="1"/>
    <row r="160" ht="10.8" customHeight="1"/>
    <row r="161" ht="10.8" customHeight="1"/>
    <row r="162" ht="10.8" customHeight="1"/>
    <row r="163" ht="10.8" customHeight="1"/>
    <row r="164" ht="10.8" customHeight="1"/>
    <row r="165" ht="10.8" customHeight="1"/>
    <row r="166" ht="10.8" customHeight="1"/>
    <row r="167" ht="10.8" customHeight="1"/>
    <row r="168" ht="10.8" customHeight="1"/>
    <row r="169" ht="10.8" customHeight="1"/>
    <row r="170" ht="10.8" customHeight="1"/>
    <row r="171" ht="10.8" customHeight="1"/>
    <row r="172" ht="10.8" customHeight="1"/>
    <row r="173" ht="10.8" customHeight="1"/>
    <row r="174" ht="10.8" customHeight="1"/>
    <row r="175" ht="10.8" customHeight="1"/>
    <row r="176" ht="10.8" customHeight="1"/>
    <row r="177" ht="10.8" customHeight="1"/>
    <row r="178" ht="10.8" customHeight="1"/>
    <row r="179" ht="10.8" customHeight="1"/>
    <row r="180" ht="10.8" customHeight="1"/>
    <row r="181" ht="10.8" customHeight="1"/>
    <row r="182" ht="10.8" customHeight="1"/>
    <row r="183" ht="10.8" customHeight="1"/>
    <row r="184" ht="10.8" customHeight="1"/>
    <row r="185" ht="10.8" customHeight="1"/>
    <row r="186" ht="10.8" customHeight="1"/>
    <row r="187" ht="10.8" customHeight="1"/>
    <row r="188" ht="10.8" customHeight="1"/>
    <row r="189" ht="10.8" customHeight="1"/>
    <row r="190" ht="10.8" customHeight="1"/>
    <row r="191" ht="10.8" customHeight="1"/>
    <row r="192" ht="10.8" customHeight="1"/>
    <row r="193" ht="10.8" customHeight="1"/>
    <row r="194" ht="10.8" customHeight="1"/>
    <row r="195" ht="10.8" customHeight="1"/>
    <row r="196" ht="10.8" customHeight="1"/>
    <row r="197" ht="10.8" customHeight="1"/>
    <row r="198" ht="10.8" customHeight="1"/>
    <row r="199" ht="10.8" customHeight="1"/>
    <row r="200" ht="10.8" customHeight="1"/>
    <row r="201" ht="10.8" customHeight="1"/>
    <row r="202" ht="10.8" customHeight="1"/>
    <row r="203" ht="10.8" customHeight="1"/>
    <row r="204" ht="10.8" customHeight="1"/>
    <row r="205" ht="10.8" customHeight="1"/>
    <row r="206" ht="10.8" customHeight="1"/>
    <row r="207" ht="10.8" customHeight="1"/>
    <row r="208" ht="10.8" customHeight="1"/>
    <row r="209" ht="10.8" customHeight="1"/>
    <row r="210" ht="10.8" customHeight="1"/>
    <row r="211" ht="10.8" customHeight="1"/>
    <row r="212" ht="10.8" customHeight="1"/>
    <row r="213" ht="10.8" customHeight="1"/>
    <row r="214" ht="10.8" customHeight="1"/>
    <row r="215" ht="10.8" customHeight="1"/>
    <row r="216" ht="10.8" customHeight="1"/>
    <row r="217" ht="10.8" customHeight="1"/>
    <row r="218" ht="10.8" customHeight="1"/>
    <row r="219" ht="10.8" customHeight="1"/>
    <row r="220" ht="10.8" customHeight="1"/>
    <row r="221" ht="10.8" customHeight="1"/>
    <row r="222" ht="10.8" customHeight="1"/>
    <row r="223" ht="10.8" customHeight="1"/>
    <row r="224" ht="10.8" customHeight="1"/>
    <row r="225" ht="10.8" customHeight="1"/>
    <row r="226" ht="10.8" customHeight="1"/>
    <row r="227" ht="10.8" customHeight="1"/>
    <row r="228" ht="10.8" customHeight="1"/>
    <row r="229" ht="10.8" customHeight="1"/>
    <row r="230" ht="10.8" customHeight="1"/>
    <row r="231" ht="10.8" customHeight="1"/>
    <row r="232" ht="10.8" customHeight="1"/>
    <row r="233" ht="10.8" customHeight="1"/>
    <row r="234" ht="10.8" customHeight="1"/>
    <row r="235" ht="10.8" customHeight="1"/>
    <row r="236" ht="10.8" customHeight="1"/>
    <row r="237" ht="10.8" customHeight="1"/>
    <row r="238" ht="10.8" customHeight="1"/>
    <row r="239" ht="10.8" customHeight="1"/>
    <row r="240" ht="10.8" customHeight="1"/>
    <row r="241" ht="10.8" customHeight="1"/>
    <row r="242" ht="10.8" customHeight="1"/>
    <row r="243" ht="10.8" customHeight="1"/>
    <row r="244" ht="10.8" customHeight="1"/>
    <row r="245" ht="10.8" customHeight="1"/>
    <row r="246" ht="10.8" customHeight="1"/>
    <row r="247" ht="10.8" customHeight="1"/>
    <row r="248" ht="10.8" customHeight="1"/>
    <row r="249" ht="10.8" customHeight="1"/>
    <row r="250" ht="10.8" customHeight="1"/>
    <row r="251" ht="10.8" customHeight="1"/>
    <row r="252" ht="10.8" customHeight="1"/>
    <row r="253" ht="10.8" customHeight="1"/>
    <row r="254" ht="10.8" customHeight="1"/>
    <row r="255" ht="10.8" customHeight="1"/>
    <row r="256" ht="10.8" customHeight="1"/>
    <row r="257" ht="10.8" customHeight="1"/>
    <row r="258" ht="10.8" customHeight="1"/>
    <row r="259" ht="10.8" customHeight="1"/>
    <row r="260" ht="10.8" customHeight="1"/>
    <row r="261" ht="10.8" customHeight="1"/>
    <row r="262" ht="10.8" customHeight="1"/>
    <row r="263" ht="10.8" customHeight="1"/>
    <row r="264" ht="10.8" customHeight="1"/>
    <row r="265" ht="10.8" customHeight="1"/>
    <row r="266" ht="10.8" customHeight="1"/>
    <row r="267" ht="10.8" customHeight="1"/>
    <row r="268" ht="10.8" customHeight="1"/>
    <row r="269" ht="10.8" customHeight="1"/>
    <row r="270" ht="10.8" customHeight="1"/>
    <row r="271" ht="10.8" customHeight="1"/>
    <row r="272" ht="10.8" customHeight="1"/>
    <row r="273" ht="10.8" customHeight="1"/>
    <row r="274" ht="10.8" customHeight="1"/>
    <row r="275" ht="10.8" customHeight="1"/>
    <row r="276" ht="10.8" customHeight="1"/>
    <row r="277" ht="10.8" customHeight="1"/>
    <row r="278" ht="10.8" customHeight="1"/>
    <row r="279" ht="10.8" customHeight="1"/>
    <row r="280" ht="10.8" customHeight="1"/>
    <row r="281" ht="10.8" customHeight="1"/>
    <row r="282" ht="10.8" customHeight="1"/>
    <row r="283" ht="10.8" customHeight="1"/>
    <row r="284" ht="10.8" customHeight="1"/>
    <row r="285" ht="10.8" customHeight="1"/>
    <row r="286" ht="10.8" customHeight="1"/>
    <row r="287" ht="10.8" customHeight="1"/>
    <row r="288" ht="10.8" customHeight="1"/>
    <row r="289" ht="10.8" customHeight="1"/>
    <row r="290" ht="10.8" customHeight="1"/>
    <row r="291" ht="10.8" customHeight="1"/>
    <row r="292" ht="10.8" customHeight="1"/>
    <row r="293" ht="10.8" customHeight="1"/>
    <row r="294" ht="10.8" customHeight="1"/>
    <row r="295" ht="10.8" customHeight="1"/>
    <row r="296" ht="10.8" customHeight="1"/>
    <row r="297" ht="10.8" customHeight="1"/>
    <row r="298" ht="10.8" customHeight="1"/>
    <row r="299" ht="10.8" customHeight="1"/>
    <row r="300" ht="10.8" customHeight="1"/>
    <row r="301" ht="10.8" customHeight="1"/>
    <row r="302" ht="10.8" customHeight="1"/>
    <row r="303" ht="10.8" customHeight="1"/>
    <row r="304" ht="10.8" customHeight="1"/>
    <row r="305" ht="10.8" customHeight="1"/>
    <row r="306" ht="10.8" customHeight="1"/>
    <row r="307" ht="10.8" customHeight="1"/>
    <row r="308" ht="10.8" customHeight="1"/>
    <row r="309" ht="10.8" customHeight="1"/>
    <row r="310" ht="10.8" customHeight="1"/>
    <row r="311" ht="10.8" customHeight="1"/>
    <row r="312" ht="10.8" customHeight="1"/>
    <row r="313" ht="10.8" customHeight="1"/>
    <row r="314" ht="10.8" customHeight="1"/>
    <row r="315" ht="10.8" customHeight="1"/>
    <row r="316" ht="10.8" customHeight="1"/>
    <row r="317" ht="10.8" customHeight="1"/>
    <row r="318" ht="10.8" customHeight="1"/>
    <row r="319" ht="10.8" customHeight="1"/>
    <row r="320" ht="10.8" customHeight="1"/>
    <row r="321" ht="10.8" customHeight="1"/>
    <row r="322" ht="10.8" customHeight="1"/>
    <row r="323" ht="10.8" customHeight="1"/>
    <row r="324" ht="10.8" customHeight="1"/>
    <row r="325" ht="10.8" customHeight="1"/>
    <row r="326" ht="10.8" customHeight="1"/>
    <row r="327" ht="10.8" customHeight="1"/>
    <row r="328" ht="10.8" customHeight="1"/>
    <row r="329" ht="10.8" customHeight="1"/>
    <row r="330" ht="10.8" customHeight="1"/>
    <row r="331" ht="10.8" customHeight="1"/>
    <row r="332" ht="10.8" customHeight="1"/>
    <row r="333" ht="10.8" customHeight="1"/>
    <row r="334" ht="10.8" customHeight="1"/>
    <row r="335" ht="10.8" customHeight="1"/>
    <row r="336" ht="10.8" customHeight="1"/>
    <row r="337" ht="10.8" customHeight="1"/>
    <row r="338" ht="10.8" customHeight="1"/>
    <row r="339" ht="10.8" customHeight="1"/>
    <row r="340" ht="10.8" customHeight="1"/>
    <row r="341" ht="10.8" customHeight="1"/>
    <row r="342" ht="10.8" customHeight="1"/>
    <row r="343" ht="10.8" customHeight="1"/>
    <row r="344" ht="10.8" customHeight="1"/>
    <row r="345" ht="10.8" customHeight="1"/>
    <row r="346" ht="10.8" customHeight="1"/>
    <row r="347" ht="10.8" customHeight="1"/>
    <row r="348" ht="10.8" customHeight="1"/>
    <row r="349" ht="10.8" customHeight="1"/>
    <row r="350" ht="10.8" customHeight="1"/>
    <row r="351" ht="10.8" customHeight="1"/>
    <row r="352" ht="10.8" customHeight="1"/>
    <row r="353" ht="10.8" customHeight="1"/>
    <row r="354" ht="10.8" customHeight="1"/>
    <row r="355" ht="10.8" customHeight="1"/>
    <row r="356" ht="10.8" customHeight="1"/>
    <row r="357" ht="10.8" customHeight="1"/>
    <row r="358" ht="10.8" customHeight="1"/>
    <row r="359" ht="10.8" customHeight="1"/>
    <row r="360" ht="10.8" customHeight="1"/>
    <row r="361" ht="10.8" customHeight="1"/>
    <row r="362" ht="10.8" customHeight="1"/>
    <row r="363" ht="10.8" customHeight="1"/>
    <row r="364" ht="10.8" customHeight="1"/>
    <row r="365" ht="10.8" customHeight="1"/>
    <row r="366" ht="10.8" customHeight="1"/>
    <row r="367" ht="10.8" customHeight="1"/>
    <row r="368" ht="10.8" customHeight="1"/>
    <row r="369" ht="10.8" customHeight="1"/>
    <row r="370" ht="10.8" customHeight="1"/>
    <row r="371" ht="10.8" customHeight="1"/>
    <row r="372" ht="10.8" customHeight="1"/>
    <row r="373" ht="10.8" customHeight="1"/>
    <row r="374" ht="10.8" customHeight="1"/>
    <row r="375" ht="10.8" customHeight="1"/>
    <row r="376" ht="10.8" customHeight="1"/>
    <row r="377" ht="10.8" customHeight="1"/>
    <row r="378" ht="10.8" customHeight="1"/>
    <row r="379" ht="10.8" customHeight="1"/>
    <row r="380" ht="10.8" customHeight="1"/>
    <row r="381" ht="10.8" customHeight="1"/>
    <row r="382" ht="10.8" customHeight="1"/>
    <row r="383" ht="10.8" customHeight="1"/>
    <row r="384" ht="10.8" customHeight="1"/>
    <row r="385" ht="10.8" customHeight="1"/>
    <row r="386" ht="10.8" customHeight="1"/>
    <row r="387" ht="10.8" customHeight="1"/>
    <row r="388" ht="10.8" customHeight="1"/>
    <row r="389" ht="10.8" customHeight="1"/>
    <row r="390" ht="10.8" customHeight="1"/>
    <row r="391" ht="10.8" customHeight="1"/>
    <row r="392" ht="10.8" customHeight="1"/>
    <row r="393" ht="10.8" customHeight="1"/>
    <row r="394" ht="10.8" customHeight="1"/>
    <row r="395" ht="10.8" customHeight="1"/>
    <row r="396" ht="10.8" customHeight="1"/>
    <row r="397" ht="10.8" customHeight="1"/>
    <row r="398" ht="10.8" customHeight="1"/>
    <row r="399" ht="10.8" customHeight="1"/>
    <row r="400" ht="10.8" customHeight="1"/>
    <row r="401" ht="10.8" customHeight="1"/>
    <row r="402" ht="10.8" customHeight="1"/>
    <row r="403" ht="10.8" customHeight="1"/>
    <row r="404" ht="10.8" customHeight="1"/>
    <row r="405" ht="10.8" customHeight="1"/>
    <row r="406" ht="10.8" customHeight="1"/>
    <row r="407" ht="10.8" customHeight="1"/>
    <row r="408" ht="10.8" customHeight="1"/>
    <row r="409" ht="10.8" customHeight="1"/>
    <row r="410" ht="10.8" customHeight="1"/>
    <row r="411" ht="10.8" customHeight="1"/>
    <row r="412" ht="10.8" customHeight="1"/>
    <row r="413" ht="10.8" customHeight="1"/>
    <row r="414" ht="10.8" customHeight="1"/>
    <row r="415" ht="10.8" customHeight="1"/>
    <row r="416" ht="10.8" customHeight="1"/>
    <row r="417" ht="10.8" customHeight="1"/>
    <row r="418" ht="10.8" customHeight="1"/>
    <row r="419" ht="10.8" customHeight="1"/>
    <row r="420" ht="10.8" customHeight="1"/>
    <row r="421" ht="10.8" customHeight="1"/>
    <row r="422" ht="10.8" customHeight="1"/>
    <row r="423" ht="10.8" customHeight="1"/>
    <row r="424" ht="10.8" customHeight="1"/>
    <row r="425" ht="10.8" customHeight="1"/>
    <row r="426" ht="10.8" customHeight="1"/>
    <row r="427" ht="10.8" customHeight="1"/>
    <row r="428" ht="10.8" customHeight="1"/>
    <row r="429" ht="10.8" customHeight="1"/>
    <row r="430" ht="10.8" customHeight="1"/>
    <row r="431" ht="10.8" customHeight="1"/>
    <row r="432" ht="10.8" customHeight="1"/>
    <row r="433" ht="10.8" customHeight="1"/>
    <row r="434" ht="10.8" customHeight="1"/>
    <row r="435" ht="10.8" customHeight="1"/>
    <row r="436" ht="10.8" customHeight="1"/>
    <row r="437" ht="10.8" customHeight="1"/>
    <row r="438" ht="10.8" customHeight="1"/>
    <row r="439" ht="10.8" customHeight="1"/>
    <row r="440" ht="10.8" customHeight="1"/>
    <row r="441" ht="10.8" customHeight="1"/>
    <row r="442" ht="10.8" customHeight="1"/>
    <row r="443" ht="10.8" customHeight="1"/>
    <row r="444" ht="10.8" customHeight="1"/>
    <row r="445" ht="10.8" customHeight="1"/>
    <row r="446" ht="10.8" customHeight="1"/>
    <row r="447" ht="10.8" customHeight="1"/>
    <row r="448" ht="10.8" customHeight="1"/>
    <row r="449" ht="10.8" customHeight="1"/>
    <row r="450" ht="10.8" customHeight="1"/>
    <row r="451" ht="10.8" customHeight="1"/>
    <row r="452" ht="10.8" customHeight="1"/>
    <row r="453" ht="10.8" customHeight="1"/>
    <row r="454" ht="10.8" customHeight="1"/>
    <row r="455" ht="10.8" customHeight="1"/>
    <row r="456" ht="10.8" customHeight="1"/>
    <row r="457" ht="10.8" customHeight="1"/>
    <row r="458" ht="10.8" customHeight="1"/>
    <row r="459" ht="10.8" customHeight="1"/>
    <row r="460" ht="10.8" customHeight="1"/>
    <row r="461" ht="10.8" customHeight="1"/>
    <row r="462" ht="10.8" customHeight="1"/>
    <row r="463" ht="10.8" customHeight="1"/>
    <row r="464" ht="10.8" customHeight="1"/>
    <row r="465" ht="10.8" customHeight="1"/>
    <row r="466" ht="10.8" customHeight="1"/>
    <row r="467" ht="10.8" customHeight="1"/>
    <row r="468" ht="10.8" customHeight="1"/>
    <row r="469" ht="10.8" customHeight="1"/>
    <row r="470" ht="10.8" customHeight="1"/>
    <row r="471" ht="10.8" customHeight="1"/>
    <row r="472" ht="10.8" customHeight="1"/>
    <row r="473" ht="10.8" customHeight="1"/>
    <row r="474" ht="10.8" customHeight="1"/>
    <row r="475" ht="10.8" customHeight="1"/>
    <row r="476" ht="10.8" customHeight="1"/>
    <row r="477" ht="10.8" customHeight="1"/>
    <row r="478" ht="10.8" customHeight="1"/>
    <row r="479" ht="10.8" customHeight="1"/>
    <row r="480" ht="10.8" customHeight="1"/>
    <row r="481" ht="10.8" customHeight="1"/>
    <row r="482" ht="10.8" customHeight="1"/>
    <row r="483" ht="10.8" customHeight="1"/>
    <row r="484" ht="10.8" customHeight="1"/>
    <row r="485" ht="10.8" customHeight="1"/>
    <row r="486" ht="10.8" customHeight="1"/>
    <row r="487" ht="10.8" customHeight="1"/>
    <row r="488" ht="10.8" customHeight="1"/>
    <row r="489" ht="10.8" customHeight="1"/>
    <row r="490" ht="10.8" customHeight="1"/>
    <row r="491" ht="10.8" customHeight="1"/>
    <row r="492" ht="10.8" customHeight="1"/>
    <row r="493" ht="10.8" customHeight="1"/>
    <row r="494" ht="10.8" customHeight="1"/>
    <row r="495" ht="10.8" customHeight="1"/>
    <row r="496" ht="10.8" customHeight="1"/>
    <row r="497" ht="10.8" customHeight="1"/>
    <row r="498" ht="10.8" customHeight="1"/>
    <row r="499" ht="10.8" customHeight="1"/>
    <row r="500" ht="10.8" customHeight="1"/>
    <row r="501" ht="10.8" customHeight="1"/>
    <row r="502" ht="10.8" customHeight="1"/>
    <row r="503" ht="10.8" customHeight="1"/>
    <row r="504" ht="10.8" customHeight="1"/>
    <row r="505" ht="10.8" customHeight="1"/>
    <row r="506" ht="10.8" customHeight="1"/>
    <row r="507" ht="10.8" customHeight="1"/>
    <row r="508" ht="10.8" customHeight="1"/>
    <row r="509" ht="10.8" customHeight="1"/>
    <row r="510" ht="10.8" customHeight="1"/>
    <row r="511" ht="10.8" customHeight="1"/>
    <row r="512" ht="10.8" customHeight="1"/>
    <row r="513" ht="10.8" customHeight="1"/>
    <row r="514" ht="10.8" customHeight="1"/>
    <row r="515" ht="10.8" customHeight="1"/>
    <row r="516" ht="10.8" customHeight="1"/>
    <row r="517" ht="10.8" customHeight="1"/>
    <row r="518" ht="10.8" customHeight="1"/>
    <row r="519" ht="10.8" customHeight="1"/>
    <row r="520" ht="10.8" customHeight="1"/>
    <row r="521" ht="10.8" customHeight="1"/>
    <row r="522" ht="10.8" customHeight="1"/>
    <row r="523" ht="10.8" customHeight="1"/>
    <row r="524" ht="10.8" customHeight="1"/>
    <row r="525" ht="10.8" customHeight="1"/>
    <row r="526" ht="10.8" customHeight="1"/>
    <row r="527" ht="10.8" customHeight="1"/>
    <row r="528" ht="10.8" customHeight="1"/>
    <row r="529" ht="10.8" customHeight="1"/>
    <row r="530" ht="10.8" customHeight="1"/>
    <row r="531" ht="10.8" customHeight="1"/>
    <row r="532" ht="10.8" customHeight="1"/>
    <row r="533" ht="10.8" customHeight="1"/>
    <row r="534" ht="10.8" customHeight="1"/>
    <row r="535" ht="10.8" customHeight="1"/>
    <row r="536" ht="10.8" customHeight="1"/>
    <row r="537" ht="10.8" customHeight="1"/>
    <row r="538" ht="10.8" customHeight="1"/>
    <row r="539" ht="10.8" customHeight="1"/>
    <row r="540" ht="10.8" customHeight="1"/>
    <row r="541" ht="10.8" customHeight="1"/>
    <row r="542" ht="10.8" customHeight="1"/>
    <row r="543" ht="10.8" customHeight="1"/>
    <row r="544" ht="10.8" customHeight="1"/>
    <row r="545" ht="10.8" customHeight="1"/>
    <row r="546" ht="10.8" customHeight="1"/>
    <row r="547" ht="10.8" customHeight="1"/>
    <row r="548" ht="10.8" customHeight="1"/>
    <row r="549" ht="10.8" customHeight="1"/>
    <row r="550" ht="10.8" customHeight="1"/>
    <row r="551" ht="10.8" customHeight="1"/>
    <row r="552" ht="10.8" customHeight="1"/>
    <row r="553" ht="10.8" customHeight="1"/>
    <row r="554" ht="10.8" customHeight="1"/>
    <row r="555" ht="10.8" customHeight="1"/>
    <row r="556" ht="10.8" customHeight="1"/>
    <row r="557" ht="10.8" customHeight="1"/>
    <row r="558" ht="10.8" customHeight="1"/>
    <row r="559" ht="10.8" customHeight="1"/>
    <row r="560" ht="10.8" customHeight="1"/>
    <row r="561" ht="10.8" customHeight="1"/>
    <row r="562" ht="10.8" customHeight="1"/>
    <row r="563" ht="10.8" customHeight="1"/>
    <row r="564" ht="10.8" customHeight="1"/>
    <row r="565" ht="10.8" customHeight="1"/>
    <row r="566" ht="10.8" customHeight="1"/>
    <row r="567" ht="10.8" customHeight="1"/>
    <row r="568" ht="10.8" customHeight="1"/>
    <row r="569" ht="10.8" customHeight="1"/>
    <row r="570" ht="10.8" customHeight="1"/>
    <row r="571" ht="10.8" customHeight="1"/>
    <row r="572" ht="10.8" customHeight="1"/>
    <row r="573" ht="10.8" customHeight="1"/>
    <row r="574" ht="10.8" customHeight="1"/>
    <row r="575" ht="10.8" customHeight="1"/>
    <row r="576" ht="10.8" customHeight="1"/>
    <row r="577" ht="10.8" customHeight="1"/>
    <row r="578" ht="10.8" customHeight="1"/>
    <row r="579" ht="10.8" customHeight="1"/>
    <row r="580" ht="10.8" customHeight="1"/>
    <row r="581" ht="10.8" customHeight="1"/>
    <row r="582" ht="10.8" customHeight="1"/>
    <row r="583" ht="10.8" customHeight="1"/>
    <row r="584" ht="10.8" customHeight="1"/>
    <row r="585" ht="10.8" customHeight="1"/>
    <row r="586" ht="10.8" customHeight="1"/>
    <row r="587" ht="10.8" customHeight="1"/>
    <row r="588" ht="10.8" customHeight="1"/>
    <row r="589" ht="10.8" customHeight="1"/>
    <row r="590" ht="10.8" customHeight="1"/>
    <row r="591" ht="10.8" customHeight="1"/>
    <row r="592" ht="10.8" customHeight="1"/>
    <row r="593" ht="10.8" customHeight="1"/>
    <row r="594" ht="10.8" customHeight="1"/>
    <row r="595" ht="10.8" customHeight="1"/>
    <row r="596" ht="10.8" customHeight="1"/>
    <row r="597" ht="10.8" customHeight="1"/>
    <row r="598" ht="10.8" customHeight="1"/>
    <row r="599" ht="10.8" customHeight="1"/>
    <row r="600" ht="10.8" customHeight="1"/>
    <row r="601" ht="10.8" customHeight="1"/>
    <row r="602" ht="10.8" customHeight="1"/>
    <row r="603" ht="10.8" customHeight="1"/>
    <row r="604" ht="10.8" customHeight="1"/>
    <row r="605" ht="10.8" customHeight="1"/>
    <row r="606" ht="10.8" customHeight="1"/>
    <row r="607" ht="10.8" customHeight="1"/>
    <row r="608" ht="10.8" customHeight="1"/>
    <row r="609" ht="10.8" customHeight="1"/>
    <row r="610" ht="10.8" customHeight="1"/>
    <row r="611" ht="10.8" customHeight="1"/>
    <row r="612" ht="10.8" customHeight="1"/>
    <row r="613" ht="10.8" customHeight="1"/>
    <row r="614" ht="10.8" customHeight="1"/>
    <row r="615" ht="10.8" customHeight="1"/>
    <row r="616" ht="10.8" customHeight="1"/>
    <row r="617" ht="10.8" customHeight="1"/>
    <row r="618" ht="10.8" customHeight="1"/>
    <row r="619" ht="10.8" customHeight="1"/>
    <row r="620" ht="10.8" customHeight="1"/>
    <row r="621" ht="10.8" customHeight="1"/>
    <row r="622" ht="10.8" customHeight="1"/>
    <row r="623" ht="10.8" customHeight="1"/>
    <row r="624" ht="10.8" customHeight="1"/>
    <row r="625" ht="10.8" customHeight="1"/>
    <row r="626" ht="10.8" customHeight="1"/>
    <row r="627" ht="10.8" customHeight="1"/>
    <row r="628" ht="10.8" customHeight="1"/>
    <row r="629" ht="10.8" customHeight="1"/>
    <row r="630" ht="10.8" customHeight="1"/>
    <row r="631" ht="10.8" customHeight="1"/>
    <row r="632" ht="10.8" customHeight="1"/>
    <row r="633" ht="10.8" customHeight="1"/>
    <row r="634" ht="10.8" customHeight="1"/>
    <row r="635" ht="10.8" customHeight="1"/>
    <row r="636" ht="10.8" customHeight="1"/>
    <row r="637" ht="10.8" customHeight="1"/>
    <row r="638" ht="10.8" customHeight="1"/>
    <row r="639" ht="10.8" customHeight="1"/>
    <row r="640" ht="10.8" customHeight="1"/>
    <row r="641" ht="10.8" customHeight="1"/>
    <row r="642" ht="10.8" customHeight="1"/>
    <row r="643" ht="10.8" customHeight="1"/>
    <row r="644" ht="10.8" customHeight="1"/>
    <row r="645" ht="10.8" customHeight="1"/>
    <row r="646" ht="10.8" customHeight="1"/>
    <row r="647" ht="10.8" customHeight="1"/>
    <row r="648" ht="10.8" customHeight="1"/>
    <row r="649" ht="10.8" customHeight="1"/>
    <row r="650" ht="10.8" customHeight="1"/>
    <row r="651" ht="10.8" customHeight="1"/>
    <row r="652" ht="10.8" customHeight="1"/>
    <row r="653" ht="10.8" customHeight="1"/>
    <row r="654" ht="10.8" customHeight="1"/>
    <row r="655" ht="10.8" customHeight="1"/>
    <row r="656" ht="10.8" customHeight="1"/>
    <row r="657" ht="10.8" customHeight="1"/>
    <row r="658" ht="10.8" customHeight="1"/>
    <row r="659" ht="10.8" customHeight="1"/>
    <row r="660" ht="10.8" customHeight="1"/>
    <row r="661" ht="10.8" customHeight="1"/>
    <row r="662" ht="10.8" customHeight="1"/>
    <row r="663" ht="10.8" customHeight="1"/>
    <row r="664" ht="10.8" customHeight="1"/>
    <row r="665" ht="10.8" customHeight="1"/>
    <row r="666" ht="10.8" customHeight="1"/>
    <row r="667" ht="10.8" customHeight="1"/>
    <row r="668" ht="10.8" customHeight="1"/>
    <row r="669" ht="10.8" customHeight="1"/>
    <row r="670" ht="10.8" customHeight="1"/>
    <row r="671" ht="10.8" customHeight="1"/>
    <row r="672" ht="10.8" customHeight="1"/>
    <row r="673" ht="10.8" customHeight="1"/>
    <row r="674" ht="10.8" customHeight="1"/>
    <row r="675" ht="10.8" customHeight="1"/>
    <row r="676" ht="10.8" customHeight="1"/>
    <row r="677" ht="10.8" customHeight="1"/>
    <row r="678" ht="10.8" customHeight="1"/>
    <row r="679" ht="10.8" customHeight="1"/>
    <row r="680" ht="10.8" customHeight="1"/>
    <row r="681" ht="10.8" customHeight="1"/>
    <row r="682" ht="10.8" customHeight="1"/>
    <row r="683" ht="10.8" customHeight="1"/>
    <row r="684" ht="10.8" customHeight="1"/>
    <row r="685" ht="10.8" customHeight="1"/>
    <row r="686" ht="10.8" customHeight="1"/>
    <row r="687" ht="10.8" customHeight="1"/>
    <row r="688" ht="10.8" customHeight="1"/>
    <row r="689" ht="10.8" customHeight="1"/>
    <row r="690" ht="10.8" customHeight="1"/>
    <row r="691" ht="10.8" customHeight="1"/>
    <row r="692" ht="10.8" customHeight="1"/>
    <row r="693" ht="10.8" customHeight="1"/>
    <row r="694" ht="10.8" customHeight="1"/>
    <row r="695" ht="10.8" customHeight="1"/>
    <row r="696" ht="10.8" customHeight="1"/>
    <row r="697" ht="10.8" customHeight="1"/>
    <row r="698" ht="10.8" customHeight="1"/>
    <row r="699" ht="10.8" customHeight="1"/>
    <row r="700" ht="10.8" customHeight="1"/>
    <row r="701" ht="10.8" customHeight="1"/>
    <row r="702" ht="10.8" customHeight="1"/>
    <row r="703" ht="10.8" customHeight="1"/>
    <row r="704" ht="10.8" customHeight="1"/>
    <row r="705" ht="10.8" customHeight="1"/>
    <row r="706" ht="10.8" customHeight="1"/>
    <row r="707" ht="10.8" customHeight="1"/>
    <row r="708" ht="10.8" customHeight="1"/>
    <row r="709" ht="10.8" customHeight="1"/>
    <row r="710" ht="10.8" customHeight="1"/>
    <row r="711" ht="10.8" customHeight="1"/>
    <row r="712" ht="10.8" customHeight="1"/>
    <row r="713" ht="10.8" customHeight="1"/>
    <row r="714" ht="10.8" customHeight="1"/>
    <row r="715" ht="10.8" customHeight="1"/>
    <row r="716" ht="10.8" customHeight="1"/>
    <row r="717" ht="10.8" customHeight="1"/>
    <row r="718" ht="10.8" customHeight="1"/>
    <row r="719" ht="10.8" customHeight="1"/>
    <row r="720" ht="10.8" customHeight="1"/>
    <row r="721" ht="10.8" customHeight="1"/>
    <row r="722" ht="10.8" customHeight="1"/>
    <row r="723" ht="10.8" customHeight="1"/>
    <row r="724" ht="10.8" customHeight="1"/>
    <row r="725" ht="10.8" customHeight="1"/>
    <row r="726" ht="10.8" customHeight="1"/>
    <row r="727" ht="10.8" customHeight="1"/>
    <row r="728" ht="10.8" customHeight="1"/>
    <row r="729" ht="10.8" customHeight="1"/>
    <row r="730" ht="10.8" customHeight="1"/>
    <row r="731" ht="10.8" customHeight="1"/>
    <row r="732" ht="10.8" customHeight="1"/>
    <row r="733" ht="10.8" customHeight="1"/>
    <row r="734" ht="10.8" customHeight="1"/>
    <row r="735" ht="10.8" customHeight="1"/>
    <row r="736" ht="10.8" customHeight="1"/>
    <row r="737" ht="10.8" customHeight="1"/>
    <row r="738" ht="10.8" customHeight="1"/>
    <row r="739" ht="10.8" customHeight="1"/>
    <row r="740" ht="10.8" customHeight="1"/>
    <row r="741" ht="10.8" customHeight="1"/>
    <row r="742" ht="10.8" customHeight="1"/>
    <row r="743" ht="10.8" customHeight="1"/>
    <row r="744" ht="10.8" customHeight="1"/>
    <row r="745" ht="10.8" customHeight="1"/>
    <row r="746" ht="10.8" customHeight="1"/>
    <row r="747" ht="10.8" customHeight="1"/>
    <row r="748" ht="10.8" customHeight="1"/>
    <row r="749" ht="10.8" customHeight="1"/>
    <row r="750" ht="10.8" customHeight="1"/>
    <row r="751" ht="10.8" customHeight="1"/>
    <row r="752" ht="10.8" customHeight="1"/>
    <row r="753" ht="10.8" customHeight="1"/>
    <row r="754" ht="10.8" customHeight="1"/>
    <row r="755" ht="10.8" customHeight="1"/>
    <row r="756" ht="10.8" customHeight="1"/>
    <row r="757" ht="10.8" customHeight="1"/>
    <row r="758" ht="10.8" customHeight="1"/>
    <row r="759" ht="10.8" customHeight="1"/>
    <row r="760" ht="10.8" customHeight="1"/>
    <row r="761" ht="10.8" customHeight="1"/>
    <row r="762" ht="10.8" customHeight="1"/>
    <row r="763" ht="10.8" customHeight="1"/>
    <row r="764" ht="10.8" customHeight="1"/>
    <row r="765" ht="10.8" customHeight="1"/>
    <row r="766" ht="10.8" customHeight="1"/>
    <row r="767" ht="10.8" customHeight="1"/>
    <row r="768" ht="10.8" customHeight="1"/>
    <row r="769" ht="10.8" customHeight="1"/>
    <row r="770" ht="10.8" customHeight="1"/>
    <row r="771" ht="10.8" customHeight="1"/>
    <row r="772" ht="10.8" customHeight="1"/>
    <row r="773" ht="10.8" customHeight="1"/>
    <row r="774" ht="10.8" customHeight="1"/>
    <row r="775" ht="10.8" customHeight="1"/>
    <row r="776" ht="10.8" customHeight="1"/>
    <row r="777" ht="10.8" customHeight="1"/>
    <row r="778" ht="10.8" customHeight="1"/>
    <row r="779" ht="10.8" customHeight="1"/>
    <row r="780" ht="10.8" customHeight="1"/>
    <row r="781" ht="10.8" customHeight="1"/>
    <row r="782" ht="10.8" customHeight="1"/>
    <row r="783" ht="10.8" customHeight="1"/>
    <row r="784" ht="10.8" customHeight="1"/>
    <row r="785" ht="10.8" customHeight="1"/>
    <row r="786" ht="10.8" customHeight="1"/>
    <row r="787" ht="10.8" customHeight="1"/>
    <row r="788" ht="10.8" customHeight="1"/>
    <row r="789" ht="10.8" customHeight="1"/>
    <row r="790" ht="10.8" customHeight="1"/>
    <row r="791" ht="10.8" customHeight="1"/>
    <row r="792" ht="10.8" customHeight="1"/>
    <row r="793" ht="10.8" customHeight="1"/>
    <row r="794" ht="10.8" customHeight="1"/>
    <row r="795" ht="10.8" customHeight="1"/>
    <row r="796" ht="10.8" customHeight="1"/>
    <row r="797" ht="10.8" customHeight="1"/>
    <row r="798" ht="10.8" customHeight="1"/>
    <row r="799" ht="10.8" customHeight="1"/>
    <row r="800" ht="10.8" customHeight="1"/>
    <row r="801" ht="10.8" customHeight="1"/>
    <row r="802" ht="10.8" customHeight="1"/>
    <row r="803" ht="10.8" customHeight="1"/>
    <row r="804" ht="10.8" customHeight="1"/>
    <row r="805" ht="10.8" customHeight="1"/>
    <row r="806" ht="10.8" customHeight="1"/>
    <row r="807" ht="10.8" customHeight="1"/>
    <row r="808" ht="10.8" customHeight="1"/>
    <row r="809" ht="10.8" customHeight="1"/>
    <row r="810" ht="10.8" customHeight="1"/>
    <row r="811" ht="10.8" customHeight="1"/>
    <row r="812" ht="10.8" customHeight="1"/>
    <row r="813" ht="10.8" customHeight="1"/>
    <row r="814" ht="10.8" customHeight="1"/>
    <row r="815" ht="10.8" customHeight="1"/>
    <row r="816" ht="10.8" customHeight="1"/>
    <row r="817" ht="10.8" customHeight="1"/>
    <row r="818" ht="10.8" customHeight="1"/>
    <row r="819" ht="10.8" customHeight="1"/>
    <row r="820" ht="10.8" customHeight="1"/>
    <row r="821" ht="10.8" customHeight="1"/>
    <row r="822" ht="10.8" customHeight="1"/>
    <row r="823" ht="10.8" customHeight="1"/>
    <row r="824" ht="10.8" customHeight="1"/>
    <row r="825" ht="10.8" customHeight="1"/>
    <row r="826" ht="10.8" customHeight="1"/>
    <row r="827" ht="10.8" customHeight="1"/>
    <row r="828" ht="10.8" customHeight="1"/>
    <row r="829" ht="10.8" customHeight="1"/>
    <row r="830" ht="10.8" customHeight="1"/>
    <row r="831" ht="10.8" customHeight="1"/>
    <row r="832" ht="10.8" customHeight="1"/>
    <row r="833" ht="10.8" customHeight="1"/>
    <row r="834" ht="10.8" customHeight="1"/>
    <row r="835" ht="10.8" customHeight="1"/>
    <row r="836" ht="10.8" customHeight="1"/>
    <row r="837" ht="10.8" customHeight="1"/>
    <row r="838" ht="10.8" customHeight="1"/>
    <row r="839" ht="10.8" customHeight="1"/>
    <row r="840" ht="10.8" customHeight="1"/>
    <row r="841" ht="10.8" customHeight="1"/>
    <row r="842" ht="10.8" customHeight="1"/>
    <row r="843" ht="10.8" customHeight="1"/>
    <row r="844" ht="10.8" customHeight="1"/>
    <row r="845" ht="10.8" customHeight="1"/>
    <row r="846" ht="10.8" customHeight="1"/>
    <row r="847" ht="10.8" customHeight="1"/>
    <row r="848" ht="10.8" customHeight="1"/>
    <row r="849" ht="10.8" customHeight="1"/>
    <row r="850" ht="10.8" customHeight="1"/>
    <row r="851" ht="10.8" customHeight="1"/>
    <row r="852" ht="10.8" customHeight="1"/>
    <row r="853" ht="10.8" customHeight="1"/>
    <row r="854" ht="10.8" customHeight="1"/>
    <row r="855" ht="10.8" customHeight="1"/>
    <row r="856" ht="10.8" customHeight="1"/>
    <row r="857" ht="10.8" customHeight="1"/>
    <row r="858" ht="10.8" customHeight="1"/>
    <row r="859" ht="10.8" customHeight="1"/>
    <row r="860" ht="10.8" customHeight="1"/>
    <row r="861" ht="10.8" customHeight="1"/>
    <row r="862" ht="10.8" customHeight="1"/>
    <row r="863" ht="10.8" customHeight="1"/>
    <row r="864" ht="10.8" customHeight="1"/>
    <row r="865" ht="10.8" customHeight="1"/>
    <row r="866" ht="10.8" customHeight="1"/>
    <row r="867" ht="10.8" customHeight="1"/>
    <row r="868" ht="10.8" customHeight="1"/>
    <row r="869" ht="10.8" customHeight="1"/>
    <row r="870" ht="10.8" customHeight="1"/>
    <row r="871" ht="10.8" customHeight="1"/>
    <row r="872" ht="10.8" customHeight="1"/>
    <row r="873" ht="10.8" customHeight="1"/>
    <row r="874" ht="10.8" customHeight="1"/>
    <row r="875" ht="10.8" customHeight="1"/>
    <row r="876" ht="10.8" customHeight="1"/>
    <row r="877" ht="10.8" customHeight="1"/>
    <row r="878" ht="10.8" customHeight="1"/>
    <row r="879" ht="10.8" customHeight="1"/>
    <row r="880" ht="10.8" customHeight="1"/>
    <row r="881" ht="10.8" customHeight="1"/>
    <row r="882" ht="10.8" customHeight="1"/>
    <row r="883" ht="10.8" customHeight="1"/>
    <row r="884" ht="10.8" customHeight="1"/>
    <row r="885" ht="10.8" customHeight="1"/>
    <row r="886" ht="10.8" customHeight="1"/>
    <row r="887" ht="10.8" customHeight="1"/>
    <row r="888" ht="10.8" customHeight="1"/>
    <row r="889" ht="10.8" customHeight="1"/>
    <row r="890" ht="10.8" customHeight="1"/>
    <row r="891" ht="10.8" customHeight="1"/>
    <row r="892" ht="10.8" customHeight="1"/>
    <row r="893" ht="10.8" customHeight="1"/>
    <row r="894" ht="10.8" customHeight="1"/>
    <row r="895" ht="10.8" customHeight="1"/>
    <row r="896" ht="10.8" customHeight="1"/>
    <row r="897" ht="10.8" customHeight="1"/>
    <row r="898" ht="10.8" customHeight="1"/>
    <row r="899" ht="10.8" customHeight="1"/>
    <row r="900" ht="10.8" customHeight="1"/>
    <row r="901" ht="10.8" customHeight="1"/>
    <row r="902" ht="10.8" customHeight="1"/>
    <row r="903" ht="10.8" customHeight="1"/>
    <row r="904" ht="10.8" customHeight="1"/>
    <row r="905" ht="10.8" customHeight="1"/>
    <row r="906" ht="10.8" customHeight="1"/>
    <row r="907" ht="10.8" customHeight="1"/>
    <row r="908" ht="10.8" customHeight="1"/>
    <row r="909" ht="10.8" customHeight="1"/>
    <row r="910" ht="10.8" customHeight="1"/>
    <row r="911" ht="10.8" customHeight="1"/>
    <row r="912" ht="10.8" customHeight="1"/>
    <row r="913" ht="10.8" customHeight="1"/>
    <row r="914" ht="10.8" customHeight="1"/>
    <row r="915" ht="10.8" customHeight="1"/>
    <row r="916" ht="10.8" customHeight="1"/>
    <row r="917" ht="10.8" customHeight="1"/>
    <row r="918" ht="10.8" customHeight="1"/>
    <row r="919" ht="10.8" customHeight="1"/>
    <row r="920" ht="10.8" customHeight="1"/>
    <row r="921" ht="10.8" customHeight="1"/>
    <row r="922" ht="10.8" customHeight="1"/>
    <row r="923" ht="10.8" customHeight="1"/>
    <row r="924" ht="10.8" customHeight="1"/>
    <row r="925" ht="10.8" customHeight="1"/>
    <row r="926" ht="10.8" customHeight="1"/>
    <row r="927" ht="10.8" customHeight="1"/>
    <row r="928" ht="10.8" customHeight="1"/>
    <row r="929" ht="10.8" customHeight="1"/>
    <row r="930" ht="10.8" customHeight="1"/>
    <row r="931" ht="10.8" customHeight="1"/>
    <row r="932" ht="10.8" customHeight="1"/>
    <row r="933" ht="10.8" customHeight="1"/>
    <row r="934" ht="10.8" customHeight="1"/>
    <row r="935" ht="10.8" customHeight="1"/>
    <row r="936" ht="10.8" customHeight="1"/>
    <row r="937" ht="10.8" customHeight="1"/>
    <row r="938" ht="10.8" customHeight="1"/>
    <row r="939" ht="10.8" customHeight="1"/>
    <row r="940" ht="10.8" customHeight="1"/>
    <row r="941" ht="10.8" customHeight="1"/>
    <row r="942" ht="10.8" customHeight="1"/>
    <row r="943" ht="10.8" customHeight="1"/>
    <row r="944" ht="10.8" customHeight="1"/>
    <row r="945" ht="10.8" customHeight="1"/>
    <row r="946" ht="10.8" customHeight="1"/>
    <row r="947" ht="10.8" customHeight="1"/>
    <row r="948" ht="10.8" customHeight="1"/>
    <row r="949" ht="10.8" customHeight="1"/>
    <row r="950" ht="10.8" customHeight="1"/>
    <row r="951" ht="10.8" customHeight="1"/>
    <row r="952" ht="10.8" customHeight="1"/>
    <row r="953" ht="10.8" customHeight="1"/>
    <row r="954" ht="10.8" customHeight="1"/>
    <row r="955" ht="10.8" customHeight="1"/>
    <row r="956" ht="10.8" customHeight="1"/>
    <row r="957" ht="10.8" customHeight="1"/>
    <row r="958" ht="10.8" customHeight="1"/>
    <row r="959" ht="10.8" customHeight="1"/>
    <row r="960" ht="10.8" customHeight="1"/>
    <row r="961" ht="10.8" customHeight="1"/>
    <row r="962" ht="10.8" customHeight="1"/>
    <row r="963" ht="10.8" customHeight="1"/>
    <row r="964" ht="10.8" customHeight="1"/>
    <row r="965" ht="10.8" customHeight="1"/>
    <row r="966" ht="10.8" customHeight="1"/>
    <row r="967" ht="10.8" customHeight="1"/>
    <row r="968" ht="10.8" customHeight="1"/>
    <row r="969" ht="10.8" customHeight="1"/>
    <row r="970" ht="10.8" customHeight="1"/>
    <row r="971" ht="10.8" customHeight="1"/>
    <row r="972" ht="10.8" customHeight="1"/>
    <row r="973" ht="10.8" customHeight="1"/>
    <row r="974" ht="10.8" customHeight="1"/>
    <row r="975" ht="10.8" customHeight="1"/>
    <row r="976" ht="10.8" customHeight="1"/>
    <row r="977" ht="10.8" customHeight="1"/>
    <row r="978" ht="10.8" customHeight="1"/>
    <row r="979" ht="10.8" customHeight="1"/>
    <row r="980" ht="10.8" customHeight="1"/>
    <row r="981" ht="10.8" customHeight="1"/>
    <row r="982" ht="10.8" customHeight="1"/>
    <row r="983" ht="10.8" customHeight="1"/>
    <row r="984" ht="10.8" customHeight="1"/>
    <row r="985" ht="10.8" customHeight="1"/>
    <row r="986" ht="10.8" customHeight="1"/>
    <row r="987" ht="10.8" customHeight="1"/>
    <row r="988" ht="10.8" customHeight="1"/>
    <row r="989" ht="10.8" customHeight="1"/>
    <row r="990" ht="10.8" customHeight="1"/>
    <row r="991" ht="10.8" customHeight="1"/>
    <row r="992" ht="10.8" customHeight="1"/>
    <row r="993" ht="10.8" customHeight="1"/>
    <row r="994" ht="10.8" customHeight="1"/>
    <row r="995" ht="10.8" customHeight="1"/>
    <row r="996" ht="10.8" customHeight="1"/>
    <row r="997" ht="10.8" customHeight="1"/>
    <row r="998" ht="10.8" customHeight="1"/>
    <row r="999" ht="10.8" customHeight="1"/>
    <row r="1000" ht="10.8" customHeight="1"/>
    <row r="1001" ht="10.8" customHeight="1"/>
  </sheetData>
  <phoneticPr fontId="1"/>
  <conditionalFormatting sqref="G3:OL4">
    <cfRule type="expression" dxfId="11" priority="35">
      <formula>G3=""</formula>
    </cfRule>
  </conditionalFormatting>
  <conditionalFormatting sqref="G5:OL5">
    <cfRule type="expression" dxfId="10" priority="8">
      <formula>G$1=TODAY()</formula>
    </cfRule>
  </conditionalFormatting>
  <conditionalFormatting sqref="G6:OL6">
    <cfRule type="cellIs" dxfId="9" priority="10" operator="equal">
      <formula>"土"</formula>
    </cfRule>
    <cfRule type="cellIs" dxfId="8" priority="11" operator="equal">
      <formula>"日"</formula>
    </cfRule>
  </conditionalFormatting>
  <conditionalFormatting sqref="G7:OL1000">
    <cfRule type="expression" dxfId="7" priority="3">
      <formula>G$6="日"</formula>
    </cfRule>
    <cfRule type="expression" dxfId="6" priority="4">
      <formula>G$6="土"</formula>
    </cfRule>
    <cfRule type="expression" dxfId="5" priority="5">
      <formula>G$2&lt;&gt;""</formula>
    </cfRule>
    <cfRule type="cellIs" dxfId="4" priority="6" operator="equal">
      <formula>"p"</formula>
    </cfRule>
    <cfRule type="cellIs" dxfId="3" priority="7" operator="equal">
      <formula>"g"</formula>
    </cfRule>
    <cfRule type="cellIs" dxfId="2" priority="9" operator="equal">
      <formula>"t"</formula>
    </cfRule>
    <cfRule type="cellIs" dxfId="1" priority="12" operator="equal">
      <formula>"✓"</formula>
    </cfRule>
    <cfRule type="cellIs" dxfId="0" priority="15" operator="equal">
      <formula>"v"</formula>
    </cfRule>
  </conditionalFormatting>
  <pageMargins left="0.25" right="0.25" top="0.75" bottom="0.75" header="0.3" footer="0.3"/>
  <pageSetup paperSize="9" scale="69" fitToWidth="0" orientation="landscape" horizontalDpi="4294967293" verticalDpi="0" r:id="rId1"/>
  <colBreaks count="1" manualBreakCount="1">
    <brk id="49" max="49"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5"/>
  <dimension ref="A1:G1589"/>
  <sheetViews>
    <sheetView topLeftCell="A115" zoomScale="70" zoomScaleNormal="70" workbookViewId="0">
      <selection activeCell="A149" sqref="A149"/>
    </sheetView>
  </sheetViews>
  <sheetFormatPr defaultColWidth="9" defaultRowHeight="15"/>
  <cols>
    <col min="1" max="1" width="22" style="3" customWidth="1"/>
    <col min="2" max="2" width="17.44140625" style="2" customWidth="1"/>
    <col min="3" max="5" width="11.88671875" style="4" customWidth="1"/>
    <col min="6" max="6" width="9" style="4"/>
    <col min="7" max="7" width="19.109375" style="4" bestFit="1" customWidth="1"/>
    <col min="8" max="16384" width="9" style="4"/>
  </cols>
  <sheetData>
    <row r="1" spans="1:7">
      <c r="A1" s="7" t="s">
        <v>19</v>
      </c>
      <c r="B1" s="8"/>
      <c r="C1" s="9"/>
      <c r="D1" s="9"/>
      <c r="E1" s="9"/>
    </row>
    <row r="2" spans="1:7">
      <c r="A2" s="3">
        <v>43466</v>
      </c>
      <c r="B2" s="2" t="s">
        <v>3</v>
      </c>
      <c r="G2" s="5"/>
    </row>
    <row r="3" spans="1:7">
      <c r="A3" s="3">
        <v>43479</v>
      </c>
      <c r="B3" s="2" t="s">
        <v>4</v>
      </c>
      <c r="G3" s="5"/>
    </row>
    <row r="4" spans="1:7">
      <c r="A4" s="3">
        <v>43507</v>
      </c>
      <c r="B4" s="2" t="s">
        <v>5</v>
      </c>
      <c r="G4" s="5"/>
    </row>
    <row r="5" spans="1:7">
      <c r="A5" s="3">
        <v>43545</v>
      </c>
      <c r="B5" s="2" t="s">
        <v>6</v>
      </c>
      <c r="G5" s="5"/>
    </row>
    <row r="6" spans="1:7">
      <c r="A6" s="3">
        <v>43584</v>
      </c>
      <c r="B6" s="2" t="s">
        <v>7</v>
      </c>
      <c r="G6" s="5"/>
    </row>
    <row r="7" spans="1:7">
      <c r="A7" s="3">
        <v>43585</v>
      </c>
      <c r="B7" s="2" t="s">
        <v>94</v>
      </c>
      <c r="G7" s="5"/>
    </row>
    <row r="8" spans="1:7">
      <c r="A8" s="3">
        <v>43586</v>
      </c>
      <c r="B8" s="2" t="s">
        <v>130</v>
      </c>
      <c r="G8" s="5"/>
    </row>
    <row r="9" spans="1:7">
      <c r="A9" s="3">
        <v>43587</v>
      </c>
      <c r="B9" s="2" t="s">
        <v>94</v>
      </c>
      <c r="G9" s="5"/>
    </row>
    <row r="10" spans="1:7">
      <c r="A10" s="3">
        <v>43588</v>
      </c>
      <c r="B10" s="2" t="s">
        <v>8</v>
      </c>
      <c r="G10" s="5"/>
    </row>
    <row r="11" spans="1:7">
      <c r="A11" s="3">
        <v>43589</v>
      </c>
      <c r="B11" s="2" t="s">
        <v>9</v>
      </c>
      <c r="G11" s="5"/>
    </row>
    <row r="12" spans="1:7">
      <c r="A12" s="3">
        <v>43590</v>
      </c>
      <c r="B12" s="2" t="s">
        <v>10</v>
      </c>
      <c r="G12" s="5"/>
    </row>
    <row r="13" spans="1:7">
      <c r="A13" s="3">
        <v>43591</v>
      </c>
      <c r="B13" s="2" t="s">
        <v>94</v>
      </c>
      <c r="G13" s="5"/>
    </row>
    <row r="14" spans="1:7">
      <c r="A14" s="3">
        <v>43661</v>
      </c>
      <c r="B14" s="2" t="s">
        <v>11</v>
      </c>
      <c r="G14" s="5"/>
    </row>
    <row r="15" spans="1:7">
      <c r="A15" s="3">
        <v>43688</v>
      </c>
      <c r="B15" s="2" t="s">
        <v>77</v>
      </c>
      <c r="G15" s="5"/>
    </row>
    <row r="16" spans="1:7">
      <c r="A16" s="3">
        <v>43689</v>
      </c>
      <c r="B16" s="2" t="s">
        <v>94</v>
      </c>
      <c r="G16" s="5"/>
    </row>
    <row r="17" spans="1:7">
      <c r="A17" s="3">
        <v>43724</v>
      </c>
      <c r="B17" s="2" t="s">
        <v>12</v>
      </c>
      <c r="G17" s="5"/>
    </row>
    <row r="18" spans="1:7">
      <c r="A18" s="3">
        <v>43731</v>
      </c>
      <c r="B18" s="2" t="s">
        <v>13</v>
      </c>
      <c r="G18" s="5"/>
    </row>
    <row r="19" spans="1:7">
      <c r="A19" s="3">
        <v>43752</v>
      </c>
      <c r="B19" s="2" t="s">
        <v>131</v>
      </c>
      <c r="G19" s="5"/>
    </row>
    <row r="20" spans="1:7">
      <c r="A20" s="3">
        <v>43760</v>
      </c>
      <c r="B20" s="2" t="s">
        <v>130</v>
      </c>
      <c r="G20" s="5"/>
    </row>
    <row r="21" spans="1:7">
      <c r="A21" s="3">
        <v>43772</v>
      </c>
      <c r="B21" s="2" t="s">
        <v>14</v>
      </c>
      <c r="G21" s="5"/>
    </row>
    <row r="22" spans="1:7">
      <c r="A22" s="3">
        <v>43773</v>
      </c>
      <c r="B22" s="2" t="s">
        <v>94</v>
      </c>
      <c r="G22" s="5"/>
    </row>
    <row r="23" spans="1:7">
      <c r="A23" s="3">
        <v>43792</v>
      </c>
      <c r="B23" s="2" t="s">
        <v>15</v>
      </c>
      <c r="G23" s="5"/>
    </row>
    <row r="24" spans="1:7">
      <c r="A24" s="3">
        <v>43831</v>
      </c>
      <c r="B24" s="2" t="s">
        <v>3</v>
      </c>
      <c r="G24" s="5"/>
    </row>
    <row r="25" spans="1:7">
      <c r="A25" s="3">
        <v>43843</v>
      </c>
      <c r="B25" s="2" t="s">
        <v>4</v>
      </c>
      <c r="G25" s="5"/>
    </row>
    <row r="26" spans="1:7">
      <c r="A26" s="3">
        <v>43872</v>
      </c>
      <c r="B26" s="2" t="s">
        <v>5</v>
      </c>
      <c r="G26" s="5"/>
    </row>
    <row r="27" spans="1:7">
      <c r="A27" s="3">
        <v>43884</v>
      </c>
      <c r="B27" s="2" t="s">
        <v>16</v>
      </c>
      <c r="G27" s="5"/>
    </row>
    <row r="28" spans="1:7">
      <c r="A28" s="3">
        <v>43885</v>
      </c>
      <c r="B28" s="2" t="s">
        <v>94</v>
      </c>
      <c r="G28" s="5"/>
    </row>
    <row r="29" spans="1:7">
      <c r="A29" s="3">
        <v>43910</v>
      </c>
      <c r="B29" s="2" t="s">
        <v>6</v>
      </c>
      <c r="G29" s="5"/>
    </row>
    <row r="30" spans="1:7">
      <c r="A30" s="3">
        <v>43950</v>
      </c>
      <c r="B30" s="2" t="s">
        <v>7</v>
      </c>
      <c r="G30" s="5"/>
    </row>
    <row r="31" spans="1:7">
      <c r="A31" s="3">
        <v>43954</v>
      </c>
      <c r="B31" s="2" t="s">
        <v>8</v>
      </c>
      <c r="G31" s="5"/>
    </row>
    <row r="32" spans="1:7">
      <c r="A32" s="3">
        <v>43955</v>
      </c>
      <c r="B32" s="2" t="s">
        <v>9</v>
      </c>
      <c r="G32" s="5"/>
    </row>
    <row r="33" spans="1:7">
      <c r="A33" s="3">
        <v>43956</v>
      </c>
      <c r="B33" s="2" t="s">
        <v>10</v>
      </c>
      <c r="G33" s="5"/>
    </row>
    <row r="34" spans="1:7">
      <c r="A34" s="3">
        <v>43957</v>
      </c>
      <c r="B34" s="2" t="s">
        <v>94</v>
      </c>
      <c r="G34" s="5"/>
    </row>
    <row r="35" spans="1:7">
      <c r="A35" s="3">
        <v>44035</v>
      </c>
      <c r="B35" s="2" t="s">
        <v>11</v>
      </c>
      <c r="G35" s="5"/>
    </row>
    <row r="36" spans="1:7">
      <c r="A36" s="3">
        <v>44036</v>
      </c>
      <c r="B36" s="2" t="s">
        <v>90</v>
      </c>
      <c r="G36" s="5"/>
    </row>
    <row r="37" spans="1:7">
      <c r="A37" s="3">
        <v>44053</v>
      </c>
      <c r="B37" s="2" t="s">
        <v>77</v>
      </c>
      <c r="G37" s="5"/>
    </row>
    <row r="38" spans="1:7">
      <c r="A38" s="3">
        <v>44095</v>
      </c>
      <c r="B38" s="2" t="s">
        <v>12</v>
      </c>
      <c r="G38" s="5"/>
    </row>
    <row r="39" spans="1:7">
      <c r="A39" s="3">
        <v>44096</v>
      </c>
      <c r="B39" s="2" t="s">
        <v>13</v>
      </c>
      <c r="G39" s="5"/>
    </row>
    <row r="40" spans="1:7">
      <c r="A40" s="3">
        <v>44138</v>
      </c>
      <c r="B40" s="2" t="s">
        <v>14</v>
      </c>
      <c r="G40" s="5"/>
    </row>
    <row r="41" spans="1:7">
      <c r="A41" s="3">
        <v>44158</v>
      </c>
      <c r="B41" s="2" t="s">
        <v>15</v>
      </c>
      <c r="G41" s="5"/>
    </row>
    <row r="42" spans="1:7">
      <c r="A42" s="3">
        <v>44197</v>
      </c>
      <c r="B42" s="2" t="s">
        <v>3</v>
      </c>
      <c r="G42" s="5"/>
    </row>
    <row r="43" spans="1:7">
      <c r="A43" s="3">
        <v>44207</v>
      </c>
      <c r="B43" s="2" t="s">
        <v>4</v>
      </c>
      <c r="G43" s="5"/>
    </row>
    <row r="44" spans="1:7">
      <c r="A44" s="3">
        <v>44238</v>
      </c>
      <c r="B44" s="2" t="s">
        <v>5</v>
      </c>
      <c r="G44" s="5"/>
    </row>
    <row r="45" spans="1:7">
      <c r="A45" s="3">
        <v>44250</v>
      </c>
      <c r="B45" s="2" t="s">
        <v>16</v>
      </c>
      <c r="G45" s="5"/>
    </row>
    <row r="46" spans="1:7">
      <c r="A46" s="3">
        <v>44275</v>
      </c>
      <c r="B46" s="2" t="s">
        <v>6</v>
      </c>
      <c r="G46" s="5"/>
    </row>
    <row r="47" spans="1:7">
      <c r="A47" s="3">
        <v>44315</v>
      </c>
      <c r="B47" s="2" t="s">
        <v>7</v>
      </c>
      <c r="G47" s="5"/>
    </row>
    <row r="48" spans="1:7">
      <c r="A48" s="3">
        <v>44319</v>
      </c>
      <c r="B48" s="2" t="s">
        <v>8</v>
      </c>
      <c r="G48" s="5"/>
    </row>
    <row r="49" spans="1:7">
      <c r="A49" s="3">
        <v>44320</v>
      </c>
      <c r="B49" s="2" t="s">
        <v>9</v>
      </c>
      <c r="G49" s="5"/>
    </row>
    <row r="50" spans="1:7">
      <c r="A50" s="3">
        <v>44321</v>
      </c>
      <c r="B50" s="2" t="s">
        <v>10</v>
      </c>
      <c r="G50" s="5"/>
    </row>
    <row r="51" spans="1:7">
      <c r="A51" s="3">
        <v>44399</v>
      </c>
      <c r="B51" s="2" t="s">
        <v>11</v>
      </c>
      <c r="G51" s="5"/>
    </row>
    <row r="52" spans="1:7">
      <c r="A52" s="3">
        <v>44400</v>
      </c>
      <c r="B52" s="2" t="s">
        <v>90</v>
      </c>
      <c r="G52" s="5"/>
    </row>
    <row r="53" spans="1:7">
      <c r="A53" s="3">
        <v>44416</v>
      </c>
      <c r="B53" s="2" t="s">
        <v>77</v>
      </c>
      <c r="G53" s="5"/>
    </row>
    <row r="54" spans="1:7">
      <c r="A54" s="3">
        <v>44417</v>
      </c>
      <c r="B54" s="2" t="s">
        <v>94</v>
      </c>
      <c r="G54" s="5"/>
    </row>
    <row r="55" spans="1:7">
      <c r="A55" s="3">
        <v>44459</v>
      </c>
      <c r="B55" s="2" t="s">
        <v>12</v>
      </c>
      <c r="G55" s="5"/>
    </row>
    <row r="56" spans="1:7">
      <c r="A56" s="3">
        <v>44462</v>
      </c>
      <c r="B56" s="2" t="s">
        <v>13</v>
      </c>
      <c r="G56" s="5"/>
    </row>
    <row r="57" spans="1:7">
      <c r="A57" s="3">
        <v>44503</v>
      </c>
      <c r="B57" s="2" t="s">
        <v>14</v>
      </c>
      <c r="G57" s="5"/>
    </row>
    <row r="58" spans="1:7">
      <c r="A58" s="3">
        <v>44523</v>
      </c>
      <c r="B58" s="2" t="s">
        <v>15</v>
      </c>
      <c r="G58" s="5"/>
    </row>
    <row r="59" spans="1:7">
      <c r="A59" s="3">
        <v>44562</v>
      </c>
      <c r="B59" s="2" t="s">
        <v>3</v>
      </c>
      <c r="G59" s="5"/>
    </row>
    <row r="60" spans="1:7">
      <c r="A60" s="3">
        <v>44571</v>
      </c>
      <c r="B60" s="2" t="s">
        <v>4</v>
      </c>
      <c r="G60" s="5"/>
    </row>
    <row r="61" spans="1:7">
      <c r="A61" s="3">
        <v>44603</v>
      </c>
      <c r="B61" s="2" t="s">
        <v>5</v>
      </c>
      <c r="G61" s="5"/>
    </row>
    <row r="62" spans="1:7">
      <c r="A62" s="3">
        <v>44615</v>
      </c>
      <c r="B62" s="2" t="s">
        <v>16</v>
      </c>
      <c r="G62" s="5"/>
    </row>
    <row r="63" spans="1:7">
      <c r="A63" s="3">
        <v>44641</v>
      </c>
      <c r="B63" s="2" t="s">
        <v>6</v>
      </c>
      <c r="G63" s="5"/>
    </row>
    <row r="64" spans="1:7">
      <c r="A64" s="3">
        <v>44680</v>
      </c>
      <c r="B64" s="2" t="s">
        <v>7</v>
      </c>
      <c r="G64" s="5"/>
    </row>
    <row r="65" spans="1:7">
      <c r="A65" s="3">
        <v>44684</v>
      </c>
      <c r="B65" s="2" t="s">
        <v>8</v>
      </c>
      <c r="G65" s="5"/>
    </row>
    <row r="66" spans="1:7">
      <c r="A66" s="3">
        <v>44685</v>
      </c>
      <c r="B66" s="2" t="s">
        <v>9</v>
      </c>
      <c r="G66" s="5"/>
    </row>
    <row r="67" spans="1:7">
      <c r="A67" s="3">
        <v>44686</v>
      </c>
      <c r="B67" s="2" t="s">
        <v>10</v>
      </c>
      <c r="G67" s="5"/>
    </row>
    <row r="68" spans="1:7">
      <c r="A68" s="3">
        <v>44760</v>
      </c>
      <c r="B68" s="2" t="s">
        <v>11</v>
      </c>
      <c r="G68" s="5"/>
    </row>
    <row r="69" spans="1:7">
      <c r="A69" s="3">
        <v>44784</v>
      </c>
      <c r="B69" s="2" t="s">
        <v>77</v>
      </c>
      <c r="G69" s="5"/>
    </row>
    <row r="70" spans="1:7">
      <c r="A70" s="3">
        <v>44823</v>
      </c>
      <c r="B70" s="2" t="s">
        <v>12</v>
      </c>
      <c r="G70" s="5"/>
    </row>
    <row r="71" spans="1:7">
      <c r="A71" s="3">
        <v>44827</v>
      </c>
      <c r="B71" s="2" t="s">
        <v>13</v>
      </c>
      <c r="G71" s="5"/>
    </row>
    <row r="72" spans="1:7">
      <c r="A72" s="3">
        <v>44844</v>
      </c>
      <c r="B72" s="2" t="s">
        <v>90</v>
      </c>
      <c r="G72" s="5"/>
    </row>
    <row r="73" spans="1:7">
      <c r="A73" s="3">
        <v>44868</v>
      </c>
      <c r="B73" s="2" t="s">
        <v>14</v>
      </c>
      <c r="G73" s="5"/>
    </row>
    <row r="74" spans="1:7">
      <c r="A74" s="3">
        <v>44888</v>
      </c>
      <c r="B74" s="2" t="s">
        <v>15</v>
      </c>
    </row>
    <row r="75" spans="1:7">
      <c r="A75" s="3">
        <v>44927</v>
      </c>
      <c r="B75" s="2" t="s">
        <v>132</v>
      </c>
    </row>
    <row r="76" spans="1:7">
      <c r="A76" s="3">
        <v>44928</v>
      </c>
      <c r="B76" s="2" t="s">
        <v>128</v>
      </c>
    </row>
    <row r="77" spans="1:7">
      <c r="A77" s="3">
        <v>44935</v>
      </c>
      <c r="B77" s="2" t="s">
        <v>4</v>
      </c>
    </row>
    <row r="78" spans="1:7">
      <c r="A78" s="3">
        <v>44968</v>
      </c>
      <c r="B78" s="2" t="s">
        <v>5</v>
      </c>
    </row>
    <row r="79" spans="1:7">
      <c r="A79" s="3">
        <v>44980</v>
      </c>
      <c r="B79" s="2" t="s">
        <v>16</v>
      </c>
    </row>
    <row r="80" spans="1:7">
      <c r="A80" s="3">
        <v>45006</v>
      </c>
      <c r="B80" s="2" t="s">
        <v>6</v>
      </c>
    </row>
    <row r="81" spans="1:2">
      <c r="A81" s="3">
        <v>45045</v>
      </c>
      <c r="B81" s="2" t="s">
        <v>7</v>
      </c>
    </row>
    <row r="82" spans="1:2">
      <c r="A82" s="3">
        <v>45049</v>
      </c>
      <c r="B82" s="2" t="s">
        <v>8</v>
      </c>
    </row>
    <row r="83" spans="1:2">
      <c r="A83" s="3">
        <v>45050</v>
      </c>
      <c r="B83" s="2" t="s">
        <v>9</v>
      </c>
    </row>
    <row r="84" spans="1:2">
      <c r="A84" s="3">
        <v>45051</v>
      </c>
      <c r="B84" s="2" t="s">
        <v>10</v>
      </c>
    </row>
    <row r="85" spans="1:2">
      <c r="A85" s="3">
        <v>45124</v>
      </c>
      <c r="B85" s="2" t="s">
        <v>11</v>
      </c>
    </row>
    <row r="86" spans="1:2">
      <c r="A86" s="3">
        <v>45149</v>
      </c>
      <c r="B86" s="2" t="s">
        <v>77</v>
      </c>
    </row>
    <row r="87" spans="1:2">
      <c r="A87" s="3">
        <v>45187</v>
      </c>
      <c r="B87" s="2" t="s">
        <v>12</v>
      </c>
    </row>
    <row r="88" spans="1:2">
      <c r="A88" s="3">
        <v>45192</v>
      </c>
      <c r="B88" s="2" t="s">
        <v>13</v>
      </c>
    </row>
    <row r="89" spans="1:2">
      <c r="A89" s="3">
        <v>45208</v>
      </c>
      <c r="B89" s="2" t="s">
        <v>90</v>
      </c>
    </row>
    <row r="90" spans="1:2">
      <c r="A90" s="3">
        <v>45233</v>
      </c>
      <c r="B90" s="2" t="s">
        <v>14</v>
      </c>
    </row>
    <row r="91" spans="1:2">
      <c r="A91" s="3">
        <v>45253</v>
      </c>
      <c r="B91" s="2" t="s">
        <v>15</v>
      </c>
    </row>
    <row r="92" spans="1:2">
      <c r="A92" s="3">
        <v>45292</v>
      </c>
      <c r="B92" s="3" t="s">
        <v>3</v>
      </c>
    </row>
    <row r="93" spans="1:2">
      <c r="A93" s="3">
        <v>45299</v>
      </c>
      <c r="B93" s="3" t="s">
        <v>4</v>
      </c>
    </row>
    <row r="94" spans="1:2">
      <c r="A94" s="3">
        <v>45333</v>
      </c>
      <c r="B94" s="3" t="s">
        <v>5</v>
      </c>
    </row>
    <row r="95" spans="1:2">
      <c r="A95" s="3">
        <v>45334</v>
      </c>
      <c r="B95" s="3" t="s">
        <v>94</v>
      </c>
    </row>
    <row r="96" spans="1:2">
      <c r="A96" s="3">
        <v>45345</v>
      </c>
      <c r="B96" s="3" t="s">
        <v>16</v>
      </c>
    </row>
    <row r="97" spans="1:2">
      <c r="A97" s="3">
        <v>45371</v>
      </c>
      <c r="B97" s="3" t="s">
        <v>6</v>
      </c>
    </row>
    <row r="98" spans="1:2">
      <c r="A98" s="3">
        <v>45411</v>
      </c>
      <c r="B98" s="3" t="s">
        <v>7</v>
      </c>
    </row>
    <row r="99" spans="1:2">
      <c r="A99" s="3">
        <v>45415</v>
      </c>
      <c r="B99" s="3" t="s">
        <v>8</v>
      </c>
    </row>
    <row r="100" spans="1:2">
      <c r="A100" s="3">
        <v>45416</v>
      </c>
      <c r="B100" s="3" t="s">
        <v>9</v>
      </c>
    </row>
    <row r="101" spans="1:2">
      <c r="A101" s="3">
        <v>45417</v>
      </c>
      <c r="B101" s="3" t="s">
        <v>10</v>
      </c>
    </row>
    <row r="102" spans="1:2">
      <c r="A102" s="3">
        <v>45418</v>
      </c>
      <c r="B102" s="3" t="s">
        <v>94</v>
      </c>
    </row>
    <row r="103" spans="1:2">
      <c r="A103" s="3">
        <v>45488</v>
      </c>
      <c r="B103" s="3" t="s">
        <v>11</v>
      </c>
    </row>
    <row r="104" spans="1:2">
      <c r="A104" s="3">
        <v>45515</v>
      </c>
      <c r="B104" s="3" t="s">
        <v>77</v>
      </c>
    </row>
    <row r="105" spans="1:2">
      <c r="A105" s="3">
        <v>45516</v>
      </c>
      <c r="B105" s="3" t="s">
        <v>94</v>
      </c>
    </row>
    <row r="106" spans="1:2">
      <c r="A106" s="3">
        <v>45551</v>
      </c>
      <c r="B106" s="3" t="s">
        <v>12</v>
      </c>
    </row>
    <row r="107" spans="1:2">
      <c r="A107" s="3">
        <v>45557</v>
      </c>
      <c r="B107" s="3" t="s">
        <v>13</v>
      </c>
    </row>
    <row r="108" spans="1:2">
      <c r="A108" s="3">
        <v>45558</v>
      </c>
      <c r="B108" s="3" t="s">
        <v>94</v>
      </c>
    </row>
    <row r="109" spans="1:2">
      <c r="A109" s="3">
        <v>45579</v>
      </c>
      <c r="B109" s="3" t="s">
        <v>90</v>
      </c>
    </row>
    <row r="110" spans="1:2">
      <c r="A110" s="3">
        <v>45599</v>
      </c>
      <c r="B110" s="3" t="s">
        <v>14</v>
      </c>
    </row>
    <row r="111" spans="1:2">
      <c r="A111" s="3">
        <v>45600</v>
      </c>
      <c r="B111" s="3" t="s">
        <v>94</v>
      </c>
    </row>
    <row r="112" spans="1:2">
      <c r="A112" s="3">
        <v>45619</v>
      </c>
      <c r="B112" s="3" t="s">
        <v>15</v>
      </c>
    </row>
    <row r="113" spans="1:2">
      <c r="A113" s="3">
        <v>45658</v>
      </c>
      <c r="B113" s="3" t="s">
        <v>3</v>
      </c>
    </row>
    <row r="114" spans="1:2">
      <c r="A114" s="3">
        <v>45670</v>
      </c>
      <c r="B114" s="3" t="s">
        <v>4</v>
      </c>
    </row>
    <row r="115" spans="1:2">
      <c r="A115" s="3">
        <v>45699</v>
      </c>
      <c r="B115" s="3" t="s">
        <v>5</v>
      </c>
    </row>
    <row r="116" spans="1:2">
      <c r="A116" s="3">
        <v>45711</v>
      </c>
      <c r="B116" s="3" t="s">
        <v>16</v>
      </c>
    </row>
    <row r="117" spans="1:2">
      <c r="A117" s="3">
        <v>45712</v>
      </c>
      <c r="B117" s="3" t="s">
        <v>94</v>
      </c>
    </row>
    <row r="118" spans="1:2">
      <c r="A118" s="3">
        <v>45736</v>
      </c>
      <c r="B118" s="3" t="s">
        <v>6</v>
      </c>
    </row>
    <row r="119" spans="1:2">
      <c r="A119" s="3">
        <v>45776</v>
      </c>
      <c r="B119" s="3" t="s">
        <v>7</v>
      </c>
    </row>
    <row r="120" spans="1:2">
      <c r="A120" s="3">
        <v>45780</v>
      </c>
      <c r="B120" s="3" t="s">
        <v>8</v>
      </c>
    </row>
    <row r="121" spans="1:2">
      <c r="A121" s="3">
        <v>45781</v>
      </c>
      <c r="B121" s="3" t="s">
        <v>9</v>
      </c>
    </row>
    <row r="122" spans="1:2">
      <c r="A122" s="3">
        <v>45782</v>
      </c>
      <c r="B122" s="3" t="s">
        <v>10</v>
      </c>
    </row>
    <row r="123" spans="1:2">
      <c r="A123" s="3">
        <v>45783</v>
      </c>
      <c r="B123" s="3" t="s">
        <v>94</v>
      </c>
    </row>
    <row r="124" spans="1:2">
      <c r="A124" s="3">
        <v>45859</v>
      </c>
      <c r="B124" s="3" t="s">
        <v>11</v>
      </c>
    </row>
    <row r="125" spans="1:2">
      <c r="A125" s="3">
        <v>45880</v>
      </c>
      <c r="B125" s="3" t="s">
        <v>77</v>
      </c>
    </row>
    <row r="126" spans="1:2">
      <c r="A126" s="3">
        <v>45915</v>
      </c>
      <c r="B126" s="3" t="s">
        <v>12</v>
      </c>
    </row>
    <row r="127" spans="1:2">
      <c r="A127" s="3">
        <v>45923</v>
      </c>
      <c r="B127" s="3" t="s">
        <v>13</v>
      </c>
    </row>
    <row r="128" spans="1:2">
      <c r="A128" s="3">
        <v>45943</v>
      </c>
      <c r="B128" s="3" t="s">
        <v>90</v>
      </c>
    </row>
    <row r="129" spans="1:2">
      <c r="A129" s="3">
        <v>45964</v>
      </c>
      <c r="B129" s="3" t="s">
        <v>14</v>
      </c>
    </row>
    <row r="130" spans="1:2">
      <c r="A130" s="3">
        <v>45984</v>
      </c>
      <c r="B130" s="3" t="s">
        <v>15</v>
      </c>
    </row>
    <row r="131" spans="1:2">
      <c r="A131" s="3">
        <v>45985</v>
      </c>
      <c r="B131" s="3" t="s">
        <v>94</v>
      </c>
    </row>
    <row r="132" spans="1:2">
      <c r="A132" s="3">
        <v>46023</v>
      </c>
      <c r="B132" s="3" t="s">
        <v>3</v>
      </c>
    </row>
    <row r="133" spans="1:2">
      <c r="A133" s="3">
        <v>46034</v>
      </c>
      <c r="B133" s="3" t="s">
        <v>4</v>
      </c>
    </row>
    <row r="134" spans="1:2">
      <c r="A134" s="3">
        <v>46064</v>
      </c>
      <c r="B134" s="3" t="s">
        <v>5</v>
      </c>
    </row>
    <row r="135" spans="1:2">
      <c r="A135" s="3">
        <v>46076</v>
      </c>
      <c r="B135" s="3" t="s">
        <v>16</v>
      </c>
    </row>
    <row r="136" spans="1:2">
      <c r="A136" s="3">
        <v>46101</v>
      </c>
      <c r="B136" s="3" t="s">
        <v>6</v>
      </c>
    </row>
    <row r="137" spans="1:2">
      <c r="A137" s="3">
        <v>46141</v>
      </c>
      <c r="B137" s="3" t="s">
        <v>7</v>
      </c>
    </row>
    <row r="138" spans="1:2">
      <c r="A138" s="3">
        <v>46145</v>
      </c>
      <c r="B138" s="3" t="s">
        <v>8</v>
      </c>
    </row>
    <row r="139" spans="1:2">
      <c r="A139" s="3">
        <v>46146</v>
      </c>
      <c r="B139" s="3" t="s">
        <v>9</v>
      </c>
    </row>
    <row r="140" spans="1:2">
      <c r="A140" s="3">
        <v>46147</v>
      </c>
      <c r="B140" s="3" t="s">
        <v>10</v>
      </c>
    </row>
    <row r="141" spans="1:2">
      <c r="A141" s="3">
        <v>46148</v>
      </c>
      <c r="B141" s="3" t="s">
        <v>128</v>
      </c>
    </row>
    <row r="142" spans="1:2">
      <c r="A142" s="3">
        <v>46223</v>
      </c>
      <c r="B142" s="3" t="s">
        <v>11</v>
      </c>
    </row>
    <row r="143" spans="1:2">
      <c r="A143" s="3">
        <v>46245</v>
      </c>
      <c r="B143" s="3" t="s">
        <v>77</v>
      </c>
    </row>
    <row r="144" spans="1:2">
      <c r="A144" s="3">
        <v>46286</v>
      </c>
      <c r="B144" s="3" t="s">
        <v>12</v>
      </c>
    </row>
    <row r="145" spans="1:2">
      <c r="A145" s="3">
        <v>46287</v>
      </c>
      <c r="B145" s="3" t="s">
        <v>129</v>
      </c>
    </row>
    <row r="146" spans="1:2">
      <c r="A146" s="3">
        <v>46288</v>
      </c>
      <c r="B146" s="3" t="s">
        <v>13</v>
      </c>
    </row>
    <row r="147" spans="1:2">
      <c r="A147" s="3">
        <v>46307</v>
      </c>
      <c r="B147" s="3" t="s">
        <v>90</v>
      </c>
    </row>
    <row r="148" spans="1:2">
      <c r="A148" s="3">
        <v>46329</v>
      </c>
      <c r="B148" s="3" t="s">
        <v>14</v>
      </c>
    </row>
    <row r="149" spans="1:2">
      <c r="A149" s="3">
        <v>46349</v>
      </c>
      <c r="B149" s="3" t="s">
        <v>15</v>
      </c>
    </row>
    <row r="150" spans="1:2">
      <c r="B150" s="3"/>
    </row>
    <row r="151" spans="1:2">
      <c r="B151" s="3"/>
    </row>
    <row r="152" spans="1:2">
      <c r="B152" s="3"/>
    </row>
    <row r="153" spans="1:2">
      <c r="B153" s="3"/>
    </row>
    <row r="154" spans="1:2">
      <c r="B154" s="3"/>
    </row>
    <row r="155" spans="1:2">
      <c r="B155" s="3"/>
    </row>
    <row r="156" spans="1:2">
      <c r="B156" s="3"/>
    </row>
    <row r="157" spans="1:2">
      <c r="B157" s="3"/>
    </row>
    <row r="158" spans="1:2">
      <c r="B158" s="3"/>
    </row>
    <row r="159" spans="1:2">
      <c r="B159" s="3"/>
    </row>
    <row r="160" spans="1:2">
      <c r="B160" s="3"/>
    </row>
    <row r="161" spans="2:2">
      <c r="B161" s="3"/>
    </row>
    <row r="162" spans="2:2">
      <c r="B162" s="3"/>
    </row>
    <row r="163" spans="2:2">
      <c r="B163" s="3"/>
    </row>
    <row r="164" spans="2:2">
      <c r="B164" s="3"/>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row r="175" spans="2:2">
      <c r="B175" s="3"/>
    </row>
    <row r="176" spans="2:2">
      <c r="B176" s="3"/>
    </row>
    <row r="177" spans="2:2">
      <c r="B177" s="3"/>
    </row>
    <row r="178" spans="2:2">
      <c r="B178" s="3"/>
    </row>
    <row r="179" spans="2:2">
      <c r="B179" s="3"/>
    </row>
    <row r="180" spans="2:2">
      <c r="B180" s="3"/>
    </row>
    <row r="181" spans="2:2">
      <c r="B181" s="3"/>
    </row>
    <row r="182" spans="2:2">
      <c r="B182" s="3"/>
    </row>
    <row r="183" spans="2:2">
      <c r="B183" s="3"/>
    </row>
    <row r="184" spans="2:2">
      <c r="B184" s="3"/>
    </row>
    <row r="185" spans="2:2">
      <c r="B185" s="3"/>
    </row>
    <row r="186" spans="2:2">
      <c r="B186" s="3"/>
    </row>
    <row r="187" spans="2:2">
      <c r="B187" s="3"/>
    </row>
    <row r="188" spans="2:2">
      <c r="B188" s="3"/>
    </row>
    <row r="189" spans="2:2">
      <c r="B189" s="3"/>
    </row>
    <row r="190" spans="2:2">
      <c r="B190" s="3"/>
    </row>
    <row r="191" spans="2:2">
      <c r="B191" s="3"/>
    </row>
    <row r="192" spans="2:2">
      <c r="B192" s="3"/>
    </row>
    <row r="193" spans="2:2">
      <c r="B193" s="3"/>
    </row>
    <row r="194" spans="2:2">
      <c r="B194" s="3"/>
    </row>
    <row r="195" spans="2:2">
      <c r="B195" s="3"/>
    </row>
    <row r="196" spans="2:2">
      <c r="B196" s="3"/>
    </row>
    <row r="197" spans="2:2">
      <c r="B197" s="3"/>
    </row>
    <row r="198" spans="2:2">
      <c r="B198" s="3"/>
    </row>
    <row r="199" spans="2:2">
      <c r="B199" s="3"/>
    </row>
    <row r="200" spans="2:2">
      <c r="B200" s="3"/>
    </row>
    <row r="201" spans="2:2">
      <c r="B201" s="3"/>
    </row>
    <row r="202" spans="2:2">
      <c r="B202" s="3"/>
    </row>
    <row r="203" spans="2:2">
      <c r="B203" s="3"/>
    </row>
    <row r="204" spans="2:2">
      <c r="B204" s="3"/>
    </row>
    <row r="205" spans="2:2">
      <c r="B205" s="3"/>
    </row>
    <row r="206" spans="2:2">
      <c r="B206" s="3"/>
    </row>
    <row r="207" spans="2:2">
      <c r="B207" s="3"/>
    </row>
    <row r="208" spans="2:2">
      <c r="B208" s="3"/>
    </row>
    <row r="209" spans="2:2">
      <c r="B209" s="3"/>
    </row>
    <row r="210" spans="2:2">
      <c r="B210" s="3"/>
    </row>
    <row r="211" spans="2:2">
      <c r="B211" s="3"/>
    </row>
    <row r="212" spans="2:2">
      <c r="B212" s="3"/>
    </row>
    <row r="213" spans="2:2">
      <c r="B213" s="3"/>
    </row>
    <row r="214" spans="2:2">
      <c r="B214" s="3"/>
    </row>
    <row r="215" spans="2:2">
      <c r="B215" s="3"/>
    </row>
    <row r="216" spans="2:2">
      <c r="B216" s="3"/>
    </row>
    <row r="217" spans="2:2">
      <c r="B217" s="3"/>
    </row>
    <row r="218" spans="2:2">
      <c r="B218" s="3"/>
    </row>
    <row r="219" spans="2:2">
      <c r="B219" s="3"/>
    </row>
    <row r="220" spans="2:2">
      <c r="B220" s="3"/>
    </row>
    <row r="221" spans="2:2">
      <c r="B221" s="3"/>
    </row>
    <row r="222" spans="2:2">
      <c r="B222" s="3"/>
    </row>
    <row r="223" spans="2:2">
      <c r="B223" s="3"/>
    </row>
    <row r="224" spans="2:2">
      <c r="B224" s="3"/>
    </row>
    <row r="225" spans="2:2">
      <c r="B225" s="3"/>
    </row>
    <row r="226" spans="2:2">
      <c r="B226" s="3"/>
    </row>
    <row r="227" spans="2:2">
      <c r="B227" s="3"/>
    </row>
    <row r="228" spans="2:2">
      <c r="B228" s="3"/>
    </row>
    <row r="229" spans="2:2">
      <c r="B229" s="3"/>
    </row>
    <row r="230" spans="2:2">
      <c r="B230" s="3"/>
    </row>
    <row r="231" spans="2:2">
      <c r="B231" s="3"/>
    </row>
    <row r="232" spans="2:2">
      <c r="B232" s="3"/>
    </row>
    <row r="233" spans="2:2">
      <c r="B233" s="3"/>
    </row>
    <row r="234" spans="2:2">
      <c r="B234" s="3"/>
    </row>
    <row r="235" spans="2:2">
      <c r="B235" s="3"/>
    </row>
    <row r="236" spans="2:2">
      <c r="B236" s="3"/>
    </row>
    <row r="237" spans="2:2">
      <c r="B237" s="3"/>
    </row>
    <row r="238" spans="2:2">
      <c r="B238" s="3"/>
    </row>
    <row r="239" spans="2:2">
      <c r="B239" s="3"/>
    </row>
    <row r="240" spans="2:2">
      <c r="B240" s="3"/>
    </row>
    <row r="241" spans="2:2">
      <c r="B241" s="3"/>
    </row>
    <row r="242" spans="2:2">
      <c r="B242" s="3"/>
    </row>
    <row r="243" spans="2:2">
      <c r="B243" s="3"/>
    </row>
    <row r="244" spans="2:2">
      <c r="B244" s="3"/>
    </row>
    <row r="245" spans="2:2">
      <c r="B245" s="3"/>
    </row>
    <row r="246" spans="2:2">
      <c r="B246" s="3"/>
    </row>
    <row r="247" spans="2:2">
      <c r="B247" s="3"/>
    </row>
    <row r="248" spans="2:2">
      <c r="B248" s="3"/>
    </row>
    <row r="249" spans="2:2">
      <c r="B249" s="3"/>
    </row>
    <row r="250" spans="2:2">
      <c r="B250" s="3"/>
    </row>
    <row r="251" spans="2:2">
      <c r="B251" s="3"/>
    </row>
    <row r="252" spans="2:2">
      <c r="B252" s="3"/>
    </row>
    <row r="253" spans="2:2">
      <c r="B253" s="3"/>
    </row>
    <row r="254" spans="2:2">
      <c r="B254" s="3"/>
    </row>
    <row r="255" spans="2:2">
      <c r="B255" s="3"/>
    </row>
    <row r="256" spans="2:2">
      <c r="B256" s="3"/>
    </row>
    <row r="257" spans="2:2">
      <c r="B257" s="3"/>
    </row>
    <row r="258" spans="2:2">
      <c r="B258" s="3"/>
    </row>
    <row r="259" spans="2:2">
      <c r="B259" s="3"/>
    </row>
    <row r="260" spans="2:2">
      <c r="B260" s="3"/>
    </row>
    <row r="261" spans="2:2">
      <c r="B261" s="3"/>
    </row>
    <row r="262" spans="2:2">
      <c r="B262" s="3"/>
    </row>
    <row r="263" spans="2:2">
      <c r="B263" s="3"/>
    </row>
    <row r="264" spans="2:2">
      <c r="B264" s="3"/>
    </row>
    <row r="265" spans="2:2">
      <c r="B265" s="3"/>
    </row>
    <row r="266" spans="2:2">
      <c r="B266" s="3"/>
    </row>
    <row r="267" spans="2:2">
      <c r="B267" s="3"/>
    </row>
    <row r="268" spans="2:2">
      <c r="B268" s="3"/>
    </row>
    <row r="269" spans="2:2">
      <c r="B269" s="3"/>
    </row>
    <row r="270" spans="2:2">
      <c r="B270" s="3"/>
    </row>
    <row r="271" spans="2:2">
      <c r="B271" s="3"/>
    </row>
    <row r="272" spans="2:2">
      <c r="B272" s="3"/>
    </row>
    <row r="273" spans="2:2">
      <c r="B273" s="3"/>
    </row>
    <row r="274" spans="2:2">
      <c r="B274" s="3"/>
    </row>
    <row r="275" spans="2:2">
      <c r="B275" s="3"/>
    </row>
    <row r="276" spans="2:2">
      <c r="B276" s="3"/>
    </row>
    <row r="277" spans="2:2">
      <c r="B277" s="3"/>
    </row>
    <row r="278" spans="2:2">
      <c r="B278" s="3"/>
    </row>
    <row r="279" spans="2:2">
      <c r="B279" s="3"/>
    </row>
    <row r="280" spans="2:2">
      <c r="B280" s="3"/>
    </row>
    <row r="281" spans="2:2">
      <c r="B281" s="3"/>
    </row>
    <row r="282" spans="2:2">
      <c r="B282" s="3"/>
    </row>
    <row r="283" spans="2:2">
      <c r="B283" s="3"/>
    </row>
    <row r="284" spans="2:2">
      <c r="B284" s="3"/>
    </row>
    <row r="285" spans="2:2">
      <c r="B285" s="3"/>
    </row>
    <row r="286" spans="2:2">
      <c r="B286" s="3"/>
    </row>
    <row r="287" spans="2:2">
      <c r="B287" s="3"/>
    </row>
    <row r="288" spans="2:2">
      <c r="B288" s="3"/>
    </row>
    <row r="289" spans="2:2">
      <c r="B289" s="3"/>
    </row>
    <row r="290" spans="2:2">
      <c r="B290" s="3"/>
    </row>
    <row r="291" spans="2:2">
      <c r="B291" s="3"/>
    </row>
    <row r="292" spans="2:2">
      <c r="B292" s="3"/>
    </row>
    <row r="293" spans="2:2">
      <c r="B293" s="3"/>
    </row>
    <row r="294" spans="2:2">
      <c r="B294" s="3"/>
    </row>
    <row r="295" spans="2:2">
      <c r="B295" s="3"/>
    </row>
    <row r="296" spans="2:2">
      <c r="B296" s="3"/>
    </row>
    <row r="297" spans="2:2">
      <c r="B297" s="3"/>
    </row>
    <row r="298" spans="2:2">
      <c r="B298" s="3"/>
    </row>
    <row r="299" spans="2:2">
      <c r="B299" s="3"/>
    </row>
    <row r="300" spans="2:2">
      <c r="B300" s="3"/>
    </row>
    <row r="301" spans="2:2">
      <c r="B301" s="3"/>
    </row>
    <row r="302" spans="2:2">
      <c r="B302" s="3"/>
    </row>
    <row r="303" spans="2:2">
      <c r="B303" s="3"/>
    </row>
    <row r="304" spans="2:2">
      <c r="B304" s="3"/>
    </row>
    <row r="305" spans="2:2">
      <c r="B305" s="3"/>
    </row>
    <row r="306" spans="2:2">
      <c r="B306" s="3"/>
    </row>
    <row r="307" spans="2:2">
      <c r="B307" s="3"/>
    </row>
    <row r="308" spans="2:2">
      <c r="B308" s="3"/>
    </row>
    <row r="309" spans="2:2">
      <c r="B309" s="3"/>
    </row>
    <row r="310" spans="2:2">
      <c r="B310" s="3"/>
    </row>
    <row r="311" spans="2:2">
      <c r="B311" s="3"/>
    </row>
    <row r="312" spans="2:2">
      <c r="B312" s="3"/>
    </row>
    <row r="313" spans="2:2">
      <c r="B313" s="3"/>
    </row>
    <row r="314" spans="2:2">
      <c r="B314" s="3"/>
    </row>
    <row r="315" spans="2:2">
      <c r="B315" s="3"/>
    </row>
    <row r="316" spans="2:2">
      <c r="B316" s="3"/>
    </row>
    <row r="317" spans="2:2">
      <c r="B317" s="3"/>
    </row>
    <row r="318" spans="2:2">
      <c r="B318" s="3"/>
    </row>
    <row r="319" spans="2:2">
      <c r="B319" s="3"/>
    </row>
    <row r="320" spans="2:2">
      <c r="B320" s="3"/>
    </row>
    <row r="321" spans="2:2">
      <c r="B321" s="3"/>
    </row>
    <row r="322" spans="2:2">
      <c r="B322" s="3"/>
    </row>
    <row r="323" spans="2:2">
      <c r="B323" s="3"/>
    </row>
    <row r="324" spans="2:2">
      <c r="B324" s="3"/>
    </row>
    <row r="325" spans="2:2">
      <c r="B325" s="3"/>
    </row>
    <row r="326" spans="2:2">
      <c r="B326" s="3"/>
    </row>
    <row r="327" spans="2:2">
      <c r="B327" s="3"/>
    </row>
    <row r="328" spans="2:2">
      <c r="B328" s="3"/>
    </row>
    <row r="329" spans="2:2">
      <c r="B329" s="3"/>
    </row>
    <row r="330" spans="2:2">
      <c r="B330" s="3"/>
    </row>
    <row r="331" spans="2:2">
      <c r="B331" s="3"/>
    </row>
    <row r="332" spans="2:2">
      <c r="B332" s="3"/>
    </row>
    <row r="333" spans="2:2">
      <c r="B333" s="3"/>
    </row>
    <row r="334" spans="2:2">
      <c r="B334" s="3"/>
    </row>
    <row r="335" spans="2:2">
      <c r="B335" s="3"/>
    </row>
    <row r="336" spans="2:2">
      <c r="B336" s="3"/>
    </row>
    <row r="337" spans="2:2">
      <c r="B337" s="3"/>
    </row>
    <row r="338" spans="2:2">
      <c r="B338" s="3"/>
    </row>
    <row r="339" spans="2:2">
      <c r="B339" s="3"/>
    </row>
    <row r="340" spans="2:2">
      <c r="B340" s="3"/>
    </row>
    <row r="341" spans="2:2">
      <c r="B341" s="3"/>
    </row>
    <row r="342" spans="2:2">
      <c r="B342" s="3"/>
    </row>
    <row r="343" spans="2:2">
      <c r="B343" s="3"/>
    </row>
    <row r="344" spans="2:2">
      <c r="B344" s="3"/>
    </row>
    <row r="345" spans="2:2">
      <c r="B345" s="3"/>
    </row>
    <row r="346" spans="2:2">
      <c r="B346" s="3"/>
    </row>
    <row r="347" spans="2:2">
      <c r="B347" s="3"/>
    </row>
    <row r="348" spans="2:2">
      <c r="B348" s="3"/>
    </row>
    <row r="349" spans="2:2">
      <c r="B349" s="3"/>
    </row>
    <row r="350" spans="2:2">
      <c r="B350" s="3"/>
    </row>
    <row r="351" spans="2:2">
      <c r="B351" s="3"/>
    </row>
    <row r="352" spans="2:2">
      <c r="B352" s="3"/>
    </row>
    <row r="353" spans="2:2">
      <c r="B353" s="3"/>
    </row>
    <row r="354" spans="2:2">
      <c r="B354" s="3"/>
    </row>
    <row r="355" spans="2:2">
      <c r="B355" s="3"/>
    </row>
    <row r="356" spans="2:2">
      <c r="B356" s="3"/>
    </row>
    <row r="357" spans="2:2">
      <c r="B357" s="3"/>
    </row>
    <row r="358" spans="2:2">
      <c r="B358" s="3"/>
    </row>
    <row r="359" spans="2:2">
      <c r="B359" s="3"/>
    </row>
    <row r="360" spans="2:2">
      <c r="B360" s="3"/>
    </row>
    <row r="361" spans="2:2">
      <c r="B361" s="3"/>
    </row>
    <row r="362" spans="2:2">
      <c r="B362" s="3"/>
    </row>
    <row r="363" spans="2:2">
      <c r="B363" s="3"/>
    </row>
    <row r="364" spans="2:2">
      <c r="B364" s="3"/>
    </row>
    <row r="365" spans="2:2">
      <c r="B365" s="3"/>
    </row>
    <row r="366" spans="2:2">
      <c r="B366" s="3"/>
    </row>
    <row r="367" spans="2:2">
      <c r="B367" s="3"/>
    </row>
    <row r="368" spans="2:2">
      <c r="B368" s="3"/>
    </row>
    <row r="369" spans="2:2">
      <c r="B369" s="3"/>
    </row>
    <row r="370" spans="2:2">
      <c r="B370" s="3"/>
    </row>
    <row r="371" spans="2:2">
      <c r="B371" s="3"/>
    </row>
    <row r="372" spans="2:2">
      <c r="B372" s="3"/>
    </row>
    <row r="373" spans="2:2">
      <c r="B373" s="3"/>
    </row>
    <row r="374" spans="2:2">
      <c r="B374" s="3"/>
    </row>
    <row r="375" spans="2:2">
      <c r="B375" s="3"/>
    </row>
    <row r="376" spans="2:2">
      <c r="B376" s="3"/>
    </row>
    <row r="377" spans="2:2">
      <c r="B377" s="3"/>
    </row>
    <row r="378" spans="2:2">
      <c r="B378" s="3"/>
    </row>
    <row r="379" spans="2:2">
      <c r="B379" s="3"/>
    </row>
    <row r="380" spans="2:2">
      <c r="B380" s="3"/>
    </row>
    <row r="381" spans="2:2">
      <c r="B381" s="3"/>
    </row>
    <row r="382" spans="2:2">
      <c r="B382" s="3"/>
    </row>
    <row r="383" spans="2:2">
      <c r="B383" s="3"/>
    </row>
    <row r="384" spans="2:2">
      <c r="B384" s="3"/>
    </row>
    <row r="385" spans="2:2">
      <c r="B385" s="3"/>
    </row>
    <row r="386" spans="2:2">
      <c r="B386" s="3"/>
    </row>
    <row r="387" spans="2:2">
      <c r="B387" s="3"/>
    </row>
    <row r="388" spans="2:2">
      <c r="B388" s="3"/>
    </row>
    <row r="389" spans="2:2">
      <c r="B389" s="3"/>
    </row>
    <row r="390" spans="2:2">
      <c r="B390" s="3"/>
    </row>
    <row r="391" spans="2:2">
      <c r="B391" s="3"/>
    </row>
    <row r="392" spans="2:2">
      <c r="B392" s="3"/>
    </row>
    <row r="393" spans="2:2">
      <c r="B393" s="3"/>
    </row>
    <row r="394" spans="2:2">
      <c r="B394" s="3"/>
    </row>
    <row r="395" spans="2:2">
      <c r="B395" s="3"/>
    </row>
    <row r="396" spans="2:2">
      <c r="B396" s="3"/>
    </row>
    <row r="397" spans="2:2">
      <c r="B397" s="3"/>
    </row>
    <row r="398" spans="2:2">
      <c r="B398" s="3"/>
    </row>
    <row r="399" spans="2:2">
      <c r="B399" s="3"/>
    </row>
    <row r="400" spans="2:2">
      <c r="B400" s="3"/>
    </row>
    <row r="401" spans="2:2">
      <c r="B401" s="3"/>
    </row>
    <row r="402" spans="2:2">
      <c r="B402" s="3"/>
    </row>
    <row r="403" spans="2:2">
      <c r="B403" s="3"/>
    </row>
    <row r="404" spans="2:2">
      <c r="B404" s="3"/>
    </row>
    <row r="405" spans="2:2">
      <c r="B405" s="3"/>
    </row>
    <row r="406" spans="2:2">
      <c r="B406" s="3"/>
    </row>
    <row r="407" spans="2:2">
      <c r="B407" s="3"/>
    </row>
    <row r="408" spans="2:2">
      <c r="B408" s="3"/>
    </row>
    <row r="409" spans="2:2">
      <c r="B409" s="3"/>
    </row>
    <row r="410" spans="2:2">
      <c r="B410" s="3"/>
    </row>
    <row r="411" spans="2:2">
      <c r="B411" s="3"/>
    </row>
    <row r="412" spans="2:2">
      <c r="B412" s="3"/>
    </row>
    <row r="413" spans="2:2">
      <c r="B413" s="3"/>
    </row>
    <row r="414" spans="2:2">
      <c r="B414" s="3"/>
    </row>
    <row r="415" spans="2:2">
      <c r="B415" s="3"/>
    </row>
    <row r="416" spans="2:2">
      <c r="B416" s="3"/>
    </row>
    <row r="417" spans="2:2">
      <c r="B417" s="3"/>
    </row>
    <row r="418" spans="2:2">
      <c r="B418" s="3"/>
    </row>
    <row r="419" spans="2:2">
      <c r="B419" s="3"/>
    </row>
    <row r="420" spans="2:2">
      <c r="B420" s="3"/>
    </row>
    <row r="421" spans="2:2">
      <c r="B421" s="3"/>
    </row>
    <row r="422" spans="2:2">
      <c r="B422" s="3"/>
    </row>
    <row r="423" spans="2:2">
      <c r="B423" s="3"/>
    </row>
    <row r="424" spans="2:2">
      <c r="B424" s="3"/>
    </row>
    <row r="425" spans="2:2">
      <c r="B425" s="3"/>
    </row>
    <row r="426" spans="2:2">
      <c r="B426" s="3"/>
    </row>
    <row r="427" spans="2:2">
      <c r="B427" s="3"/>
    </row>
    <row r="428" spans="2:2">
      <c r="B428" s="3"/>
    </row>
    <row r="429" spans="2:2">
      <c r="B429" s="3"/>
    </row>
    <row r="430" spans="2:2">
      <c r="B430" s="3"/>
    </row>
    <row r="431" spans="2:2">
      <c r="B431" s="3"/>
    </row>
    <row r="432" spans="2:2">
      <c r="B432" s="3"/>
    </row>
    <row r="433" spans="2:2">
      <c r="B433" s="3"/>
    </row>
    <row r="434" spans="2:2">
      <c r="B434" s="3"/>
    </row>
    <row r="435" spans="2:2">
      <c r="B435" s="3"/>
    </row>
    <row r="436" spans="2:2">
      <c r="B436" s="3"/>
    </row>
    <row r="437" spans="2:2">
      <c r="B437" s="3"/>
    </row>
    <row r="438" spans="2:2">
      <c r="B438" s="3"/>
    </row>
    <row r="439" spans="2:2">
      <c r="B439" s="3"/>
    </row>
    <row r="440" spans="2:2">
      <c r="B440" s="3"/>
    </row>
    <row r="441" spans="2:2">
      <c r="B441" s="3"/>
    </row>
    <row r="442" spans="2:2">
      <c r="B442" s="3"/>
    </row>
    <row r="443" spans="2:2">
      <c r="B443" s="3"/>
    </row>
    <row r="444" spans="2:2">
      <c r="B444" s="3"/>
    </row>
    <row r="445" spans="2:2">
      <c r="B445" s="3"/>
    </row>
    <row r="446" spans="2:2">
      <c r="B446" s="3"/>
    </row>
    <row r="447" spans="2:2">
      <c r="B447" s="3"/>
    </row>
    <row r="448" spans="2:2">
      <c r="B448" s="3"/>
    </row>
    <row r="449" spans="2:2">
      <c r="B449" s="3"/>
    </row>
    <row r="450" spans="2:2">
      <c r="B450" s="3"/>
    </row>
    <row r="451" spans="2:2">
      <c r="B451" s="3"/>
    </row>
    <row r="452" spans="2:2">
      <c r="B452" s="3"/>
    </row>
    <row r="453" spans="2:2">
      <c r="B453" s="3"/>
    </row>
    <row r="454" spans="2:2">
      <c r="B454" s="3"/>
    </row>
    <row r="455" spans="2:2">
      <c r="B455" s="3"/>
    </row>
    <row r="456" spans="2:2">
      <c r="B456" s="3"/>
    </row>
    <row r="457" spans="2:2">
      <c r="B457" s="3"/>
    </row>
    <row r="458" spans="2:2">
      <c r="B458" s="3"/>
    </row>
    <row r="459" spans="2:2">
      <c r="B459" s="3"/>
    </row>
    <row r="460" spans="2:2">
      <c r="B460" s="3"/>
    </row>
    <row r="461" spans="2:2">
      <c r="B461" s="3"/>
    </row>
    <row r="462" spans="2:2">
      <c r="B462" s="3"/>
    </row>
    <row r="463" spans="2:2">
      <c r="B463" s="3"/>
    </row>
    <row r="464" spans="2:2">
      <c r="B464" s="3"/>
    </row>
    <row r="465" spans="2:2">
      <c r="B465" s="3"/>
    </row>
    <row r="466" spans="2:2">
      <c r="B466" s="3"/>
    </row>
    <row r="467" spans="2:2">
      <c r="B467" s="3"/>
    </row>
    <row r="468" spans="2:2">
      <c r="B468" s="3"/>
    </row>
    <row r="469" spans="2:2">
      <c r="B469" s="3"/>
    </row>
    <row r="470" spans="2:2">
      <c r="B470" s="3"/>
    </row>
    <row r="471" spans="2:2">
      <c r="B471" s="3"/>
    </row>
    <row r="472" spans="2:2">
      <c r="B472" s="3"/>
    </row>
    <row r="473" spans="2:2">
      <c r="B473" s="3"/>
    </row>
    <row r="474" spans="2:2">
      <c r="B474" s="3"/>
    </row>
    <row r="475" spans="2:2">
      <c r="B475" s="3"/>
    </row>
    <row r="476" spans="2:2">
      <c r="B476" s="3"/>
    </row>
    <row r="477" spans="2:2">
      <c r="B477" s="3"/>
    </row>
    <row r="478" spans="2:2">
      <c r="B478" s="3"/>
    </row>
    <row r="479" spans="2:2">
      <c r="B479" s="3"/>
    </row>
    <row r="480" spans="2:2">
      <c r="B480" s="3"/>
    </row>
    <row r="481" spans="2:2">
      <c r="B481" s="3"/>
    </row>
    <row r="482" spans="2:2">
      <c r="B482" s="3"/>
    </row>
    <row r="483" spans="2:2">
      <c r="B483" s="3"/>
    </row>
    <row r="484" spans="2:2">
      <c r="B484" s="3"/>
    </row>
    <row r="485" spans="2:2">
      <c r="B485" s="3"/>
    </row>
    <row r="486" spans="2:2">
      <c r="B486" s="3"/>
    </row>
    <row r="487" spans="2:2">
      <c r="B487" s="3"/>
    </row>
    <row r="488" spans="2:2">
      <c r="B488" s="3"/>
    </row>
    <row r="489" spans="2:2">
      <c r="B489" s="3"/>
    </row>
    <row r="490" spans="2:2">
      <c r="B490" s="3"/>
    </row>
    <row r="491" spans="2:2">
      <c r="B491" s="3"/>
    </row>
    <row r="492" spans="2:2">
      <c r="B492" s="3"/>
    </row>
    <row r="493" spans="2:2">
      <c r="B493" s="3"/>
    </row>
    <row r="494" spans="2:2">
      <c r="B494" s="3"/>
    </row>
    <row r="495" spans="2:2">
      <c r="B495" s="3"/>
    </row>
    <row r="496" spans="2:2">
      <c r="B496" s="3"/>
    </row>
    <row r="497" spans="2:2">
      <c r="B497" s="3"/>
    </row>
    <row r="498" spans="2:2">
      <c r="B498" s="3"/>
    </row>
    <row r="499" spans="2:2">
      <c r="B499" s="3"/>
    </row>
    <row r="500" spans="2:2">
      <c r="B500" s="3"/>
    </row>
    <row r="501" spans="2:2">
      <c r="B501" s="3"/>
    </row>
    <row r="502" spans="2:2">
      <c r="B502" s="3"/>
    </row>
    <row r="503" spans="2:2">
      <c r="B503" s="3"/>
    </row>
    <row r="504" spans="2:2">
      <c r="B504" s="3"/>
    </row>
    <row r="505" spans="2:2">
      <c r="B505" s="3"/>
    </row>
    <row r="506" spans="2:2">
      <c r="B506" s="3"/>
    </row>
    <row r="507" spans="2:2">
      <c r="B507" s="3"/>
    </row>
    <row r="508" spans="2:2">
      <c r="B508" s="3"/>
    </row>
    <row r="509" spans="2:2">
      <c r="B509" s="3"/>
    </row>
    <row r="510" spans="2:2">
      <c r="B510" s="3"/>
    </row>
    <row r="511" spans="2:2">
      <c r="B511" s="3"/>
    </row>
    <row r="512" spans="2:2">
      <c r="B512" s="3"/>
    </row>
    <row r="513" spans="2:2">
      <c r="B513" s="3"/>
    </row>
    <row r="514" spans="2:2">
      <c r="B514" s="3"/>
    </row>
    <row r="515" spans="2:2">
      <c r="B515" s="3"/>
    </row>
    <row r="516" spans="2:2">
      <c r="B516" s="3"/>
    </row>
    <row r="517" spans="2:2">
      <c r="B517" s="3"/>
    </row>
    <row r="518" spans="2:2">
      <c r="B518" s="3"/>
    </row>
    <row r="519" spans="2:2">
      <c r="B519" s="3"/>
    </row>
    <row r="520" spans="2:2">
      <c r="B520" s="3"/>
    </row>
    <row r="521" spans="2:2">
      <c r="B521" s="3"/>
    </row>
    <row r="522" spans="2:2">
      <c r="B522" s="3"/>
    </row>
    <row r="523" spans="2:2">
      <c r="B523" s="3"/>
    </row>
    <row r="524" spans="2:2">
      <c r="B524" s="3"/>
    </row>
    <row r="525" spans="2:2">
      <c r="B525" s="3"/>
    </row>
    <row r="526" spans="2:2">
      <c r="B526" s="3"/>
    </row>
    <row r="527" spans="2:2">
      <c r="B527" s="3"/>
    </row>
    <row r="528" spans="2:2">
      <c r="B528" s="3"/>
    </row>
    <row r="529" spans="2:2">
      <c r="B529" s="3"/>
    </row>
    <row r="530" spans="2:2">
      <c r="B530" s="3"/>
    </row>
    <row r="531" spans="2:2">
      <c r="B531" s="3"/>
    </row>
    <row r="532" spans="2:2">
      <c r="B532" s="3"/>
    </row>
    <row r="533" spans="2:2">
      <c r="B533" s="3"/>
    </row>
    <row r="534" spans="2:2">
      <c r="B534" s="3"/>
    </row>
    <row r="535" spans="2:2">
      <c r="B535" s="3"/>
    </row>
    <row r="536" spans="2:2">
      <c r="B536" s="3"/>
    </row>
    <row r="537" spans="2:2">
      <c r="B537" s="3"/>
    </row>
    <row r="538" spans="2:2">
      <c r="B538" s="3"/>
    </row>
    <row r="539" spans="2:2">
      <c r="B539" s="3"/>
    </row>
    <row r="540" spans="2:2">
      <c r="B540" s="3"/>
    </row>
    <row r="541" spans="2:2">
      <c r="B541" s="3"/>
    </row>
    <row r="542" spans="2:2">
      <c r="B542" s="3"/>
    </row>
    <row r="543" spans="2:2">
      <c r="B543" s="3"/>
    </row>
    <row r="544" spans="2:2">
      <c r="B544" s="3"/>
    </row>
    <row r="545" spans="2:2">
      <c r="B545" s="3"/>
    </row>
    <row r="546" spans="2:2">
      <c r="B546" s="3"/>
    </row>
    <row r="547" spans="2:2">
      <c r="B547" s="3"/>
    </row>
    <row r="548" spans="2:2">
      <c r="B548" s="3"/>
    </row>
    <row r="549" spans="2:2">
      <c r="B549" s="3"/>
    </row>
    <row r="550" spans="2:2">
      <c r="B550" s="3"/>
    </row>
    <row r="551" spans="2:2">
      <c r="B551" s="3"/>
    </row>
    <row r="552" spans="2:2">
      <c r="B552" s="3"/>
    </row>
    <row r="553" spans="2:2">
      <c r="B553" s="3"/>
    </row>
    <row r="554" spans="2:2">
      <c r="B554" s="3"/>
    </row>
    <row r="555" spans="2:2">
      <c r="B555" s="3"/>
    </row>
    <row r="556" spans="2:2">
      <c r="B556" s="3"/>
    </row>
    <row r="557" spans="2:2">
      <c r="B557" s="3"/>
    </row>
    <row r="558" spans="2:2">
      <c r="B558" s="3"/>
    </row>
    <row r="559" spans="2:2">
      <c r="B559" s="3"/>
    </row>
    <row r="560" spans="2:2">
      <c r="B560" s="3"/>
    </row>
    <row r="561" spans="2:2">
      <c r="B561" s="3"/>
    </row>
    <row r="562" spans="2:2">
      <c r="B562" s="3"/>
    </row>
    <row r="563" spans="2:2">
      <c r="B563" s="3"/>
    </row>
    <row r="564" spans="2:2">
      <c r="B564" s="3"/>
    </row>
    <row r="565" spans="2:2">
      <c r="B565" s="3"/>
    </row>
    <row r="566" spans="2:2">
      <c r="B566" s="3"/>
    </row>
    <row r="567" spans="2:2">
      <c r="B567" s="3"/>
    </row>
    <row r="568" spans="2:2">
      <c r="B568" s="3"/>
    </row>
    <row r="569" spans="2:2">
      <c r="B569" s="3"/>
    </row>
    <row r="570" spans="2:2">
      <c r="B570" s="3"/>
    </row>
    <row r="571" spans="2:2">
      <c r="B571" s="3"/>
    </row>
    <row r="572" spans="2:2">
      <c r="B572" s="3"/>
    </row>
    <row r="573" spans="2:2">
      <c r="B573" s="3"/>
    </row>
    <row r="574" spans="2:2">
      <c r="B574" s="3"/>
    </row>
    <row r="575" spans="2:2">
      <c r="B575" s="3"/>
    </row>
    <row r="576" spans="2:2">
      <c r="B576" s="3"/>
    </row>
    <row r="577" spans="2:2">
      <c r="B577" s="3"/>
    </row>
    <row r="578" spans="2:2">
      <c r="B578" s="3"/>
    </row>
    <row r="579" spans="2:2">
      <c r="B579" s="3"/>
    </row>
    <row r="580" spans="2:2">
      <c r="B580" s="3"/>
    </row>
    <row r="581" spans="2:2">
      <c r="B581" s="3"/>
    </row>
    <row r="582" spans="2:2">
      <c r="B582" s="3"/>
    </row>
    <row r="583" spans="2:2">
      <c r="B583" s="3"/>
    </row>
    <row r="584" spans="2:2">
      <c r="B584" s="3"/>
    </row>
    <row r="585" spans="2:2">
      <c r="B585" s="3"/>
    </row>
    <row r="586" spans="2:2">
      <c r="B586" s="3"/>
    </row>
    <row r="587" spans="2:2">
      <c r="B587" s="3"/>
    </row>
    <row r="588" spans="2:2">
      <c r="B588" s="3"/>
    </row>
    <row r="589" spans="2:2">
      <c r="B589" s="3"/>
    </row>
    <row r="590" spans="2:2">
      <c r="B590" s="3"/>
    </row>
    <row r="591" spans="2:2">
      <c r="B591" s="3"/>
    </row>
    <row r="592" spans="2:2">
      <c r="B592" s="3"/>
    </row>
    <row r="593" spans="2:2">
      <c r="B593" s="3"/>
    </row>
    <row r="594" spans="2:2">
      <c r="B594" s="3"/>
    </row>
    <row r="595" spans="2:2">
      <c r="B595" s="3"/>
    </row>
    <row r="596" spans="2:2">
      <c r="B596" s="3"/>
    </row>
    <row r="597" spans="2:2">
      <c r="B597" s="3"/>
    </row>
    <row r="598" spans="2:2">
      <c r="B598" s="3"/>
    </row>
    <row r="599" spans="2:2">
      <c r="B599" s="3"/>
    </row>
    <row r="600" spans="2:2">
      <c r="B600" s="3"/>
    </row>
    <row r="601" spans="2:2">
      <c r="B601" s="3"/>
    </row>
    <row r="602" spans="2:2">
      <c r="B602" s="3"/>
    </row>
    <row r="603" spans="2:2">
      <c r="B603" s="3"/>
    </row>
    <row r="604" spans="2:2">
      <c r="B604" s="3"/>
    </row>
    <row r="605" spans="2:2">
      <c r="B605" s="3"/>
    </row>
    <row r="606" spans="2:2">
      <c r="B606" s="3"/>
    </row>
    <row r="607" spans="2:2">
      <c r="B607" s="3"/>
    </row>
    <row r="608" spans="2:2">
      <c r="B608" s="3"/>
    </row>
    <row r="609" spans="2:2">
      <c r="B609" s="3"/>
    </row>
    <row r="610" spans="2:2">
      <c r="B610" s="3"/>
    </row>
    <row r="611" spans="2:2">
      <c r="B611" s="3"/>
    </row>
    <row r="612" spans="2:2">
      <c r="B612" s="3"/>
    </row>
    <row r="613" spans="2:2">
      <c r="B613" s="3"/>
    </row>
    <row r="614" spans="2:2">
      <c r="B614" s="3"/>
    </row>
    <row r="615" spans="2:2">
      <c r="B615" s="3"/>
    </row>
    <row r="616" spans="2:2">
      <c r="B616" s="3"/>
    </row>
    <row r="617" spans="2:2">
      <c r="B617" s="3"/>
    </row>
    <row r="618" spans="2:2">
      <c r="B618" s="3"/>
    </row>
    <row r="619" spans="2:2">
      <c r="B619" s="3"/>
    </row>
    <row r="620" spans="2:2">
      <c r="B620" s="3"/>
    </row>
    <row r="621" spans="2:2">
      <c r="B621" s="3"/>
    </row>
    <row r="622" spans="2:2">
      <c r="B622" s="3"/>
    </row>
    <row r="623" spans="2:2">
      <c r="B623" s="3"/>
    </row>
    <row r="624" spans="2:2">
      <c r="B624" s="3"/>
    </row>
    <row r="625" spans="2:2">
      <c r="B625" s="3"/>
    </row>
    <row r="626" spans="2:2">
      <c r="B626" s="3"/>
    </row>
    <row r="627" spans="2:2">
      <c r="B627" s="3"/>
    </row>
    <row r="628" spans="2:2">
      <c r="B628" s="3"/>
    </row>
    <row r="629" spans="2:2">
      <c r="B629" s="3"/>
    </row>
    <row r="630" spans="2:2">
      <c r="B630" s="3"/>
    </row>
    <row r="631" spans="2:2">
      <c r="B631" s="3"/>
    </row>
    <row r="632" spans="2:2">
      <c r="B632" s="3"/>
    </row>
    <row r="633" spans="2:2">
      <c r="B633" s="3"/>
    </row>
    <row r="634" spans="2:2">
      <c r="B634" s="3"/>
    </row>
    <row r="635" spans="2:2">
      <c r="B635" s="3"/>
    </row>
    <row r="636" spans="2:2">
      <c r="B636" s="3"/>
    </row>
    <row r="637" spans="2:2">
      <c r="B637" s="3"/>
    </row>
    <row r="638" spans="2:2">
      <c r="B638" s="3"/>
    </row>
    <row r="639" spans="2:2">
      <c r="B639" s="3"/>
    </row>
    <row r="640" spans="2:2">
      <c r="B640" s="3"/>
    </row>
    <row r="641" spans="2:2">
      <c r="B641" s="3"/>
    </row>
    <row r="642" spans="2:2">
      <c r="B642" s="3"/>
    </row>
    <row r="643" spans="2:2">
      <c r="B643" s="3"/>
    </row>
    <row r="644" spans="2:2">
      <c r="B644" s="3"/>
    </row>
    <row r="645" spans="2:2">
      <c r="B645" s="3"/>
    </row>
    <row r="646" spans="2:2">
      <c r="B646" s="3"/>
    </row>
    <row r="647" spans="2:2">
      <c r="B647" s="3"/>
    </row>
    <row r="648" spans="2:2">
      <c r="B648" s="3"/>
    </row>
    <row r="649" spans="2:2">
      <c r="B649" s="3"/>
    </row>
    <row r="650" spans="2:2">
      <c r="B650" s="3"/>
    </row>
    <row r="651" spans="2:2">
      <c r="B651" s="3"/>
    </row>
    <row r="652" spans="2:2">
      <c r="B652" s="3"/>
    </row>
    <row r="653" spans="2:2">
      <c r="B653" s="3"/>
    </row>
    <row r="654" spans="2:2">
      <c r="B654" s="3"/>
    </row>
    <row r="655" spans="2:2">
      <c r="B655" s="3"/>
    </row>
    <row r="656" spans="2:2">
      <c r="B656" s="3"/>
    </row>
    <row r="657" spans="2:2">
      <c r="B657" s="3"/>
    </row>
    <row r="658" spans="2:2">
      <c r="B658" s="3"/>
    </row>
    <row r="659" spans="2:2">
      <c r="B659" s="3"/>
    </row>
    <row r="660" spans="2:2">
      <c r="B660" s="3"/>
    </row>
    <row r="661" spans="2:2">
      <c r="B661" s="3"/>
    </row>
    <row r="662" spans="2:2">
      <c r="B662" s="3"/>
    </row>
    <row r="663" spans="2:2">
      <c r="B663" s="3"/>
    </row>
    <row r="664" spans="2:2">
      <c r="B664" s="3"/>
    </row>
    <row r="665" spans="2:2">
      <c r="B665" s="3"/>
    </row>
    <row r="666" spans="2:2">
      <c r="B666" s="3"/>
    </row>
    <row r="667" spans="2:2">
      <c r="B667" s="3"/>
    </row>
    <row r="668" spans="2:2">
      <c r="B668" s="3"/>
    </row>
    <row r="669" spans="2:2">
      <c r="B669" s="3"/>
    </row>
    <row r="670" spans="2:2">
      <c r="B670" s="3"/>
    </row>
    <row r="671" spans="2:2">
      <c r="B671" s="3"/>
    </row>
    <row r="672" spans="2:2">
      <c r="B672" s="3"/>
    </row>
    <row r="673" spans="2:2">
      <c r="B673" s="3"/>
    </row>
    <row r="674" spans="2:2">
      <c r="B674" s="3"/>
    </row>
    <row r="675" spans="2:2">
      <c r="B675" s="3"/>
    </row>
    <row r="676" spans="2:2">
      <c r="B676" s="3"/>
    </row>
    <row r="677" spans="2:2">
      <c r="B677" s="3"/>
    </row>
    <row r="678" spans="2:2">
      <c r="B678" s="3"/>
    </row>
    <row r="679" spans="2:2">
      <c r="B679" s="3"/>
    </row>
    <row r="680" spans="2:2">
      <c r="B680" s="3"/>
    </row>
    <row r="681" spans="2:2">
      <c r="B681" s="3"/>
    </row>
    <row r="682" spans="2:2">
      <c r="B682" s="3"/>
    </row>
    <row r="683" spans="2:2">
      <c r="B683" s="3"/>
    </row>
    <row r="684" spans="2:2">
      <c r="B684" s="3"/>
    </row>
    <row r="685" spans="2:2">
      <c r="B685" s="3"/>
    </row>
    <row r="686" spans="2:2">
      <c r="B686" s="3"/>
    </row>
    <row r="687" spans="2:2">
      <c r="B687" s="3"/>
    </row>
    <row r="688" spans="2:2">
      <c r="B688" s="3"/>
    </row>
    <row r="689" spans="2:2">
      <c r="B689" s="3"/>
    </row>
    <row r="690" spans="2:2">
      <c r="B690" s="3"/>
    </row>
    <row r="691" spans="2:2">
      <c r="B691" s="3"/>
    </row>
    <row r="692" spans="2:2">
      <c r="B692" s="3"/>
    </row>
    <row r="693" spans="2:2">
      <c r="B693" s="3"/>
    </row>
    <row r="694" spans="2:2">
      <c r="B694" s="3"/>
    </row>
    <row r="695" spans="2:2">
      <c r="B695" s="3"/>
    </row>
    <row r="696" spans="2:2">
      <c r="B696" s="3"/>
    </row>
    <row r="697" spans="2:2">
      <c r="B697" s="3"/>
    </row>
    <row r="698" spans="2:2">
      <c r="B698" s="3"/>
    </row>
    <row r="699" spans="2:2">
      <c r="B699" s="3"/>
    </row>
    <row r="700" spans="2:2">
      <c r="B700" s="3"/>
    </row>
    <row r="701" spans="2:2">
      <c r="B701" s="3"/>
    </row>
    <row r="702" spans="2:2">
      <c r="B702" s="3"/>
    </row>
    <row r="703" spans="2:2">
      <c r="B703" s="3"/>
    </row>
    <row r="704" spans="2:2">
      <c r="B704" s="3"/>
    </row>
    <row r="705" spans="2:2">
      <c r="B705" s="3"/>
    </row>
    <row r="706" spans="2:2">
      <c r="B706" s="3"/>
    </row>
    <row r="707" spans="2:2">
      <c r="B707" s="3"/>
    </row>
    <row r="708" spans="2:2">
      <c r="B708" s="3"/>
    </row>
    <row r="709" spans="2:2">
      <c r="B709" s="3"/>
    </row>
    <row r="710" spans="2:2">
      <c r="B710" s="3"/>
    </row>
    <row r="711" spans="2:2">
      <c r="B711" s="3"/>
    </row>
    <row r="712" spans="2:2">
      <c r="B712" s="3"/>
    </row>
    <row r="713" spans="2:2">
      <c r="B713" s="3"/>
    </row>
    <row r="714" spans="2:2">
      <c r="B714" s="3"/>
    </row>
    <row r="715" spans="2:2">
      <c r="B715" s="3"/>
    </row>
    <row r="716" spans="2:2">
      <c r="B716" s="3"/>
    </row>
    <row r="717" spans="2:2">
      <c r="B717" s="3"/>
    </row>
    <row r="718" spans="2:2">
      <c r="B718" s="3"/>
    </row>
    <row r="719" spans="2:2">
      <c r="B719" s="3"/>
    </row>
    <row r="720" spans="2:2">
      <c r="B720" s="3"/>
    </row>
    <row r="721" spans="2:2">
      <c r="B721" s="3"/>
    </row>
    <row r="722" spans="2:2">
      <c r="B722" s="3"/>
    </row>
    <row r="723" spans="2:2">
      <c r="B723" s="3"/>
    </row>
    <row r="724" spans="2:2">
      <c r="B724" s="3"/>
    </row>
    <row r="725" spans="2:2">
      <c r="B725" s="3"/>
    </row>
    <row r="726" spans="2:2">
      <c r="B726" s="3"/>
    </row>
    <row r="727" spans="2:2">
      <c r="B727" s="3"/>
    </row>
    <row r="728" spans="2:2">
      <c r="B728" s="3"/>
    </row>
    <row r="729" spans="2:2">
      <c r="B729" s="3"/>
    </row>
    <row r="730" spans="2:2">
      <c r="B730" s="3"/>
    </row>
    <row r="731" spans="2:2">
      <c r="B731" s="3"/>
    </row>
    <row r="732" spans="2:2">
      <c r="B732" s="3"/>
    </row>
    <row r="733" spans="2:2">
      <c r="B733" s="3"/>
    </row>
    <row r="734" spans="2:2">
      <c r="B734" s="3"/>
    </row>
    <row r="735" spans="2:2">
      <c r="B735" s="3"/>
    </row>
    <row r="736" spans="2:2">
      <c r="B736" s="3"/>
    </row>
    <row r="737" spans="2:2">
      <c r="B737" s="3"/>
    </row>
    <row r="738" spans="2:2">
      <c r="B738" s="3"/>
    </row>
    <row r="739" spans="2:2">
      <c r="B739" s="3"/>
    </row>
    <row r="740" spans="2:2">
      <c r="B740" s="3"/>
    </row>
    <row r="741" spans="2:2">
      <c r="B741" s="3"/>
    </row>
    <row r="742" spans="2:2">
      <c r="B742" s="3"/>
    </row>
    <row r="743" spans="2:2">
      <c r="B743" s="3"/>
    </row>
    <row r="744" spans="2:2">
      <c r="B744" s="3"/>
    </row>
    <row r="745" spans="2:2">
      <c r="B745" s="3"/>
    </row>
    <row r="746" spans="2:2">
      <c r="B746" s="3"/>
    </row>
    <row r="747" spans="2:2">
      <c r="B747" s="3"/>
    </row>
    <row r="748" spans="2:2">
      <c r="B748" s="3"/>
    </row>
    <row r="749" spans="2:2">
      <c r="B749" s="3"/>
    </row>
    <row r="750" spans="2:2">
      <c r="B750" s="3"/>
    </row>
    <row r="751" spans="2:2">
      <c r="B751" s="3"/>
    </row>
    <row r="752" spans="2:2">
      <c r="B752" s="3"/>
    </row>
    <row r="753" spans="2:2">
      <c r="B753" s="3"/>
    </row>
    <row r="754" spans="2:2">
      <c r="B754" s="3"/>
    </row>
    <row r="755" spans="2:2">
      <c r="B755" s="3"/>
    </row>
    <row r="756" spans="2:2">
      <c r="B756" s="3"/>
    </row>
    <row r="757" spans="2:2">
      <c r="B757" s="3"/>
    </row>
    <row r="758" spans="2:2">
      <c r="B758" s="3"/>
    </row>
    <row r="759" spans="2:2">
      <c r="B759" s="3"/>
    </row>
    <row r="760" spans="2:2">
      <c r="B760" s="3"/>
    </row>
    <row r="761" spans="2:2">
      <c r="B761" s="3"/>
    </row>
    <row r="762" spans="2:2">
      <c r="B762" s="3"/>
    </row>
    <row r="763" spans="2:2">
      <c r="B763" s="3"/>
    </row>
    <row r="764" spans="2:2">
      <c r="B764" s="3"/>
    </row>
    <row r="765" spans="2:2">
      <c r="B765" s="3"/>
    </row>
    <row r="766" spans="2:2">
      <c r="B766" s="3"/>
    </row>
    <row r="767" spans="2:2">
      <c r="B767" s="3"/>
    </row>
    <row r="768" spans="2:2">
      <c r="B768" s="3"/>
    </row>
    <row r="769" spans="2:2">
      <c r="B769" s="3"/>
    </row>
    <row r="770" spans="2:2">
      <c r="B770" s="3"/>
    </row>
    <row r="771" spans="2:2">
      <c r="B771" s="3"/>
    </row>
    <row r="772" spans="2:2">
      <c r="B772" s="3"/>
    </row>
    <row r="773" spans="2:2">
      <c r="B773" s="3"/>
    </row>
    <row r="774" spans="2:2">
      <c r="B774" s="3"/>
    </row>
    <row r="775" spans="2:2">
      <c r="B775" s="3"/>
    </row>
    <row r="776" spans="2:2">
      <c r="B776" s="3"/>
    </row>
    <row r="777" spans="2:2">
      <c r="B777" s="3"/>
    </row>
    <row r="778" spans="2:2">
      <c r="B778" s="3"/>
    </row>
    <row r="779" spans="2:2">
      <c r="B779" s="3"/>
    </row>
    <row r="780" spans="2:2">
      <c r="B780" s="3"/>
    </row>
    <row r="781" spans="2:2">
      <c r="B781" s="3"/>
    </row>
    <row r="782" spans="2:2">
      <c r="B782" s="3"/>
    </row>
    <row r="783" spans="2:2">
      <c r="B783" s="3"/>
    </row>
    <row r="784" spans="2:2">
      <c r="B784" s="3"/>
    </row>
    <row r="785" spans="2:2">
      <c r="B785" s="3"/>
    </row>
    <row r="786" spans="2:2">
      <c r="B786" s="3"/>
    </row>
    <row r="787" spans="2:2">
      <c r="B787" s="3"/>
    </row>
    <row r="788" spans="2:2">
      <c r="B788" s="3"/>
    </row>
    <row r="789" spans="2:2">
      <c r="B789" s="3"/>
    </row>
    <row r="790" spans="2:2">
      <c r="B790" s="3"/>
    </row>
    <row r="791" spans="2:2">
      <c r="B791" s="3"/>
    </row>
    <row r="792" spans="2:2">
      <c r="B792" s="3"/>
    </row>
    <row r="793" spans="2:2">
      <c r="B793" s="3"/>
    </row>
    <row r="794" spans="2:2">
      <c r="B794" s="3"/>
    </row>
    <row r="795" spans="2:2">
      <c r="B795" s="3"/>
    </row>
    <row r="796" spans="2:2">
      <c r="B796" s="3"/>
    </row>
    <row r="797" spans="2:2">
      <c r="B797" s="3"/>
    </row>
    <row r="798" spans="2:2">
      <c r="B798" s="3"/>
    </row>
    <row r="799" spans="2:2">
      <c r="B799" s="3"/>
    </row>
    <row r="800" spans="2:2">
      <c r="B800" s="3"/>
    </row>
    <row r="801" spans="2:2">
      <c r="B801" s="3"/>
    </row>
    <row r="802" spans="2:2">
      <c r="B802" s="3"/>
    </row>
    <row r="803" spans="2:2">
      <c r="B803" s="3"/>
    </row>
    <row r="804" spans="2:2">
      <c r="B804" s="3"/>
    </row>
    <row r="805" spans="2:2">
      <c r="B805" s="3"/>
    </row>
    <row r="806" spans="2:2">
      <c r="B806" s="3"/>
    </row>
    <row r="807" spans="2:2">
      <c r="B807" s="3"/>
    </row>
    <row r="808" spans="2:2">
      <c r="B808" s="3"/>
    </row>
    <row r="809" spans="2:2">
      <c r="B809" s="3"/>
    </row>
    <row r="810" spans="2:2">
      <c r="B810" s="3"/>
    </row>
    <row r="811" spans="2:2">
      <c r="B811" s="3"/>
    </row>
    <row r="812" spans="2:2">
      <c r="B812" s="3"/>
    </row>
    <row r="813" spans="2:2">
      <c r="B813" s="3"/>
    </row>
    <row r="814" spans="2:2">
      <c r="B814" s="3"/>
    </row>
    <row r="815" spans="2:2">
      <c r="B815" s="3"/>
    </row>
    <row r="816" spans="2:2">
      <c r="B816" s="3"/>
    </row>
    <row r="817" spans="2:2">
      <c r="B817" s="3"/>
    </row>
    <row r="818" spans="2:2">
      <c r="B818" s="3"/>
    </row>
    <row r="819" spans="2:2">
      <c r="B819" s="3"/>
    </row>
    <row r="820" spans="2:2">
      <c r="B820" s="3"/>
    </row>
    <row r="821" spans="2:2">
      <c r="B821" s="3"/>
    </row>
    <row r="822" spans="2:2">
      <c r="B822" s="3"/>
    </row>
    <row r="823" spans="2:2">
      <c r="B823" s="3"/>
    </row>
    <row r="824" spans="2:2">
      <c r="B824" s="3"/>
    </row>
    <row r="825" spans="2:2">
      <c r="B825" s="3"/>
    </row>
    <row r="826" spans="2:2">
      <c r="B826" s="3"/>
    </row>
    <row r="827" spans="2:2">
      <c r="B827" s="3"/>
    </row>
    <row r="828" spans="2:2">
      <c r="B828" s="3"/>
    </row>
    <row r="829" spans="2:2">
      <c r="B829" s="3"/>
    </row>
    <row r="830" spans="2:2">
      <c r="B830" s="3"/>
    </row>
    <row r="831" spans="2:2">
      <c r="B831" s="3"/>
    </row>
    <row r="832" spans="2:2">
      <c r="B832" s="3"/>
    </row>
    <row r="833" spans="2:2">
      <c r="B833" s="3"/>
    </row>
    <row r="834" spans="2:2">
      <c r="B834" s="3"/>
    </row>
    <row r="835" spans="2:2">
      <c r="B835" s="3"/>
    </row>
    <row r="836" spans="2:2">
      <c r="B836" s="3"/>
    </row>
    <row r="837" spans="2:2">
      <c r="B837" s="3"/>
    </row>
    <row r="838" spans="2:2">
      <c r="B838" s="3"/>
    </row>
    <row r="839" spans="2:2">
      <c r="B839" s="3"/>
    </row>
    <row r="840" spans="2:2">
      <c r="B840" s="3"/>
    </row>
    <row r="841" spans="2:2">
      <c r="B841" s="3"/>
    </row>
    <row r="842" spans="2:2">
      <c r="B842" s="3"/>
    </row>
    <row r="843" spans="2:2">
      <c r="B843" s="3"/>
    </row>
    <row r="844" spans="2:2">
      <c r="B844" s="3"/>
    </row>
    <row r="845" spans="2:2">
      <c r="B845" s="3"/>
    </row>
    <row r="846" spans="2:2">
      <c r="B846" s="3"/>
    </row>
    <row r="847" spans="2:2">
      <c r="B847" s="3"/>
    </row>
    <row r="848" spans="2:2">
      <c r="B848" s="3"/>
    </row>
    <row r="849" spans="2:2">
      <c r="B849" s="3"/>
    </row>
    <row r="850" spans="2:2">
      <c r="B850" s="3"/>
    </row>
    <row r="851" spans="2:2">
      <c r="B851" s="3"/>
    </row>
    <row r="852" spans="2:2">
      <c r="B852" s="3"/>
    </row>
    <row r="853" spans="2:2">
      <c r="B853" s="3"/>
    </row>
    <row r="854" spans="2:2">
      <c r="B854" s="3"/>
    </row>
    <row r="855" spans="2:2">
      <c r="B855" s="3"/>
    </row>
    <row r="856" spans="2:2">
      <c r="B856" s="3"/>
    </row>
    <row r="857" spans="2:2">
      <c r="B857" s="3"/>
    </row>
    <row r="858" spans="2:2">
      <c r="B858" s="3"/>
    </row>
    <row r="859" spans="2:2">
      <c r="B859" s="3"/>
    </row>
    <row r="860" spans="2:2">
      <c r="B860" s="3"/>
    </row>
    <row r="861" spans="2:2">
      <c r="B861" s="3"/>
    </row>
    <row r="862" spans="2:2">
      <c r="B862" s="3"/>
    </row>
    <row r="863" spans="2:2">
      <c r="B863" s="3"/>
    </row>
    <row r="864" spans="2:2">
      <c r="B864" s="3"/>
    </row>
    <row r="865" spans="2:2">
      <c r="B865" s="3"/>
    </row>
    <row r="866" spans="2:2">
      <c r="B866" s="3"/>
    </row>
    <row r="867" spans="2:2">
      <c r="B867" s="3"/>
    </row>
    <row r="868" spans="2:2">
      <c r="B868" s="3"/>
    </row>
    <row r="869" spans="2:2">
      <c r="B869" s="3"/>
    </row>
    <row r="870" spans="2:2">
      <c r="B870" s="3"/>
    </row>
    <row r="871" spans="2:2">
      <c r="B871" s="3"/>
    </row>
    <row r="872" spans="2:2">
      <c r="B872" s="3"/>
    </row>
    <row r="873" spans="2:2">
      <c r="B873" s="3"/>
    </row>
    <row r="874" spans="2:2">
      <c r="B874" s="3"/>
    </row>
    <row r="875" spans="2:2">
      <c r="B875" s="3"/>
    </row>
    <row r="876" spans="2:2">
      <c r="B876" s="3"/>
    </row>
    <row r="877" spans="2:2">
      <c r="B877" s="3"/>
    </row>
    <row r="878" spans="2:2">
      <c r="B878" s="3"/>
    </row>
    <row r="879" spans="2:2">
      <c r="B879" s="3"/>
    </row>
    <row r="880" spans="2:2">
      <c r="B880" s="3"/>
    </row>
    <row r="881" spans="2:2">
      <c r="B881" s="3"/>
    </row>
    <row r="882" spans="2:2">
      <c r="B882" s="3"/>
    </row>
    <row r="883" spans="2:2">
      <c r="B883" s="3"/>
    </row>
    <row r="884" spans="2:2">
      <c r="B884" s="3"/>
    </row>
    <row r="885" spans="2:2">
      <c r="B885" s="3"/>
    </row>
    <row r="886" spans="2:2">
      <c r="B886" s="3"/>
    </row>
    <row r="887" spans="2:2">
      <c r="B887" s="3"/>
    </row>
    <row r="888" spans="2:2">
      <c r="B888" s="3"/>
    </row>
    <row r="889" spans="2:2">
      <c r="B889" s="3"/>
    </row>
    <row r="890" spans="2:2">
      <c r="B890" s="3"/>
    </row>
    <row r="891" spans="2:2">
      <c r="B891" s="3"/>
    </row>
    <row r="892" spans="2:2">
      <c r="B892" s="3"/>
    </row>
    <row r="893" spans="2:2">
      <c r="B893" s="3"/>
    </row>
    <row r="894" spans="2:2">
      <c r="B894" s="3"/>
    </row>
    <row r="895" spans="2:2">
      <c r="B895" s="3"/>
    </row>
    <row r="896" spans="2:2">
      <c r="B896" s="3"/>
    </row>
    <row r="897" spans="2:2">
      <c r="B897" s="3"/>
    </row>
    <row r="898" spans="2:2">
      <c r="B898" s="3"/>
    </row>
    <row r="899" spans="2:2">
      <c r="B899" s="3"/>
    </row>
    <row r="900" spans="2:2">
      <c r="B900" s="3"/>
    </row>
    <row r="901" spans="2:2">
      <c r="B901" s="3"/>
    </row>
    <row r="902" spans="2:2">
      <c r="B902" s="3"/>
    </row>
    <row r="903" spans="2:2">
      <c r="B903" s="3"/>
    </row>
    <row r="904" spans="2:2">
      <c r="B904" s="3"/>
    </row>
    <row r="905" spans="2:2">
      <c r="B905" s="3"/>
    </row>
    <row r="906" spans="2:2">
      <c r="B906" s="3"/>
    </row>
    <row r="907" spans="2:2">
      <c r="B907" s="3"/>
    </row>
    <row r="908" spans="2:2">
      <c r="B908" s="3"/>
    </row>
    <row r="909" spans="2:2">
      <c r="B909" s="3"/>
    </row>
    <row r="910" spans="2:2">
      <c r="B910" s="3"/>
    </row>
    <row r="911" spans="2:2">
      <c r="B911" s="3"/>
    </row>
    <row r="912" spans="2:2">
      <c r="B912" s="3"/>
    </row>
    <row r="913" spans="2:2">
      <c r="B913" s="3"/>
    </row>
    <row r="914" spans="2:2">
      <c r="B914" s="3"/>
    </row>
    <row r="915" spans="2:2">
      <c r="B915" s="3"/>
    </row>
    <row r="916" spans="2:2">
      <c r="B916" s="3"/>
    </row>
    <row r="917" spans="2:2">
      <c r="B917" s="3"/>
    </row>
    <row r="918" spans="2:2">
      <c r="B918" s="3"/>
    </row>
    <row r="919" spans="2:2">
      <c r="B919" s="3"/>
    </row>
    <row r="920" spans="2:2">
      <c r="B920" s="3"/>
    </row>
    <row r="921" spans="2:2">
      <c r="B921" s="3"/>
    </row>
    <row r="922" spans="2:2">
      <c r="B922" s="3"/>
    </row>
    <row r="923" spans="2:2">
      <c r="B923" s="3"/>
    </row>
    <row r="924" spans="2:2">
      <c r="B924" s="3"/>
    </row>
    <row r="925" spans="2:2">
      <c r="B925" s="3"/>
    </row>
    <row r="926" spans="2:2">
      <c r="B926" s="3"/>
    </row>
    <row r="927" spans="2:2">
      <c r="B927" s="3"/>
    </row>
    <row r="928" spans="2:2">
      <c r="B928" s="3"/>
    </row>
    <row r="929" spans="2:2">
      <c r="B929" s="3"/>
    </row>
    <row r="930" spans="2:2">
      <c r="B930" s="3"/>
    </row>
    <row r="931" spans="2:2">
      <c r="B931" s="3"/>
    </row>
    <row r="932" spans="2:2">
      <c r="B932" s="3"/>
    </row>
    <row r="933" spans="2:2">
      <c r="B933" s="3"/>
    </row>
    <row r="934" spans="2:2">
      <c r="B934" s="3"/>
    </row>
    <row r="935" spans="2:2">
      <c r="B935" s="3"/>
    </row>
    <row r="936" spans="2:2">
      <c r="B936" s="3"/>
    </row>
    <row r="937" spans="2:2">
      <c r="B937" s="3"/>
    </row>
    <row r="938" spans="2:2">
      <c r="B938" s="3"/>
    </row>
    <row r="939" spans="2:2">
      <c r="B939" s="3"/>
    </row>
    <row r="940" spans="2:2">
      <c r="B940" s="3"/>
    </row>
    <row r="941" spans="2:2">
      <c r="B941" s="3"/>
    </row>
    <row r="942" spans="2:2">
      <c r="B942" s="3"/>
    </row>
    <row r="943" spans="2:2">
      <c r="B943" s="3"/>
    </row>
    <row r="944" spans="2:2">
      <c r="B944" s="3"/>
    </row>
    <row r="945" spans="2:2">
      <c r="B945" s="3"/>
    </row>
    <row r="946" spans="2:2">
      <c r="B946" s="3"/>
    </row>
    <row r="947" spans="2:2">
      <c r="B947" s="3"/>
    </row>
    <row r="948" spans="2:2">
      <c r="B948" s="3"/>
    </row>
    <row r="949" spans="2:2">
      <c r="B949" s="3"/>
    </row>
    <row r="950" spans="2:2">
      <c r="B950" s="3"/>
    </row>
    <row r="951" spans="2:2">
      <c r="B951" s="3"/>
    </row>
    <row r="952" spans="2:2">
      <c r="B952" s="3"/>
    </row>
    <row r="953" spans="2:2">
      <c r="B953" s="3"/>
    </row>
    <row r="954" spans="2:2">
      <c r="B954" s="3"/>
    </row>
    <row r="955" spans="2:2">
      <c r="B955" s="3"/>
    </row>
    <row r="956" spans="2:2">
      <c r="B956" s="3"/>
    </row>
    <row r="957" spans="2:2">
      <c r="B957" s="3"/>
    </row>
    <row r="958" spans="2:2">
      <c r="B958" s="3"/>
    </row>
    <row r="959" spans="2:2">
      <c r="B959" s="3"/>
    </row>
    <row r="960" spans="2:2">
      <c r="B960" s="3"/>
    </row>
    <row r="961" spans="2:2">
      <c r="B961" s="3"/>
    </row>
    <row r="962" spans="2:2">
      <c r="B962" s="3"/>
    </row>
    <row r="963" spans="2:2">
      <c r="B963" s="3"/>
    </row>
    <row r="964" spans="2:2">
      <c r="B964" s="3"/>
    </row>
    <row r="965" spans="2:2">
      <c r="B965" s="3"/>
    </row>
    <row r="966" spans="2:2">
      <c r="B966" s="3"/>
    </row>
    <row r="967" spans="2:2">
      <c r="B967" s="3"/>
    </row>
    <row r="968" spans="2:2">
      <c r="B968" s="3"/>
    </row>
    <row r="969" spans="2:2">
      <c r="B969" s="3"/>
    </row>
    <row r="970" spans="2:2">
      <c r="B970" s="3"/>
    </row>
    <row r="971" spans="2:2">
      <c r="B971" s="3"/>
    </row>
    <row r="972" spans="2:2">
      <c r="B972" s="3"/>
    </row>
    <row r="973" spans="2:2">
      <c r="B973" s="3"/>
    </row>
    <row r="974" spans="2:2">
      <c r="B974" s="3"/>
    </row>
    <row r="975" spans="2:2">
      <c r="B975" s="3"/>
    </row>
    <row r="976" spans="2:2">
      <c r="B976" s="3"/>
    </row>
    <row r="977" spans="2:2">
      <c r="B977" s="3"/>
    </row>
    <row r="978" spans="2:2">
      <c r="B978" s="3"/>
    </row>
    <row r="979" spans="2:2">
      <c r="B979" s="3"/>
    </row>
    <row r="980" spans="2:2">
      <c r="B980" s="3"/>
    </row>
    <row r="981" spans="2:2">
      <c r="B981" s="3"/>
    </row>
    <row r="982" spans="2:2">
      <c r="B982" s="3"/>
    </row>
    <row r="983" spans="2:2">
      <c r="B983" s="3"/>
    </row>
    <row r="984" spans="2:2">
      <c r="B984" s="3"/>
    </row>
    <row r="985" spans="2:2">
      <c r="B985" s="3"/>
    </row>
    <row r="986" spans="2:2">
      <c r="B986" s="3"/>
    </row>
    <row r="987" spans="2:2">
      <c r="B987" s="3"/>
    </row>
    <row r="988" spans="2:2">
      <c r="B988" s="3"/>
    </row>
    <row r="989" spans="2:2">
      <c r="B989" s="3"/>
    </row>
    <row r="990" spans="2:2">
      <c r="B990" s="3"/>
    </row>
    <row r="991" spans="2:2">
      <c r="B991" s="3"/>
    </row>
    <row r="992" spans="2:2">
      <c r="B992" s="3"/>
    </row>
    <row r="993" spans="2:2">
      <c r="B993" s="3"/>
    </row>
    <row r="994" spans="2:2">
      <c r="B994" s="3"/>
    </row>
    <row r="995" spans="2:2">
      <c r="B995" s="3"/>
    </row>
    <row r="996" spans="2:2">
      <c r="B996" s="3"/>
    </row>
    <row r="997" spans="2:2">
      <c r="B997" s="3"/>
    </row>
    <row r="998" spans="2:2">
      <c r="B998" s="3"/>
    </row>
    <row r="999" spans="2:2">
      <c r="B999" s="3"/>
    </row>
    <row r="1000" spans="2:2">
      <c r="B1000" s="3"/>
    </row>
    <row r="1001" spans="2:2">
      <c r="B1001" s="3"/>
    </row>
    <row r="1002" spans="2:2">
      <c r="B1002" s="3"/>
    </row>
    <row r="1003" spans="2:2">
      <c r="B1003" s="3"/>
    </row>
    <row r="1004" spans="2:2">
      <c r="B1004" s="3"/>
    </row>
    <row r="1005" spans="2:2">
      <c r="B1005" s="3"/>
    </row>
    <row r="1006" spans="2:2">
      <c r="B1006" s="3"/>
    </row>
    <row r="1007" spans="2:2">
      <c r="B1007" s="3"/>
    </row>
    <row r="1008" spans="2:2">
      <c r="B1008" s="3"/>
    </row>
    <row r="1009" spans="2:2">
      <c r="B1009" s="3"/>
    </row>
    <row r="1010" spans="2:2">
      <c r="B1010" s="3"/>
    </row>
    <row r="1011" spans="2:2">
      <c r="B1011" s="3"/>
    </row>
    <row r="1012" spans="2:2">
      <c r="B1012" s="3"/>
    </row>
    <row r="1013" spans="2:2">
      <c r="B1013" s="3"/>
    </row>
    <row r="1014" spans="2:2">
      <c r="B1014" s="3"/>
    </row>
    <row r="1015" spans="2:2">
      <c r="B1015" s="3"/>
    </row>
    <row r="1016" spans="2:2">
      <c r="B1016" s="3"/>
    </row>
    <row r="1017" spans="2:2">
      <c r="B1017" s="3"/>
    </row>
    <row r="1018" spans="2:2">
      <c r="B1018" s="3"/>
    </row>
    <row r="1019" spans="2:2">
      <c r="B1019" s="3"/>
    </row>
    <row r="1020" spans="2:2">
      <c r="B1020" s="3"/>
    </row>
    <row r="1021" spans="2:2">
      <c r="B1021" s="3"/>
    </row>
    <row r="1022" spans="2:2">
      <c r="B1022" s="3"/>
    </row>
    <row r="1023" spans="2:2">
      <c r="B1023" s="3"/>
    </row>
    <row r="1024" spans="2:2">
      <c r="B1024" s="3"/>
    </row>
    <row r="1025" spans="2:2">
      <c r="B1025" s="3"/>
    </row>
    <row r="1026" spans="2:2">
      <c r="B1026" s="3"/>
    </row>
    <row r="1027" spans="2:2">
      <c r="B1027" s="3"/>
    </row>
    <row r="1028" spans="2:2">
      <c r="B1028" s="3"/>
    </row>
    <row r="1029" spans="2:2">
      <c r="B1029" s="3"/>
    </row>
    <row r="1030" spans="2:2">
      <c r="B1030" s="3"/>
    </row>
    <row r="1031" spans="2:2">
      <c r="B1031" s="3"/>
    </row>
    <row r="1032" spans="2:2">
      <c r="B1032" s="3"/>
    </row>
    <row r="1033" spans="2:2">
      <c r="B1033" s="3"/>
    </row>
    <row r="1034" spans="2:2">
      <c r="B1034" s="3"/>
    </row>
    <row r="1035" spans="2:2">
      <c r="B1035" s="3"/>
    </row>
    <row r="1036" spans="2:2">
      <c r="B1036" s="3"/>
    </row>
    <row r="1037" spans="2:2">
      <c r="B1037" s="3"/>
    </row>
    <row r="1038" spans="2:2">
      <c r="B1038" s="3"/>
    </row>
    <row r="1039" spans="2:2">
      <c r="B1039" s="3"/>
    </row>
    <row r="1040" spans="2:2">
      <c r="B1040" s="3"/>
    </row>
    <row r="1041" spans="2:2">
      <c r="B1041" s="3"/>
    </row>
    <row r="1042" spans="2:2">
      <c r="B1042" s="3"/>
    </row>
    <row r="1043" spans="2:2">
      <c r="B1043" s="3"/>
    </row>
    <row r="1044" spans="2:2">
      <c r="B1044" s="3"/>
    </row>
    <row r="1045" spans="2:2">
      <c r="B1045" s="3"/>
    </row>
    <row r="1046" spans="2:2">
      <c r="B1046" s="3"/>
    </row>
    <row r="1047" spans="2:2">
      <c r="B1047" s="3"/>
    </row>
    <row r="1048" spans="2:2">
      <c r="B1048" s="3"/>
    </row>
    <row r="1049" spans="2:2">
      <c r="B1049" s="3"/>
    </row>
    <row r="1050" spans="2:2">
      <c r="B1050" s="3"/>
    </row>
    <row r="1051" spans="2:2">
      <c r="B1051" s="3"/>
    </row>
    <row r="1052" spans="2:2">
      <c r="B1052" s="3"/>
    </row>
    <row r="1053" spans="2:2">
      <c r="B1053" s="3"/>
    </row>
    <row r="1054" spans="2:2">
      <c r="B1054" s="3"/>
    </row>
    <row r="1055" spans="2:2">
      <c r="B1055" s="3"/>
    </row>
    <row r="1056" spans="2:2">
      <c r="B1056" s="3"/>
    </row>
    <row r="1057" spans="2:2">
      <c r="B1057" s="3"/>
    </row>
    <row r="1058" spans="2:2">
      <c r="B1058" s="3"/>
    </row>
    <row r="1059" spans="2:2">
      <c r="B1059" s="3"/>
    </row>
    <row r="1060" spans="2:2">
      <c r="B1060" s="3"/>
    </row>
    <row r="1061" spans="2:2">
      <c r="B1061" s="3"/>
    </row>
    <row r="1062" spans="2:2">
      <c r="B1062" s="3"/>
    </row>
    <row r="1063" spans="2:2">
      <c r="B1063" s="3"/>
    </row>
    <row r="1064" spans="2:2">
      <c r="B1064" s="3"/>
    </row>
    <row r="1065" spans="2:2">
      <c r="B1065" s="3"/>
    </row>
    <row r="1066" spans="2:2">
      <c r="B1066" s="3"/>
    </row>
    <row r="1067" spans="2:2">
      <c r="B1067" s="3"/>
    </row>
    <row r="1068" spans="2:2">
      <c r="B1068" s="3"/>
    </row>
    <row r="1069" spans="2:2">
      <c r="B1069" s="3"/>
    </row>
    <row r="1070" spans="2:2">
      <c r="B1070" s="3"/>
    </row>
    <row r="1071" spans="2:2">
      <c r="B1071" s="3"/>
    </row>
    <row r="1072" spans="2:2">
      <c r="B1072" s="3"/>
    </row>
    <row r="1073" spans="2:2">
      <c r="B1073" s="3"/>
    </row>
    <row r="1074" spans="2:2">
      <c r="B1074" s="3"/>
    </row>
    <row r="1075" spans="2:2">
      <c r="B1075" s="3"/>
    </row>
    <row r="1076" spans="2:2">
      <c r="B1076" s="3"/>
    </row>
    <row r="1077" spans="2:2">
      <c r="B1077" s="3"/>
    </row>
    <row r="1078" spans="2:2">
      <c r="B1078" s="3"/>
    </row>
    <row r="1079" spans="2:2">
      <c r="B1079" s="3"/>
    </row>
    <row r="1080" spans="2:2">
      <c r="B1080" s="3"/>
    </row>
    <row r="1081" spans="2:2">
      <c r="B1081" s="3"/>
    </row>
    <row r="1082" spans="2:2">
      <c r="B1082" s="3"/>
    </row>
    <row r="1083" spans="2:2">
      <c r="B1083" s="3"/>
    </row>
    <row r="1084" spans="2:2">
      <c r="B1084" s="3"/>
    </row>
    <row r="1085" spans="2:2">
      <c r="B1085" s="3"/>
    </row>
    <row r="1086" spans="2:2">
      <c r="B1086" s="3"/>
    </row>
    <row r="1087" spans="2:2">
      <c r="B1087" s="3"/>
    </row>
    <row r="1088" spans="2:2">
      <c r="B1088" s="3"/>
    </row>
    <row r="1089" spans="2:2">
      <c r="B1089" s="3"/>
    </row>
    <row r="1090" spans="2:2">
      <c r="B1090" s="3"/>
    </row>
    <row r="1091" spans="2:2">
      <c r="B1091" s="3"/>
    </row>
    <row r="1092" spans="2:2">
      <c r="B1092" s="3"/>
    </row>
    <row r="1093" spans="2:2">
      <c r="B1093" s="3"/>
    </row>
    <row r="1094" spans="2:2">
      <c r="B1094" s="3"/>
    </row>
    <row r="1095" spans="2:2">
      <c r="B1095" s="3"/>
    </row>
    <row r="1096" spans="2:2">
      <c r="B1096" s="3"/>
    </row>
    <row r="1097" spans="2:2">
      <c r="B1097" s="3"/>
    </row>
    <row r="1098" spans="2:2">
      <c r="B1098" s="3"/>
    </row>
    <row r="1099" spans="2:2">
      <c r="B1099" s="3"/>
    </row>
    <row r="1100" spans="2:2">
      <c r="B1100" s="3"/>
    </row>
    <row r="1101" spans="2:2">
      <c r="B1101" s="3"/>
    </row>
    <row r="1102" spans="2:2">
      <c r="B1102" s="3"/>
    </row>
    <row r="1103" spans="2:2">
      <c r="B1103" s="3"/>
    </row>
    <row r="1104" spans="2:2">
      <c r="B1104" s="3"/>
    </row>
    <row r="1105" spans="2:2">
      <c r="B1105" s="3"/>
    </row>
    <row r="1106" spans="2:2">
      <c r="B1106" s="3"/>
    </row>
    <row r="1107" spans="2:2">
      <c r="B1107" s="3"/>
    </row>
    <row r="1108" spans="2:2">
      <c r="B1108" s="3"/>
    </row>
    <row r="1109" spans="2:2">
      <c r="B1109" s="3"/>
    </row>
    <row r="1110" spans="2:2">
      <c r="B1110" s="3"/>
    </row>
    <row r="1111" spans="2:2">
      <c r="B1111" s="3"/>
    </row>
    <row r="1112" spans="2:2">
      <c r="B1112" s="3"/>
    </row>
    <row r="1113" spans="2:2">
      <c r="B1113" s="3"/>
    </row>
    <row r="1114" spans="2:2">
      <c r="B1114" s="3"/>
    </row>
    <row r="1115" spans="2:2">
      <c r="B1115" s="3"/>
    </row>
    <row r="1116" spans="2:2">
      <c r="B1116" s="3"/>
    </row>
    <row r="1117" spans="2:2">
      <c r="B1117" s="3"/>
    </row>
    <row r="1118" spans="2:2">
      <c r="B1118" s="3"/>
    </row>
    <row r="1119" spans="2:2">
      <c r="B1119" s="3"/>
    </row>
    <row r="1120" spans="2:2">
      <c r="B1120" s="3"/>
    </row>
    <row r="1121" spans="2:2">
      <c r="B1121" s="3"/>
    </row>
    <row r="1122" spans="2:2">
      <c r="B1122" s="3"/>
    </row>
    <row r="1123" spans="2:2">
      <c r="B1123" s="3"/>
    </row>
    <row r="1124" spans="2:2">
      <c r="B1124" s="3"/>
    </row>
    <row r="1125" spans="2:2">
      <c r="B1125" s="3"/>
    </row>
    <row r="1126" spans="2:2">
      <c r="B1126" s="3"/>
    </row>
    <row r="1127" spans="2:2">
      <c r="B1127" s="3"/>
    </row>
    <row r="1128" spans="2:2">
      <c r="B1128" s="3"/>
    </row>
    <row r="1129" spans="2:2">
      <c r="B1129" s="3"/>
    </row>
    <row r="1130" spans="2:2">
      <c r="B1130" s="3"/>
    </row>
    <row r="1131" spans="2:2">
      <c r="B1131" s="3"/>
    </row>
    <row r="1132" spans="2:2">
      <c r="B1132" s="3"/>
    </row>
    <row r="1133" spans="2:2">
      <c r="B1133" s="3"/>
    </row>
    <row r="1134" spans="2:2">
      <c r="B1134" s="3"/>
    </row>
    <row r="1135" spans="2:2">
      <c r="B1135" s="3"/>
    </row>
    <row r="1136" spans="2:2">
      <c r="B1136" s="3"/>
    </row>
    <row r="1137" spans="2:2">
      <c r="B1137" s="3"/>
    </row>
    <row r="1138" spans="2:2">
      <c r="B1138" s="3"/>
    </row>
    <row r="1139" spans="2:2">
      <c r="B1139" s="3"/>
    </row>
    <row r="1140" spans="2:2">
      <c r="B1140" s="3"/>
    </row>
    <row r="1141" spans="2:2">
      <c r="B1141" s="3"/>
    </row>
    <row r="1142" spans="2:2">
      <c r="B1142" s="3"/>
    </row>
    <row r="1143" spans="2:2">
      <c r="B1143" s="3"/>
    </row>
    <row r="1144" spans="2:2">
      <c r="B1144" s="3"/>
    </row>
    <row r="1145" spans="2:2">
      <c r="B1145" s="3"/>
    </row>
    <row r="1146" spans="2:2">
      <c r="B1146" s="3"/>
    </row>
    <row r="1147" spans="2:2">
      <c r="B1147" s="3"/>
    </row>
    <row r="1148" spans="2:2">
      <c r="B1148" s="3"/>
    </row>
    <row r="1149" spans="2:2">
      <c r="B1149" s="3"/>
    </row>
    <row r="1150" spans="2:2">
      <c r="B1150" s="3"/>
    </row>
    <row r="1151" spans="2:2">
      <c r="B1151" s="3"/>
    </row>
    <row r="1152" spans="2:2">
      <c r="B1152" s="3"/>
    </row>
    <row r="1153" spans="2:2">
      <c r="B1153" s="3"/>
    </row>
    <row r="1154" spans="2:2">
      <c r="B1154" s="3"/>
    </row>
    <row r="1155" spans="2:2">
      <c r="B1155" s="3"/>
    </row>
    <row r="1156" spans="2:2">
      <c r="B1156" s="3"/>
    </row>
    <row r="1157" spans="2:2">
      <c r="B1157" s="3"/>
    </row>
    <row r="1158" spans="2:2">
      <c r="B1158" s="3"/>
    </row>
    <row r="1159" spans="2:2">
      <c r="B1159" s="3"/>
    </row>
    <row r="1160" spans="2:2">
      <c r="B1160" s="3"/>
    </row>
    <row r="1161" spans="2:2">
      <c r="B1161" s="3"/>
    </row>
    <row r="1162" spans="2:2">
      <c r="B1162" s="3"/>
    </row>
    <row r="1163" spans="2:2">
      <c r="B1163" s="3"/>
    </row>
    <row r="1164" spans="2:2">
      <c r="B1164" s="3"/>
    </row>
    <row r="1165" spans="2:2">
      <c r="B1165" s="3"/>
    </row>
    <row r="1166" spans="2:2">
      <c r="B1166" s="3"/>
    </row>
    <row r="1167" spans="2:2">
      <c r="B1167" s="3"/>
    </row>
    <row r="1168" spans="2:2">
      <c r="B1168" s="3"/>
    </row>
    <row r="1169" spans="2:2">
      <c r="B1169" s="3"/>
    </row>
    <row r="1170" spans="2:2">
      <c r="B1170" s="3"/>
    </row>
    <row r="1171" spans="2:2">
      <c r="B1171" s="3"/>
    </row>
    <row r="1172" spans="2:2">
      <c r="B1172" s="3"/>
    </row>
    <row r="1173" spans="2:2">
      <c r="B1173" s="3"/>
    </row>
    <row r="1174" spans="2:2">
      <c r="B1174" s="3"/>
    </row>
    <row r="1175" spans="2:2">
      <c r="B1175" s="3"/>
    </row>
    <row r="1176" spans="2:2">
      <c r="B1176" s="3"/>
    </row>
    <row r="1177" spans="2:2">
      <c r="B1177" s="3"/>
    </row>
    <row r="1178" spans="2:2">
      <c r="B1178" s="3"/>
    </row>
    <row r="1179" spans="2:2">
      <c r="B1179" s="3"/>
    </row>
    <row r="1180" spans="2:2">
      <c r="B1180" s="3"/>
    </row>
    <row r="1181" spans="2:2">
      <c r="B1181" s="3"/>
    </row>
    <row r="1182" spans="2:2">
      <c r="B1182" s="3"/>
    </row>
    <row r="1183" spans="2:2">
      <c r="B1183" s="3"/>
    </row>
    <row r="1184" spans="2:2">
      <c r="B1184" s="3"/>
    </row>
    <row r="1185" spans="2:2">
      <c r="B1185" s="3"/>
    </row>
    <row r="1186" spans="2:2">
      <c r="B1186" s="3"/>
    </row>
    <row r="1187" spans="2:2">
      <c r="B1187" s="3"/>
    </row>
    <row r="1188" spans="2:2">
      <c r="B1188" s="3"/>
    </row>
    <row r="1189" spans="2:2">
      <c r="B1189" s="3"/>
    </row>
    <row r="1190" spans="2:2">
      <c r="B1190" s="3"/>
    </row>
    <row r="1191" spans="2:2">
      <c r="B1191" s="3"/>
    </row>
    <row r="1192" spans="2:2">
      <c r="B1192" s="3"/>
    </row>
    <row r="1193" spans="2:2">
      <c r="B1193" s="3"/>
    </row>
    <row r="1194" spans="2:2">
      <c r="B1194" s="3"/>
    </row>
    <row r="1195" spans="2:2">
      <c r="B1195" s="3"/>
    </row>
    <row r="1196" spans="2:2">
      <c r="B1196" s="3"/>
    </row>
    <row r="1197" spans="2:2">
      <c r="B1197" s="3"/>
    </row>
    <row r="1198" spans="2:2">
      <c r="B1198" s="3"/>
    </row>
    <row r="1199" spans="2:2">
      <c r="B1199" s="3"/>
    </row>
    <row r="1200" spans="2:2">
      <c r="B1200" s="3"/>
    </row>
    <row r="1201" spans="2:2">
      <c r="B1201" s="3"/>
    </row>
    <row r="1202" spans="2:2">
      <c r="B1202" s="3"/>
    </row>
    <row r="1203" spans="2:2">
      <c r="B1203" s="3"/>
    </row>
    <row r="1204" spans="2:2">
      <c r="B1204" s="3"/>
    </row>
    <row r="1205" spans="2:2">
      <c r="B1205" s="3"/>
    </row>
    <row r="1206" spans="2:2">
      <c r="B1206" s="3"/>
    </row>
    <row r="1207" spans="2:2">
      <c r="B1207" s="3"/>
    </row>
    <row r="1208" spans="2:2">
      <c r="B1208" s="3"/>
    </row>
    <row r="1209" spans="2:2">
      <c r="B1209" s="3"/>
    </row>
    <row r="1210" spans="2:2">
      <c r="B1210" s="3"/>
    </row>
    <row r="1211" spans="2:2">
      <c r="B1211" s="3"/>
    </row>
    <row r="1212" spans="2:2">
      <c r="B1212" s="3"/>
    </row>
    <row r="1213" spans="2:2">
      <c r="B1213" s="3"/>
    </row>
    <row r="1214" spans="2:2">
      <c r="B1214" s="3"/>
    </row>
    <row r="1215" spans="2:2">
      <c r="B1215" s="3"/>
    </row>
    <row r="1216" spans="2:2">
      <c r="B1216" s="3"/>
    </row>
    <row r="1217" spans="2:2">
      <c r="B1217" s="3"/>
    </row>
    <row r="1218" spans="2:2">
      <c r="B1218" s="3"/>
    </row>
    <row r="1219" spans="2:2">
      <c r="B1219" s="3"/>
    </row>
    <row r="1220" spans="2:2">
      <c r="B1220" s="3"/>
    </row>
    <row r="1221" spans="2:2">
      <c r="B1221" s="3"/>
    </row>
    <row r="1222" spans="2:2">
      <c r="B1222" s="3"/>
    </row>
    <row r="1223" spans="2:2">
      <c r="B1223" s="3"/>
    </row>
    <row r="1224" spans="2:2">
      <c r="B1224" s="3"/>
    </row>
    <row r="1225" spans="2:2">
      <c r="B1225" s="3"/>
    </row>
    <row r="1226" spans="2:2">
      <c r="B1226" s="3"/>
    </row>
    <row r="1227" spans="2:2">
      <c r="B1227" s="3"/>
    </row>
    <row r="1228" spans="2:2">
      <c r="B1228" s="3"/>
    </row>
    <row r="1229" spans="2:2">
      <c r="B1229" s="3"/>
    </row>
    <row r="1230" spans="2:2">
      <c r="B1230" s="3"/>
    </row>
    <row r="1231" spans="2:2">
      <c r="B1231" s="3"/>
    </row>
    <row r="1232" spans="2:2">
      <c r="B1232" s="3"/>
    </row>
    <row r="1233" spans="2:2">
      <c r="B1233" s="3"/>
    </row>
    <row r="1234" spans="2:2">
      <c r="B1234" s="3"/>
    </row>
    <row r="1235" spans="2:2">
      <c r="B1235" s="3"/>
    </row>
    <row r="1236" spans="2:2">
      <c r="B1236" s="3"/>
    </row>
    <row r="1237" spans="2:2">
      <c r="B1237" s="3"/>
    </row>
    <row r="1238" spans="2:2">
      <c r="B1238" s="3"/>
    </row>
    <row r="1239" spans="2:2">
      <c r="B1239" s="3"/>
    </row>
    <row r="1240" spans="2:2">
      <c r="B1240" s="3"/>
    </row>
    <row r="1241" spans="2:2">
      <c r="B1241" s="3"/>
    </row>
    <row r="1242" spans="2:2">
      <c r="B1242" s="3"/>
    </row>
    <row r="1243" spans="2:2">
      <c r="B1243" s="3"/>
    </row>
    <row r="1244" spans="2:2">
      <c r="B1244" s="3"/>
    </row>
    <row r="1245" spans="2:2">
      <c r="B1245" s="3"/>
    </row>
    <row r="1246" spans="2:2">
      <c r="B1246" s="3"/>
    </row>
    <row r="1247" spans="2:2">
      <c r="B1247" s="3"/>
    </row>
    <row r="1248" spans="2:2">
      <c r="B1248" s="3"/>
    </row>
    <row r="1249" spans="2:2">
      <c r="B1249" s="3"/>
    </row>
    <row r="1250" spans="2:2">
      <c r="B1250" s="3"/>
    </row>
    <row r="1251" spans="2:2">
      <c r="B1251" s="3"/>
    </row>
    <row r="1252" spans="2:2">
      <c r="B1252" s="3"/>
    </row>
    <row r="1253" spans="2:2">
      <c r="B1253" s="3"/>
    </row>
    <row r="1254" spans="2:2">
      <c r="B1254" s="3"/>
    </row>
    <row r="1255" spans="2:2">
      <c r="B1255" s="3"/>
    </row>
    <row r="1256" spans="2:2">
      <c r="B1256" s="3"/>
    </row>
    <row r="1257" spans="2:2">
      <c r="B1257" s="3"/>
    </row>
    <row r="1258" spans="2:2">
      <c r="B1258" s="3"/>
    </row>
    <row r="1259" spans="2:2">
      <c r="B1259" s="3"/>
    </row>
    <row r="1260" spans="2:2">
      <c r="B1260" s="3"/>
    </row>
    <row r="1261" spans="2:2">
      <c r="B1261" s="3"/>
    </row>
    <row r="1262" spans="2:2">
      <c r="B1262" s="3"/>
    </row>
    <row r="1263" spans="2:2">
      <c r="B1263" s="3"/>
    </row>
    <row r="1264" spans="2:2">
      <c r="B1264" s="3"/>
    </row>
    <row r="1265" spans="2:2">
      <c r="B1265" s="3"/>
    </row>
    <row r="1266" spans="2:2">
      <c r="B1266" s="3"/>
    </row>
    <row r="1267" spans="2:2">
      <c r="B1267" s="3"/>
    </row>
    <row r="1268" spans="2:2">
      <c r="B1268" s="3"/>
    </row>
    <row r="1269" spans="2:2">
      <c r="B1269" s="3"/>
    </row>
    <row r="1270" spans="2:2">
      <c r="B1270" s="3"/>
    </row>
    <row r="1271" spans="2:2">
      <c r="B1271" s="3"/>
    </row>
    <row r="1272" spans="2:2">
      <c r="B1272" s="3"/>
    </row>
    <row r="1273" spans="2:2">
      <c r="B1273" s="3"/>
    </row>
    <row r="1274" spans="2:2">
      <c r="B1274" s="3"/>
    </row>
    <row r="1275" spans="2:2">
      <c r="B1275" s="3"/>
    </row>
    <row r="1276" spans="2:2">
      <c r="B1276" s="3"/>
    </row>
    <row r="1277" spans="2:2">
      <c r="B1277" s="3"/>
    </row>
    <row r="1278" spans="2:2">
      <c r="B1278" s="3"/>
    </row>
    <row r="1279" spans="2:2">
      <c r="B1279" s="3"/>
    </row>
    <row r="1280" spans="2:2">
      <c r="B1280" s="3"/>
    </row>
    <row r="1281" spans="2:2">
      <c r="B1281" s="3"/>
    </row>
    <row r="1282" spans="2:2">
      <c r="B1282" s="3"/>
    </row>
    <row r="1283" spans="2:2">
      <c r="B1283" s="3"/>
    </row>
    <row r="1284" spans="2:2">
      <c r="B1284" s="3"/>
    </row>
    <row r="1285" spans="2:2">
      <c r="B1285" s="3"/>
    </row>
    <row r="1286" spans="2:2">
      <c r="B1286" s="3"/>
    </row>
    <row r="1287" spans="2:2">
      <c r="B1287" s="3"/>
    </row>
    <row r="1288" spans="2:2">
      <c r="B1288" s="3"/>
    </row>
    <row r="1289" spans="2:2">
      <c r="B1289" s="3"/>
    </row>
    <row r="1290" spans="2:2">
      <c r="B1290" s="3"/>
    </row>
    <row r="1291" spans="2:2">
      <c r="B1291" s="3"/>
    </row>
    <row r="1292" spans="2:2">
      <c r="B1292" s="3"/>
    </row>
    <row r="1293" spans="2:2">
      <c r="B1293" s="3"/>
    </row>
    <row r="1294" spans="2:2">
      <c r="B1294" s="3"/>
    </row>
    <row r="1295" spans="2:2">
      <c r="B1295" s="3"/>
    </row>
    <row r="1296" spans="2:2">
      <c r="B1296" s="3"/>
    </row>
    <row r="1297" spans="2:2">
      <c r="B1297" s="3"/>
    </row>
    <row r="1298" spans="2:2">
      <c r="B1298" s="3"/>
    </row>
    <row r="1299" spans="2:2">
      <c r="B1299" s="3"/>
    </row>
    <row r="1300" spans="2:2">
      <c r="B1300" s="3"/>
    </row>
    <row r="1301" spans="2:2">
      <c r="B1301" s="3"/>
    </row>
    <row r="1302" spans="2:2">
      <c r="B1302" s="3"/>
    </row>
    <row r="1303" spans="2:2">
      <c r="B1303" s="3"/>
    </row>
    <row r="1304" spans="2:2">
      <c r="B1304" s="3"/>
    </row>
    <row r="1305" spans="2:2">
      <c r="B1305" s="3"/>
    </row>
    <row r="1306" spans="2:2">
      <c r="B1306" s="3"/>
    </row>
    <row r="1307" spans="2:2">
      <c r="B1307" s="3"/>
    </row>
    <row r="1308" spans="2:2">
      <c r="B1308" s="3"/>
    </row>
    <row r="1309" spans="2:2">
      <c r="B1309" s="3"/>
    </row>
    <row r="1310" spans="2:2">
      <c r="B1310" s="3"/>
    </row>
    <row r="1311" spans="2:2">
      <c r="B1311" s="3"/>
    </row>
    <row r="1312" spans="2:2">
      <c r="B1312" s="3"/>
    </row>
    <row r="1313" spans="2:2">
      <c r="B1313" s="3"/>
    </row>
    <row r="1314" spans="2:2">
      <c r="B1314" s="3"/>
    </row>
    <row r="1315" spans="2:2">
      <c r="B1315" s="3"/>
    </row>
    <row r="1316" spans="2:2">
      <c r="B1316" s="3"/>
    </row>
    <row r="1317" spans="2:2">
      <c r="B1317" s="3"/>
    </row>
    <row r="1318" spans="2:2">
      <c r="B1318" s="3"/>
    </row>
    <row r="1319" spans="2:2">
      <c r="B1319" s="3"/>
    </row>
    <row r="1320" spans="2:2">
      <c r="B1320" s="3"/>
    </row>
    <row r="1321" spans="2:2">
      <c r="B1321" s="3"/>
    </row>
    <row r="1322" spans="2:2">
      <c r="B1322" s="3"/>
    </row>
    <row r="1323" spans="2:2">
      <c r="B1323" s="3"/>
    </row>
    <row r="1324" spans="2:2">
      <c r="B1324" s="3"/>
    </row>
    <row r="1325" spans="2:2">
      <c r="B1325" s="3"/>
    </row>
    <row r="1326" spans="2:2">
      <c r="B1326" s="3"/>
    </row>
    <row r="1327" spans="2:2">
      <c r="B1327" s="3"/>
    </row>
    <row r="1328" spans="2:2">
      <c r="B1328" s="3"/>
    </row>
    <row r="1329" spans="2:2">
      <c r="B1329" s="3"/>
    </row>
    <row r="1330" spans="2:2">
      <c r="B1330" s="3"/>
    </row>
    <row r="1331" spans="2:2">
      <c r="B1331" s="3"/>
    </row>
    <row r="1332" spans="2:2">
      <c r="B1332" s="3"/>
    </row>
    <row r="1333" spans="2:2">
      <c r="B1333" s="3"/>
    </row>
    <row r="1334" spans="2:2">
      <c r="B1334" s="3"/>
    </row>
    <row r="1335" spans="2:2">
      <c r="B1335" s="3"/>
    </row>
    <row r="1336" spans="2:2">
      <c r="B1336" s="3"/>
    </row>
    <row r="1337" spans="2:2">
      <c r="B1337" s="3"/>
    </row>
    <row r="1338" spans="2:2">
      <c r="B1338" s="3"/>
    </row>
    <row r="1339" spans="2:2">
      <c r="B1339" s="3"/>
    </row>
    <row r="1340" spans="2:2">
      <c r="B1340" s="3"/>
    </row>
    <row r="1341" spans="2:2">
      <c r="B1341" s="3"/>
    </row>
    <row r="1342" spans="2:2">
      <c r="B1342" s="3"/>
    </row>
    <row r="1343" spans="2:2">
      <c r="B1343" s="3"/>
    </row>
    <row r="1344" spans="2:2">
      <c r="B1344" s="3"/>
    </row>
    <row r="1345" spans="2:2">
      <c r="B1345" s="3"/>
    </row>
    <row r="1346" spans="2:2">
      <c r="B1346" s="3"/>
    </row>
    <row r="1347" spans="2:2">
      <c r="B1347" s="3"/>
    </row>
    <row r="1348" spans="2:2">
      <c r="B1348" s="3"/>
    </row>
    <row r="1349" spans="2:2">
      <c r="B1349" s="3"/>
    </row>
    <row r="1350" spans="2:2">
      <c r="B1350" s="3"/>
    </row>
    <row r="1351" spans="2:2">
      <c r="B1351" s="3"/>
    </row>
    <row r="1352" spans="2:2">
      <c r="B1352" s="3"/>
    </row>
    <row r="1353" spans="2:2">
      <c r="B1353" s="3"/>
    </row>
    <row r="1354" spans="2:2">
      <c r="B1354" s="3"/>
    </row>
    <row r="1355" spans="2:2">
      <c r="B1355" s="3"/>
    </row>
    <row r="1356" spans="2:2">
      <c r="B1356" s="3"/>
    </row>
    <row r="1357" spans="2:2">
      <c r="B1357" s="3"/>
    </row>
    <row r="1358" spans="2:2">
      <c r="B1358" s="3"/>
    </row>
    <row r="1359" spans="2:2">
      <c r="B1359" s="3"/>
    </row>
    <row r="1360" spans="2:2">
      <c r="B1360" s="3"/>
    </row>
    <row r="1361" spans="2:2">
      <c r="B1361" s="3"/>
    </row>
    <row r="1362" spans="2:2">
      <c r="B1362" s="3"/>
    </row>
    <row r="1363" spans="2:2">
      <c r="B1363" s="3"/>
    </row>
    <row r="1364" spans="2:2">
      <c r="B1364" s="3"/>
    </row>
    <row r="1365" spans="2:2">
      <c r="B1365" s="3"/>
    </row>
    <row r="1366" spans="2:2">
      <c r="B1366" s="3"/>
    </row>
    <row r="1367" spans="2:2">
      <c r="B1367" s="3"/>
    </row>
    <row r="1368" spans="2:2">
      <c r="B1368" s="3"/>
    </row>
    <row r="1369" spans="2:2">
      <c r="B1369" s="3"/>
    </row>
    <row r="1370" spans="2:2">
      <c r="B1370" s="3"/>
    </row>
    <row r="1371" spans="2:2">
      <c r="B1371" s="3"/>
    </row>
    <row r="1372" spans="2:2">
      <c r="B1372" s="3"/>
    </row>
    <row r="1373" spans="2:2">
      <c r="B1373" s="3"/>
    </row>
    <row r="1374" spans="2:2">
      <c r="B1374" s="3"/>
    </row>
    <row r="1375" spans="2:2">
      <c r="B1375" s="3"/>
    </row>
    <row r="1376" spans="2:2">
      <c r="B1376" s="3"/>
    </row>
    <row r="1377" spans="2:2">
      <c r="B1377" s="3"/>
    </row>
    <row r="1378" spans="2:2">
      <c r="B1378" s="3"/>
    </row>
    <row r="1379" spans="2:2">
      <c r="B1379" s="3"/>
    </row>
    <row r="1380" spans="2:2">
      <c r="B1380" s="3"/>
    </row>
    <row r="1381" spans="2:2">
      <c r="B1381" s="3"/>
    </row>
    <row r="1382" spans="2:2">
      <c r="B1382" s="3"/>
    </row>
    <row r="1383" spans="2:2">
      <c r="B1383" s="3"/>
    </row>
    <row r="1384" spans="2:2">
      <c r="B1384" s="3"/>
    </row>
    <row r="1385" spans="2:2">
      <c r="B1385" s="3"/>
    </row>
    <row r="1386" spans="2:2">
      <c r="B1386" s="3"/>
    </row>
    <row r="1387" spans="2:2">
      <c r="B1387" s="3"/>
    </row>
    <row r="1388" spans="2:2">
      <c r="B1388" s="3"/>
    </row>
    <row r="1389" spans="2:2">
      <c r="B1389" s="3"/>
    </row>
    <row r="1390" spans="2:2">
      <c r="B1390" s="3"/>
    </row>
    <row r="1391" spans="2:2">
      <c r="B1391" s="3"/>
    </row>
    <row r="1392" spans="2:2">
      <c r="B1392" s="3"/>
    </row>
    <row r="1393" spans="2:2">
      <c r="B1393" s="3"/>
    </row>
    <row r="1394" spans="2:2">
      <c r="B1394" s="3"/>
    </row>
    <row r="1395" spans="2:2">
      <c r="B1395" s="3"/>
    </row>
    <row r="1396" spans="2:2">
      <c r="B1396" s="3"/>
    </row>
    <row r="1397" spans="2:2">
      <c r="B1397" s="3"/>
    </row>
    <row r="1398" spans="2:2">
      <c r="B1398" s="3"/>
    </row>
    <row r="1399" spans="2:2">
      <c r="B1399" s="3"/>
    </row>
    <row r="1400" spans="2:2">
      <c r="B1400" s="3"/>
    </row>
    <row r="1401" spans="2:2">
      <c r="B1401" s="3"/>
    </row>
    <row r="1402" spans="2:2">
      <c r="B1402" s="3"/>
    </row>
    <row r="1403" spans="2:2">
      <c r="B1403" s="3"/>
    </row>
    <row r="1404" spans="2:2">
      <c r="B1404" s="3"/>
    </row>
    <row r="1405" spans="2:2">
      <c r="B1405" s="3"/>
    </row>
    <row r="1406" spans="2:2">
      <c r="B1406" s="3"/>
    </row>
    <row r="1407" spans="2:2">
      <c r="B1407" s="3"/>
    </row>
    <row r="1408" spans="2:2">
      <c r="B1408" s="3"/>
    </row>
    <row r="1409" spans="2:2">
      <c r="B1409" s="3"/>
    </row>
    <row r="1410" spans="2:2">
      <c r="B1410" s="3"/>
    </row>
    <row r="1411" spans="2:2">
      <c r="B1411" s="3"/>
    </row>
    <row r="1412" spans="2:2">
      <c r="B1412" s="3"/>
    </row>
    <row r="1413" spans="2:2">
      <c r="B1413" s="3"/>
    </row>
    <row r="1414" spans="2:2">
      <c r="B1414" s="3"/>
    </row>
    <row r="1415" spans="2:2">
      <c r="B1415" s="3"/>
    </row>
    <row r="1416" spans="2:2">
      <c r="B1416" s="3"/>
    </row>
    <row r="1417" spans="2:2">
      <c r="B1417" s="3"/>
    </row>
    <row r="1418" spans="2:2">
      <c r="B1418" s="3"/>
    </row>
    <row r="1419" spans="2:2">
      <c r="B1419" s="3"/>
    </row>
    <row r="1420" spans="2:2">
      <c r="B1420" s="3"/>
    </row>
    <row r="1421" spans="2:2">
      <c r="B1421" s="3"/>
    </row>
    <row r="1422" spans="2:2">
      <c r="B1422" s="3"/>
    </row>
    <row r="1423" spans="2:2">
      <c r="B1423" s="3"/>
    </row>
    <row r="1424" spans="2:2">
      <c r="B1424" s="3"/>
    </row>
    <row r="1425" spans="2:2">
      <c r="B1425" s="3"/>
    </row>
    <row r="1426" spans="2:2">
      <c r="B1426" s="3"/>
    </row>
    <row r="1427" spans="2:2">
      <c r="B1427" s="3"/>
    </row>
    <row r="1428" spans="2:2">
      <c r="B1428" s="3"/>
    </row>
    <row r="1429" spans="2:2">
      <c r="B1429" s="3"/>
    </row>
    <row r="1430" spans="2:2">
      <c r="B1430" s="3"/>
    </row>
    <row r="1431" spans="2:2">
      <c r="B1431" s="3"/>
    </row>
    <row r="1432" spans="2:2">
      <c r="B1432" s="3"/>
    </row>
    <row r="1433" spans="2:2">
      <c r="B1433" s="3"/>
    </row>
    <row r="1434" spans="2:2">
      <c r="B1434" s="3"/>
    </row>
    <row r="1435" spans="2:2">
      <c r="B1435" s="3"/>
    </row>
    <row r="1436" spans="2:2">
      <c r="B1436" s="3"/>
    </row>
    <row r="1437" spans="2:2">
      <c r="B1437" s="3"/>
    </row>
    <row r="1438" spans="2:2">
      <c r="B1438" s="3"/>
    </row>
    <row r="1439" spans="2:2">
      <c r="B1439" s="3"/>
    </row>
    <row r="1440" spans="2:2">
      <c r="B1440" s="3"/>
    </row>
    <row r="1441" spans="2:2">
      <c r="B1441" s="3"/>
    </row>
    <row r="1442" spans="2:2">
      <c r="B1442" s="3"/>
    </row>
    <row r="1443" spans="2:2">
      <c r="B1443" s="3"/>
    </row>
    <row r="1444" spans="2:2">
      <c r="B1444" s="3"/>
    </row>
    <row r="1445" spans="2:2">
      <c r="B1445" s="3"/>
    </row>
    <row r="1446" spans="2:2">
      <c r="B1446" s="3"/>
    </row>
    <row r="1447" spans="2:2">
      <c r="B1447" s="3"/>
    </row>
    <row r="1448" spans="2:2">
      <c r="B1448" s="3"/>
    </row>
    <row r="1449" spans="2:2">
      <c r="B1449" s="3"/>
    </row>
    <row r="1450" spans="2:2">
      <c r="B1450" s="3"/>
    </row>
    <row r="1451" spans="2:2">
      <c r="B1451" s="3"/>
    </row>
    <row r="1452" spans="2:2">
      <c r="B1452" s="3"/>
    </row>
    <row r="1453" spans="2:2">
      <c r="B1453" s="3"/>
    </row>
    <row r="1454" spans="2:2">
      <c r="B1454" s="3"/>
    </row>
    <row r="1455" spans="2:2">
      <c r="B1455" s="3"/>
    </row>
    <row r="1456" spans="2:2">
      <c r="B1456" s="3"/>
    </row>
    <row r="1457" spans="2:2">
      <c r="B1457" s="3"/>
    </row>
    <row r="1458" spans="2:2">
      <c r="B1458" s="3"/>
    </row>
    <row r="1459" spans="2:2">
      <c r="B1459" s="3"/>
    </row>
    <row r="1460" spans="2:2">
      <c r="B1460" s="3"/>
    </row>
    <row r="1461" spans="2:2">
      <c r="B1461" s="3"/>
    </row>
    <row r="1462" spans="2:2">
      <c r="B1462" s="3"/>
    </row>
    <row r="1463" spans="2:2">
      <c r="B1463" s="3"/>
    </row>
    <row r="1464" spans="2:2">
      <c r="B1464" s="3"/>
    </row>
    <row r="1465" spans="2:2">
      <c r="B1465" s="3"/>
    </row>
    <row r="1466" spans="2:2">
      <c r="B1466" s="3"/>
    </row>
    <row r="1467" spans="2:2">
      <c r="B1467" s="3"/>
    </row>
    <row r="1468" spans="2:2">
      <c r="B1468" s="3"/>
    </row>
    <row r="1469" spans="2:2">
      <c r="B1469" s="3"/>
    </row>
    <row r="1470" spans="2:2">
      <c r="B1470" s="3"/>
    </row>
    <row r="1471" spans="2:2">
      <c r="B1471" s="3"/>
    </row>
    <row r="1472" spans="2:2">
      <c r="B1472" s="3"/>
    </row>
    <row r="1473" spans="2:2">
      <c r="B1473" s="3"/>
    </row>
    <row r="1474" spans="2:2">
      <c r="B1474" s="3"/>
    </row>
    <row r="1475" spans="2:2">
      <c r="B1475" s="3"/>
    </row>
    <row r="1476" spans="2:2">
      <c r="B1476" s="3"/>
    </row>
    <row r="1477" spans="2:2">
      <c r="B1477" s="3"/>
    </row>
    <row r="1478" spans="2:2">
      <c r="B1478" s="3"/>
    </row>
    <row r="1479" spans="2:2">
      <c r="B1479" s="3"/>
    </row>
    <row r="1480" spans="2:2">
      <c r="B1480" s="3"/>
    </row>
    <row r="1481" spans="2:2">
      <c r="B1481" s="3"/>
    </row>
    <row r="1482" spans="2:2">
      <c r="B1482" s="3"/>
    </row>
    <row r="1483" spans="2:2">
      <c r="B1483" s="3"/>
    </row>
    <row r="1484" spans="2:2">
      <c r="B1484" s="3"/>
    </row>
    <row r="1485" spans="2:2">
      <c r="B1485" s="3"/>
    </row>
    <row r="1486" spans="2:2">
      <c r="B1486" s="3"/>
    </row>
    <row r="1487" spans="2:2">
      <c r="B1487" s="3"/>
    </row>
    <row r="1488" spans="2:2">
      <c r="B1488" s="3"/>
    </row>
    <row r="1489" spans="2:2">
      <c r="B1489" s="3"/>
    </row>
    <row r="1490" spans="2:2">
      <c r="B1490" s="3"/>
    </row>
    <row r="1491" spans="2:2">
      <c r="B1491" s="3"/>
    </row>
    <row r="1492" spans="2:2">
      <c r="B1492" s="3"/>
    </row>
    <row r="1493" spans="2:2">
      <c r="B1493" s="3"/>
    </row>
    <row r="1494" spans="2:2">
      <c r="B1494" s="3"/>
    </row>
    <row r="1495" spans="2:2">
      <c r="B1495" s="3"/>
    </row>
    <row r="1496" spans="2:2">
      <c r="B1496" s="3"/>
    </row>
    <row r="1497" spans="2:2">
      <c r="B1497" s="3"/>
    </row>
    <row r="1498" spans="2:2">
      <c r="B1498" s="3"/>
    </row>
    <row r="1499" spans="2:2">
      <c r="B1499" s="3"/>
    </row>
    <row r="1500" spans="2:2">
      <c r="B1500" s="3"/>
    </row>
    <row r="1501" spans="2:2">
      <c r="B1501" s="3"/>
    </row>
    <row r="1502" spans="2:2">
      <c r="B1502" s="3"/>
    </row>
    <row r="1503" spans="2:2">
      <c r="B1503" s="3"/>
    </row>
    <row r="1504" spans="2:2">
      <c r="B1504" s="3"/>
    </row>
    <row r="1505" spans="2:2">
      <c r="B1505" s="3"/>
    </row>
    <row r="1506" spans="2:2">
      <c r="B1506" s="3"/>
    </row>
    <row r="1507" spans="2:2">
      <c r="B1507" s="3"/>
    </row>
    <row r="1508" spans="2:2">
      <c r="B1508" s="3"/>
    </row>
    <row r="1509" spans="2:2">
      <c r="B1509" s="3"/>
    </row>
    <row r="1510" spans="2:2">
      <c r="B1510" s="3"/>
    </row>
    <row r="1511" spans="2:2">
      <c r="B1511" s="3"/>
    </row>
    <row r="1512" spans="2:2">
      <c r="B1512" s="3"/>
    </row>
    <row r="1513" spans="2:2">
      <c r="B1513" s="3"/>
    </row>
    <row r="1514" spans="2:2">
      <c r="B1514" s="3"/>
    </row>
    <row r="1515" spans="2:2">
      <c r="B1515" s="3"/>
    </row>
    <row r="1516" spans="2:2">
      <c r="B1516" s="3"/>
    </row>
    <row r="1517" spans="2:2">
      <c r="B1517" s="3"/>
    </row>
    <row r="1518" spans="2:2">
      <c r="B1518" s="3"/>
    </row>
    <row r="1519" spans="2:2">
      <c r="B1519" s="3"/>
    </row>
    <row r="1520" spans="2:2">
      <c r="B1520" s="3"/>
    </row>
    <row r="1521" spans="2:2">
      <c r="B1521" s="3"/>
    </row>
    <row r="1522" spans="2:2">
      <c r="B1522" s="3"/>
    </row>
    <row r="1523" spans="2:2">
      <c r="B1523" s="3"/>
    </row>
    <row r="1524" spans="2:2">
      <c r="B1524" s="3"/>
    </row>
    <row r="1525" spans="2:2">
      <c r="B1525" s="3"/>
    </row>
    <row r="1526" spans="2:2">
      <c r="B1526" s="3"/>
    </row>
    <row r="1527" spans="2:2">
      <c r="B1527" s="3"/>
    </row>
    <row r="1528" spans="2:2">
      <c r="B1528" s="3"/>
    </row>
    <row r="1529" spans="2:2">
      <c r="B1529" s="3"/>
    </row>
    <row r="1530" spans="2:2">
      <c r="B1530" s="3"/>
    </row>
    <row r="1531" spans="2:2">
      <c r="B1531" s="3"/>
    </row>
    <row r="1532" spans="2:2">
      <c r="B1532" s="3"/>
    </row>
    <row r="1533" spans="2:2">
      <c r="B1533" s="3"/>
    </row>
    <row r="1534" spans="2:2">
      <c r="B1534" s="3"/>
    </row>
    <row r="1535" spans="2:2">
      <c r="B1535" s="3"/>
    </row>
    <row r="1536" spans="2:2">
      <c r="B1536" s="3"/>
    </row>
    <row r="1537" spans="2:2">
      <c r="B1537" s="3"/>
    </row>
    <row r="1538" spans="2:2">
      <c r="B1538" s="3"/>
    </row>
    <row r="1539" spans="2:2">
      <c r="B1539" s="3"/>
    </row>
    <row r="1540" spans="2:2">
      <c r="B1540" s="3"/>
    </row>
    <row r="1541" spans="2:2">
      <c r="B1541" s="3"/>
    </row>
    <row r="1542" spans="2:2">
      <c r="B1542" s="3"/>
    </row>
    <row r="1543" spans="2:2">
      <c r="B1543" s="3"/>
    </row>
    <row r="1544" spans="2:2">
      <c r="B1544" s="3"/>
    </row>
    <row r="1545" spans="2:2">
      <c r="B1545" s="3"/>
    </row>
    <row r="1546" spans="2:2">
      <c r="B1546" s="3"/>
    </row>
    <row r="1547" spans="2:2">
      <c r="B1547" s="3"/>
    </row>
    <row r="1548" spans="2:2">
      <c r="B1548" s="3"/>
    </row>
    <row r="1549" spans="2:2">
      <c r="B1549" s="3"/>
    </row>
    <row r="1550" spans="2:2">
      <c r="B1550" s="3"/>
    </row>
    <row r="1551" spans="2:2">
      <c r="B1551" s="3"/>
    </row>
    <row r="1552" spans="2:2">
      <c r="B1552" s="3"/>
    </row>
    <row r="1553" spans="2:2">
      <c r="B1553" s="3"/>
    </row>
    <row r="1554" spans="2:2">
      <c r="B1554" s="3"/>
    </row>
    <row r="1555" spans="2:2">
      <c r="B1555" s="3"/>
    </row>
    <row r="1556" spans="2:2">
      <c r="B1556" s="3"/>
    </row>
    <row r="1557" spans="2:2">
      <c r="B1557" s="3"/>
    </row>
    <row r="1558" spans="2:2">
      <c r="B1558" s="3"/>
    </row>
    <row r="1559" spans="2:2">
      <c r="B1559" s="3"/>
    </row>
    <row r="1560" spans="2:2">
      <c r="B1560" s="3"/>
    </row>
    <row r="1561" spans="2:2">
      <c r="B1561" s="3"/>
    </row>
    <row r="1562" spans="2:2">
      <c r="B1562" s="3"/>
    </row>
    <row r="1563" spans="2:2">
      <c r="B1563" s="3"/>
    </row>
    <row r="1564" spans="2:2">
      <c r="B1564" s="3"/>
    </row>
    <row r="1565" spans="2:2">
      <c r="B1565" s="3"/>
    </row>
    <row r="1566" spans="2:2">
      <c r="B1566" s="3"/>
    </row>
    <row r="1567" spans="2:2">
      <c r="B1567" s="3"/>
    </row>
    <row r="1568" spans="2:2">
      <c r="B1568" s="3"/>
    </row>
    <row r="1569" spans="2:2">
      <c r="B1569" s="3"/>
    </row>
    <row r="1570" spans="2:2">
      <c r="B1570" s="3"/>
    </row>
    <row r="1571" spans="2:2">
      <c r="B1571" s="3"/>
    </row>
    <row r="1572" spans="2:2">
      <c r="B1572" s="3"/>
    </row>
    <row r="1573" spans="2:2">
      <c r="B1573" s="3"/>
    </row>
    <row r="1574" spans="2:2">
      <c r="B1574" s="3"/>
    </row>
    <row r="1575" spans="2:2">
      <c r="B1575" s="3"/>
    </row>
    <row r="1576" spans="2:2">
      <c r="B1576" s="3"/>
    </row>
    <row r="1577" spans="2:2">
      <c r="B1577" s="3"/>
    </row>
    <row r="1578" spans="2:2">
      <c r="B1578" s="3"/>
    </row>
    <row r="1579" spans="2:2">
      <c r="B1579" s="3"/>
    </row>
    <row r="1580" spans="2:2">
      <c r="B1580" s="3"/>
    </row>
    <row r="1581" spans="2:2">
      <c r="B1581" s="3"/>
    </row>
    <row r="1582" spans="2:2">
      <c r="B1582" s="3"/>
    </row>
    <row r="1583" spans="2:2">
      <c r="B1583" s="3"/>
    </row>
    <row r="1584" spans="2:2">
      <c r="B1584" s="3"/>
    </row>
    <row r="1585" spans="2:2">
      <c r="B1585" s="3"/>
    </row>
    <row r="1586" spans="2:2">
      <c r="B1586" s="3"/>
    </row>
    <row r="1587" spans="2:2">
      <c r="B1587" s="3"/>
    </row>
    <row r="1588" spans="2:2">
      <c r="B1588" s="3"/>
    </row>
    <row r="1589" spans="2:2">
      <c r="B1589" s="3"/>
    </row>
  </sheetData>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V133"/>
  <sheetViews>
    <sheetView view="pageBreakPreview" zoomScale="70" zoomScaleNormal="100" zoomScaleSheetLayoutView="70" workbookViewId="0"/>
  </sheetViews>
  <sheetFormatPr defaultColWidth="9" defaultRowHeight="39.9" customHeight="1"/>
  <cols>
    <col min="1" max="1" width="2.88671875" style="2" customWidth="1"/>
    <col min="2" max="2" width="11.77734375" style="2" customWidth="1"/>
    <col min="3" max="3" width="9" style="2"/>
    <col min="4" max="6" width="3.109375" style="2" customWidth="1"/>
    <col min="7" max="7" width="5.6640625" style="54" customWidth="1"/>
    <col min="8" max="8" width="5.6640625" style="54" hidden="1" customWidth="1"/>
    <col min="9" max="9" width="5.6640625" style="18" customWidth="1"/>
    <col min="10" max="10" width="5.6640625" style="18" hidden="1" customWidth="1"/>
    <col min="11" max="11" width="5.6640625" style="17" customWidth="1"/>
    <col min="12" max="12" width="5.6640625" style="17" hidden="1" customWidth="1"/>
    <col min="13" max="13" width="5.6640625" style="18" customWidth="1"/>
    <col min="14" max="14" width="5.6640625" style="18" hidden="1" customWidth="1"/>
    <col min="15" max="15" width="5.6640625" style="18" customWidth="1"/>
    <col min="16" max="16" width="5.6640625" style="18" hidden="1" customWidth="1"/>
    <col min="17" max="17" width="5.6640625" style="18" customWidth="1"/>
    <col min="18" max="18" width="5.6640625" style="18" hidden="1" customWidth="1"/>
    <col min="19" max="19" width="5.6640625" style="2" customWidth="1"/>
    <col min="20" max="20" width="5.6640625" style="2" hidden="1" customWidth="1"/>
    <col min="21" max="21" width="5.6640625" style="2" customWidth="1"/>
    <col min="22" max="22" width="5.6640625" style="2" hidden="1" customWidth="1"/>
    <col min="23" max="23" width="5.6640625" style="2" customWidth="1"/>
    <col min="24" max="24" width="5.6640625" style="2" hidden="1" customWidth="1"/>
    <col min="25" max="25" width="5.6640625" style="2" customWidth="1"/>
    <col min="26" max="26" width="5.6640625" style="2" hidden="1" customWidth="1"/>
    <col min="27" max="27" width="5.6640625" style="2" customWidth="1"/>
    <col min="28" max="28" width="5.6640625" style="2" hidden="1" customWidth="1"/>
    <col min="29" max="29" width="5.6640625" style="2" customWidth="1"/>
    <col min="30" max="30" width="5.6640625" style="2" hidden="1" customWidth="1"/>
    <col min="31" max="31" width="5.6640625" style="2" customWidth="1"/>
    <col min="32" max="32" width="5.6640625" style="2" hidden="1" customWidth="1"/>
    <col min="33" max="33" width="5.6640625" style="2" customWidth="1"/>
    <col min="34" max="34" width="5.6640625" style="2" hidden="1" customWidth="1"/>
    <col min="35" max="35" width="5.6640625" style="2" customWidth="1"/>
    <col min="36" max="36" width="5.6640625" style="2" hidden="1" customWidth="1"/>
    <col min="37" max="37" width="5.6640625" style="2" customWidth="1"/>
    <col min="38" max="38" width="5.6640625" style="2" hidden="1" customWidth="1"/>
    <col min="39" max="39" width="5.6640625" style="2" customWidth="1"/>
    <col min="40" max="40" width="5.6640625" style="2" hidden="1" customWidth="1"/>
    <col min="41" max="41" width="5.6640625" style="2" customWidth="1"/>
    <col min="42" max="42" width="5.6640625" style="2" hidden="1" customWidth="1"/>
    <col min="43" max="43" width="5.6640625" style="2" customWidth="1"/>
    <col min="44" max="44" width="5.6640625" style="2" hidden="1" customWidth="1"/>
    <col min="45" max="45" width="5.6640625" style="2" customWidth="1"/>
    <col min="46" max="46" width="5.6640625" style="2" hidden="1" customWidth="1"/>
    <col min="47" max="47" width="5.6640625" style="2" customWidth="1"/>
    <col min="48" max="48" width="5.6640625" style="2" hidden="1" customWidth="1"/>
    <col min="49" max="55" width="5.6640625" style="2" customWidth="1"/>
    <col min="56" max="16384" width="9" style="2"/>
  </cols>
  <sheetData>
    <row r="1" spans="2:48" s="31" customFormat="1" ht="23.4" thickBot="1">
      <c r="D1" s="27"/>
      <c r="E1" s="27"/>
      <c r="F1" s="27"/>
      <c r="G1" s="28">
        <f>MONTH(DATE($C$5,$C$9-1,1))</f>
        <v>12</v>
      </c>
      <c r="H1" s="27"/>
      <c r="I1" s="27" t="s">
        <v>1</v>
      </c>
      <c r="J1" s="203"/>
      <c r="K1" s="29"/>
      <c r="L1" s="29"/>
      <c r="M1" s="203"/>
      <c r="N1" s="203"/>
      <c r="O1" s="470">
        <f>YEAR(DATE($C$5,$C$9-1,1))</f>
        <v>2024</v>
      </c>
      <c r="P1" s="470"/>
      <c r="Q1" s="470"/>
      <c r="R1" s="69"/>
      <c r="S1" s="70" t="s">
        <v>18</v>
      </c>
      <c r="T1" s="27"/>
      <c r="U1" s="27"/>
      <c r="V1" s="27"/>
      <c r="W1" s="27"/>
      <c r="X1" s="27"/>
      <c r="Y1" s="27"/>
      <c r="Z1" s="27"/>
      <c r="AA1" s="27"/>
      <c r="AB1" s="27"/>
      <c r="AC1" s="27"/>
      <c r="AD1" s="27"/>
      <c r="AE1" s="27"/>
      <c r="AF1" s="27"/>
      <c r="AG1" s="27"/>
      <c r="AH1" s="27"/>
      <c r="AI1" s="28">
        <f>MONTH(DATE($C$5,$C$9+1,1))</f>
        <v>2</v>
      </c>
      <c r="AJ1" s="30"/>
      <c r="AK1" s="471" t="s">
        <v>1</v>
      </c>
      <c r="AL1" s="471"/>
      <c r="AM1" s="29"/>
      <c r="AN1" s="29"/>
      <c r="AO1" s="203"/>
      <c r="AP1" s="203"/>
      <c r="AQ1" s="470">
        <f>YEAR(DATE($C$5,$C$9+1,1))</f>
        <v>2025</v>
      </c>
      <c r="AR1" s="470"/>
      <c r="AS1" s="470"/>
      <c r="AT1" s="71"/>
      <c r="AU1" s="70" t="s">
        <v>18</v>
      </c>
    </row>
    <row r="2" spans="2:48" s="34" customFormat="1" ht="15" customHeight="1" thickTop="1" thickBot="1">
      <c r="B2" s="468" t="s">
        <v>70</v>
      </c>
      <c r="C2" s="468"/>
      <c r="D2" s="468"/>
      <c r="E2" s="468"/>
      <c r="F2" s="468"/>
      <c r="G2" s="218" t="str">
        <f>CHOOSE($D$21,"月","火","水","木","金","土","日","月","火","水","木","金","土","日")</f>
        <v>日</v>
      </c>
      <c r="H2" s="218"/>
      <c r="I2" s="218" t="str">
        <f>CHOOSE($D$21+1,"月","火","水","木","金","土","日","月","火","水","木","金","土","日")</f>
        <v>月</v>
      </c>
      <c r="J2" s="218"/>
      <c r="K2" s="218" t="str">
        <f>CHOOSE($D$21+2,"月","火","水","木","金","土","日","月","火","水","木","金","土","日")</f>
        <v>火</v>
      </c>
      <c r="L2" s="218"/>
      <c r="M2" s="218" t="str">
        <f>CHOOSE($D$21+3,"月","火","水","木","金","土","日","月","火","水","木","金","土","日")</f>
        <v>水</v>
      </c>
      <c r="N2" s="218"/>
      <c r="O2" s="218" t="str">
        <f>CHOOSE($D$21+4,"月","火","水","木","金","土","日","月","火","水","木","金","土","日")</f>
        <v>木</v>
      </c>
      <c r="P2" s="218"/>
      <c r="Q2" s="218" t="str">
        <f>CHOOSE($D$21+5,"月","火","水","木","金","土","日","月","火","水","木","金","土","日")</f>
        <v>金</v>
      </c>
      <c r="R2" s="218"/>
      <c r="S2" s="218" t="str">
        <f>CHOOSE($D$21+6,"月","火","水","木","金","土","日","月","火","水","木","金","土","日")</f>
        <v>土</v>
      </c>
      <c r="T2" s="60" t="str">
        <f ca="1">IFERROR(VLOOKUP(S3,INDIRECT("祝祭日"),2,0),"")</f>
        <v/>
      </c>
      <c r="U2" s="32"/>
      <c r="V2" s="33"/>
      <c r="X2" s="151"/>
      <c r="Y2" s="151"/>
      <c r="Z2" s="151"/>
      <c r="AA2" s="151"/>
      <c r="AB2" s="32"/>
      <c r="AC2" s="32"/>
      <c r="AD2" s="32"/>
      <c r="AE2" s="32"/>
      <c r="AF2" s="32"/>
      <c r="AG2" s="32"/>
      <c r="AH2" s="32"/>
      <c r="AI2" s="218" t="str">
        <f>CHOOSE($D$21,"月","火","水","木","金","土","日","月","火","水","木","金","土","日")</f>
        <v>日</v>
      </c>
      <c r="AJ2" s="218"/>
      <c r="AK2" s="218" t="str">
        <f>CHOOSE($D$21+1,"月","火","水","木","金","土","日","月","火","水","木","金","土","日")</f>
        <v>月</v>
      </c>
      <c r="AL2" s="218"/>
      <c r="AM2" s="218" t="str">
        <f>CHOOSE($D$21+2,"月","火","水","木","金","土","日","月","火","水","木","金","土","日")</f>
        <v>火</v>
      </c>
      <c r="AN2" s="218"/>
      <c r="AO2" s="218" t="str">
        <f>CHOOSE($D$21+3,"月","火","水","木","金","土","日","月","火","水","木","金","土","日")</f>
        <v>水</v>
      </c>
      <c r="AP2" s="218"/>
      <c r="AQ2" s="218" t="str">
        <f>CHOOSE($D$21+4,"月","火","水","木","金","土","日","月","火","水","木","金","土","日")</f>
        <v>木</v>
      </c>
      <c r="AR2" s="218"/>
      <c r="AS2" s="218" t="str">
        <f>CHOOSE($D$21+5,"月","火","水","木","金","土","日","月","火","水","木","金","土","日")</f>
        <v>金</v>
      </c>
      <c r="AT2" s="218"/>
      <c r="AU2" s="218" t="str">
        <f>CHOOSE($D$21+6,"月","火","水","木","金","土","日","月","火","水","木","金","土","日")</f>
        <v>土</v>
      </c>
    </row>
    <row r="3" spans="2:48" s="6" customFormat="1" ht="15" customHeight="1" thickTop="1" thickBot="1">
      <c r="B3" s="468"/>
      <c r="C3" s="468"/>
      <c r="D3" s="468"/>
      <c r="E3" s="468"/>
      <c r="F3" s="468"/>
      <c r="G3" s="60">
        <f>IF(OR(($B$21&lt;&gt;$C$21),($B$21=MONTH(DATE(C5,C9-1,1)))),DATE($C$5,$C$9-1,1)-WEEKDAY(DATE($C$5,$C$9-1,1))-6+$D$21,DATE($C$5,$C$9-1,1)-WEEKDAY(DATE($C$5,$C$9-1,1))+1+$D$21)</f>
        <v>45627</v>
      </c>
      <c r="H3" s="60" t="str">
        <f ca="1">IFERROR(VLOOKUP(G4,INDIRECT("祝祭日"),2,0),"")</f>
        <v/>
      </c>
      <c r="I3" s="60">
        <f t="shared" ref="I3:I12" si="0">G3+1</f>
        <v>45628</v>
      </c>
      <c r="J3" s="60" t="str">
        <f ca="1">IFERROR(VLOOKUP(I4,INDIRECT("祝祭日"),2,0),"")</f>
        <v/>
      </c>
      <c r="K3" s="60">
        <f t="shared" ref="K3:K12" si="1">I3+1</f>
        <v>45629</v>
      </c>
      <c r="L3" s="60" t="str">
        <f ca="1">IFERROR(VLOOKUP(K4,INDIRECT("祝祭日"),2,0),"")</f>
        <v/>
      </c>
      <c r="M3" s="60">
        <f t="shared" ref="M3:M12" si="2">K3+1</f>
        <v>45630</v>
      </c>
      <c r="N3" s="60" t="str">
        <f ca="1">IFERROR(VLOOKUP(M4,INDIRECT("祝祭日"),2,0),"")</f>
        <v/>
      </c>
      <c r="O3" s="60">
        <f t="shared" ref="O3:O12" si="3">M3+1</f>
        <v>45631</v>
      </c>
      <c r="P3" s="60" t="str">
        <f ca="1">IFERROR(VLOOKUP(O4,INDIRECT("祝祭日"),2,0),"")</f>
        <v/>
      </c>
      <c r="Q3" s="60">
        <f t="shared" ref="Q3:Q12" si="4">O3+1</f>
        <v>45632</v>
      </c>
      <c r="R3" s="60" t="str">
        <f ca="1">IFERROR(VLOOKUP(Q4,INDIRECT("祝祭日"),2,0),"")</f>
        <v/>
      </c>
      <c r="S3" s="60">
        <f t="shared" ref="S3:S12" si="5">Q3+1</f>
        <v>45633</v>
      </c>
      <c r="T3" s="60" t="str">
        <f ca="1">IFERROR(VLOOKUP(S4,INDIRECT("祝祭日"),2,0),"")</f>
        <v/>
      </c>
      <c r="U3" s="60" t="str">
        <f ca="1">IFERROR(VLOOKUP(T4,INDIRECT("祝祭日"),2,0),"")</f>
        <v/>
      </c>
      <c r="V3" s="37"/>
      <c r="W3" s="477">
        <f>C9</f>
        <v>1</v>
      </c>
      <c r="X3" s="477"/>
      <c r="Y3" s="477"/>
      <c r="Z3" s="477"/>
      <c r="AA3" s="477"/>
      <c r="AB3" s="23"/>
      <c r="AC3" s="478" t="s">
        <v>1</v>
      </c>
      <c r="AD3" s="478"/>
      <c r="AE3" s="478"/>
      <c r="AF3" s="23"/>
      <c r="AG3" s="23"/>
      <c r="AH3" s="35"/>
      <c r="AI3" s="60">
        <f>IF(OR(($B$24&lt;&gt;$C$24),($B$24=MONTH(DATE(C5,C9+1,1)))),DATE($C$5,$C$9+1,1)-WEEKDAY(DATE($C$5,$C$9+1,1))-6+$D$24,DATE($C$5,$C$9+1,1)-WEEKDAY(DATE($C$5,$C$9+1,1))+1+$D$24)</f>
        <v>45683</v>
      </c>
      <c r="AJ3" s="60" t="str">
        <f ca="1">IFERROR(VLOOKUP(AI4,INDIRECT("祝祭日"),2,0),"")</f>
        <v/>
      </c>
      <c r="AK3" s="60">
        <f t="shared" ref="AK3:AK12" si="6">AI3+1</f>
        <v>45684</v>
      </c>
      <c r="AL3" s="60" t="str">
        <f ca="1">IFERROR(VLOOKUP(AK4,INDIRECT("祝祭日"),2,0),"")</f>
        <v/>
      </c>
      <c r="AM3" s="60">
        <f t="shared" ref="AM3:AM12" si="7">AK3+1</f>
        <v>45685</v>
      </c>
      <c r="AN3" s="60" t="str">
        <f ca="1">IFERROR(VLOOKUP(AM4,INDIRECT("祝祭日"),2,0),"")</f>
        <v/>
      </c>
      <c r="AO3" s="60">
        <f t="shared" ref="AO3:AO12" si="8">AM3+1</f>
        <v>45686</v>
      </c>
      <c r="AP3" s="60" t="str">
        <f ca="1">IFERROR(VLOOKUP(AO4,INDIRECT("祝祭日"),2,0),"")</f>
        <v/>
      </c>
      <c r="AQ3" s="60">
        <f t="shared" ref="AQ3:AQ12" si="9">AO3+1</f>
        <v>45687</v>
      </c>
      <c r="AR3" s="60" t="str">
        <f ca="1">IFERROR(VLOOKUP(AQ4,INDIRECT("祝祭日"),2,0),"")</f>
        <v/>
      </c>
      <c r="AS3" s="60">
        <f t="shared" ref="AS3:AS12" si="10">AQ3+1</f>
        <v>45688</v>
      </c>
      <c r="AT3" s="60" t="str">
        <f ca="1">IFERROR(VLOOKUP(AS4,INDIRECT("祝祭日"),2,0),"")</f>
        <v/>
      </c>
      <c r="AU3" s="60">
        <f t="shared" ref="AU3:AU12" si="11">AS3+1</f>
        <v>45689</v>
      </c>
      <c r="AV3" s="60" t="str">
        <f ca="1">IFERROR(VLOOKUP(AU4,INDIRECT("祝祭日"),2,0),"")</f>
        <v/>
      </c>
    </row>
    <row r="4" spans="2:48" ht="15.75" hidden="1" customHeight="1" thickTop="1" thickBot="1">
      <c r="D4" s="23"/>
      <c r="E4" s="23"/>
      <c r="F4" s="23"/>
      <c r="G4" s="211">
        <f>IF(OR(($B$21&lt;&gt;$C$21),($B$21=MONTH(DATE(C5,C9-1,1)))),DATE($C$5,$C$9-1,1)-WEEKDAY(DATE($C$5,$C$9-1,1))-6+$D$21,DATE($C$5,$C$9-1,1)-WEEKDAY(DATE($C$5,$C$9-1,1))+1+$D$21)</f>
        <v>45627</v>
      </c>
      <c r="H4" s="211"/>
      <c r="I4" s="211">
        <f t="shared" si="0"/>
        <v>45628</v>
      </c>
      <c r="J4" s="211"/>
      <c r="K4" s="211">
        <f t="shared" si="1"/>
        <v>45629</v>
      </c>
      <c r="L4" s="211"/>
      <c r="M4" s="211">
        <f t="shared" si="2"/>
        <v>45630</v>
      </c>
      <c r="N4" s="211"/>
      <c r="O4" s="211">
        <f t="shared" si="3"/>
        <v>45631</v>
      </c>
      <c r="P4" s="211"/>
      <c r="Q4" s="211">
        <f t="shared" si="4"/>
        <v>45632</v>
      </c>
      <c r="R4" s="211"/>
      <c r="S4" s="211">
        <f t="shared" si="5"/>
        <v>45633</v>
      </c>
      <c r="T4" s="38"/>
      <c r="U4" s="39"/>
      <c r="V4" s="39"/>
      <c r="W4" s="477"/>
      <c r="X4" s="477"/>
      <c r="Y4" s="477"/>
      <c r="Z4" s="477"/>
      <c r="AA4" s="477"/>
      <c r="AB4" s="40"/>
      <c r="AC4" s="478"/>
      <c r="AD4" s="478"/>
      <c r="AE4" s="478"/>
      <c r="AF4" s="41"/>
      <c r="AG4" s="41"/>
      <c r="AH4" s="23"/>
      <c r="AI4" s="211">
        <f>IF(OR(($B$24&lt;&gt;$C$24),($B$24=MONTH(DATE(C5,C9+1,1)))),DATE($C$5,$C$9+1,1)-WEEKDAY(DATE($C$5,$C$9+1,1))-6+$D$24,DATE($C$5,$C$9+1,1)-WEEKDAY(DATE($C$5,$C$9+1,1))+1+$D$24)</f>
        <v>45683</v>
      </c>
      <c r="AJ4" s="214"/>
      <c r="AK4" s="211">
        <f t="shared" si="6"/>
        <v>45684</v>
      </c>
      <c r="AL4" s="214"/>
      <c r="AM4" s="211">
        <f t="shared" si="7"/>
        <v>45685</v>
      </c>
      <c r="AN4" s="214"/>
      <c r="AO4" s="211">
        <f t="shared" si="8"/>
        <v>45686</v>
      </c>
      <c r="AP4" s="214"/>
      <c r="AQ4" s="211">
        <f t="shared" si="9"/>
        <v>45687</v>
      </c>
      <c r="AR4" s="214"/>
      <c r="AS4" s="211">
        <f t="shared" si="10"/>
        <v>45688</v>
      </c>
      <c r="AT4" s="214"/>
      <c r="AU4" s="211">
        <f t="shared" si="11"/>
        <v>45689</v>
      </c>
    </row>
    <row r="5" spans="2:48" s="6" customFormat="1" ht="15" customHeight="1" thickTop="1" thickBot="1">
      <c r="B5" s="467" t="s">
        <v>63</v>
      </c>
      <c r="C5" s="464">
        <v>2025</v>
      </c>
      <c r="D5" s="464"/>
      <c r="E5" s="464"/>
      <c r="F5" s="35"/>
      <c r="G5" s="60">
        <f t="shared" ref="G5:G14" si="12">S3+1</f>
        <v>45634</v>
      </c>
      <c r="H5" s="60" t="str">
        <f ca="1">IFERROR(VLOOKUP(G6,INDIRECT("祝祭日"),2,0),"")</f>
        <v/>
      </c>
      <c r="I5" s="60">
        <f t="shared" si="0"/>
        <v>45635</v>
      </c>
      <c r="J5" s="60" t="str">
        <f ca="1">IFERROR(VLOOKUP(I6,INDIRECT("祝祭日"),2,0),"")</f>
        <v/>
      </c>
      <c r="K5" s="60">
        <f t="shared" si="1"/>
        <v>45636</v>
      </c>
      <c r="L5" s="60" t="str">
        <f ca="1">IFERROR(VLOOKUP(K6,INDIRECT("祝祭日"),2,0),"")</f>
        <v/>
      </c>
      <c r="M5" s="60">
        <f t="shared" si="2"/>
        <v>45637</v>
      </c>
      <c r="N5" s="60" t="str">
        <f ca="1">IFERROR(VLOOKUP(M6,INDIRECT("祝祭日"),2,0),"")</f>
        <v/>
      </c>
      <c r="O5" s="60">
        <f t="shared" si="3"/>
        <v>45638</v>
      </c>
      <c r="P5" s="60" t="str">
        <f ca="1">IFERROR(VLOOKUP(O6,INDIRECT("祝祭日"),2,0),"")</f>
        <v/>
      </c>
      <c r="Q5" s="60">
        <f t="shared" si="4"/>
        <v>45639</v>
      </c>
      <c r="R5" s="60" t="str">
        <f ca="1">IFERROR(VLOOKUP(Q6,INDIRECT("祝祭日"),2,0),"")</f>
        <v/>
      </c>
      <c r="S5" s="60">
        <f t="shared" si="5"/>
        <v>45640</v>
      </c>
      <c r="T5" s="60" t="str">
        <f ca="1">IFERROR(VLOOKUP(S6,INDIRECT("祝祭日"),2,0),"")</f>
        <v/>
      </c>
      <c r="U5" s="60" t="str">
        <f ca="1">IFERROR(VLOOKUP(T6,INDIRECT("祝祭日"),2,0),"")</f>
        <v/>
      </c>
      <c r="V5" s="37"/>
      <c r="W5" s="477"/>
      <c r="X5" s="477"/>
      <c r="Y5" s="477"/>
      <c r="Z5" s="477"/>
      <c r="AA5" s="477"/>
      <c r="AB5" s="23"/>
      <c r="AC5" s="478"/>
      <c r="AD5" s="478"/>
      <c r="AE5" s="478"/>
      <c r="AF5" s="23"/>
      <c r="AG5" s="23"/>
      <c r="AH5" s="35"/>
      <c r="AI5" s="60">
        <f t="shared" ref="AI5:AI14" si="13">AU3+1</f>
        <v>45690</v>
      </c>
      <c r="AJ5" s="60" t="str">
        <f ca="1">IFERROR(VLOOKUP(AI6,INDIRECT("祝祭日"),2,0),"")</f>
        <v/>
      </c>
      <c r="AK5" s="60">
        <f t="shared" si="6"/>
        <v>45691</v>
      </c>
      <c r="AL5" s="60" t="str">
        <f ca="1">IFERROR(VLOOKUP(AK6,INDIRECT("祝祭日"),2,0),"")</f>
        <v/>
      </c>
      <c r="AM5" s="60">
        <f t="shared" si="7"/>
        <v>45692</v>
      </c>
      <c r="AN5" s="60" t="str">
        <f ca="1">IFERROR(VLOOKUP(AM6,INDIRECT("祝祭日"),2,0),"")</f>
        <v/>
      </c>
      <c r="AO5" s="60">
        <f t="shared" si="8"/>
        <v>45693</v>
      </c>
      <c r="AP5" s="60" t="str">
        <f ca="1">IFERROR(VLOOKUP(AO6,INDIRECT("祝祭日"),2,0),"")</f>
        <v/>
      </c>
      <c r="AQ5" s="60">
        <f t="shared" si="9"/>
        <v>45694</v>
      </c>
      <c r="AR5" s="60" t="str">
        <f ca="1">IFERROR(VLOOKUP(AQ6,INDIRECT("祝祭日"),2,0),"")</f>
        <v/>
      </c>
      <c r="AS5" s="60">
        <f t="shared" si="10"/>
        <v>45695</v>
      </c>
      <c r="AT5" s="60" t="str">
        <f ca="1">IFERROR(VLOOKUP(AS6,INDIRECT("祝祭日"),2,0),"")</f>
        <v/>
      </c>
      <c r="AU5" s="60">
        <f t="shared" si="11"/>
        <v>45696</v>
      </c>
      <c r="AV5" s="60" t="str">
        <f ca="1">IFERROR(VLOOKUP(AU6,INDIRECT("祝祭日"),2,0),"")</f>
        <v/>
      </c>
    </row>
    <row r="6" spans="2:48" ht="15.75" hidden="1" customHeight="1" thickTop="1" thickBot="1">
      <c r="B6" s="467"/>
      <c r="C6" s="464"/>
      <c r="D6" s="464"/>
      <c r="E6" s="464"/>
      <c r="F6" s="23"/>
      <c r="G6" s="211">
        <f t="shared" si="12"/>
        <v>45634</v>
      </c>
      <c r="H6" s="211"/>
      <c r="I6" s="211">
        <f t="shared" si="0"/>
        <v>45635</v>
      </c>
      <c r="J6" s="211"/>
      <c r="K6" s="211">
        <f t="shared" si="1"/>
        <v>45636</v>
      </c>
      <c r="L6" s="211"/>
      <c r="M6" s="211">
        <f t="shared" si="2"/>
        <v>45637</v>
      </c>
      <c r="N6" s="211"/>
      <c r="O6" s="211">
        <f t="shared" si="3"/>
        <v>45638</v>
      </c>
      <c r="P6" s="60" t="str">
        <f ca="1">IFERROR(VLOOKUP(O7,INDIRECT("祝祭日"),2,0),"")</f>
        <v/>
      </c>
      <c r="Q6" s="211">
        <f t="shared" si="4"/>
        <v>45639</v>
      </c>
      <c r="R6" s="211"/>
      <c r="S6" s="211">
        <f t="shared" si="5"/>
        <v>45640</v>
      </c>
      <c r="T6" s="38"/>
      <c r="U6" s="39"/>
      <c r="V6" s="39"/>
      <c r="W6" s="477"/>
      <c r="X6" s="477"/>
      <c r="Y6" s="477"/>
      <c r="Z6" s="477"/>
      <c r="AA6" s="477"/>
      <c r="AB6" s="40"/>
      <c r="AC6" s="478"/>
      <c r="AD6" s="478"/>
      <c r="AE6" s="478"/>
      <c r="AF6" s="41"/>
      <c r="AG6" s="41"/>
      <c r="AH6" s="23"/>
      <c r="AI6" s="211">
        <f t="shared" si="13"/>
        <v>45690</v>
      </c>
      <c r="AJ6" s="211"/>
      <c r="AK6" s="211">
        <f t="shared" si="6"/>
        <v>45691</v>
      </c>
      <c r="AL6" s="211"/>
      <c r="AM6" s="211">
        <f t="shared" si="7"/>
        <v>45692</v>
      </c>
      <c r="AN6" s="211"/>
      <c r="AO6" s="211">
        <f t="shared" si="8"/>
        <v>45693</v>
      </c>
      <c r="AP6" s="211"/>
      <c r="AQ6" s="211">
        <f t="shared" si="9"/>
        <v>45694</v>
      </c>
      <c r="AR6" s="214"/>
      <c r="AS6" s="211">
        <f t="shared" si="10"/>
        <v>45695</v>
      </c>
      <c r="AT6" s="214"/>
      <c r="AU6" s="211">
        <f t="shared" si="11"/>
        <v>45696</v>
      </c>
    </row>
    <row r="7" spans="2:48" s="6" customFormat="1" ht="15" customHeight="1" thickTop="1" thickBot="1">
      <c r="B7" s="467"/>
      <c r="C7" s="464"/>
      <c r="D7" s="464"/>
      <c r="E7" s="464"/>
      <c r="F7" s="35"/>
      <c r="G7" s="60">
        <f t="shared" si="12"/>
        <v>45641</v>
      </c>
      <c r="H7" s="60" t="str">
        <f ca="1">IFERROR(VLOOKUP(G8,INDIRECT("祝祭日"),2,0),"")</f>
        <v/>
      </c>
      <c r="I7" s="60">
        <f t="shared" si="0"/>
        <v>45642</v>
      </c>
      <c r="J7" s="60" t="str">
        <f ca="1">IFERROR(VLOOKUP(I8,INDIRECT("祝祭日"),2,0),"")</f>
        <v/>
      </c>
      <c r="K7" s="60">
        <f t="shared" si="1"/>
        <v>45643</v>
      </c>
      <c r="L7" s="60" t="str">
        <f ca="1">IFERROR(VLOOKUP(K8,INDIRECT("祝祭日"),2,0),"")</f>
        <v/>
      </c>
      <c r="M7" s="60">
        <f t="shared" si="2"/>
        <v>45644</v>
      </c>
      <c r="N7" s="60" t="str">
        <f ca="1">IFERROR(VLOOKUP(M8,INDIRECT("祝祭日"),2,0),"")</f>
        <v/>
      </c>
      <c r="O7" s="60">
        <f t="shared" si="3"/>
        <v>45645</v>
      </c>
      <c r="P7" s="60" t="str">
        <f ca="1">IFERROR(VLOOKUP(O8,INDIRECT("祝祭日"),2,0),"")</f>
        <v/>
      </c>
      <c r="Q7" s="60">
        <f t="shared" si="4"/>
        <v>45646</v>
      </c>
      <c r="R7" s="60" t="str">
        <f ca="1">IFERROR(VLOOKUP(Q8,INDIRECT("祝祭日"),2,0),"")</f>
        <v/>
      </c>
      <c r="S7" s="60">
        <f t="shared" si="5"/>
        <v>45647</v>
      </c>
      <c r="T7" s="60" t="str">
        <f ca="1">IFERROR(VLOOKUP(S8,INDIRECT("祝祭日"),2,0),"")</f>
        <v/>
      </c>
      <c r="U7" s="60" t="str">
        <f ca="1">IFERROR(VLOOKUP(T8,INDIRECT("祝祭日"),2,0),"")</f>
        <v/>
      </c>
      <c r="V7" s="37"/>
      <c r="W7" s="477"/>
      <c r="X7" s="477"/>
      <c r="Y7" s="477"/>
      <c r="Z7" s="477"/>
      <c r="AA7" s="477"/>
      <c r="AB7" s="23"/>
      <c r="AC7" s="478"/>
      <c r="AD7" s="478"/>
      <c r="AE7" s="478"/>
      <c r="AF7" s="23"/>
      <c r="AG7" s="23"/>
      <c r="AH7" s="35"/>
      <c r="AI7" s="60">
        <f t="shared" si="13"/>
        <v>45697</v>
      </c>
      <c r="AJ7" s="60" t="str">
        <f ca="1">IFERROR(VLOOKUP(AI8,INDIRECT("祝祭日"),2,0),"")</f>
        <v/>
      </c>
      <c r="AK7" s="60">
        <f t="shared" si="6"/>
        <v>45698</v>
      </c>
      <c r="AL7" s="60" t="str">
        <f ca="1">IFERROR(VLOOKUP(AK8,INDIRECT("祝祭日"),2,0),"")</f>
        <v/>
      </c>
      <c r="AM7" s="60">
        <f t="shared" si="7"/>
        <v>45699</v>
      </c>
      <c r="AN7" s="60" t="str">
        <f ca="1">IFERROR(VLOOKUP(AM8,INDIRECT("祝祭日"),2,0),"")</f>
        <v>建国記念の日</v>
      </c>
      <c r="AO7" s="60">
        <f t="shared" si="8"/>
        <v>45700</v>
      </c>
      <c r="AP7" s="60" t="str">
        <f ca="1">IFERROR(VLOOKUP(AO8,INDIRECT("祝祭日"),2,0),"")</f>
        <v/>
      </c>
      <c r="AQ7" s="60">
        <f t="shared" si="9"/>
        <v>45701</v>
      </c>
      <c r="AR7" s="60" t="str">
        <f ca="1">IFERROR(VLOOKUP(AQ8,INDIRECT("祝祭日"),2,0),"")</f>
        <v/>
      </c>
      <c r="AS7" s="60">
        <f t="shared" si="10"/>
        <v>45702</v>
      </c>
      <c r="AT7" s="60" t="str">
        <f ca="1">IFERROR(VLOOKUP(AS8,INDIRECT("祝祭日"),2,0),"")</f>
        <v/>
      </c>
      <c r="AU7" s="60">
        <f t="shared" si="11"/>
        <v>45703</v>
      </c>
      <c r="AV7" s="60" t="str">
        <f ca="1">IFERROR(VLOOKUP(AU8,INDIRECT("祝祭日"),2,0),"")</f>
        <v/>
      </c>
    </row>
    <row r="8" spans="2:48" ht="15.75" hidden="1" customHeight="1" thickTop="1" thickBot="1">
      <c r="B8" s="210"/>
      <c r="C8" s="215"/>
      <c r="D8" s="216"/>
      <c r="E8" s="217"/>
      <c r="F8" s="23"/>
      <c r="G8" s="211">
        <f t="shared" si="12"/>
        <v>45641</v>
      </c>
      <c r="H8" s="211"/>
      <c r="I8" s="211">
        <f t="shared" si="0"/>
        <v>45642</v>
      </c>
      <c r="J8" s="211"/>
      <c r="K8" s="211">
        <f t="shared" si="1"/>
        <v>45643</v>
      </c>
      <c r="L8" s="211"/>
      <c r="M8" s="211">
        <f t="shared" si="2"/>
        <v>45644</v>
      </c>
      <c r="N8" s="211"/>
      <c r="O8" s="211">
        <f t="shared" si="3"/>
        <v>45645</v>
      </c>
      <c r="P8" s="211"/>
      <c r="Q8" s="211">
        <f t="shared" si="4"/>
        <v>45646</v>
      </c>
      <c r="R8" s="211"/>
      <c r="S8" s="211">
        <f t="shared" si="5"/>
        <v>45647</v>
      </c>
      <c r="T8" s="42"/>
      <c r="U8" s="23"/>
      <c r="V8" s="23"/>
      <c r="W8" s="477"/>
      <c r="X8" s="477"/>
      <c r="Y8" s="477"/>
      <c r="Z8" s="477"/>
      <c r="AA8" s="477"/>
      <c r="AB8" s="40"/>
      <c r="AC8" s="478"/>
      <c r="AD8" s="478"/>
      <c r="AE8" s="478"/>
      <c r="AF8" s="23"/>
      <c r="AG8" s="23"/>
      <c r="AH8" s="23"/>
      <c r="AI8" s="211">
        <f t="shared" si="13"/>
        <v>45697</v>
      </c>
      <c r="AJ8" s="211"/>
      <c r="AK8" s="211">
        <f t="shared" si="6"/>
        <v>45698</v>
      </c>
      <c r="AL8" s="211"/>
      <c r="AM8" s="211">
        <f t="shared" si="7"/>
        <v>45699</v>
      </c>
      <c r="AN8" s="211"/>
      <c r="AO8" s="211">
        <f t="shared" si="8"/>
        <v>45700</v>
      </c>
      <c r="AP8" s="211"/>
      <c r="AQ8" s="211">
        <f t="shared" si="9"/>
        <v>45701</v>
      </c>
      <c r="AR8" s="211"/>
      <c r="AS8" s="211">
        <f t="shared" si="10"/>
        <v>45702</v>
      </c>
      <c r="AT8" s="211"/>
      <c r="AU8" s="211">
        <f t="shared" si="11"/>
        <v>45703</v>
      </c>
    </row>
    <row r="9" spans="2:48" s="6" customFormat="1" ht="15" customHeight="1" thickTop="1" thickBot="1">
      <c r="B9" s="467" t="s">
        <v>65</v>
      </c>
      <c r="C9" s="465">
        <v>1</v>
      </c>
      <c r="D9" s="465"/>
      <c r="E9" s="465"/>
      <c r="F9" s="35"/>
      <c r="G9" s="60">
        <f t="shared" si="12"/>
        <v>45648</v>
      </c>
      <c r="H9" s="60" t="str">
        <f ca="1">IFERROR(VLOOKUP(G10,INDIRECT("祝祭日"),2,0),"")</f>
        <v/>
      </c>
      <c r="I9" s="60">
        <f t="shared" si="0"/>
        <v>45649</v>
      </c>
      <c r="J9" s="60" t="str">
        <f ca="1">IFERROR(VLOOKUP(I10,INDIRECT("祝祭日"),2,0),"")</f>
        <v/>
      </c>
      <c r="K9" s="60">
        <f t="shared" si="1"/>
        <v>45650</v>
      </c>
      <c r="L9" s="60" t="str">
        <f ca="1">IFERROR(VLOOKUP(K10,INDIRECT("祝祭日"),2,0),"")</f>
        <v/>
      </c>
      <c r="M9" s="60">
        <f t="shared" si="2"/>
        <v>45651</v>
      </c>
      <c r="N9" s="60" t="str">
        <f ca="1">IFERROR(VLOOKUP(M10,INDIRECT("祝祭日"),2,0),"")</f>
        <v/>
      </c>
      <c r="O9" s="60">
        <f t="shared" si="3"/>
        <v>45652</v>
      </c>
      <c r="P9" s="60" t="str">
        <f ca="1">IFERROR(VLOOKUP(O10,INDIRECT("祝祭日"),2,0),"")</f>
        <v/>
      </c>
      <c r="Q9" s="60">
        <f t="shared" si="4"/>
        <v>45653</v>
      </c>
      <c r="R9" s="60" t="str">
        <f ca="1">IFERROR(VLOOKUP(Q10,INDIRECT("祝祭日"),2,0),"")</f>
        <v/>
      </c>
      <c r="S9" s="60">
        <f t="shared" si="5"/>
        <v>45654</v>
      </c>
      <c r="T9" s="60" t="str">
        <f ca="1">IFERROR(VLOOKUP(S10,INDIRECT("祝祭日"),2,0),"")</f>
        <v/>
      </c>
      <c r="U9" s="60" t="str">
        <f ca="1">IFERROR(VLOOKUP(T10,INDIRECT("祝祭日"),2,0),"")</f>
        <v/>
      </c>
      <c r="V9" s="37"/>
      <c r="W9" s="477"/>
      <c r="X9" s="477"/>
      <c r="Y9" s="477"/>
      <c r="Z9" s="477"/>
      <c r="AA9" s="477"/>
      <c r="AB9" s="35"/>
      <c r="AC9" s="478"/>
      <c r="AD9" s="478"/>
      <c r="AE9" s="478"/>
      <c r="AF9" s="43"/>
      <c r="AG9" s="43"/>
      <c r="AH9" s="35"/>
      <c r="AI9" s="60">
        <f t="shared" si="13"/>
        <v>45704</v>
      </c>
      <c r="AJ9" s="60" t="str">
        <f ca="1">IFERROR(VLOOKUP(AI10,INDIRECT("祝祭日"),2,0),"")</f>
        <v/>
      </c>
      <c r="AK9" s="60">
        <f t="shared" si="6"/>
        <v>45705</v>
      </c>
      <c r="AL9" s="60" t="str">
        <f ca="1">IFERROR(VLOOKUP(AK10,INDIRECT("祝祭日"),2,0),"")</f>
        <v/>
      </c>
      <c r="AM9" s="60">
        <f t="shared" si="7"/>
        <v>45706</v>
      </c>
      <c r="AN9" s="60" t="str">
        <f ca="1">IFERROR(VLOOKUP(AM10,INDIRECT("祝祭日"),2,0),"")</f>
        <v/>
      </c>
      <c r="AO9" s="60">
        <f t="shared" si="8"/>
        <v>45707</v>
      </c>
      <c r="AP9" s="60" t="str">
        <f ca="1">IFERROR(VLOOKUP(AO10,INDIRECT("祝祭日"),2,0),"")</f>
        <v/>
      </c>
      <c r="AQ9" s="60">
        <f t="shared" si="9"/>
        <v>45708</v>
      </c>
      <c r="AR9" s="60" t="str">
        <f ca="1">IFERROR(VLOOKUP(AQ10,INDIRECT("祝祭日"),2,0),"")</f>
        <v/>
      </c>
      <c r="AS9" s="60">
        <f t="shared" si="10"/>
        <v>45709</v>
      </c>
      <c r="AT9" s="60" t="str">
        <f ca="1">IFERROR(VLOOKUP(AS10,INDIRECT("祝祭日"),2,0),"")</f>
        <v/>
      </c>
      <c r="AU9" s="60">
        <f t="shared" si="11"/>
        <v>45710</v>
      </c>
      <c r="AV9" s="60" t="str">
        <f ca="1">IFERROR(VLOOKUP(AU10,INDIRECT("祝祭日"),2,0),"")</f>
        <v/>
      </c>
    </row>
    <row r="10" spans="2:48" ht="15.75" hidden="1" customHeight="1" thickTop="1" thickBot="1">
      <c r="B10" s="467"/>
      <c r="C10" s="465"/>
      <c r="D10" s="465"/>
      <c r="E10" s="465"/>
      <c r="F10" s="23"/>
      <c r="G10" s="211">
        <f t="shared" si="12"/>
        <v>45648</v>
      </c>
      <c r="H10" s="211"/>
      <c r="I10" s="211">
        <f t="shared" si="0"/>
        <v>45649</v>
      </c>
      <c r="J10" s="211"/>
      <c r="K10" s="211">
        <f t="shared" si="1"/>
        <v>45650</v>
      </c>
      <c r="L10" s="211"/>
      <c r="M10" s="211">
        <f t="shared" si="2"/>
        <v>45651</v>
      </c>
      <c r="N10" s="211"/>
      <c r="O10" s="211">
        <f t="shared" si="3"/>
        <v>45652</v>
      </c>
      <c r="P10" s="211"/>
      <c r="Q10" s="211">
        <f t="shared" si="4"/>
        <v>45653</v>
      </c>
      <c r="R10" s="211"/>
      <c r="S10" s="211">
        <f t="shared" si="5"/>
        <v>45654</v>
      </c>
      <c r="T10" s="42"/>
      <c r="U10" s="23"/>
      <c r="V10" s="23"/>
      <c r="W10" s="23"/>
      <c r="X10" s="23"/>
      <c r="Y10" s="23"/>
      <c r="Z10" s="23"/>
      <c r="AA10" s="23"/>
      <c r="AB10" s="23"/>
      <c r="AC10" s="23"/>
      <c r="AD10" s="23"/>
      <c r="AE10" s="23"/>
      <c r="AF10" s="23"/>
      <c r="AG10" s="23"/>
      <c r="AH10" s="23"/>
      <c r="AI10" s="211">
        <f t="shared" si="13"/>
        <v>45704</v>
      </c>
      <c r="AJ10" s="211"/>
      <c r="AK10" s="211">
        <f t="shared" si="6"/>
        <v>45705</v>
      </c>
      <c r="AL10" s="211"/>
      <c r="AM10" s="211">
        <f t="shared" si="7"/>
        <v>45706</v>
      </c>
      <c r="AN10" s="211"/>
      <c r="AO10" s="211">
        <f t="shared" si="8"/>
        <v>45707</v>
      </c>
      <c r="AP10" s="211"/>
      <c r="AQ10" s="211">
        <f t="shared" si="9"/>
        <v>45708</v>
      </c>
      <c r="AR10" s="211"/>
      <c r="AS10" s="211">
        <f t="shared" si="10"/>
        <v>45709</v>
      </c>
      <c r="AT10" s="211"/>
      <c r="AU10" s="211">
        <f t="shared" si="11"/>
        <v>45710</v>
      </c>
    </row>
    <row r="11" spans="2:48" s="6" customFormat="1" ht="15" customHeight="1" thickTop="1" thickBot="1">
      <c r="B11" s="467"/>
      <c r="C11" s="465"/>
      <c r="D11" s="465"/>
      <c r="E11" s="465"/>
      <c r="F11" s="35"/>
      <c r="G11" s="60">
        <f t="shared" si="12"/>
        <v>45655</v>
      </c>
      <c r="H11" s="60" t="str">
        <f ca="1">IFERROR(VLOOKUP(G12,INDIRECT("祝祭日"),2,0),"")</f>
        <v/>
      </c>
      <c r="I11" s="60">
        <f t="shared" si="0"/>
        <v>45656</v>
      </c>
      <c r="J11" s="60" t="str">
        <f ca="1">IFERROR(VLOOKUP(I12,INDIRECT("祝祭日"),2,0),"")</f>
        <v/>
      </c>
      <c r="K11" s="60">
        <f t="shared" si="1"/>
        <v>45657</v>
      </c>
      <c r="L11" s="60" t="str">
        <f ca="1">IFERROR(VLOOKUP(K12,INDIRECT("祝祭日"),2,0),"")</f>
        <v/>
      </c>
      <c r="M11" s="60">
        <f t="shared" si="2"/>
        <v>45658</v>
      </c>
      <c r="N11" s="60" t="str">
        <f ca="1">IFERROR(VLOOKUP(M12,INDIRECT("祝祭日"),2,0),"")</f>
        <v>元日</v>
      </c>
      <c r="O11" s="60">
        <f t="shared" si="3"/>
        <v>45659</v>
      </c>
      <c r="P11" s="60" t="str">
        <f ca="1">IFERROR(VLOOKUP(O12,INDIRECT("祝祭日"),2,0),"")</f>
        <v/>
      </c>
      <c r="Q11" s="60">
        <f t="shared" si="4"/>
        <v>45660</v>
      </c>
      <c r="R11" s="60" t="str">
        <f ca="1">IFERROR(VLOOKUP(Q12,INDIRECT("祝祭日"),2,0),"")</f>
        <v/>
      </c>
      <c r="S11" s="60">
        <f t="shared" si="5"/>
        <v>45661</v>
      </c>
      <c r="T11" s="60" t="str">
        <f ca="1">IFERROR(VLOOKUP(S12,INDIRECT("祝祭日"),2,0),"")</f>
        <v/>
      </c>
      <c r="U11" s="60" t="str">
        <f ca="1">IFERROR(VLOOKUP(T12,INDIRECT("祝祭日"),2,0),"")</f>
        <v/>
      </c>
      <c r="V11" s="37"/>
      <c r="W11" s="469">
        <f>C5</f>
        <v>2025</v>
      </c>
      <c r="X11" s="469"/>
      <c r="Y11" s="469"/>
      <c r="Z11" s="469"/>
      <c r="AA11" s="469"/>
      <c r="AB11" s="469"/>
      <c r="AC11" s="469"/>
      <c r="AD11" s="469"/>
      <c r="AE11" s="469"/>
      <c r="AF11" s="35"/>
      <c r="AG11" s="35"/>
      <c r="AH11" s="35"/>
      <c r="AI11" s="60">
        <f t="shared" si="13"/>
        <v>45711</v>
      </c>
      <c r="AJ11" s="60" t="str">
        <f ca="1">IFERROR(VLOOKUP(AI12,INDIRECT("祝祭日"),2,0),"")</f>
        <v>天皇誕生日</v>
      </c>
      <c r="AK11" s="60">
        <f t="shared" si="6"/>
        <v>45712</v>
      </c>
      <c r="AL11" s="60" t="str">
        <f ca="1">IFERROR(VLOOKUP(AK12,INDIRECT("祝祭日"),2,0),"")</f>
        <v>休日</v>
      </c>
      <c r="AM11" s="60">
        <f t="shared" si="7"/>
        <v>45713</v>
      </c>
      <c r="AN11" s="60" t="str">
        <f ca="1">IFERROR(VLOOKUP(AM12,INDIRECT("祝祭日"),2,0),"")</f>
        <v/>
      </c>
      <c r="AO11" s="60">
        <f t="shared" si="8"/>
        <v>45714</v>
      </c>
      <c r="AP11" s="60" t="str">
        <f ca="1">IFERROR(VLOOKUP(AO12,INDIRECT("祝祭日"),2,0),"")</f>
        <v/>
      </c>
      <c r="AQ11" s="60">
        <f t="shared" si="9"/>
        <v>45715</v>
      </c>
      <c r="AR11" s="60" t="str">
        <f ca="1">IFERROR(VLOOKUP(AQ12,INDIRECT("祝祭日"),2,0),"")</f>
        <v/>
      </c>
      <c r="AS11" s="60">
        <f t="shared" si="10"/>
        <v>45716</v>
      </c>
      <c r="AT11" s="60" t="str">
        <f ca="1">IFERROR(VLOOKUP(Q12,INDIRECT("祝祭日"),2,0),"")</f>
        <v/>
      </c>
      <c r="AU11" s="60">
        <f t="shared" si="11"/>
        <v>45717</v>
      </c>
      <c r="AV11" s="60" t="str">
        <f ca="1">IFERROR(VLOOKUP(AU12,INDIRECT("祝祭日"),2,0),"")</f>
        <v/>
      </c>
    </row>
    <row r="12" spans="2:48" ht="15.75" hidden="1" customHeight="1" thickTop="1" thickBot="1">
      <c r="B12" s="210"/>
      <c r="C12" s="215"/>
      <c r="D12" s="216"/>
      <c r="E12" s="217"/>
      <c r="F12" s="23"/>
      <c r="G12" s="211">
        <f t="shared" si="12"/>
        <v>45655</v>
      </c>
      <c r="H12" s="213"/>
      <c r="I12" s="212">
        <f t="shared" si="0"/>
        <v>45656</v>
      </c>
      <c r="J12" s="213"/>
      <c r="K12" s="212">
        <f t="shared" si="1"/>
        <v>45657</v>
      </c>
      <c r="L12" s="213"/>
      <c r="M12" s="212">
        <f t="shared" si="2"/>
        <v>45658</v>
      </c>
      <c r="N12" s="213"/>
      <c r="O12" s="212">
        <f t="shared" si="3"/>
        <v>45659</v>
      </c>
      <c r="P12" s="213"/>
      <c r="Q12" s="212">
        <f t="shared" si="4"/>
        <v>45660</v>
      </c>
      <c r="R12" s="213"/>
      <c r="S12" s="212">
        <f t="shared" si="5"/>
        <v>45661</v>
      </c>
      <c r="T12" s="42"/>
      <c r="U12" s="23"/>
      <c r="V12" s="23"/>
      <c r="W12" s="469"/>
      <c r="X12" s="469"/>
      <c r="Y12" s="469"/>
      <c r="Z12" s="469"/>
      <c r="AA12" s="469"/>
      <c r="AB12" s="469"/>
      <c r="AC12" s="469"/>
      <c r="AD12" s="469"/>
      <c r="AE12" s="469"/>
      <c r="AF12" s="23"/>
      <c r="AI12" s="211">
        <f t="shared" si="13"/>
        <v>45711</v>
      </c>
      <c r="AJ12" s="213"/>
      <c r="AK12" s="212">
        <f t="shared" si="6"/>
        <v>45712</v>
      </c>
      <c r="AL12" s="213"/>
      <c r="AM12" s="212">
        <f t="shared" si="7"/>
        <v>45713</v>
      </c>
      <c r="AN12" s="213"/>
      <c r="AO12" s="212">
        <f t="shared" si="8"/>
        <v>45714</v>
      </c>
      <c r="AP12" s="213"/>
      <c r="AQ12" s="212">
        <f t="shared" si="9"/>
        <v>45715</v>
      </c>
      <c r="AR12" s="213"/>
      <c r="AS12" s="212">
        <f t="shared" si="10"/>
        <v>45716</v>
      </c>
      <c r="AT12" s="213"/>
      <c r="AU12" s="212">
        <f t="shared" si="11"/>
        <v>45717</v>
      </c>
      <c r="AV12" s="60" t="str">
        <f ca="1">IFERROR(VLOOKUP(AU13,INDIRECT("祝祭日"),2,0),"")</f>
        <v/>
      </c>
    </row>
    <row r="13" spans="2:48" s="6" customFormat="1" ht="15" customHeight="1" thickTop="1" thickBot="1">
      <c r="B13" s="467" t="s">
        <v>64</v>
      </c>
      <c r="C13" s="466" t="s">
        <v>66</v>
      </c>
      <c r="D13" s="466"/>
      <c r="E13" s="466"/>
      <c r="F13" s="35"/>
      <c r="G13" s="60">
        <f t="shared" ref="G13" si="14">S11+1</f>
        <v>45662</v>
      </c>
      <c r="H13" s="60" t="str">
        <f ca="1">IFERROR(VLOOKUP(G14,INDIRECT("祝祭日"),2,0),"")</f>
        <v/>
      </c>
      <c r="I13" s="60">
        <f t="shared" ref="I13:I14" si="15">G13+1</f>
        <v>45663</v>
      </c>
      <c r="J13" s="60" t="str">
        <f ca="1">IFERROR(VLOOKUP(I14,INDIRECT("祝祭日"),2,0),"")</f>
        <v/>
      </c>
      <c r="K13" s="60">
        <f t="shared" ref="K13:K14" si="16">I13+1</f>
        <v>45664</v>
      </c>
      <c r="L13" s="60" t="str">
        <f ca="1">IFERROR(VLOOKUP(K14,INDIRECT("祝祭日"),2,0),"")</f>
        <v/>
      </c>
      <c r="M13" s="60">
        <f t="shared" ref="M13:M14" si="17">K13+1</f>
        <v>45665</v>
      </c>
      <c r="N13" s="60" t="str">
        <f ca="1">IFERROR(VLOOKUP(M14,INDIRECT("祝祭日"),2,0),"")</f>
        <v/>
      </c>
      <c r="O13" s="60">
        <f t="shared" ref="O13:O14" si="18">M13+1</f>
        <v>45666</v>
      </c>
      <c r="P13" s="60" t="str">
        <f ca="1">IFERROR(VLOOKUP(O14,INDIRECT("祝祭日"),2,0),"")</f>
        <v/>
      </c>
      <c r="Q13" s="60">
        <f t="shared" ref="Q13:Q14" si="19">O13+1</f>
        <v>45667</v>
      </c>
      <c r="R13" s="60" t="str">
        <f ca="1">IFERROR(VLOOKUP(Q14,INDIRECT("祝祭日"),2,0),"")</f>
        <v/>
      </c>
      <c r="S13" s="60">
        <f t="shared" ref="S13:S14" si="20">Q13+1</f>
        <v>45668</v>
      </c>
      <c r="T13" s="60" t="str">
        <f ca="1">IFERROR(VLOOKUP(S14,INDIRECT("祝祭日"),2,0),"")</f>
        <v/>
      </c>
      <c r="U13" s="60" t="str">
        <f ca="1">IFERROR(VLOOKUP(T14,INDIRECT("祝祭日"),2,0),"")</f>
        <v/>
      </c>
      <c r="V13" s="37"/>
      <c r="W13" s="469"/>
      <c r="X13" s="469"/>
      <c r="Y13" s="469"/>
      <c r="Z13" s="469"/>
      <c r="AA13" s="469"/>
      <c r="AB13" s="469"/>
      <c r="AC13" s="469"/>
      <c r="AD13" s="469"/>
      <c r="AE13" s="469"/>
      <c r="AF13" s="35"/>
      <c r="AG13" s="35"/>
      <c r="AH13" s="35"/>
      <c r="AI13" s="60">
        <f t="shared" ref="AI13" si="21">AU11+1</f>
        <v>45718</v>
      </c>
      <c r="AJ13" s="60" t="str">
        <f ca="1">IFERROR(VLOOKUP(AI14,INDIRECT("祝祭日"),2,0),"")</f>
        <v/>
      </c>
      <c r="AK13" s="60">
        <f t="shared" ref="AK13:AK14" si="22">AI13+1</f>
        <v>45719</v>
      </c>
      <c r="AL13" s="60" t="str">
        <f ca="1">IFERROR(VLOOKUP(AK14,INDIRECT("祝祭日"),2,0),"")</f>
        <v/>
      </c>
      <c r="AM13" s="60">
        <f t="shared" ref="AM13:AM14" si="23">AK13+1</f>
        <v>45720</v>
      </c>
      <c r="AN13" s="60" t="str">
        <f ca="1">IFERROR(VLOOKUP(AM14,INDIRECT("祝祭日"),2,0),"")</f>
        <v/>
      </c>
      <c r="AO13" s="60">
        <f t="shared" ref="AO13:AO14" si="24">AM13+1</f>
        <v>45721</v>
      </c>
      <c r="AP13" s="60" t="str">
        <f ca="1">IFERROR(VLOOKUP(AO14,INDIRECT("祝祭日"),2,0),"")</f>
        <v/>
      </c>
      <c r="AQ13" s="60">
        <f t="shared" ref="AQ13:AQ14" si="25">AO13+1</f>
        <v>45722</v>
      </c>
      <c r="AR13" s="60" t="str">
        <f ca="1">IFERROR(VLOOKUP(AQ14,INDIRECT("祝祭日"),2,0),"")</f>
        <v/>
      </c>
      <c r="AS13" s="60">
        <f t="shared" ref="AS13:AS14" si="26">AQ13+1</f>
        <v>45723</v>
      </c>
      <c r="AT13" s="60" t="str">
        <f ca="1">IFERROR(VLOOKUP(Q14,INDIRECT("祝祭日"),2,0),"")</f>
        <v/>
      </c>
      <c r="AU13" s="60">
        <f t="shared" ref="AU13:AU14" si="27">AS13+1</f>
        <v>45724</v>
      </c>
      <c r="AV13" s="60" t="str">
        <f ca="1">IFERROR(VLOOKUP(AU14,INDIRECT("祝祭日"),2,0),"")</f>
        <v/>
      </c>
    </row>
    <row r="14" spans="2:48" ht="15.75" hidden="1" customHeight="1" thickTop="1" thickBot="1">
      <c r="B14" s="467"/>
      <c r="C14" s="466"/>
      <c r="D14" s="466"/>
      <c r="E14" s="466"/>
      <c r="F14" s="23"/>
      <c r="G14" s="211">
        <f t="shared" si="12"/>
        <v>45662</v>
      </c>
      <c r="H14" s="213"/>
      <c r="I14" s="212">
        <f t="shared" si="15"/>
        <v>45663</v>
      </c>
      <c r="J14" s="213"/>
      <c r="K14" s="212">
        <f t="shared" si="16"/>
        <v>45664</v>
      </c>
      <c r="L14" s="213"/>
      <c r="M14" s="212">
        <f t="shared" si="17"/>
        <v>45665</v>
      </c>
      <c r="N14" s="213"/>
      <c r="O14" s="212">
        <f t="shared" si="18"/>
        <v>45666</v>
      </c>
      <c r="P14" s="213"/>
      <c r="Q14" s="212">
        <f t="shared" si="19"/>
        <v>45667</v>
      </c>
      <c r="R14" s="213"/>
      <c r="S14" s="212">
        <f t="shared" si="20"/>
        <v>45668</v>
      </c>
      <c r="T14" s="42"/>
      <c r="U14" s="23"/>
      <c r="V14" s="23"/>
      <c r="W14" s="128"/>
      <c r="X14" s="128"/>
      <c r="Y14" s="128"/>
      <c r="Z14" s="128"/>
      <c r="AA14" s="128"/>
      <c r="AB14" s="128"/>
      <c r="AC14" s="128"/>
      <c r="AD14" s="128"/>
      <c r="AE14" s="128"/>
      <c r="AF14" s="23"/>
      <c r="AI14" s="211">
        <f t="shared" si="13"/>
        <v>45718</v>
      </c>
      <c r="AJ14" s="213"/>
      <c r="AK14" s="212">
        <f t="shared" si="22"/>
        <v>45719</v>
      </c>
      <c r="AL14" s="213"/>
      <c r="AM14" s="212">
        <f t="shared" si="23"/>
        <v>45720</v>
      </c>
      <c r="AN14" s="213"/>
      <c r="AO14" s="212">
        <f t="shared" si="24"/>
        <v>45721</v>
      </c>
      <c r="AP14" s="213"/>
      <c r="AQ14" s="212">
        <f t="shared" si="25"/>
        <v>45722</v>
      </c>
      <c r="AR14" s="213"/>
      <c r="AS14" s="212">
        <f t="shared" si="26"/>
        <v>45723</v>
      </c>
      <c r="AT14" s="213"/>
      <c r="AU14" s="212">
        <f t="shared" si="27"/>
        <v>45724</v>
      </c>
    </row>
    <row r="15" spans="2:48" ht="9" customHeight="1" thickTop="1">
      <c r="B15" s="467"/>
      <c r="C15" s="466"/>
      <c r="D15" s="466"/>
      <c r="E15" s="466"/>
      <c r="F15" s="23"/>
      <c r="G15" s="44"/>
      <c r="H15" s="44"/>
      <c r="I15" s="45"/>
      <c r="J15" s="45"/>
      <c r="K15" s="24"/>
      <c r="L15" s="24"/>
      <c r="M15" s="45"/>
      <c r="N15" s="45"/>
      <c r="O15" s="45"/>
      <c r="P15" s="45"/>
      <c r="Q15" s="45"/>
      <c r="R15" s="45"/>
      <c r="S15" s="23"/>
      <c r="T15" s="23"/>
      <c r="U15" s="23"/>
      <c r="V15" s="23"/>
      <c r="W15" s="128"/>
      <c r="X15" s="128"/>
      <c r="Y15" s="128"/>
      <c r="Z15" s="128"/>
      <c r="AA15" s="128"/>
      <c r="AB15" s="128"/>
      <c r="AC15" s="128"/>
      <c r="AD15" s="128"/>
      <c r="AE15" s="128"/>
      <c r="AF15" s="23"/>
      <c r="AG15" s="23"/>
      <c r="AH15" s="23"/>
      <c r="AI15" s="23"/>
      <c r="AJ15" s="23"/>
      <c r="AK15" s="23"/>
      <c r="AL15" s="23"/>
      <c r="AM15" s="23"/>
      <c r="AN15" s="23"/>
      <c r="AO15" s="23"/>
      <c r="AP15" s="23"/>
      <c r="AQ15" s="23"/>
      <c r="AR15" s="23"/>
      <c r="AS15" s="23"/>
      <c r="AT15" s="23"/>
      <c r="AU15" s="23"/>
    </row>
    <row r="16" spans="2:48" ht="24" customHeight="1">
      <c r="B16" s="53"/>
      <c r="D16" s="23"/>
      <c r="E16" s="23"/>
      <c r="F16" s="23"/>
      <c r="G16" s="476" t="str">
        <f>CHOOSE($D$18,"月","火","水","木","金","土","日","月","火","水","木","金","土","日")</f>
        <v>日</v>
      </c>
      <c r="H16" s="472"/>
      <c r="I16" s="472"/>
      <c r="J16" s="472"/>
      <c r="K16" s="472"/>
      <c r="L16" s="68"/>
      <c r="M16" s="472" t="str">
        <f>CHOOSE($D$18+1,"月","火","水","木","金","土","日","月","火","水","木","金","土","日")</f>
        <v>月</v>
      </c>
      <c r="N16" s="472"/>
      <c r="O16" s="472"/>
      <c r="P16" s="472"/>
      <c r="Q16" s="472"/>
      <c r="R16" s="68"/>
      <c r="S16" s="472" t="str">
        <f>CHOOSE($D$18+2,"月","火","水","木","金","土","日","月","火","水","木","金","土","日")</f>
        <v>火</v>
      </c>
      <c r="T16" s="472"/>
      <c r="U16" s="472"/>
      <c r="V16" s="472"/>
      <c r="W16" s="472"/>
      <c r="X16" s="68"/>
      <c r="Y16" s="472" t="str">
        <f>CHOOSE($D$18+3,"月","火","水","木","金","土","日","月","火","水","木","金","土","日")</f>
        <v>水</v>
      </c>
      <c r="Z16" s="472"/>
      <c r="AA16" s="472"/>
      <c r="AB16" s="472"/>
      <c r="AC16" s="472"/>
      <c r="AD16" s="68"/>
      <c r="AE16" s="472" t="str">
        <f>CHOOSE($D$18+4,"月","火","水","木","金","土","日","月","火","水","木","金","土","日")</f>
        <v>木</v>
      </c>
      <c r="AF16" s="472"/>
      <c r="AG16" s="472"/>
      <c r="AH16" s="472"/>
      <c r="AI16" s="472"/>
      <c r="AJ16" s="68"/>
      <c r="AK16" s="472" t="str">
        <f>CHOOSE($D$18+5,"月","火","水","木","金","土","日","月","火","水","木","金","土","日")</f>
        <v>金</v>
      </c>
      <c r="AL16" s="472"/>
      <c r="AM16" s="472"/>
      <c r="AN16" s="472"/>
      <c r="AO16" s="472"/>
      <c r="AP16" s="68"/>
      <c r="AQ16" s="472" t="str">
        <f>CHOOSE($D$18+6,"月","火","水","木","金","土","日","月","火","水","木","金","土","日")</f>
        <v>土</v>
      </c>
      <c r="AR16" s="472"/>
      <c r="AS16" s="472"/>
      <c r="AT16" s="472"/>
      <c r="AU16" s="472"/>
    </row>
    <row r="17" spans="1:47" s="56" customFormat="1" ht="18.600000000000001" customHeight="1">
      <c r="B17" s="2"/>
      <c r="D17" s="55"/>
      <c r="E17" s="55"/>
      <c r="F17" s="55"/>
      <c r="G17" s="67">
        <f>IF(OR(($B$18&lt;&gt;$C$18),($B$18=$C$9)),DATE($C$5,$C$9,1)-WEEKDAY(DATE($C$5,$C$9,1))-6+$D$18,DATE($C$5,$C$9,1)-WEEKDAY(DATE($C$5,$C$9,1))+1+$D$18)</f>
        <v>45655</v>
      </c>
      <c r="H17" s="61"/>
      <c r="I17" s="473" t="str">
        <f ca="1">IFERROR(VLOOKUP(G18,INDIRECT("祝祭日"),2,0),"")</f>
        <v/>
      </c>
      <c r="J17" s="473"/>
      <c r="K17" s="474"/>
      <c r="L17" s="62"/>
      <c r="M17" s="63">
        <f>G17+1</f>
        <v>45656</v>
      </c>
      <c r="N17" s="61"/>
      <c r="O17" s="473" t="str">
        <f ca="1">IFERROR(VLOOKUP(M18,INDIRECT("祝祭日"),2,0),"")</f>
        <v/>
      </c>
      <c r="P17" s="473"/>
      <c r="Q17" s="474"/>
      <c r="R17" s="62"/>
      <c r="S17" s="63">
        <f>M17+1</f>
        <v>45657</v>
      </c>
      <c r="T17" s="61"/>
      <c r="U17" s="473" t="str">
        <f ca="1">IFERROR(VLOOKUP(S18,INDIRECT("祝祭日"),2,0),"")</f>
        <v/>
      </c>
      <c r="V17" s="473"/>
      <c r="W17" s="474"/>
      <c r="X17" s="62"/>
      <c r="Y17" s="63">
        <f>S17+1</f>
        <v>45658</v>
      </c>
      <c r="Z17" s="61"/>
      <c r="AA17" s="473" t="str">
        <f ca="1">IFERROR(VLOOKUP(Y18,INDIRECT("祝祭日"),2,0),"")</f>
        <v>元日</v>
      </c>
      <c r="AB17" s="473"/>
      <c r="AC17" s="474"/>
      <c r="AD17" s="62"/>
      <c r="AE17" s="63">
        <f>Y17+1</f>
        <v>45659</v>
      </c>
      <c r="AF17" s="61"/>
      <c r="AG17" s="473" t="str">
        <f ca="1">IFERROR(VLOOKUP(AE18,INDIRECT("祝祭日"),2,0),"")</f>
        <v/>
      </c>
      <c r="AH17" s="473"/>
      <c r="AI17" s="474"/>
      <c r="AJ17" s="62"/>
      <c r="AK17" s="63">
        <f>AE17+1</f>
        <v>45660</v>
      </c>
      <c r="AL17" s="61"/>
      <c r="AM17" s="473" t="str">
        <f ca="1">IFERROR(VLOOKUP(AK18,INDIRECT("祝祭日"),2,0),"")</f>
        <v/>
      </c>
      <c r="AN17" s="473"/>
      <c r="AO17" s="474"/>
      <c r="AP17" s="62"/>
      <c r="AQ17" s="63">
        <f>AK17+1</f>
        <v>45661</v>
      </c>
      <c r="AR17" s="61"/>
      <c r="AS17" s="473" t="str">
        <f ca="1">IFERROR(VLOOKUP(AQ18,INDIRECT("祝祭日"),2,0),"")</f>
        <v/>
      </c>
      <c r="AT17" s="473"/>
      <c r="AU17" s="475"/>
    </row>
    <row r="18" spans="1:47" ht="15" hidden="1">
      <c r="A18" s="2" t="s">
        <v>67</v>
      </c>
      <c r="B18" s="219">
        <f>MONTH(DATE($C$5,$C$9,1)-WEEKDAY(DATE($C$5,$C$9,1))-6+$D$18)</f>
        <v>12</v>
      </c>
      <c r="C18" s="219">
        <f>MONTH(DATE($C$5,$C$9,1)-WEEKDAY(DATE($C$5,$C$9,1))+$D$18)</f>
        <v>1</v>
      </c>
      <c r="D18" s="219">
        <f>IF($C$13="月",1,IF($C$13="火",2,IF($C$13="水",3,IF($C$13="木",4,IF($C$13="金",5,IF($C$13="土",6,IF($C$13="日",7)))))))</f>
        <v>7</v>
      </c>
      <c r="E18" s="23"/>
      <c r="F18" s="23"/>
      <c r="G18" s="65">
        <f>IF(OR(($B$18&lt;&gt;$C$18),($B$18=$C$9)),DATE($C$5,$C$9,1)-WEEKDAY(DATE($C$5,$C$9,1))-6+$D$18,DATE($C$5,$C$9,1)-WEEKDAY(DATE($C$5,$C$9,1))+1+$D$18)</f>
        <v>45655</v>
      </c>
      <c r="H18" s="47"/>
      <c r="I18" s="48"/>
      <c r="J18" s="48"/>
      <c r="K18" s="49"/>
      <c r="L18" s="48"/>
      <c r="M18" s="46">
        <f>G18+1</f>
        <v>45656</v>
      </c>
      <c r="N18" s="50"/>
      <c r="O18" s="48"/>
      <c r="P18" s="48"/>
      <c r="Q18" s="49"/>
      <c r="R18" s="48"/>
      <c r="S18" s="46">
        <f>M18+1</f>
        <v>45657</v>
      </c>
      <c r="T18" s="51"/>
      <c r="U18" s="48"/>
      <c r="V18" s="48"/>
      <c r="W18" s="49"/>
      <c r="X18" s="48"/>
      <c r="Y18" s="46">
        <f>S18+1</f>
        <v>45658</v>
      </c>
      <c r="Z18" s="51"/>
      <c r="AA18" s="48"/>
      <c r="AB18" s="48"/>
      <c r="AC18" s="49"/>
      <c r="AD18" s="48"/>
      <c r="AE18" s="46">
        <f>Y18+1</f>
        <v>45659</v>
      </c>
      <c r="AF18" s="51"/>
      <c r="AG18" s="48"/>
      <c r="AH18" s="48"/>
      <c r="AI18" s="49"/>
      <c r="AJ18" s="48"/>
      <c r="AK18" s="46">
        <f>AE18+1</f>
        <v>45660</v>
      </c>
      <c r="AL18" s="51"/>
      <c r="AM18" s="48"/>
      <c r="AN18" s="48"/>
      <c r="AO18" s="49"/>
      <c r="AP18" s="48"/>
      <c r="AQ18" s="46">
        <f>AK18+1</f>
        <v>45661</v>
      </c>
      <c r="AR18" s="51"/>
      <c r="AS18" s="51"/>
      <c r="AT18" s="51"/>
      <c r="AU18" s="66"/>
    </row>
    <row r="19" spans="1:47" s="53" customFormat="1" ht="50.1" customHeight="1">
      <c r="B19" s="52"/>
      <c r="C19" s="52"/>
      <c r="D19" s="52"/>
      <c r="E19" s="52"/>
      <c r="F19" s="52"/>
      <c r="G19" s="485"/>
      <c r="H19" s="486"/>
      <c r="I19" s="486"/>
      <c r="J19" s="486"/>
      <c r="K19" s="487"/>
      <c r="L19" s="72"/>
      <c r="M19" s="479"/>
      <c r="N19" s="480"/>
      <c r="O19" s="480"/>
      <c r="P19" s="480"/>
      <c r="Q19" s="488"/>
      <c r="R19" s="72"/>
      <c r="S19" s="479"/>
      <c r="T19" s="480"/>
      <c r="U19" s="480"/>
      <c r="V19" s="480"/>
      <c r="W19" s="488"/>
      <c r="X19" s="72"/>
      <c r="Y19" s="479"/>
      <c r="Z19" s="480"/>
      <c r="AA19" s="480"/>
      <c r="AB19" s="480"/>
      <c r="AC19" s="488"/>
      <c r="AD19" s="72"/>
      <c r="AE19" s="479"/>
      <c r="AF19" s="480"/>
      <c r="AG19" s="480"/>
      <c r="AH19" s="480"/>
      <c r="AI19" s="488"/>
      <c r="AJ19" s="72"/>
      <c r="AK19" s="479"/>
      <c r="AL19" s="480"/>
      <c r="AM19" s="480"/>
      <c r="AN19" s="480"/>
      <c r="AO19" s="488"/>
      <c r="AP19" s="72"/>
      <c r="AQ19" s="479"/>
      <c r="AR19" s="480"/>
      <c r="AS19" s="480"/>
      <c r="AT19" s="480"/>
      <c r="AU19" s="481"/>
    </row>
    <row r="20" spans="1:47" s="56" customFormat="1" ht="16.2">
      <c r="F20" s="55"/>
      <c r="G20" s="64">
        <f>AQ17+1</f>
        <v>45662</v>
      </c>
      <c r="H20" s="57"/>
      <c r="I20" s="482" t="str">
        <f ca="1">IFERROR(VLOOKUP(G21,INDIRECT("祝祭日"),2,0),"")</f>
        <v/>
      </c>
      <c r="J20" s="482"/>
      <c r="K20" s="483"/>
      <c r="L20" s="58"/>
      <c r="M20" s="59">
        <f>G20+1</f>
        <v>45663</v>
      </c>
      <c r="N20" s="57"/>
      <c r="O20" s="482" t="str">
        <f ca="1">IFERROR(VLOOKUP(M21,INDIRECT("祝祭日"),2,0),"")</f>
        <v/>
      </c>
      <c r="P20" s="482"/>
      <c r="Q20" s="483"/>
      <c r="R20" s="58"/>
      <c r="S20" s="59">
        <f>M20+1</f>
        <v>45664</v>
      </c>
      <c r="T20" s="57"/>
      <c r="U20" s="482" t="str">
        <f ca="1">IFERROR(VLOOKUP(S21,INDIRECT("祝祭日"),2,0),"")</f>
        <v/>
      </c>
      <c r="V20" s="482"/>
      <c r="W20" s="483"/>
      <c r="X20" s="58"/>
      <c r="Y20" s="59">
        <f>S20+1</f>
        <v>45665</v>
      </c>
      <c r="Z20" s="57"/>
      <c r="AA20" s="482" t="str">
        <f ca="1">IFERROR(VLOOKUP(Y21,INDIRECT("祝祭日"),2,0),"")</f>
        <v/>
      </c>
      <c r="AB20" s="482"/>
      <c r="AC20" s="483"/>
      <c r="AD20" s="58"/>
      <c r="AE20" s="59">
        <f>Y20+1</f>
        <v>45666</v>
      </c>
      <c r="AF20" s="57"/>
      <c r="AG20" s="482" t="str">
        <f ca="1">IFERROR(VLOOKUP(AE21,INDIRECT("祝祭日"),2,0),"")</f>
        <v/>
      </c>
      <c r="AH20" s="482"/>
      <c r="AI20" s="483"/>
      <c r="AJ20" s="58"/>
      <c r="AK20" s="59">
        <f>AE20+1</f>
        <v>45667</v>
      </c>
      <c r="AL20" s="57"/>
      <c r="AM20" s="482" t="str">
        <f ca="1">IFERROR(VLOOKUP(AK21,INDIRECT("祝祭日"),2,0),"")</f>
        <v/>
      </c>
      <c r="AN20" s="482"/>
      <c r="AO20" s="483"/>
      <c r="AP20" s="58"/>
      <c r="AQ20" s="59">
        <f>AK20+1</f>
        <v>45668</v>
      </c>
      <c r="AR20" s="57"/>
      <c r="AS20" s="482" t="str">
        <f ca="1">IFERROR(VLOOKUP(AQ21,INDIRECT("祝祭日"),2,0),"")</f>
        <v/>
      </c>
      <c r="AT20" s="482"/>
      <c r="AU20" s="484"/>
    </row>
    <row r="21" spans="1:47" ht="15.75" hidden="1" customHeight="1">
      <c r="A21" s="2" t="s">
        <v>68</v>
      </c>
      <c r="B21" s="219">
        <f>MONTH(DATE($C$5,$C$9-1,1)-WEEKDAY(DATE($C$5,$C$9-1,1))-6+$D$21)</f>
        <v>12</v>
      </c>
      <c r="C21" s="219">
        <f>MONTH(DATE($C$5,$C$9-1,1)-WEEKDAY(DATE($C$5,$C$9-1,1))+$D$21)</f>
        <v>12</v>
      </c>
      <c r="D21" s="219">
        <f>IF($C$13="月",1,IF($C$13="火",2,IF($C$13="水",3,IF($C$13="木",4,IF($C$13="金",5,IF($C$13="土",6,IF($C$13="日",7)))))))</f>
        <v>7</v>
      </c>
      <c r="E21" s="23"/>
      <c r="F21" s="23"/>
      <c r="G21" s="65">
        <f>AQ18+1</f>
        <v>45662</v>
      </c>
      <c r="H21" s="47"/>
      <c r="I21" s="48"/>
      <c r="J21" s="48"/>
      <c r="K21" s="49"/>
      <c r="L21" s="48"/>
      <c r="M21" s="46">
        <f>G21+1</f>
        <v>45663</v>
      </c>
      <c r="N21" s="50"/>
      <c r="O21" s="48"/>
      <c r="P21" s="48"/>
      <c r="Q21" s="49"/>
      <c r="R21" s="48"/>
      <c r="S21" s="46">
        <f>M21+1</f>
        <v>45664</v>
      </c>
      <c r="T21" s="51"/>
      <c r="U21" s="48"/>
      <c r="V21" s="48"/>
      <c r="W21" s="49"/>
      <c r="X21" s="48"/>
      <c r="Y21" s="46">
        <f>S21+1</f>
        <v>45665</v>
      </c>
      <c r="Z21" s="51"/>
      <c r="AA21" s="48"/>
      <c r="AB21" s="48"/>
      <c r="AC21" s="49"/>
      <c r="AD21" s="48"/>
      <c r="AE21" s="46">
        <f>Y21+1</f>
        <v>45666</v>
      </c>
      <c r="AF21" s="51"/>
      <c r="AG21" s="48"/>
      <c r="AH21" s="48"/>
      <c r="AI21" s="49"/>
      <c r="AJ21" s="48"/>
      <c r="AK21" s="46">
        <f>AE21+1</f>
        <v>45667</v>
      </c>
      <c r="AL21" s="51"/>
      <c r="AM21" s="48"/>
      <c r="AN21" s="48"/>
      <c r="AO21" s="49"/>
      <c r="AP21" s="48"/>
      <c r="AQ21" s="46">
        <f>AK21+1</f>
        <v>45668</v>
      </c>
      <c r="AR21" s="51"/>
      <c r="AS21" s="51"/>
      <c r="AT21" s="51"/>
      <c r="AU21" s="66"/>
    </row>
    <row r="22" spans="1:47" s="53" customFormat="1" ht="50.1" customHeight="1">
      <c r="D22" s="52"/>
      <c r="E22" s="52"/>
      <c r="F22" s="52"/>
      <c r="G22" s="489"/>
      <c r="H22" s="480"/>
      <c r="I22" s="480"/>
      <c r="J22" s="480"/>
      <c r="K22" s="488"/>
      <c r="L22" s="72"/>
      <c r="M22" s="479"/>
      <c r="N22" s="480"/>
      <c r="O22" s="480"/>
      <c r="P22" s="480"/>
      <c r="Q22" s="488"/>
      <c r="R22" s="72"/>
      <c r="S22" s="479"/>
      <c r="T22" s="480"/>
      <c r="U22" s="480"/>
      <c r="V22" s="480"/>
      <c r="W22" s="488"/>
      <c r="X22" s="72"/>
      <c r="Y22" s="479"/>
      <c r="Z22" s="480"/>
      <c r="AA22" s="480"/>
      <c r="AB22" s="480"/>
      <c r="AC22" s="488"/>
      <c r="AD22" s="72"/>
      <c r="AE22" s="479"/>
      <c r="AF22" s="480"/>
      <c r="AG22" s="480"/>
      <c r="AH22" s="480"/>
      <c r="AI22" s="488"/>
      <c r="AJ22" s="72"/>
      <c r="AK22" s="479"/>
      <c r="AL22" s="480"/>
      <c r="AM22" s="480"/>
      <c r="AN22" s="480"/>
      <c r="AO22" s="488"/>
      <c r="AP22" s="72"/>
      <c r="AQ22" s="479"/>
      <c r="AR22" s="480"/>
      <c r="AS22" s="480"/>
      <c r="AT22" s="480"/>
      <c r="AU22" s="481"/>
    </row>
    <row r="23" spans="1:47" s="56" customFormat="1" ht="18.600000000000001" customHeight="1">
      <c r="D23" s="55"/>
      <c r="E23" s="55"/>
      <c r="F23" s="55"/>
      <c r="G23" s="64">
        <f>AQ20+1</f>
        <v>45669</v>
      </c>
      <c r="H23" s="57"/>
      <c r="I23" s="482" t="str">
        <f ca="1">IFERROR(VLOOKUP(G24,INDIRECT("祝祭日"),2,0),"")</f>
        <v/>
      </c>
      <c r="J23" s="482"/>
      <c r="K23" s="483"/>
      <c r="L23" s="58"/>
      <c r="M23" s="59">
        <f>G23+1</f>
        <v>45670</v>
      </c>
      <c r="N23" s="57"/>
      <c r="O23" s="482" t="str">
        <f ca="1">IFERROR(VLOOKUP(M24,INDIRECT("祝祭日"),2,0),"")</f>
        <v>成人の日</v>
      </c>
      <c r="P23" s="482"/>
      <c r="Q23" s="483"/>
      <c r="R23" s="58"/>
      <c r="S23" s="59">
        <f>M23+1</f>
        <v>45671</v>
      </c>
      <c r="T23" s="57"/>
      <c r="U23" s="482" t="str">
        <f ca="1">IFERROR(VLOOKUP(S24,INDIRECT("祝祭日"),2,0),"")</f>
        <v/>
      </c>
      <c r="V23" s="482"/>
      <c r="W23" s="483"/>
      <c r="X23" s="58"/>
      <c r="Y23" s="59">
        <f>S23+1</f>
        <v>45672</v>
      </c>
      <c r="Z23" s="57"/>
      <c r="AA23" s="482" t="str">
        <f ca="1">IFERROR(VLOOKUP(Y24,INDIRECT("祝祭日"),2,0),"")</f>
        <v/>
      </c>
      <c r="AB23" s="482"/>
      <c r="AC23" s="483"/>
      <c r="AD23" s="58"/>
      <c r="AE23" s="59">
        <f>Y23+1</f>
        <v>45673</v>
      </c>
      <c r="AF23" s="57"/>
      <c r="AG23" s="482" t="str">
        <f ca="1">IFERROR(VLOOKUP(AE24,INDIRECT("祝祭日"),2,0),"")</f>
        <v/>
      </c>
      <c r="AH23" s="482"/>
      <c r="AI23" s="483"/>
      <c r="AJ23" s="58"/>
      <c r="AK23" s="59">
        <f>AE23+1</f>
        <v>45674</v>
      </c>
      <c r="AL23" s="57"/>
      <c r="AM23" s="482" t="str">
        <f ca="1">IFERROR(VLOOKUP(AK24,INDIRECT("祝祭日"),2,0),"")</f>
        <v/>
      </c>
      <c r="AN23" s="482"/>
      <c r="AO23" s="483"/>
      <c r="AP23" s="58"/>
      <c r="AQ23" s="59">
        <f>AK23+1</f>
        <v>45675</v>
      </c>
      <c r="AR23" s="57"/>
      <c r="AS23" s="482" t="str">
        <f ca="1">IFERROR(VLOOKUP(AQ24,INDIRECT("祝祭日"),2,0),"")</f>
        <v/>
      </c>
      <c r="AT23" s="482"/>
      <c r="AU23" s="484"/>
    </row>
    <row r="24" spans="1:47" ht="15.75" hidden="1" customHeight="1">
      <c r="A24" s="2" t="s">
        <v>69</v>
      </c>
      <c r="B24" s="219">
        <f>MONTH(DATE($C$5,$C$9+1,1)-WEEKDAY(DATE($C$5,$C$9+1,1))-6+$D$24)</f>
        <v>1</v>
      </c>
      <c r="C24" s="219">
        <f>MONTH(DATE($C$5,$C$9+1,1)-WEEKDAY(DATE($C$5,$C$9+1,1))+$D$24)</f>
        <v>2</v>
      </c>
      <c r="D24" s="219">
        <f>IF($C$13="月",1,IF($C$13="火",2,IF($C$13="水",3,IF($C$13="木",4,IF($C$13="金",5,IF($C$13="土",6,IF($C$13="日",7)))))))</f>
        <v>7</v>
      </c>
      <c r="E24" s="23"/>
      <c r="F24" s="23"/>
      <c r="G24" s="65">
        <f>AQ21+1</f>
        <v>45669</v>
      </c>
      <c r="H24" s="47"/>
      <c r="I24" s="48"/>
      <c r="J24" s="48"/>
      <c r="K24" s="49"/>
      <c r="L24" s="48"/>
      <c r="M24" s="46">
        <f>G24+1</f>
        <v>45670</v>
      </c>
      <c r="N24" s="50"/>
      <c r="O24" s="48"/>
      <c r="P24" s="48"/>
      <c r="Q24" s="49"/>
      <c r="R24" s="48"/>
      <c r="S24" s="46">
        <f>M24+1</f>
        <v>45671</v>
      </c>
      <c r="T24" s="51"/>
      <c r="U24" s="48"/>
      <c r="V24" s="48"/>
      <c r="W24" s="49"/>
      <c r="X24" s="48"/>
      <c r="Y24" s="46">
        <f>S24+1</f>
        <v>45672</v>
      </c>
      <c r="Z24" s="51"/>
      <c r="AA24" s="48"/>
      <c r="AB24" s="48"/>
      <c r="AC24" s="49"/>
      <c r="AD24" s="48"/>
      <c r="AE24" s="46">
        <f>Y24+1</f>
        <v>45673</v>
      </c>
      <c r="AF24" s="51"/>
      <c r="AG24" s="48"/>
      <c r="AH24" s="48"/>
      <c r="AI24" s="49"/>
      <c r="AJ24" s="48"/>
      <c r="AK24" s="46">
        <f>AE24+1</f>
        <v>45674</v>
      </c>
      <c r="AL24" s="51"/>
      <c r="AM24" s="48"/>
      <c r="AN24" s="48"/>
      <c r="AO24" s="49"/>
      <c r="AP24" s="48"/>
      <c r="AQ24" s="46">
        <f>AK24+1</f>
        <v>45675</v>
      </c>
      <c r="AR24" s="51"/>
      <c r="AS24" s="51"/>
      <c r="AT24" s="51"/>
      <c r="AU24" s="66"/>
    </row>
    <row r="25" spans="1:47" s="53" customFormat="1" ht="50.1" customHeight="1">
      <c r="D25" s="52"/>
      <c r="E25" s="52"/>
      <c r="F25" s="52"/>
      <c r="G25" s="489"/>
      <c r="H25" s="480"/>
      <c r="I25" s="480"/>
      <c r="J25" s="480"/>
      <c r="K25" s="488"/>
      <c r="L25" s="72"/>
      <c r="M25" s="479"/>
      <c r="N25" s="480"/>
      <c r="O25" s="480"/>
      <c r="P25" s="480"/>
      <c r="Q25" s="488"/>
      <c r="R25" s="72"/>
      <c r="S25" s="479"/>
      <c r="T25" s="480"/>
      <c r="U25" s="480"/>
      <c r="V25" s="480"/>
      <c r="W25" s="488"/>
      <c r="X25" s="72"/>
      <c r="Y25" s="479"/>
      <c r="Z25" s="480"/>
      <c r="AA25" s="480"/>
      <c r="AB25" s="480"/>
      <c r="AC25" s="488"/>
      <c r="AD25" s="72"/>
      <c r="AE25" s="479"/>
      <c r="AF25" s="480"/>
      <c r="AG25" s="480"/>
      <c r="AH25" s="480"/>
      <c r="AI25" s="488"/>
      <c r="AJ25" s="72"/>
      <c r="AK25" s="479"/>
      <c r="AL25" s="480"/>
      <c r="AM25" s="480"/>
      <c r="AN25" s="480"/>
      <c r="AO25" s="488"/>
      <c r="AP25" s="72"/>
      <c r="AQ25" s="479"/>
      <c r="AR25" s="480"/>
      <c r="AS25" s="480"/>
      <c r="AT25" s="480"/>
      <c r="AU25" s="481"/>
    </row>
    <row r="26" spans="1:47" s="56" customFormat="1" ht="18.600000000000001" customHeight="1">
      <c r="D26" s="55"/>
      <c r="E26" s="55"/>
      <c r="F26" s="55"/>
      <c r="G26" s="64">
        <f>AQ23+1</f>
        <v>45676</v>
      </c>
      <c r="H26" s="57"/>
      <c r="I26" s="482" t="str">
        <f ca="1">IFERROR(VLOOKUP(G27,INDIRECT("祝祭日"),2,0),"")</f>
        <v/>
      </c>
      <c r="J26" s="482"/>
      <c r="K26" s="483"/>
      <c r="L26" s="58"/>
      <c r="M26" s="59">
        <f>G26+1</f>
        <v>45677</v>
      </c>
      <c r="N26" s="57"/>
      <c r="O26" s="482" t="str">
        <f ca="1">IFERROR(VLOOKUP(M27,INDIRECT("祝祭日"),2,0),"")</f>
        <v/>
      </c>
      <c r="P26" s="482"/>
      <c r="Q26" s="483"/>
      <c r="R26" s="58"/>
      <c r="S26" s="59">
        <f>M26+1</f>
        <v>45678</v>
      </c>
      <c r="T26" s="57"/>
      <c r="U26" s="482" t="str">
        <f ca="1">IFERROR(VLOOKUP(S27,INDIRECT("祝祭日"),2,0),"")</f>
        <v/>
      </c>
      <c r="V26" s="482"/>
      <c r="W26" s="483"/>
      <c r="X26" s="58"/>
      <c r="Y26" s="59">
        <f>S26+1</f>
        <v>45679</v>
      </c>
      <c r="Z26" s="57"/>
      <c r="AA26" s="482" t="str">
        <f ca="1">IFERROR(VLOOKUP(Y27,INDIRECT("祝祭日"),2,0),"")</f>
        <v/>
      </c>
      <c r="AB26" s="482"/>
      <c r="AC26" s="483"/>
      <c r="AD26" s="58"/>
      <c r="AE26" s="59">
        <f>Y26+1</f>
        <v>45680</v>
      </c>
      <c r="AF26" s="57"/>
      <c r="AG26" s="482" t="str">
        <f ca="1">IFERROR(VLOOKUP(AE27,INDIRECT("祝祭日"),2,0),"")</f>
        <v/>
      </c>
      <c r="AH26" s="482"/>
      <c r="AI26" s="483"/>
      <c r="AJ26" s="58"/>
      <c r="AK26" s="59">
        <f>AE26+1</f>
        <v>45681</v>
      </c>
      <c r="AL26" s="57"/>
      <c r="AM26" s="482" t="str">
        <f ca="1">IFERROR(VLOOKUP(AK27,INDIRECT("祝祭日"),2,0),"")</f>
        <v/>
      </c>
      <c r="AN26" s="482"/>
      <c r="AO26" s="483"/>
      <c r="AP26" s="58"/>
      <c r="AQ26" s="59">
        <f>AK26+1</f>
        <v>45682</v>
      </c>
      <c r="AR26" s="57"/>
      <c r="AS26" s="482" t="str">
        <f ca="1">IFERROR(VLOOKUP(AQ27,INDIRECT("祝祭日"),2,0),"")</f>
        <v/>
      </c>
      <c r="AT26" s="482"/>
      <c r="AU26" s="484"/>
    </row>
    <row r="27" spans="1:47" ht="14.25" hidden="1" customHeight="1">
      <c r="D27" s="23"/>
      <c r="E27" s="23"/>
      <c r="F27" s="23"/>
      <c r="G27" s="65">
        <f>AQ24+1</f>
        <v>45676</v>
      </c>
      <c r="H27" s="47"/>
      <c r="I27" s="48"/>
      <c r="J27" s="48"/>
      <c r="K27" s="49"/>
      <c r="L27" s="48"/>
      <c r="M27" s="46">
        <f>G27+1</f>
        <v>45677</v>
      </c>
      <c r="N27" s="50"/>
      <c r="O27" s="48"/>
      <c r="P27" s="48"/>
      <c r="Q27" s="49"/>
      <c r="R27" s="48"/>
      <c r="S27" s="46">
        <f>M27+1</f>
        <v>45678</v>
      </c>
      <c r="T27" s="51"/>
      <c r="U27" s="48"/>
      <c r="V27" s="48"/>
      <c r="W27" s="49"/>
      <c r="X27" s="48"/>
      <c r="Y27" s="46">
        <f>S27+1</f>
        <v>45679</v>
      </c>
      <c r="Z27" s="51"/>
      <c r="AA27" s="48"/>
      <c r="AB27" s="48"/>
      <c r="AC27" s="49"/>
      <c r="AD27" s="48"/>
      <c r="AE27" s="46">
        <f>Y27+1</f>
        <v>45680</v>
      </c>
      <c r="AF27" s="51"/>
      <c r="AG27" s="48"/>
      <c r="AH27" s="48"/>
      <c r="AI27" s="49"/>
      <c r="AJ27" s="48"/>
      <c r="AK27" s="46">
        <f>AE27+1</f>
        <v>45681</v>
      </c>
      <c r="AL27" s="51"/>
      <c r="AM27" s="48"/>
      <c r="AN27" s="48"/>
      <c r="AO27" s="49"/>
      <c r="AP27" s="48"/>
      <c r="AQ27" s="46">
        <f>AK27+1</f>
        <v>45682</v>
      </c>
      <c r="AR27" s="51"/>
      <c r="AS27" s="51"/>
      <c r="AT27" s="51"/>
      <c r="AU27" s="66"/>
    </row>
    <row r="28" spans="1:47" s="53" customFormat="1" ht="50.1" customHeight="1">
      <c r="D28" s="52"/>
      <c r="E28" s="52"/>
      <c r="F28" s="52"/>
      <c r="G28" s="489"/>
      <c r="H28" s="480"/>
      <c r="I28" s="480"/>
      <c r="J28" s="480"/>
      <c r="K28" s="488"/>
      <c r="L28" s="72"/>
      <c r="M28" s="479"/>
      <c r="N28" s="480"/>
      <c r="O28" s="480"/>
      <c r="P28" s="480"/>
      <c r="Q28" s="488"/>
      <c r="R28" s="72"/>
      <c r="S28" s="479"/>
      <c r="T28" s="480"/>
      <c r="U28" s="480"/>
      <c r="V28" s="480"/>
      <c r="W28" s="488"/>
      <c r="X28" s="72"/>
      <c r="Y28" s="479"/>
      <c r="Z28" s="480"/>
      <c r="AA28" s="480"/>
      <c r="AB28" s="480"/>
      <c r="AC28" s="488"/>
      <c r="AD28" s="72"/>
      <c r="AE28" s="479"/>
      <c r="AF28" s="480"/>
      <c r="AG28" s="480"/>
      <c r="AH28" s="480"/>
      <c r="AI28" s="488"/>
      <c r="AJ28" s="72"/>
      <c r="AK28" s="479"/>
      <c r="AL28" s="480"/>
      <c r="AM28" s="480"/>
      <c r="AN28" s="480"/>
      <c r="AO28" s="488"/>
      <c r="AP28" s="72"/>
      <c r="AQ28" s="479"/>
      <c r="AR28" s="480"/>
      <c r="AS28" s="480"/>
      <c r="AT28" s="480"/>
      <c r="AU28" s="481"/>
    </row>
    <row r="29" spans="1:47" s="56" customFormat="1" ht="18.600000000000001" customHeight="1">
      <c r="D29" s="55"/>
      <c r="E29" s="55"/>
      <c r="F29" s="55"/>
      <c r="G29" s="64">
        <f>AQ26+1</f>
        <v>45683</v>
      </c>
      <c r="H29" s="57"/>
      <c r="I29" s="482" t="str">
        <f ca="1">IFERROR(VLOOKUP(G30,INDIRECT("祝祭日"),2,0),"")</f>
        <v/>
      </c>
      <c r="J29" s="482"/>
      <c r="K29" s="483"/>
      <c r="L29" s="58"/>
      <c r="M29" s="59">
        <f>G29+1</f>
        <v>45684</v>
      </c>
      <c r="N29" s="57"/>
      <c r="O29" s="482" t="str">
        <f ca="1">IFERROR(VLOOKUP(M30,INDIRECT("祝祭日"),2,0),"")</f>
        <v/>
      </c>
      <c r="P29" s="482"/>
      <c r="Q29" s="483"/>
      <c r="R29" s="58"/>
      <c r="S29" s="59">
        <f>M29+1</f>
        <v>45685</v>
      </c>
      <c r="T29" s="57"/>
      <c r="U29" s="482" t="str">
        <f ca="1">IFERROR(VLOOKUP(S30,INDIRECT("祝祭日"),2,0),"")</f>
        <v/>
      </c>
      <c r="V29" s="482"/>
      <c r="W29" s="483"/>
      <c r="X29" s="58"/>
      <c r="Y29" s="59">
        <f>S29+1</f>
        <v>45686</v>
      </c>
      <c r="Z29" s="57"/>
      <c r="AA29" s="482" t="str">
        <f ca="1">IFERROR(VLOOKUP(Y30,INDIRECT("祝祭日"),2,0),"")</f>
        <v/>
      </c>
      <c r="AB29" s="482"/>
      <c r="AC29" s="483"/>
      <c r="AD29" s="58"/>
      <c r="AE29" s="59">
        <f>Y29+1</f>
        <v>45687</v>
      </c>
      <c r="AF29" s="57"/>
      <c r="AG29" s="482" t="str">
        <f ca="1">IFERROR(VLOOKUP(AE30,INDIRECT("祝祭日"),2,0),"")</f>
        <v/>
      </c>
      <c r="AH29" s="482"/>
      <c r="AI29" s="483"/>
      <c r="AJ29" s="58"/>
      <c r="AK29" s="59">
        <f>AE29+1</f>
        <v>45688</v>
      </c>
      <c r="AL29" s="57"/>
      <c r="AM29" s="482" t="str">
        <f ca="1">IFERROR(VLOOKUP(AK30,INDIRECT("祝祭日"),2,0),"")</f>
        <v/>
      </c>
      <c r="AN29" s="482"/>
      <c r="AO29" s="483"/>
      <c r="AP29" s="58"/>
      <c r="AQ29" s="59">
        <f>AK29+1</f>
        <v>45689</v>
      </c>
      <c r="AR29" s="57"/>
      <c r="AS29" s="482" t="str">
        <f ca="1">IFERROR(VLOOKUP(AQ30,INDIRECT("祝祭日"),2,0),"")</f>
        <v/>
      </c>
      <c r="AT29" s="482"/>
      <c r="AU29" s="484"/>
    </row>
    <row r="30" spans="1:47" ht="15" hidden="1">
      <c r="D30" s="23"/>
      <c r="E30" s="23"/>
      <c r="F30" s="23"/>
      <c r="G30" s="65">
        <f>AQ27+1</f>
        <v>45683</v>
      </c>
      <c r="H30" s="47"/>
      <c r="I30" s="48"/>
      <c r="J30" s="48"/>
      <c r="K30" s="49"/>
      <c r="L30" s="48"/>
      <c r="M30" s="46">
        <f>G30+1</f>
        <v>45684</v>
      </c>
      <c r="N30" s="50"/>
      <c r="O30" s="48"/>
      <c r="P30" s="48"/>
      <c r="Q30" s="49"/>
      <c r="R30" s="48"/>
      <c r="S30" s="46">
        <f>M30+1</f>
        <v>45685</v>
      </c>
      <c r="T30" s="51"/>
      <c r="U30" s="48"/>
      <c r="V30" s="48"/>
      <c r="W30" s="49"/>
      <c r="X30" s="48"/>
      <c r="Y30" s="46">
        <f>S30+1</f>
        <v>45686</v>
      </c>
      <c r="Z30" s="51"/>
      <c r="AA30" s="48"/>
      <c r="AB30" s="48"/>
      <c r="AC30" s="49"/>
      <c r="AD30" s="48"/>
      <c r="AE30" s="46">
        <f>Y30+1</f>
        <v>45687</v>
      </c>
      <c r="AF30" s="51"/>
      <c r="AG30" s="48"/>
      <c r="AH30" s="48"/>
      <c r="AI30" s="49"/>
      <c r="AJ30" s="48"/>
      <c r="AK30" s="46">
        <f>AE30+1</f>
        <v>45688</v>
      </c>
      <c r="AL30" s="51"/>
      <c r="AM30" s="48"/>
      <c r="AN30" s="48"/>
      <c r="AO30" s="49"/>
      <c r="AP30" s="48"/>
      <c r="AQ30" s="46">
        <f>AK30+1</f>
        <v>45689</v>
      </c>
      <c r="AR30" s="51"/>
      <c r="AS30" s="51"/>
      <c r="AT30" s="51"/>
      <c r="AU30" s="66"/>
    </row>
    <row r="31" spans="1:47" s="53" customFormat="1" ht="50.1" customHeight="1">
      <c r="D31" s="52"/>
      <c r="E31" s="52"/>
      <c r="F31" s="52"/>
      <c r="G31" s="489"/>
      <c r="H31" s="480"/>
      <c r="I31" s="480"/>
      <c r="J31" s="480"/>
      <c r="K31" s="488"/>
      <c r="L31" s="72"/>
      <c r="M31" s="479"/>
      <c r="N31" s="480"/>
      <c r="O31" s="480"/>
      <c r="P31" s="480"/>
      <c r="Q31" s="488"/>
      <c r="R31" s="72"/>
      <c r="S31" s="479"/>
      <c r="T31" s="480"/>
      <c r="U31" s="480"/>
      <c r="V31" s="480"/>
      <c r="W31" s="488"/>
      <c r="X31" s="72"/>
      <c r="Y31" s="479"/>
      <c r="Z31" s="480"/>
      <c r="AA31" s="480"/>
      <c r="AB31" s="480"/>
      <c r="AC31" s="488"/>
      <c r="AD31" s="72"/>
      <c r="AE31" s="479"/>
      <c r="AF31" s="480"/>
      <c r="AG31" s="480"/>
      <c r="AH31" s="480"/>
      <c r="AI31" s="488"/>
      <c r="AJ31" s="72"/>
      <c r="AK31" s="479"/>
      <c r="AL31" s="480"/>
      <c r="AM31" s="480"/>
      <c r="AN31" s="480"/>
      <c r="AO31" s="488"/>
      <c r="AP31" s="72"/>
      <c r="AQ31" s="479"/>
      <c r="AR31" s="480"/>
      <c r="AS31" s="480"/>
      <c r="AT31" s="480"/>
      <c r="AU31" s="481"/>
    </row>
    <row r="32" spans="1:47" s="56" customFormat="1" ht="18.600000000000001" customHeight="1">
      <c r="D32" s="55"/>
      <c r="E32" s="55"/>
      <c r="F32" s="55"/>
      <c r="G32" s="64">
        <f>AQ29+1</f>
        <v>45690</v>
      </c>
      <c r="H32" s="57"/>
      <c r="I32" s="482" t="str">
        <f ca="1">IFERROR(VLOOKUP(G33,INDIRECT("祝祭日"),2,0),"")</f>
        <v/>
      </c>
      <c r="J32" s="482"/>
      <c r="K32" s="483"/>
      <c r="L32" s="58"/>
      <c r="M32" s="59">
        <f>G32+1</f>
        <v>45691</v>
      </c>
      <c r="N32" s="57"/>
      <c r="O32" s="482" t="str">
        <f ca="1">IFERROR(VLOOKUP(M33,INDIRECT("祝祭日"),2,0),"")</f>
        <v/>
      </c>
      <c r="P32" s="482"/>
      <c r="Q32" s="483"/>
      <c r="R32" s="58"/>
      <c r="S32" s="59">
        <f>M32+1</f>
        <v>45692</v>
      </c>
      <c r="T32" s="57"/>
      <c r="U32" s="482" t="str">
        <f ca="1">IFERROR(VLOOKUP(S33,INDIRECT("祝祭日"),2,0),"")</f>
        <v/>
      </c>
      <c r="V32" s="482"/>
      <c r="W32" s="483"/>
      <c r="X32" s="58"/>
      <c r="Y32" s="59">
        <f>S32+1</f>
        <v>45693</v>
      </c>
      <c r="Z32" s="57"/>
      <c r="AA32" s="482" t="str">
        <f ca="1">IFERROR(VLOOKUP(Y33,INDIRECT("祝祭日"),2,0),"")</f>
        <v/>
      </c>
      <c r="AB32" s="482"/>
      <c r="AC32" s="483"/>
      <c r="AD32" s="58"/>
      <c r="AE32" s="59">
        <f>Y32+1</f>
        <v>45694</v>
      </c>
      <c r="AF32" s="57"/>
      <c r="AG32" s="482" t="str">
        <f ca="1">IFERROR(VLOOKUP(AE33,INDIRECT("祝祭日"),2,0),"")</f>
        <v/>
      </c>
      <c r="AH32" s="482"/>
      <c r="AI32" s="483"/>
      <c r="AJ32" s="58"/>
      <c r="AK32" s="59">
        <f>AE32+1</f>
        <v>45695</v>
      </c>
      <c r="AL32" s="57"/>
      <c r="AM32" s="482" t="str">
        <f ca="1">IFERROR(VLOOKUP(AK33,INDIRECT("祝祭日"),2,0),"")</f>
        <v/>
      </c>
      <c r="AN32" s="482"/>
      <c r="AO32" s="483"/>
      <c r="AP32" s="58"/>
      <c r="AQ32" s="59">
        <f>AK32+1</f>
        <v>45696</v>
      </c>
      <c r="AR32" s="57"/>
      <c r="AS32" s="482" t="str">
        <f ca="1">IFERROR(VLOOKUP(AQ33,INDIRECT("祝祭日"),2,0),"")</f>
        <v/>
      </c>
      <c r="AT32" s="482"/>
      <c r="AU32" s="484"/>
    </row>
    <row r="33" spans="4:47" ht="15" hidden="1">
      <c r="D33" s="23"/>
      <c r="E33" s="23"/>
      <c r="F33" s="23"/>
      <c r="G33" s="65">
        <f>AQ30+1</f>
        <v>45690</v>
      </c>
      <c r="H33" s="47"/>
      <c r="I33" s="48"/>
      <c r="J33" s="48"/>
      <c r="K33" s="49"/>
      <c r="L33" s="48"/>
      <c r="M33" s="46">
        <f>G33+1</f>
        <v>45691</v>
      </c>
      <c r="N33" s="50"/>
      <c r="O33" s="48"/>
      <c r="P33" s="48"/>
      <c r="Q33" s="49"/>
      <c r="R33" s="48"/>
      <c r="S33" s="46">
        <f>M33+1</f>
        <v>45692</v>
      </c>
      <c r="T33" s="51"/>
      <c r="U33" s="48"/>
      <c r="V33" s="48"/>
      <c r="W33" s="49"/>
      <c r="X33" s="48"/>
      <c r="Y33" s="46">
        <f>S33+1</f>
        <v>45693</v>
      </c>
      <c r="Z33" s="51"/>
      <c r="AA33" s="48"/>
      <c r="AB33" s="48"/>
      <c r="AC33" s="49"/>
      <c r="AD33" s="48"/>
      <c r="AE33" s="46">
        <f>Y33+1</f>
        <v>45694</v>
      </c>
      <c r="AF33" s="51"/>
      <c r="AG33" s="48"/>
      <c r="AH33" s="48"/>
      <c r="AI33" s="49"/>
      <c r="AJ33" s="48"/>
      <c r="AK33" s="46">
        <f>AE33+1</f>
        <v>45695</v>
      </c>
      <c r="AL33" s="51"/>
      <c r="AM33" s="48"/>
      <c r="AN33" s="48"/>
      <c r="AO33" s="49"/>
      <c r="AP33" s="48"/>
      <c r="AQ33" s="46">
        <f>AK33+1</f>
        <v>45696</v>
      </c>
      <c r="AR33" s="51"/>
      <c r="AS33" s="51"/>
      <c r="AT33" s="51"/>
      <c r="AU33" s="66"/>
    </row>
    <row r="34" spans="4:47" s="53" customFormat="1" ht="50.1" customHeight="1">
      <c r="D34" s="52"/>
      <c r="E34" s="52"/>
      <c r="F34" s="52"/>
      <c r="G34" s="489"/>
      <c r="H34" s="480"/>
      <c r="I34" s="480"/>
      <c r="J34" s="480"/>
      <c r="K34" s="488"/>
      <c r="L34" s="72"/>
      <c r="M34" s="479"/>
      <c r="N34" s="480"/>
      <c r="O34" s="480"/>
      <c r="P34" s="480"/>
      <c r="Q34" s="488"/>
      <c r="R34" s="72"/>
      <c r="S34" s="479"/>
      <c r="T34" s="480"/>
      <c r="U34" s="480"/>
      <c r="V34" s="480"/>
      <c r="W34" s="488"/>
      <c r="X34" s="72"/>
      <c r="Y34" s="479"/>
      <c r="Z34" s="480"/>
      <c r="AA34" s="480"/>
      <c r="AB34" s="480"/>
      <c r="AC34" s="488"/>
      <c r="AD34" s="72"/>
      <c r="AE34" s="479"/>
      <c r="AF34" s="480"/>
      <c r="AG34" s="480"/>
      <c r="AH34" s="480"/>
      <c r="AI34" s="488"/>
      <c r="AJ34" s="72"/>
      <c r="AK34" s="479"/>
      <c r="AL34" s="480"/>
      <c r="AM34" s="480"/>
      <c r="AN34" s="480"/>
      <c r="AO34" s="488"/>
      <c r="AP34" s="72"/>
      <c r="AQ34" s="479"/>
      <c r="AR34" s="480"/>
      <c r="AS34" s="480"/>
      <c r="AT34" s="480"/>
      <c r="AU34" s="481"/>
    </row>
    <row r="35" spans="4:47" ht="39.9" customHeight="1">
      <c r="G35" s="2"/>
      <c r="H35" s="2"/>
      <c r="I35" s="2"/>
      <c r="J35" s="2"/>
      <c r="K35" s="2"/>
      <c r="L35" s="2"/>
      <c r="M35" s="2"/>
      <c r="N35" s="2"/>
      <c r="O35" s="2"/>
      <c r="P35" s="2"/>
      <c r="Q35" s="2"/>
      <c r="R35" s="2"/>
    </row>
    <row r="36" spans="4:47" ht="39.9" customHeight="1">
      <c r="K36" s="6"/>
      <c r="L36" s="6"/>
      <c r="M36" s="2"/>
      <c r="N36" s="2"/>
      <c r="O36" s="2"/>
      <c r="P36" s="2"/>
      <c r="Q36" s="2"/>
      <c r="R36" s="2"/>
    </row>
    <row r="37" spans="4:47" ht="39.9" customHeight="1">
      <c r="K37" s="6"/>
      <c r="L37" s="6"/>
      <c r="M37" s="2"/>
      <c r="N37" s="2"/>
      <c r="O37" s="2"/>
      <c r="P37" s="2"/>
      <c r="Q37" s="2"/>
      <c r="R37" s="2"/>
    </row>
    <row r="38" spans="4:47" ht="39.9" customHeight="1">
      <c r="K38" s="6"/>
      <c r="L38" s="6"/>
      <c r="M38" s="2"/>
      <c r="N38" s="2"/>
      <c r="O38" s="2"/>
      <c r="P38" s="2"/>
      <c r="Q38" s="2"/>
      <c r="R38" s="2"/>
    </row>
    <row r="39" spans="4:47" ht="39.9" customHeight="1">
      <c r="K39" s="6"/>
      <c r="L39" s="6"/>
      <c r="M39" s="2"/>
      <c r="N39" s="2"/>
      <c r="O39" s="2"/>
      <c r="P39" s="2"/>
      <c r="Q39" s="2"/>
      <c r="R39" s="2"/>
    </row>
    <row r="40" spans="4:47" ht="39.9" customHeight="1">
      <c r="K40" s="6"/>
      <c r="L40" s="6"/>
      <c r="M40" s="2"/>
      <c r="N40" s="2"/>
      <c r="O40" s="2"/>
      <c r="P40" s="2"/>
      <c r="Q40" s="2"/>
      <c r="R40" s="2"/>
    </row>
    <row r="41" spans="4:47" ht="39.9" customHeight="1">
      <c r="K41" s="6"/>
      <c r="L41" s="6"/>
      <c r="M41" s="2"/>
      <c r="N41" s="2"/>
      <c r="O41" s="2"/>
      <c r="P41" s="2"/>
      <c r="Q41" s="2"/>
      <c r="R41" s="2"/>
    </row>
    <row r="42" spans="4:47" ht="39.9" customHeight="1">
      <c r="K42" s="6"/>
      <c r="L42" s="6"/>
      <c r="M42" s="2"/>
      <c r="N42" s="2"/>
      <c r="O42" s="2"/>
      <c r="P42" s="2"/>
      <c r="Q42" s="2"/>
      <c r="R42" s="2"/>
    </row>
    <row r="43" spans="4:47" ht="39.9" customHeight="1">
      <c r="K43" s="6"/>
      <c r="L43" s="6"/>
      <c r="M43" s="2"/>
      <c r="N43" s="2"/>
      <c r="O43" s="2"/>
      <c r="P43" s="2"/>
      <c r="Q43" s="2"/>
      <c r="R43" s="2"/>
    </row>
    <row r="44" spans="4:47" ht="39.9" customHeight="1">
      <c r="K44" s="6"/>
      <c r="L44" s="6"/>
      <c r="M44" s="2"/>
      <c r="N44" s="2"/>
      <c r="O44" s="2"/>
      <c r="P44" s="2"/>
      <c r="Q44" s="2"/>
      <c r="R44" s="2"/>
    </row>
    <row r="45" spans="4:47" ht="39.9" customHeight="1">
      <c r="K45" s="6"/>
      <c r="L45" s="6"/>
      <c r="M45" s="2"/>
      <c r="N45" s="2"/>
      <c r="O45" s="2"/>
      <c r="P45" s="2"/>
      <c r="Q45" s="2"/>
      <c r="R45" s="2"/>
    </row>
    <row r="46" spans="4:47" ht="39.9" customHeight="1">
      <c r="K46" s="6"/>
      <c r="L46" s="6"/>
      <c r="M46" s="2"/>
      <c r="N46" s="2"/>
      <c r="O46" s="2"/>
      <c r="P46" s="2"/>
      <c r="Q46" s="2"/>
      <c r="R46" s="2"/>
    </row>
    <row r="47" spans="4:47" ht="39.9" customHeight="1">
      <c r="K47" s="6"/>
      <c r="L47" s="6"/>
      <c r="M47" s="2"/>
      <c r="N47" s="2"/>
      <c r="O47" s="2"/>
      <c r="P47" s="2"/>
      <c r="Q47" s="2"/>
      <c r="R47" s="2"/>
    </row>
    <row r="48" spans="4:47" ht="39.9" customHeight="1">
      <c r="K48" s="6"/>
      <c r="L48" s="6"/>
      <c r="M48" s="2"/>
      <c r="N48" s="2"/>
      <c r="O48" s="2"/>
      <c r="P48" s="2"/>
      <c r="Q48" s="2"/>
      <c r="R48" s="2"/>
    </row>
    <row r="49" spans="11:18" ht="39.9" customHeight="1">
      <c r="K49" s="6"/>
      <c r="L49" s="6"/>
      <c r="M49" s="2"/>
      <c r="N49" s="2"/>
      <c r="O49" s="2"/>
      <c r="P49" s="2"/>
      <c r="Q49" s="2"/>
      <c r="R49" s="2"/>
    </row>
    <row r="50" spans="11:18" ht="39.9" customHeight="1">
      <c r="K50" s="6"/>
      <c r="L50" s="6"/>
      <c r="M50" s="2"/>
      <c r="N50" s="2"/>
      <c r="O50" s="2"/>
      <c r="P50" s="2"/>
      <c r="Q50" s="2"/>
      <c r="R50" s="2"/>
    </row>
    <row r="51" spans="11:18" ht="39.9" customHeight="1">
      <c r="K51" s="6"/>
      <c r="L51" s="6"/>
      <c r="M51" s="2"/>
      <c r="N51" s="2"/>
      <c r="O51" s="2"/>
      <c r="P51" s="2"/>
      <c r="Q51" s="2"/>
      <c r="R51" s="2"/>
    </row>
    <row r="52" spans="11:18" ht="39.9" customHeight="1">
      <c r="K52" s="6"/>
      <c r="L52" s="6"/>
      <c r="M52" s="2"/>
      <c r="N52" s="2"/>
      <c r="O52" s="2"/>
      <c r="P52" s="2"/>
      <c r="Q52" s="2"/>
      <c r="R52" s="2"/>
    </row>
    <row r="53" spans="11:18" ht="39.9" customHeight="1">
      <c r="K53" s="6"/>
      <c r="L53" s="6"/>
      <c r="M53" s="2"/>
      <c r="N53" s="2"/>
      <c r="O53" s="2"/>
      <c r="P53" s="2"/>
      <c r="Q53" s="2"/>
      <c r="R53" s="2"/>
    </row>
    <row r="54" spans="11:18" ht="39.9" customHeight="1">
      <c r="K54" s="6"/>
      <c r="L54" s="6"/>
      <c r="M54" s="2"/>
      <c r="N54" s="2"/>
      <c r="O54" s="2"/>
      <c r="P54" s="2"/>
      <c r="Q54" s="2"/>
      <c r="R54" s="2"/>
    </row>
    <row r="55" spans="11:18" ht="39.9" customHeight="1">
      <c r="K55" s="6"/>
      <c r="L55" s="6"/>
      <c r="M55" s="2"/>
      <c r="N55" s="2"/>
      <c r="O55" s="2"/>
      <c r="P55" s="2"/>
      <c r="Q55" s="2"/>
      <c r="R55" s="2"/>
    </row>
    <row r="56" spans="11:18" ht="39.9" customHeight="1">
      <c r="K56" s="6"/>
      <c r="L56" s="6"/>
      <c r="M56" s="2"/>
      <c r="N56" s="2"/>
      <c r="O56" s="2"/>
      <c r="P56" s="2"/>
      <c r="Q56" s="2"/>
      <c r="R56" s="2"/>
    </row>
    <row r="57" spans="11:18" ht="39.9" customHeight="1">
      <c r="K57" s="6"/>
      <c r="L57" s="6"/>
      <c r="M57" s="2"/>
      <c r="N57" s="2"/>
      <c r="O57" s="2"/>
      <c r="P57" s="2"/>
      <c r="Q57" s="2"/>
      <c r="R57" s="2"/>
    </row>
    <row r="58" spans="11:18" ht="39.9" customHeight="1">
      <c r="K58" s="6"/>
      <c r="L58" s="6"/>
      <c r="M58" s="2"/>
      <c r="N58" s="2"/>
      <c r="O58" s="2"/>
      <c r="P58" s="2"/>
      <c r="Q58" s="2"/>
      <c r="R58" s="2"/>
    </row>
    <row r="59" spans="11:18" ht="39.9" customHeight="1">
      <c r="K59" s="6"/>
      <c r="L59" s="6"/>
      <c r="M59" s="2"/>
      <c r="N59" s="2"/>
      <c r="O59" s="2"/>
      <c r="P59" s="2"/>
      <c r="Q59" s="2"/>
      <c r="R59" s="2"/>
    </row>
    <row r="60" spans="11:18" ht="39.9" customHeight="1">
      <c r="K60" s="6"/>
      <c r="L60" s="6"/>
      <c r="M60" s="2"/>
      <c r="N60" s="2"/>
      <c r="O60" s="2"/>
      <c r="P60" s="2"/>
      <c r="Q60" s="2"/>
      <c r="R60" s="2"/>
    </row>
    <row r="61" spans="11:18" ht="39.9" customHeight="1">
      <c r="K61" s="6"/>
      <c r="L61" s="6"/>
      <c r="M61" s="2"/>
      <c r="N61" s="2"/>
      <c r="O61" s="2"/>
      <c r="P61" s="2"/>
      <c r="Q61" s="2"/>
      <c r="R61" s="2"/>
    </row>
    <row r="62" spans="11:18" ht="39.9" customHeight="1">
      <c r="K62" s="6"/>
      <c r="L62" s="6"/>
      <c r="M62" s="2"/>
      <c r="N62" s="2"/>
      <c r="O62" s="2"/>
      <c r="P62" s="2"/>
      <c r="Q62" s="2"/>
      <c r="R62" s="2"/>
    </row>
    <row r="63" spans="11:18" ht="39.9" customHeight="1">
      <c r="K63" s="6"/>
      <c r="L63" s="6"/>
      <c r="M63" s="2"/>
      <c r="N63" s="2"/>
      <c r="O63" s="2"/>
      <c r="P63" s="2"/>
      <c r="Q63" s="2"/>
      <c r="R63" s="2"/>
    </row>
    <row r="64" spans="11:18" ht="39.9" customHeight="1">
      <c r="K64" s="6"/>
      <c r="L64" s="6"/>
      <c r="M64" s="2"/>
      <c r="N64" s="2"/>
      <c r="O64" s="2"/>
      <c r="P64" s="2"/>
      <c r="Q64" s="2"/>
      <c r="R64" s="2"/>
    </row>
    <row r="65" spans="11:18" ht="39.9" customHeight="1">
      <c r="K65" s="6"/>
      <c r="L65" s="6"/>
      <c r="M65" s="2"/>
      <c r="N65" s="2"/>
      <c r="O65" s="2"/>
      <c r="P65" s="2"/>
      <c r="Q65" s="2"/>
      <c r="R65" s="2"/>
    </row>
    <row r="66" spans="11:18" ht="39.9" customHeight="1">
      <c r="K66" s="6"/>
      <c r="L66" s="6"/>
      <c r="M66" s="2"/>
      <c r="N66" s="2"/>
      <c r="O66" s="2"/>
      <c r="P66" s="2"/>
      <c r="Q66" s="2"/>
      <c r="R66" s="2"/>
    </row>
    <row r="67" spans="11:18" ht="39.9" customHeight="1">
      <c r="K67" s="6"/>
      <c r="L67" s="6"/>
      <c r="M67" s="2"/>
      <c r="N67" s="2"/>
      <c r="O67" s="2"/>
      <c r="P67" s="2"/>
      <c r="Q67" s="2"/>
      <c r="R67" s="2"/>
    </row>
    <row r="68" spans="11:18" ht="39.9" customHeight="1">
      <c r="K68" s="6"/>
      <c r="L68" s="6"/>
      <c r="M68" s="2"/>
      <c r="N68" s="2"/>
      <c r="O68" s="2"/>
      <c r="P68" s="2"/>
      <c r="Q68" s="2"/>
      <c r="R68" s="2"/>
    </row>
    <row r="69" spans="11:18" ht="39.9" customHeight="1">
      <c r="K69" s="6"/>
      <c r="L69" s="6"/>
      <c r="M69" s="2"/>
      <c r="N69" s="2"/>
      <c r="O69" s="2"/>
      <c r="P69" s="2"/>
      <c r="Q69" s="2"/>
      <c r="R69" s="2"/>
    </row>
    <row r="70" spans="11:18" ht="39.9" customHeight="1">
      <c r="K70" s="6"/>
      <c r="L70" s="6"/>
      <c r="M70" s="2"/>
      <c r="N70" s="2"/>
      <c r="O70" s="2"/>
      <c r="P70" s="2"/>
      <c r="Q70" s="2"/>
      <c r="R70" s="2"/>
    </row>
    <row r="71" spans="11:18" ht="39.9" customHeight="1">
      <c r="K71" s="6"/>
      <c r="L71" s="6"/>
      <c r="M71" s="2"/>
      <c r="N71" s="2"/>
      <c r="O71" s="2"/>
      <c r="P71" s="2"/>
      <c r="Q71" s="2"/>
      <c r="R71" s="2"/>
    </row>
    <row r="72" spans="11:18" ht="39.9" customHeight="1">
      <c r="K72" s="6"/>
      <c r="L72" s="6"/>
      <c r="M72" s="2"/>
      <c r="N72" s="2"/>
      <c r="O72" s="2"/>
      <c r="P72" s="2"/>
      <c r="Q72" s="2"/>
      <c r="R72" s="2"/>
    </row>
    <row r="73" spans="11:18" ht="39.9" customHeight="1">
      <c r="K73" s="6"/>
      <c r="L73" s="6"/>
      <c r="M73" s="2"/>
      <c r="N73" s="2"/>
      <c r="O73" s="2"/>
      <c r="P73" s="2"/>
      <c r="Q73" s="2"/>
      <c r="R73" s="2"/>
    </row>
    <row r="74" spans="11:18" ht="39.9" customHeight="1">
      <c r="K74" s="6"/>
      <c r="L74" s="6"/>
      <c r="M74" s="2"/>
      <c r="N74" s="2"/>
      <c r="O74" s="2"/>
      <c r="P74" s="2"/>
      <c r="Q74" s="2"/>
      <c r="R74" s="2"/>
    </row>
    <row r="75" spans="11:18" ht="39.9" customHeight="1">
      <c r="K75" s="6"/>
      <c r="L75" s="6"/>
      <c r="M75" s="2"/>
      <c r="N75" s="2"/>
      <c r="O75" s="2"/>
      <c r="P75" s="2"/>
      <c r="Q75" s="2"/>
      <c r="R75" s="2"/>
    </row>
    <row r="76" spans="11:18" ht="39.9" customHeight="1">
      <c r="K76" s="6"/>
      <c r="L76" s="6"/>
      <c r="M76" s="2"/>
      <c r="N76" s="2"/>
      <c r="O76" s="2"/>
      <c r="P76" s="2"/>
      <c r="Q76" s="2"/>
      <c r="R76" s="2"/>
    </row>
    <row r="77" spans="11:18" ht="39.9" customHeight="1">
      <c r="K77" s="6"/>
      <c r="L77" s="6"/>
      <c r="M77" s="2"/>
      <c r="N77" s="2"/>
      <c r="O77" s="2"/>
      <c r="P77" s="2"/>
      <c r="Q77" s="2"/>
      <c r="R77" s="2"/>
    </row>
    <row r="78" spans="11:18" ht="39.9" customHeight="1">
      <c r="K78" s="6"/>
      <c r="L78" s="6"/>
      <c r="M78" s="2"/>
      <c r="N78" s="2"/>
      <c r="O78" s="2"/>
      <c r="P78" s="2"/>
      <c r="Q78" s="2"/>
      <c r="R78" s="2"/>
    </row>
    <row r="79" spans="11:18" ht="39.9" customHeight="1">
      <c r="K79" s="6"/>
      <c r="L79" s="6"/>
      <c r="M79" s="2"/>
      <c r="N79" s="2"/>
      <c r="O79" s="2"/>
      <c r="P79" s="2"/>
      <c r="Q79" s="2"/>
      <c r="R79" s="2"/>
    </row>
    <row r="80" spans="11:18" ht="39.9" customHeight="1">
      <c r="K80" s="6"/>
      <c r="L80" s="6"/>
      <c r="M80" s="2"/>
      <c r="N80" s="2"/>
      <c r="O80" s="2"/>
      <c r="P80" s="2"/>
      <c r="Q80" s="2"/>
      <c r="R80" s="2"/>
    </row>
    <row r="81" spans="11:18" ht="39.9" customHeight="1">
      <c r="K81" s="6"/>
      <c r="L81" s="6"/>
      <c r="M81" s="2"/>
      <c r="N81" s="2"/>
      <c r="O81" s="2"/>
      <c r="P81" s="2"/>
      <c r="Q81" s="2"/>
      <c r="R81" s="2"/>
    </row>
    <row r="82" spans="11:18" ht="39.9" customHeight="1">
      <c r="K82" s="6"/>
      <c r="L82" s="6"/>
      <c r="M82" s="2"/>
      <c r="N82" s="2"/>
      <c r="O82" s="2"/>
      <c r="P82" s="2"/>
      <c r="Q82" s="2"/>
      <c r="R82" s="2"/>
    </row>
    <row r="83" spans="11:18" ht="39.9" customHeight="1">
      <c r="K83" s="6"/>
      <c r="L83" s="6"/>
      <c r="M83" s="2"/>
      <c r="N83" s="2"/>
      <c r="O83" s="2"/>
      <c r="P83" s="2"/>
      <c r="Q83" s="2"/>
      <c r="R83" s="2"/>
    </row>
    <row r="84" spans="11:18" ht="39.9" customHeight="1">
      <c r="K84" s="6"/>
      <c r="L84" s="6"/>
      <c r="M84" s="2"/>
      <c r="N84" s="2"/>
      <c r="O84" s="2"/>
      <c r="P84" s="2"/>
      <c r="Q84" s="2"/>
      <c r="R84" s="2"/>
    </row>
    <row r="85" spans="11:18" ht="39.9" customHeight="1">
      <c r="K85" s="6"/>
      <c r="L85" s="6"/>
      <c r="M85" s="2"/>
      <c r="N85" s="2"/>
      <c r="O85" s="2"/>
      <c r="P85" s="2"/>
      <c r="Q85" s="2"/>
      <c r="R85" s="2"/>
    </row>
    <row r="86" spans="11:18" ht="39.9" customHeight="1">
      <c r="K86" s="6"/>
      <c r="L86" s="6"/>
      <c r="M86" s="2"/>
      <c r="N86" s="2"/>
      <c r="O86" s="2"/>
      <c r="P86" s="2"/>
      <c r="Q86" s="2"/>
      <c r="R86" s="2"/>
    </row>
    <row r="87" spans="11:18" ht="39.9" customHeight="1">
      <c r="K87" s="6"/>
      <c r="L87" s="6"/>
      <c r="M87" s="2"/>
      <c r="N87" s="2"/>
      <c r="O87" s="2"/>
      <c r="P87" s="2"/>
      <c r="Q87" s="2"/>
      <c r="R87" s="2"/>
    </row>
    <row r="88" spans="11:18" ht="39.9" customHeight="1">
      <c r="K88" s="6"/>
      <c r="L88" s="6"/>
      <c r="M88" s="2"/>
      <c r="N88" s="2"/>
      <c r="O88" s="2"/>
      <c r="P88" s="2"/>
      <c r="Q88" s="2"/>
      <c r="R88" s="2"/>
    </row>
    <row r="89" spans="11:18" ht="39.9" customHeight="1">
      <c r="K89" s="6"/>
      <c r="L89" s="6"/>
      <c r="M89" s="2"/>
      <c r="N89" s="2"/>
      <c r="O89" s="2"/>
      <c r="P89" s="2"/>
      <c r="Q89" s="2"/>
      <c r="R89" s="2"/>
    </row>
    <row r="90" spans="11:18" ht="39.9" customHeight="1">
      <c r="K90" s="6"/>
      <c r="L90" s="6"/>
      <c r="M90" s="2"/>
      <c r="N90" s="2"/>
      <c r="O90" s="2"/>
      <c r="P90" s="2"/>
      <c r="Q90" s="2"/>
      <c r="R90" s="2"/>
    </row>
    <row r="91" spans="11:18" ht="39.9" customHeight="1">
      <c r="K91" s="6"/>
      <c r="L91" s="6"/>
      <c r="M91" s="2"/>
      <c r="N91" s="2"/>
      <c r="O91" s="2"/>
      <c r="P91" s="2"/>
      <c r="Q91" s="2"/>
      <c r="R91" s="2"/>
    </row>
    <row r="92" spans="11:18" ht="39.9" customHeight="1">
      <c r="K92" s="6"/>
      <c r="L92" s="6"/>
      <c r="M92" s="2"/>
      <c r="N92" s="2"/>
      <c r="O92" s="2"/>
      <c r="P92" s="2"/>
      <c r="Q92" s="2"/>
      <c r="R92" s="2"/>
    </row>
    <row r="93" spans="11:18" ht="39.9" customHeight="1">
      <c r="K93" s="6"/>
      <c r="L93" s="6"/>
      <c r="M93" s="2"/>
      <c r="N93" s="2"/>
      <c r="O93" s="2"/>
      <c r="P93" s="2"/>
      <c r="Q93" s="2"/>
      <c r="R93" s="2"/>
    </row>
    <row r="94" spans="11:18" ht="39.9" customHeight="1">
      <c r="K94" s="6"/>
      <c r="L94" s="6"/>
      <c r="M94" s="2"/>
      <c r="N94" s="2"/>
      <c r="O94" s="2"/>
      <c r="P94" s="2"/>
      <c r="Q94" s="2"/>
      <c r="R94" s="2"/>
    </row>
    <row r="95" spans="11:18" ht="39.9" customHeight="1">
      <c r="K95" s="6"/>
      <c r="L95" s="6"/>
      <c r="M95" s="2"/>
      <c r="N95" s="2"/>
      <c r="O95" s="2"/>
      <c r="P95" s="2"/>
      <c r="Q95" s="2"/>
      <c r="R95" s="2"/>
    </row>
    <row r="96" spans="11:18" ht="39.9" customHeight="1">
      <c r="K96" s="6"/>
      <c r="L96" s="6"/>
      <c r="M96" s="2"/>
      <c r="N96" s="2"/>
      <c r="O96" s="2"/>
      <c r="P96" s="2"/>
      <c r="Q96" s="2"/>
      <c r="R96" s="2"/>
    </row>
    <row r="97" spans="11:18" ht="39.9" customHeight="1">
      <c r="K97" s="6"/>
      <c r="L97" s="6"/>
      <c r="M97" s="2"/>
      <c r="N97" s="2"/>
      <c r="O97" s="2"/>
      <c r="P97" s="2"/>
      <c r="Q97" s="2"/>
      <c r="R97" s="2"/>
    </row>
    <row r="98" spans="11:18" ht="39.9" customHeight="1">
      <c r="K98" s="6"/>
      <c r="L98" s="6"/>
      <c r="M98" s="2"/>
      <c r="N98" s="2"/>
      <c r="O98" s="2"/>
      <c r="P98" s="2"/>
      <c r="Q98" s="2"/>
      <c r="R98" s="2"/>
    </row>
    <row r="99" spans="11:18" ht="39.9" customHeight="1">
      <c r="K99" s="6"/>
      <c r="L99" s="6"/>
      <c r="M99" s="2"/>
      <c r="N99" s="2"/>
      <c r="O99" s="2"/>
      <c r="P99" s="2"/>
      <c r="Q99" s="2"/>
      <c r="R99" s="2"/>
    </row>
    <row r="100" spans="11:18" ht="39.9" customHeight="1">
      <c r="K100" s="6"/>
      <c r="L100" s="6"/>
      <c r="M100" s="2"/>
      <c r="N100" s="2"/>
      <c r="O100" s="2"/>
      <c r="P100" s="2"/>
      <c r="Q100" s="2"/>
      <c r="R100" s="2"/>
    </row>
    <row r="101" spans="11:18" ht="39.9" customHeight="1">
      <c r="K101" s="6"/>
      <c r="L101" s="6"/>
      <c r="M101" s="2"/>
      <c r="N101" s="2"/>
      <c r="O101" s="2"/>
      <c r="P101" s="2"/>
      <c r="Q101" s="2"/>
      <c r="R101" s="2"/>
    </row>
    <row r="102" spans="11:18" ht="39.9" customHeight="1">
      <c r="K102" s="6"/>
      <c r="L102" s="6"/>
      <c r="M102" s="2"/>
      <c r="N102" s="2"/>
      <c r="O102" s="2"/>
      <c r="P102" s="2"/>
      <c r="Q102" s="2"/>
      <c r="R102" s="2"/>
    </row>
    <row r="103" spans="11:18" ht="39.9" customHeight="1">
      <c r="K103" s="6"/>
      <c r="L103" s="6"/>
      <c r="M103" s="2"/>
      <c r="N103" s="2"/>
      <c r="O103" s="2"/>
      <c r="P103" s="2"/>
      <c r="Q103" s="2"/>
      <c r="R103" s="2"/>
    </row>
    <row r="104" spans="11:18" ht="39.9" customHeight="1">
      <c r="K104" s="6"/>
      <c r="L104" s="6"/>
      <c r="M104" s="2"/>
      <c r="N104" s="2"/>
      <c r="O104" s="2"/>
      <c r="P104" s="2"/>
      <c r="Q104" s="2"/>
      <c r="R104" s="2"/>
    </row>
    <row r="105" spans="11:18" ht="39.9" customHeight="1">
      <c r="K105" s="6"/>
      <c r="L105" s="6"/>
      <c r="M105" s="2"/>
      <c r="N105" s="2"/>
      <c r="O105" s="2"/>
      <c r="P105" s="2"/>
      <c r="Q105" s="2"/>
      <c r="R105" s="2"/>
    </row>
    <row r="106" spans="11:18" ht="39.9" customHeight="1">
      <c r="K106" s="6"/>
      <c r="L106" s="6"/>
      <c r="M106" s="2"/>
      <c r="N106" s="2"/>
      <c r="O106" s="2"/>
      <c r="P106" s="2"/>
      <c r="Q106" s="2"/>
      <c r="R106" s="2"/>
    </row>
    <row r="107" spans="11:18" ht="39.9" customHeight="1">
      <c r="K107" s="6"/>
      <c r="L107" s="6"/>
      <c r="M107" s="2"/>
      <c r="N107" s="2"/>
      <c r="O107" s="2"/>
      <c r="P107" s="2"/>
      <c r="Q107" s="2"/>
      <c r="R107" s="2"/>
    </row>
    <row r="108" spans="11:18" ht="39.9" customHeight="1">
      <c r="K108" s="6"/>
      <c r="L108" s="6"/>
      <c r="M108" s="2"/>
      <c r="N108" s="2"/>
      <c r="O108" s="2"/>
      <c r="P108" s="2"/>
      <c r="Q108" s="2"/>
      <c r="R108" s="2"/>
    </row>
    <row r="109" spans="11:18" ht="39.9" customHeight="1">
      <c r="K109" s="6"/>
      <c r="L109" s="6"/>
      <c r="M109" s="2"/>
      <c r="N109" s="2"/>
      <c r="O109" s="2"/>
      <c r="P109" s="2"/>
      <c r="Q109" s="2"/>
      <c r="R109" s="2"/>
    </row>
    <row r="110" spans="11:18" ht="39.9" customHeight="1">
      <c r="K110" s="6"/>
      <c r="L110" s="6"/>
      <c r="M110" s="2"/>
      <c r="N110" s="2"/>
      <c r="O110" s="2"/>
      <c r="P110" s="2"/>
      <c r="Q110" s="2"/>
      <c r="R110" s="2"/>
    </row>
    <row r="111" spans="11:18" ht="39.9" customHeight="1">
      <c r="K111" s="6"/>
      <c r="L111" s="6"/>
      <c r="M111" s="2"/>
      <c r="N111" s="2"/>
      <c r="O111" s="2"/>
      <c r="P111" s="2"/>
      <c r="Q111" s="2"/>
      <c r="R111" s="2"/>
    </row>
    <row r="112" spans="11:18" ht="39.9" customHeight="1">
      <c r="K112" s="6"/>
      <c r="L112" s="6"/>
      <c r="M112" s="2"/>
      <c r="N112" s="2"/>
      <c r="O112" s="2"/>
      <c r="P112" s="2"/>
      <c r="Q112" s="2"/>
      <c r="R112" s="2"/>
    </row>
    <row r="113" spans="11:18" ht="39.9" customHeight="1">
      <c r="K113" s="6"/>
      <c r="L113" s="6"/>
      <c r="M113" s="2"/>
      <c r="N113" s="2"/>
      <c r="O113" s="2"/>
      <c r="P113" s="2"/>
      <c r="Q113" s="2"/>
      <c r="R113" s="2"/>
    </row>
    <row r="114" spans="11:18" ht="39.9" customHeight="1">
      <c r="K114" s="6"/>
      <c r="L114" s="6"/>
      <c r="M114" s="2"/>
      <c r="N114" s="2"/>
      <c r="O114" s="2"/>
      <c r="P114" s="2"/>
      <c r="Q114" s="2"/>
      <c r="R114" s="2"/>
    </row>
    <row r="115" spans="11:18" ht="39.9" customHeight="1">
      <c r="K115" s="6"/>
      <c r="L115" s="6"/>
      <c r="M115" s="2"/>
      <c r="N115" s="2"/>
      <c r="O115" s="2"/>
      <c r="P115" s="2"/>
      <c r="Q115" s="2"/>
      <c r="R115" s="2"/>
    </row>
    <row r="116" spans="11:18" ht="39.9" customHeight="1">
      <c r="K116" s="6"/>
      <c r="L116" s="6"/>
      <c r="M116" s="2"/>
      <c r="N116" s="2"/>
      <c r="O116" s="2"/>
      <c r="P116" s="2"/>
      <c r="Q116" s="2"/>
      <c r="R116" s="2"/>
    </row>
    <row r="117" spans="11:18" ht="39.9" customHeight="1">
      <c r="K117" s="6"/>
      <c r="L117" s="6"/>
      <c r="M117" s="2"/>
      <c r="N117" s="2"/>
      <c r="O117" s="2"/>
      <c r="P117" s="2"/>
      <c r="Q117" s="2"/>
      <c r="R117" s="2"/>
    </row>
    <row r="118" spans="11:18" ht="39.9" customHeight="1">
      <c r="K118" s="6"/>
      <c r="L118" s="6"/>
      <c r="M118" s="2"/>
      <c r="N118" s="2"/>
      <c r="O118" s="2"/>
      <c r="P118" s="2"/>
      <c r="Q118" s="2"/>
      <c r="R118" s="2"/>
    </row>
    <row r="119" spans="11:18" ht="39.9" customHeight="1">
      <c r="K119" s="6"/>
      <c r="L119" s="6"/>
      <c r="M119" s="2"/>
      <c r="N119" s="2"/>
      <c r="O119" s="2"/>
      <c r="P119" s="2"/>
      <c r="Q119" s="2"/>
      <c r="R119" s="2"/>
    </row>
    <row r="120" spans="11:18" ht="39.9" customHeight="1">
      <c r="K120" s="6"/>
      <c r="L120" s="6"/>
      <c r="M120" s="2"/>
      <c r="N120" s="2"/>
      <c r="O120" s="2"/>
      <c r="P120" s="2"/>
      <c r="Q120" s="2"/>
      <c r="R120" s="2"/>
    </row>
    <row r="121" spans="11:18" ht="39.9" customHeight="1">
      <c r="K121" s="6"/>
      <c r="L121" s="6"/>
      <c r="M121" s="2"/>
      <c r="N121" s="2"/>
      <c r="O121" s="2"/>
      <c r="P121" s="2"/>
      <c r="Q121" s="2"/>
      <c r="R121" s="2"/>
    </row>
    <row r="122" spans="11:18" ht="39.9" customHeight="1">
      <c r="K122" s="6"/>
      <c r="L122" s="6"/>
      <c r="M122" s="2"/>
      <c r="N122" s="2"/>
      <c r="O122" s="2"/>
      <c r="P122" s="2"/>
      <c r="Q122" s="2"/>
      <c r="R122" s="2"/>
    </row>
    <row r="123" spans="11:18" ht="39.9" customHeight="1">
      <c r="K123" s="6"/>
      <c r="L123" s="6"/>
      <c r="M123" s="2"/>
      <c r="N123" s="2"/>
      <c r="O123" s="2"/>
      <c r="P123" s="2"/>
      <c r="Q123" s="2"/>
      <c r="R123" s="2"/>
    </row>
    <row r="124" spans="11:18" ht="39.9" customHeight="1">
      <c r="K124" s="6"/>
      <c r="L124" s="6"/>
      <c r="M124" s="2"/>
      <c r="N124" s="2"/>
      <c r="O124" s="2"/>
      <c r="P124" s="2"/>
      <c r="Q124" s="2"/>
      <c r="R124" s="2"/>
    </row>
    <row r="125" spans="11:18" ht="39.9" customHeight="1">
      <c r="K125" s="6"/>
      <c r="L125" s="6"/>
      <c r="M125" s="2"/>
      <c r="N125" s="2"/>
      <c r="O125" s="2"/>
      <c r="P125" s="2"/>
      <c r="Q125" s="2"/>
      <c r="R125" s="2"/>
    </row>
    <row r="126" spans="11:18" ht="39.9" customHeight="1">
      <c r="K126" s="6"/>
      <c r="L126" s="6"/>
      <c r="M126" s="2"/>
      <c r="N126" s="2"/>
      <c r="O126" s="2"/>
      <c r="P126" s="2"/>
      <c r="Q126" s="2"/>
      <c r="R126" s="2"/>
    </row>
    <row r="127" spans="11:18" ht="39.9" customHeight="1">
      <c r="K127" s="6"/>
      <c r="L127" s="6"/>
      <c r="M127" s="2"/>
      <c r="N127" s="2"/>
      <c r="O127" s="2"/>
      <c r="P127" s="2"/>
      <c r="Q127" s="2"/>
      <c r="R127" s="2"/>
    </row>
    <row r="128" spans="11:18" ht="39.9" customHeight="1">
      <c r="K128" s="6"/>
      <c r="L128" s="6"/>
      <c r="M128" s="2"/>
      <c r="N128" s="2"/>
      <c r="O128" s="2"/>
      <c r="P128" s="2"/>
      <c r="Q128" s="2"/>
      <c r="R128" s="2"/>
    </row>
    <row r="129" spans="11:18" ht="39.9" customHeight="1">
      <c r="K129" s="6"/>
      <c r="L129" s="6"/>
      <c r="M129" s="2"/>
      <c r="N129" s="2"/>
      <c r="O129" s="2"/>
      <c r="P129" s="2"/>
      <c r="Q129" s="2"/>
      <c r="R129" s="2"/>
    </row>
    <row r="130" spans="11:18" ht="39.9" customHeight="1">
      <c r="K130" s="6"/>
      <c r="L130" s="6"/>
      <c r="M130" s="2"/>
      <c r="N130" s="2"/>
      <c r="O130" s="2"/>
      <c r="P130" s="2"/>
      <c r="Q130" s="2"/>
      <c r="R130" s="2"/>
    </row>
    <row r="131" spans="11:18" ht="39.9" customHeight="1">
      <c r="K131" s="6"/>
      <c r="L131" s="6"/>
      <c r="M131" s="2"/>
      <c r="N131" s="2"/>
      <c r="O131" s="2"/>
      <c r="P131" s="2"/>
      <c r="Q131" s="2"/>
      <c r="R131" s="2"/>
    </row>
    <row r="132" spans="11:18" ht="39.9" customHeight="1">
      <c r="K132" s="6"/>
      <c r="L132" s="6"/>
      <c r="M132" s="2"/>
      <c r="N132" s="2"/>
      <c r="O132" s="2"/>
      <c r="P132" s="2"/>
      <c r="Q132" s="2"/>
      <c r="R132" s="2"/>
    </row>
    <row r="133" spans="11:18" ht="39.9" customHeight="1">
      <c r="K133" s="6"/>
      <c r="L133" s="6"/>
      <c r="M133" s="2"/>
      <c r="N133" s="2"/>
      <c r="O133" s="2"/>
      <c r="P133" s="2"/>
      <c r="Q133" s="2"/>
      <c r="R133" s="2"/>
    </row>
  </sheetData>
  <sheetProtection sheet="1" objects="1" scenarios="1"/>
  <mergeCells count="104">
    <mergeCell ref="AQ34:AU34"/>
    <mergeCell ref="G34:K34"/>
    <mergeCell ref="M34:Q34"/>
    <mergeCell ref="S34:W34"/>
    <mergeCell ref="Y34:AC34"/>
    <mergeCell ref="AE34:AI34"/>
    <mergeCell ref="AK34:AO34"/>
    <mergeCell ref="AQ31:AU31"/>
    <mergeCell ref="I32:K32"/>
    <mergeCell ref="O32:Q32"/>
    <mergeCell ref="U32:W32"/>
    <mergeCell ref="AA32:AC32"/>
    <mergeCell ref="AG32:AI32"/>
    <mergeCell ref="AM32:AO32"/>
    <mergeCell ref="AS32:AU32"/>
    <mergeCell ref="G31:K31"/>
    <mergeCell ref="M31:Q31"/>
    <mergeCell ref="S31:W31"/>
    <mergeCell ref="Y31:AC31"/>
    <mergeCell ref="AE31:AI31"/>
    <mergeCell ref="AK31:AO31"/>
    <mergeCell ref="AQ28:AU28"/>
    <mergeCell ref="I29:K29"/>
    <mergeCell ref="O29:Q29"/>
    <mergeCell ref="U29:W29"/>
    <mergeCell ref="AA29:AC29"/>
    <mergeCell ref="AG29:AI29"/>
    <mergeCell ref="AM29:AO29"/>
    <mergeCell ref="AS29:AU29"/>
    <mergeCell ref="G28:K28"/>
    <mergeCell ref="M28:Q28"/>
    <mergeCell ref="S28:W28"/>
    <mergeCell ref="Y28:AC28"/>
    <mergeCell ref="AE28:AI28"/>
    <mergeCell ref="AK28:AO28"/>
    <mergeCell ref="AQ25:AU25"/>
    <mergeCell ref="I26:K26"/>
    <mergeCell ref="O26:Q26"/>
    <mergeCell ref="U26:W26"/>
    <mergeCell ref="AA26:AC26"/>
    <mergeCell ref="AG26:AI26"/>
    <mergeCell ref="AM26:AO26"/>
    <mergeCell ref="AS26:AU26"/>
    <mergeCell ref="G25:K25"/>
    <mergeCell ref="M25:Q25"/>
    <mergeCell ref="S25:W25"/>
    <mergeCell ref="Y25:AC25"/>
    <mergeCell ref="AE25:AI25"/>
    <mergeCell ref="AK25:AO25"/>
    <mergeCell ref="AQ22:AU22"/>
    <mergeCell ref="I23:K23"/>
    <mergeCell ref="O23:Q23"/>
    <mergeCell ref="U23:W23"/>
    <mergeCell ref="AA23:AC23"/>
    <mergeCell ref="AG23:AI23"/>
    <mergeCell ref="AM23:AO23"/>
    <mergeCell ref="AS23:AU23"/>
    <mergeCell ref="G22:K22"/>
    <mergeCell ref="M22:Q22"/>
    <mergeCell ref="S22:W22"/>
    <mergeCell ref="Y22:AC22"/>
    <mergeCell ref="AE22:AI22"/>
    <mergeCell ref="AK22:AO22"/>
    <mergeCell ref="AQ19:AU19"/>
    <mergeCell ref="I20:K20"/>
    <mergeCell ref="O20:Q20"/>
    <mergeCell ref="U20:W20"/>
    <mergeCell ref="AA20:AC20"/>
    <mergeCell ref="AG20:AI20"/>
    <mergeCell ref="AM20:AO20"/>
    <mergeCell ref="AS20:AU20"/>
    <mergeCell ref="G19:K19"/>
    <mergeCell ref="M19:Q19"/>
    <mergeCell ref="S19:W19"/>
    <mergeCell ref="Y19:AC19"/>
    <mergeCell ref="AE19:AI19"/>
    <mergeCell ref="AK19:AO19"/>
    <mergeCell ref="AK1:AL1"/>
    <mergeCell ref="AQ1:AS1"/>
    <mergeCell ref="AQ16:AU16"/>
    <mergeCell ref="I17:K17"/>
    <mergeCell ref="O17:Q17"/>
    <mergeCell ref="U17:W17"/>
    <mergeCell ref="AA17:AC17"/>
    <mergeCell ref="AG17:AI17"/>
    <mergeCell ref="AM17:AO17"/>
    <mergeCell ref="AS17:AU17"/>
    <mergeCell ref="G16:K16"/>
    <mergeCell ref="M16:Q16"/>
    <mergeCell ref="S16:W16"/>
    <mergeCell ref="Y16:AC16"/>
    <mergeCell ref="AE16:AI16"/>
    <mergeCell ref="AK16:AO16"/>
    <mergeCell ref="W3:AA9"/>
    <mergeCell ref="AC3:AE9"/>
    <mergeCell ref="C5:E7"/>
    <mergeCell ref="C9:E11"/>
    <mergeCell ref="C13:E15"/>
    <mergeCell ref="B5:B7"/>
    <mergeCell ref="B9:B11"/>
    <mergeCell ref="B13:B15"/>
    <mergeCell ref="B2:F3"/>
    <mergeCell ref="W11:AE13"/>
    <mergeCell ref="O1:Q1"/>
  </mergeCells>
  <phoneticPr fontId="1"/>
  <conditionalFormatting sqref="G3 I3 K3 M3 O3 Q3 S3">
    <cfRule type="expression" dxfId="1610" priority="412">
      <formula>H3&lt;&gt;""</formula>
    </cfRule>
    <cfRule type="expression" dxfId="1609" priority="411">
      <formula>G$2="土"</formula>
    </cfRule>
    <cfRule type="expression" dxfId="1608" priority="410">
      <formula>G$2="日"</formula>
    </cfRule>
  </conditionalFormatting>
  <conditionalFormatting sqref="G3:G12">
    <cfRule type="expression" dxfId="1607" priority="321">
      <formula>MONTH(G3)&lt;&gt;$G$1</formula>
    </cfRule>
    <cfRule type="expression" dxfId="1606" priority="322">
      <formula>G$2="日"</formula>
    </cfRule>
    <cfRule type="expression" dxfId="1605" priority="323">
      <formula>G$2="土"</formula>
    </cfRule>
    <cfRule type="expression" dxfId="1604" priority="324">
      <formula>H3&lt;&gt;""</formula>
    </cfRule>
  </conditionalFormatting>
  <conditionalFormatting sqref="G5">
    <cfRule type="expression" dxfId="1603" priority="385">
      <formula>MONTH(G5)&lt;&gt;$G$1</formula>
    </cfRule>
    <cfRule type="expression" dxfId="1602" priority="386">
      <formula>G$2="日"</formula>
    </cfRule>
    <cfRule type="expression" dxfId="1601" priority="388">
      <formula>H5&lt;&gt;""</formula>
    </cfRule>
    <cfRule type="expression" dxfId="1600" priority="387">
      <formula>G$2="土"</formula>
    </cfRule>
  </conditionalFormatting>
  <conditionalFormatting sqref="G7">
    <cfRule type="expression" dxfId="1599" priority="383">
      <formula>G$2="土"</formula>
    </cfRule>
    <cfRule type="expression" dxfId="1598" priority="384">
      <formula>H7&lt;&gt;""</formula>
    </cfRule>
    <cfRule type="expression" dxfId="1597" priority="381">
      <formula>MONTH(G7)&lt;&gt;$G$1</formula>
    </cfRule>
    <cfRule type="expression" dxfId="1596" priority="382">
      <formula>G$2="日"</formula>
    </cfRule>
  </conditionalFormatting>
  <conditionalFormatting sqref="G11 I11 K11 M11 O11 Q11 S11">
    <cfRule type="expression" dxfId="1595" priority="396">
      <formula>H11&lt;&gt;""</formula>
    </cfRule>
    <cfRule type="expression" dxfId="1594" priority="395">
      <formula>G$2="土"</formula>
    </cfRule>
    <cfRule type="expression" dxfId="1593" priority="394">
      <formula>G$2="日"</formula>
    </cfRule>
  </conditionalFormatting>
  <conditionalFormatting sqref="G13 I13 K13 M13 O13 Q13 S13">
    <cfRule type="expression" dxfId="1592" priority="345">
      <formula>MONTH(G13)&lt;&gt;$G$1</formula>
    </cfRule>
    <cfRule type="expression" dxfId="1591" priority="337">
      <formula>MONTH(G13)&lt;&gt;$G$1</formula>
    </cfRule>
    <cfRule type="expression" dxfId="1590" priority="338">
      <formula>G$2="日"</formula>
    </cfRule>
    <cfRule type="expression" dxfId="1589" priority="339">
      <formula>G$2="土"</formula>
    </cfRule>
    <cfRule type="expression" dxfId="1588" priority="340">
      <formula>H13&lt;&gt;""</formula>
    </cfRule>
    <cfRule type="expression" dxfId="1587" priority="346">
      <formula>G$2="日"</formula>
    </cfRule>
    <cfRule type="expression" dxfId="1586" priority="347">
      <formula>G$2="土"</formula>
    </cfRule>
    <cfRule type="expression" dxfId="1585" priority="348">
      <formula>H13&lt;&gt;""</formula>
    </cfRule>
  </conditionalFormatting>
  <conditionalFormatting sqref="G14">
    <cfRule type="expression" dxfId="1584" priority="234">
      <formula>G$2="日"</formula>
    </cfRule>
    <cfRule type="expression" dxfId="1583" priority="235">
      <formula>G$2="土"</formula>
    </cfRule>
    <cfRule type="expression" dxfId="1582" priority="236">
      <formula>H14&lt;&gt;""</formula>
    </cfRule>
    <cfRule type="expression" dxfId="1581" priority="233">
      <formula>MONTH(G14)&lt;&gt;$G$1</formula>
    </cfRule>
  </conditionalFormatting>
  <conditionalFormatting sqref="G17 M17 S17 Y17 AE17 AK17 AQ17 G20 M20 S20 Y20 AE20 AK20 AQ20 G23 M23 S23 Y23 AE23 AK23 AQ23 G26 M26 S26 Y26 AE26 AK26 AQ26 G29 M29 S29 Y29 AE29 AK29 AQ29 G32 M32 S32 Y32 AE32 AK32 AQ32">
    <cfRule type="expression" dxfId="1580" priority="8033">
      <formula>G$16="土"</formula>
    </cfRule>
    <cfRule type="expression" dxfId="1579" priority="8034">
      <formula>I17&lt;&gt;""</formula>
    </cfRule>
    <cfRule type="expression" dxfId="1578" priority="8032">
      <formula>G$16="日"</formula>
    </cfRule>
    <cfRule type="expression" dxfId="1577" priority="8031">
      <formula>MONTH(G17)&lt;&gt;$C$9</formula>
    </cfRule>
  </conditionalFormatting>
  <conditionalFormatting sqref="G18 I18:M18 O18:S18 U18:Y18 AA18:AE18 AG18:AK18 AM18:AQ18 G21 I21:M21 O21:S21 U21:Y21 AA21:AE21 AG21:AK21 AM21:AQ21 G24 I24:M24 O24:S24 U24:Y24 AA24:AE24 AG24:AK24 AM24:AQ24 G27 I27:M27 O27:S27 U27:Y27 AA27:AE27 AG27:AK27 AM27:AQ27 G30 I30:M30 O30:S30 U30:Y30 AA30:AE30 AG30:AK30 AM30:AQ30 G33 I33:M33 O33:S33 U33:Y33 AA33:AE33 AG33:AK33 AM33:AQ33">
    <cfRule type="expression" dxfId="1576" priority="6442">
      <formula>MONTH(G18)&lt;&gt;$C$9</formula>
    </cfRule>
  </conditionalFormatting>
  <conditionalFormatting sqref="G2:S2">
    <cfRule type="expression" dxfId="1575" priority="328">
      <formula>G2="日"</formula>
    </cfRule>
    <cfRule type="expression" dxfId="1574" priority="327">
      <formula>G2="土"</formula>
    </cfRule>
  </conditionalFormatting>
  <conditionalFormatting sqref="I3 I5 K5 M5 O5 Q5 S5 I7 K7 M7 O7 Q7 S7 I9 K9 M9 O9 Q9 S9">
    <cfRule type="expression" dxfId="1573" priority="407">
      <formula>I$2="土"</formula>
    </cfRule>
    <cfRule type="expression" dxfId="1572" priority="408">
      <formula>J3&lt;&gt;""</formula>
    </cfRule>
    <cfRule type="expression" dxfId="1571" priority="406">
      <formula>I$2="日"</formula>
    </cfRule>
    <cfRule type="expression" dxfId="1570" priority="405">
      <formula>MONTH(I3)&lt;&gt;$G$1</formula>
    </cfRule>
  </conditionalFormatting>
  <conditionalFormatting sqref="I3 K3 M3 O3 Q3 S3 G3">
    <cfRule type="expression" dxfId="1569" priority="409">
      <formula>MONTH(G3)&lt;&gt;$G$1</formula>
    </cfRule>
  </conditionalFormatting>
  <conditionalFormatting sqref="I3:I11 K3:K11 M3:M11 O3:O11 Q3:Q11 S3:S11">
    <cfRule type="expression" dxfId="1568" priority="377">
      <formula>MONTH(I3)&lt;&gt;$G$1</formula>
    </cfRule>
    <cfRule type="expression" dxfId="1567" priority="378">
      <formula>I$2="日"</formula>
    </cfRule>
    <cfRule type="expression" dxfId="1566" priority="380">
      <formula>J3&lt;&gt;""</formula>
    </cfRule>
    <cfRule type="expression" dxfId="1565" priority="379">
      <formula>I$2="土"</formula>
    </cfRule>
  </conditionalFormatting>
  <conditionalFormatting sqref="I11 K11 M11 O11 Q11 S11 G11">
    <cfRule type="expression" dxfId="1564" priority="393">
      <formula>MONTH(G11)&lt;&gt;$G$1</formula>
    </cfRule>
  </conditionalFormatting>
  <conditionalFormatting sqref="I17 O17 U17 AA17 AG17 AM17 AS17 I20 O20 U20 AA20 AG20 AM20 AS20 I23 O23 U23 AA23 AG23 AM23 AS23 I26 O26 U26 AA26 AG26 AM26 AS26 I29 O29 U29 AA29 AG29 AM29 AS29 O32 U32 AA32 AG32 AM32 AS32">
    <cfRule type="expression" dxfId="1563" priority="421">
      <formula>G$16="日"</formula>
    </cfRule>
    <cfRule type="expression" dxfId="1562" priority="423">
      <formula>G$16="土"</formula>
    </cfRule>
    <cfRule type="expression" dxfId="1561" priority="6483">
      <formula>I17&lt;&gt;""</formula>
    </cfRule>
  </conditionalFormatting>
  <conditionalFormatting sqref="I32">
    <cfRule type="expression" dxfId="1560" priority="369">
      <formula>G$16="日"</formula>
    </cfRule>
    <cfRule type="expression" dxfId="1559" priority="371">
      <formula>G$16="土"</formula>
    </cfRule>
    <cfRule type="expression" dxfId="1558" priority="420">
      <formula>I32&lt;&gt;""</formula>
    </cfRule>
  </conditionalFormatting>
  <conditionalFormatting sqref="K3">
    <cfRule type="expression" dxfId="1557" priority="402">
      <formula>K$2="日"</formula>
    </cfRule>
    <cfRule type="expression" dxfId="1556" priority="403">
      <formula>K$2="土"</formula>
    </cfRule>
    <cfRule type="expression" dxfId="1555" priority="404">
      <formula>L3&lt;&gt;""</formula>
    </cfRule>
    <cfRule type="expression" dxfId="1554" priority="401">
      <formula>MONTH(K3)&lt;&gt;$G$1</formula>
    </cfRule>
  </conditionalFormatting>
  <conditionalFormatting sqref="L17 R17 X17 AJ17 AP17 L20 R20 X20 AJ20 AP20 L23 R23 X23 AJ23 AP23 L26 R26 X26 AJ26 AP26 L29 R29 X29 AJ29 AP29 R32 X32 AJ32 AP32">
    <cfRule type="expression" dxfId="1553" priority="414">
      <formula>I$16="土"</formula>
    </cfRule>
    <cfRule type="expression" dxfId="1552" priority="415">
      <formula>L17&lt;&gt;""</formula>
    </cfRule>
    <cfRule type="expression" dxfId="1551" priority="413">
      <formula>I$16="日"</formula>
    </cfRule>
  </conditionalFormatting>
  <conditionalFormatting sqref="L32 I17 L17 O17 R17 U17 X17 AA17 AG17 AJ17 AM17 AP17 AS17 I20 L20 O20 R20 U20 X20 AA20 AG20 AJ20 AM20 AP20 AS20 I23 L23 O23 R23 U23 X23 AA23 AG23 AJ23 AM23 AP23 AS23 I26 L26 O26 R26 U26 X26 AA26 AG26 AJ26 AM26 AP26 AS26 I29 L29 O29 R29 U29 X29 AA29 AG29 AJ29 AM29 AP29 AS29 I32 O32 R32 U32 X32 AA32 AG32 AJ32 AM32 AP32 AS32">
    <cfRule type="expression" dxfId="1550" priority="368">
      <formula>MONTH(G17)&lt;&gt;$C$9</formula>
    </cfRule>
  </conditionalFormatting>
  <conditionalFormatting sqref="L32">
    <cfRule type="expression" dxfId="1549" priority="361">
      <formula>I$16="日"</formula>
    </cfRule>
    <cfRule type="expression" dxfId="1548" priority="363">
      <formula>L32&lt;&gt;""</formula>
    </cfRule>
    <cfRule type="expression" dxfId="1547" priority="362">
      <formula>I$16="土"</formula>
    </cfRule>
  </conditionalFormatting>
  <conditionalFormatting sqref="M3">
    <cfRule type="expression" dxfId="1546" priority="397">
      <formula>MONTH(M3)&lt;&gt;$G$1</formula>
    </cfRule>
    <cfRule type="expression" dxfId="1545" priority="398">
      <formula>M$2="日"</formula>
    </cfRule>
    <cfRule type="expression" dxfId="1544" priority="399">
      <formula>M$2="土"</formula>
    </cfRule>
    <cfRule type="expression" dxfId="1543" priority="400">
      <formula>N3&lt;&gt;""</formula>
    </cfRule>
  </conditionalFormatting>
  <conditionalFormatting sqref="AD17 AD20 AD23 AD26 AD29 AD32">
    <cfRule type="expression" dxfId="1542" priority="6554">
      <formula>MONTH(AA17)&lt;&gt;$C$9</formula>
    </cfRule>
  </conditionalFormatting>
  <conditionalFormatting sqref="AD17 AD20 AD23 AD26 AD29">
    <cfRule type="expression" dxfId="1541" priority="417">
      <formula>Z$16="土"</formula>
    </cfRule>
    <cfRule type="expression" dxfId="1540" priority="416">
      <formula>Z$16="日"</formula>
    </cfRule>
    <cfRule type="expression" dxfId="1539" priority="418">
      <formula>AD17&lt;&gt;""</formula>
    </cfRule>
  </conditionalFormatting>
  <conditionalFormatting sqref="AD32">
    <cfRule type="expression" dxfId="1538" priority="364">
      <formula>Z$16="日"</formula>
    </cfRule>
    <cfRule type="expression" dxfId="1537" priority="366">
      <formula>AD32&lt;&gt;""</formula>
    </cfRule>
    <cfRule type="expression" dxfId="1536" priority="365">
      <formula>Z$16="土"</formula>
    </cfRule>
  </conditionalFormatting>
  <conditionalFormatting sqref="AI3 AK3 AM3 AO3 AQ3 AS3 AU3 AI5 AK5 AM5 AO5 AQ5 AS5 AU5 AI7 AK7 AM7 AO7 AQ7 AS7 AU7 AI9 AK9 AM9 AO9 AQ9 AS9 AU9 AI11 AK11 AM11 AO11 AQ11 AS11 AU11">
    <cfRule type="expression" dxfId="1535" priority="390">
      <formula>AI$2="日"</formula>
    </cfRule>
    <cfRule type="expression" dxfId="1534" priority="389">
      <formula>MONTH(AI3)&lt;&gt;$AI$1</formula>
    </cfRule>
    <cfRule type="expression" dxfId="1533" priority="392">
      <formula>AJ3&lt;&gt;""</formula>
    </cfRule>
    <cfRule type="expression" dxfId="1532" priority="391">
      <formula>AI$2="土"</formula>
    </cfRule>
  </conditionalFormatting>
  <conditionalFormatting sqref="AI13 AK13 AM13 AO13 AQ13 AS13 AU13">
    <cfRule type="expression" dxfId="1531" priority="343">
      <formula>AI$2="土"</formula>
    </cfRule>
    <cfRule type="expression" dxfId="1530" priority="342">
      <formula>AI$2="日"</formula>
    </cfRule>
    <cfRule type="expression" dxfId="1529" priority="344">
      <formula>AJ13&lt;&gt;""</formula>
    </cfRule>
    <cfRule type="expression" dxfId="1528" priority="341">
      <formula>MONTH(AI13)&lt;&gt;$AI$1</formula>
    </cfRule>
  </conditionalFormatting>
  <conditionalFormatting sqref="AI2:AU2">
    <cfRule type="expression" dxfId="1527" priority="325">
      <formula>AI2="土"</formula>
    </cfRule>
    <cfRule type="expression" dxfId="1526" priority="326">
      <formula>AI2="日"</formula>
    </cfRule>
  </conditionalFormatting>
  <dataValidations count="3">
    <dataValidation type="whole" allowBlank="1" showInputMessage="1" showErrorMessage="1" sqref="C5" xr:uid="{00000000-0002-0000-0100-000000000000}">
      <formula1>1</formula1>
      <formula2>3000</formula2>
    </dataValidation>
    <dataValidation type="list" allowBlank="1" showInputMessage="1" showErrorMessage="1" sqref="C9" xr:uid="{00000000-0002-0000-0100-000001000000}">
      <formula1>"1,2,3,4,5,6,7,8,9,10,11,12"</formula1>
    </dataValidation>
    <dataValidation type="list" allowBlank="1" showInputMessage="1" showErrorMessage="1" sqref="C13:E15" xr:uid="{00000000-0002-0000-0100-000002000000}">
      <formula1>"月,火,水,木,金,土,日"</formula1>
    </dataValidation>
  </dataValidations>
  <pageMargins left="0.7" right="0.7" top="0.75" bottom="0.75" header="0.3" footer="0.3"/>
  <pageSetup paperSize="9" scale="74"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B132"/>
  <sheetViews>
    <sheetView view="pageBreakPreview" zoomScale="70" zoomScaleNormal="100" zoomScaleSheetLayoutView="70" workbookViewId="0"/>
  </sheetViews>
  <sheetFormatPr defaultColWidth="9" defaultRowHeight="39.9" customHeight="1"/>
  <cols>
    <col min="1" max="7" width="3.109375" style="2" customWidth="1"/>
    <col min="8" max="8" width="5.6640625" style="77" customWidth="1"/>
    <col min="9" max="9" width="5.6640625" style="77" hidden="1" customWidth="1"/>
    <col min="10" max="10" width="5.6640625" style="78" customWidth="1"/>
    <col min="11" max="11" width="5.6640625" style="78" hidden="1" customWidth="1"/>
    <col min="12" max="12" width="5.6640625" style="81" customWidth="1"/>
    <col min="13" max="13" width="5.6640625" style="81" hidden="1" customWidth="1"/>
    <col min="14" max="14" width="5.6640625" style="78" customWidth="1"/>
    <col min="15" max="15" width="5.6640625" style="78" hidden="1" customWidth="1"/>
    <col min="16" max="16" width="5.6640625" style="78" customWidth="1"/>
    <col min="17" max="17" width="5.6640625" style="78" hidden="1" customWidth="1"/>
    <col min="18" max="18" width="5.6640625" style="78" customWidth="1"/>
    <col min="19" max="19" width="5.6640625" style="78" hidden="1" customWidth="1"/>
    <col min="20" max="20" width="5.6640625" style="80" customWidth="1"/>
    <col min="21" max="21" width="5.6640625" style="2" hidden="1" customWidth="1"/>
    <col min="22" max="23" width="3.109375" style="2" customWidth="1"/>
    <col min="24" max="24" width="5.6640625" style="77" customWidth="1"/>
    <col min="25" max="25" width="5.6640625" style="77" hidden="1" customWidth="1"/>
    <col min="26" max="26" width="5.6640625" style="78" customWidth="1"/>
    <col min="27" max="27" width="5.6640625" style="78" hidden="1" customWidth="1"/>
    <col min="28" max="28" width="5.6640625" style="81" customWidth="1"/>
    <col min="29" max="29" width="5.6640625" style="81" hidden="1" customWidth="1"/>
    <col min="30" max="30" width="5.6640625" style="78" customWidth="1"/>
    <col min="31" max="31" width="5.6640625" style="78" hidden="1" customWidth="1"/>
    <col min="32" max="32" width="5.6640625" style="78" customWidth="1"/>
    <col min="33" max="33" width="5.6640625" style="78" hidden="1" customWidth="1"/>
    <col min="34" max="34" width="5.6640625" style="78" customWidth="1"/>
    <col min="35" max="35" width="5.6640625" style="78" hidden="1" customWidth="1"/>
    <col min="36" max="36" width="5.6640625" style="80" customWidth="1"/>
    <col min="37" max="37" width="5.6640625" style="2" hidden="1" customWidth="1"/>
    <col min="38" max="39" width="3.109375" style="2" customWidth="1"/>
    <col min="40" max="40" width="5.6640625" style="77" customWidth="1"/>
    <col min="41" max="41" width="5.6640625" style="77" hidden="1" customWidth="1"/>
    <col min="42" max="42" width="5.6640625" style="78" customWidth="1"/>
    <col min="43" max="43" width="5.6640625" style="78" hidden="1" customWidth="1"/>
    <col min="44" max="44" width="5.6640625" style="81" customWidth="1"/>
    <col min="45" max="45" width="5.6640625" style="81" hidden="1" customWidth="1"/>
    <col min="46" max="46" width="5.6640625" style="78" customWidth="1"/>
    <col min="47" max="47" width="5.6640625" style="78" hidden="1" customWidth="1"/>
    <col min="48" max="48" width="5.6640625" style="78" customWidth="1"/>
    <col min="49" max="49" width="5.6640625" style="78" hidden="1" customWidth="1"/>
    <col min="50" max="50" width="5.6640625" style="78" customWidth="1"/>
    <col min="51" max="51" width="5.6640625" style="78" hidden="1" customWidth="1"/>
    <col min="52" max="52" width="5.6640625" style="80" customWidth="1"/>
    <col min="53" max="53" width="5.6640625" style="2" hidden="1" customWidth="1"/>
    <col min="54" max="54" width="3.109375" style="2" customWidth="1"/>
    <col min="55" max="16384" width="9" style="2"/>
  </cols>
  <sheetData>
    <row r="1" spans="1:54" s="31" customFormat="1" ht="31.8">
      <c r="A1" s="27"/>
      <c r="B1" s="27"/>
      <c r="C1" s="27"/>
      <c r="D1" s="27"/>
      <c r="E1" s="27"/>
      <c r="F1" s="27"/>
      <c r="G1" s="27"/>
      <c r="H1" s="493">
        <f>MONTH(DATE($C$5,$C$9,1))</f>
        <v>1</v>
      </c>
      <c r="I1" s="493"/>
      <c r="J1" s="493"/>
      <c r="K1" s="73"/>
      <c r="L1" s="111" t="s">
        <v>1</v>
      </c>
      <c r="M1" s="74"/>
      <c r="N1" s="73"/>
      <c r="O1" s="73"/>
      <c r="P1" s="494">
        <f>YEAR(DATE($C$5,$C$9+1,1))</f>
        <v>2025</v>
      </c>
      <c r="Q1" s="494"/>
      <c r="R1" s="494"/>
      <c r="S1" s="129"/>
      <c r="T1" s="122" t="s">
        <v>18</v>
      </c>
      <c r="U1" s="27"/>
      <c r="V1" s="27"/>
      <c r="W1" s="27"/>
      <c r="X1" s="493">
        <f>MONTH(DATE($C$5,$C$9+1,1))</f>
        <v>2</v>
      </c>
      <c r="Y1" s="493"/>
      <c r="Z1" s="493"/>
      <c r="AA1" s="73"/>
      <c r="AB1" s="111" t="s">
        <v>1</v>
      </c>
      <c r="AC1" s="74"/>
      <c r="AD1" s="73"/>
      <c r="AE1" s="73"/>
      <c r="AF1" s="494">
        <f>YEAR(DATE($C$5,$C$9,1))</f>
        <v>2025</v>
      </c>
      <c r="AG1" s="494"/>
      <c r="AH1" s="494"/>
      <c r="AI1" s="129"/>
      <c r="AJ1" s="122" t="s">
        <v>18</v>
      </c>
      <c r="AK1" s="27"/>
      <c r="AL1" s="27"/>
      <c r="AM1" s="27"/>
      <c r="AN1" s="493">
        <f>MONTH(DATE($C$5,$C$9+2,1))</f>
        <v>3</v>
      </c>
      <c r="AO1" s="493"/>
      <c r="AP1" s="493"/>
      <c r="AQ1" s="73"/>
      <c r="AR1" s="111" t="s">
        <v>1</v>
      </c>
      <c r="AS1" s="74"/>
      <c r="AT1" s="73"/>
      <c r="AU1" s="73"/>
      <c r="AV1" s="494">
        <f>YEAR(DATE($C$5,$C$9+2,1))</f>
        <v>2025</v>
      </c>
      <c r="AW1" s="494"/>
      <c r="AX1" s="494"/>
      <c r="AY1" s="129"/>
      <c r="AZ1" s="122" t="s">
        <v>18</v>
      </c>
      <c r="BA1" s="27"/>
      <c r="BB1" s="27"/>
    </row>
    <row r="2" spans="1:54" s="34" customFormat="1" ht="24" customHeight="1">
      <c r="A2" s="32"/>
      <c r="B2" s="27"/>
      <c r="C2" s="27"/>
      <c r="D2" s="27"/>
      <c r="E2" s="27"/>
      <c r="F2" s="27"/>
      <c r="G2" s="32"/>
      <c r="H2" s="153" t="s">
        <v>20</v>
      </c>
      <c r="I2" s="154"/>
      <c r="J2" s="154" t="s">
        <v>21</v>
      </c>
      <c r="K2" s="154"/>
      <c r="L2" s="154" t="s">
        <v>22</v>
      </c>
      <c r="M2" s="154"/>
      <c r="N2" s="154" t="s">
        <v>23</v>
      </c>
      <c r="O2" s="154"/>
      <c r="P2" s="154" t="s">
        <v>24</v>
      </c>
      <c r="Q2" s="154"/>
      <c r="R2" s="154" t="s">
        <v>25</v>
      </c>
      <c r="S2" s="154"/>
      <c r="T2" s="155" t="s">
        <v>26</v>
      </c>
      <c r="U2" s="159"/>
      <c r="V2" s="160"/>
      <c r="W2" s="159"/>
      <c r="X2" s="153" t="s">
        <v>20</v>
      </c>
      <c r="Y2" s="154"/>
      <c r="Z2" s="154" t="s">
        <v>21</v>
      </c>
      <c r="AA2" s="154"/>
      <c r="AB2" s="154" t="s">
        <v>22</v>
      </c>
      <c r="AC2" s="154"/>
      <c r="AD2" s="154" t="s">
        <v>23</v>
      </c>
      <c r="AE2" s="154"/>
      <c r="AF2" s="154" t="s">
        <v>24</v>
      </c>
      <c r="AG2" s="154"/>
      <c r="AH2" s="154" t="s">
        <v>25</v>
      </c>
      <c r="AI2" s="154"/>
      <c r="AJ2" s="155" t="s">
        <v>26</v>
      </c>
      <c r="AK2" s="159"/>
      <c r="AL2" s="160"/>
      <c r="AM2" s="160"/>
      <c r="AN2" s="153" t="s">
        <v>20</v>
      </c>
      <c r="AO2" s="154"/>
      <c r="AP2" s="154" t="s">
        <v>21</v>
      </c>
      <c r="AQ2" s="154"/>
      <c r="AR2" s="154" t="s">
        <v>22</v>
      </c>
      <c r="AS2" s="154"/>
      <c r="AT2" s="154" t="s">
        <v>23</v>
      </c>
      <c r="AU2" s="154"/>
      <c r="AV2" s="154" t="s">
        <v>24</v>
      </c>
      <c r="AW2" s="154"/>
      <c r="AX2" s="154" t="s">
        <v>25</v>
      </c>
      <c r="AY2" s="154"/>
      <c r="AZ2" s="155" t="s">
        <v>26</v>
      </c>
      <c r="BA2" s="85"/>
      <c r="BB2" s="32"/>
    </row>
    <row r="3" spans="1:54" s="6" customFormat="1" ht="24" customHeight="1">
      <c r="A3" s="503" t="s">
        <v>54</v>
      </c>
      <c r="B3" s="503"/>
      <c r="C3" s="503"/>
      <c r="D3" s="503"/>
      <c r="E3" s="503"/>
      <c r="F3" s="503"/>
      <c r="G3" s="35"/>
      <c r="H3" s="156">
        <f>DATE($C$5,H1,1)-WEEKDAY(DATE($C$5,H1,1))+1</f>
        <v>45655</v>
      </c>
      <c r="I3" s="156" t="str">
        <f ca="1">IFERROR(VLOOKUP(H4,INDIRECT("祝祭日"),2,0),"")</f>
        <v/>
      </c>
      <c r="J3" s="156">
        <f t="shared" ref="J3:J12" si="0">H3+1</f>
        <v>45656</v>
      </c>
      <c r="K3" s="156" t="str">
        <f ca="1">IFERROR(VLOOKUP(J4,INDIRECT("祝祭日"),2,0),"")</f>
        <v/>
      </c>
      <c r="L3" s="156">
        <f t="shared" ref="L3:L12" si="1">J3+1</f>
        <v>45657</v>
      </c>
      <c r="M3" s="156" t="str">
        <f ca="1">IFERROR(VLOOKUP(L4,INDIRECT("祝祭日"),2,0),"")</f>
        <v/>
      </c>
      <c r="N3" s="156">
        <f t="shared" ref="N3:N12" si="2">L3+1</f>
        <v>45658</v>
      </c>
      <c r="O3" s="156" t="str">
        <f ca="1">IFERROR(VLOOKUP(N4,INDIRECT("祝祭日"),2,0),"")</f>
        <v>元日</v>
      </c>
      <c r="P3" s="156">
        <f t="shared" ref="P3:P12" si="3">N3+1</f>
        <v>45659</v>
      </c>
      <c r="Q3" s="156" t="str">
        <f ca="1">IFERROR(VLOOKUP(P4,INDIRECT("祝祭日"),2,0),"")</f>
        <v/>
      </c>
      <c r="R3" s="156">
        <f t="shared" ref="R3:R12" si="4">P3+1</f>
        <v>45660</v>
      </c>
      <c r="S3" s="156" t="str">
        <f ca="1">IFERROR(VLOOKUP(R4,INDIRECT("祝祭日"),2,0),"")</f>
        <v/>
      </c>
      <c r="T3" s="156">
        <f t="shared" ref="T3:T12" si="5">R3+1</f>
        <v>45661</v>
      </c>
      <c r="U3" s="161" t="str">
        <f ca="1">IFERROR(VLOOKUP(T34,INDIRECT("祝祭日"),2,0),"")</f>
        <v/>
      </c>
      <c r="V3" s="161"/>
      <c r="W3" s="161"/>
      <c r="X3" s="156">
        <f>DATE($C$5,X1,1)-WEEKDAY(DATE($C$5,X1,1))+1</f>
        <v>45683</v>
      </c>
      <c r="Y3" s="156" t="str">
        <f ca="1">IFERROR(VLOOKUP(X4,INDIRECT("祝祭日"),2,0),"")</f>
        <v/>
      </c>
      <c r="Z3" s="156">
        <f t="shared" ref="Z3:Z11" si="6">X3+1</f>
        <v>45684</v>
      </c>
      <c r="AA3" s="156" t="str">
        <f ca="1">IFERROR(VLOOKUP(Z4,INDIRECT("祝祭日"),2,0),"")</f>
        <v/>
      </c>
      <c r="AB3" s="156">
        <f t="shared" ref="AB3:AB11" si="7">Z3+1</f>
        <v>45685</v>
      </c>
      <c r="AC3" s="156" t="str">
        <f ca="1">IFERROR(VLOOKUP(AB4,INDIRECT("祝祭日"),2,0),"")</f>
        <v/>
      </c>
      <c r="AD3" s="156">
        <f t="shared" ref="AD3:AD11" si="8">AB3+1</f>
        <v>45686</v>
      </c>
      <c r="AE3" s="156" t="str">
        <f ca="1">IFERROR(VLOOKUP(AD4,INDIRECT("祝祭日"),2,0),"")</f>
        <v/>
      </c>
      <c r="AF3" s="156">
        <f t="shared" ref="AF3:AF11" si="9">AD3+1</f>
        <v>45687</v>
      </c>
      <c r="AG3" s="156" t="str">
        <f ca="1">IFERROR(VLOOKUP(AF4,INDIRECT("祝祭日"),2,0),"")</f>
        <v/>
      </c>
      <c r="AH3" s="156">
        <f t="shared" ref="AH3:AH11" si="10">AF3+1</f>
        <v>45688</v>
      </c>
      <c r="AI3" s="156" t="str">
        <f ca="1">IFERROR(VLOOKUP(AH4,INDIRECT("祝祭日"),2,0),"")</f>
        <v/>
      </c>
      <c r="AJ3" s="156">
        <f t="shared" ref="AJ3:AJ11" si="11">AH3+1</f>
        <v>45689</v>
      </c>
      <c r="AK3" s="156" t="str">
        <f ca="1">IFERROR(VLOOKUP(AJ4,INDIRECT("祝祭日"),2,0),"")</f>
        <v/>
      </c>
      <c r="AL3" s="161"/>
      <c r="AM3" s="162"/>
      <c r="AN3" s="156">
        <f>DATE($C$5,AN1,1)-WEEKDAY(DATE($C$5,AN1,1))+1</f>
        <v>45711</v>
      </c>
      <c r="AO3" s="156" t="str">
        <f ca="1">IFERROR(VLOOKUP(AN4,INDIRECT("祝祭日"),2,0),"")</f>
        <v>天皇誕生日</v>
      </c>
      <c r="AP3" s="156">
        <f t="shared" ref="AP3:AP11" si="12">AN3+1</f>
        <v>45712</v>
      </c>
      <c r="AQ3" s="156" t="str">
        <f ca="1">IFERROR(VLOOKUP(AP4,INDIRECT("祝祭日"),2,0),"")</f>
        <v>休日</v>
      </c>
      <c r="AR3" s="156">
        <f t="shared" ref="AR3:AR11" si="13">AP3+1</f>
        <v>45713</v>
      </c>
      <c r="AS3" s="156" t="str">
        <f ca="1">IFERROR(VLOOKUP(AR4,INDIRECT("祝祭日"),2,0),"")</f>
        <v/>
      </c>
      <c r="AT3" s="156">
        <f t="shared" ref="AT3:AT11" si="14">AR3+1</f>
        <v>45714</v>
      </c>
      <c r="AU3" s="156" t="str">
        <f ca="1">IFERROR(VLOOKUP(AT4,INDIRECT("祝祭日"),2,0),"")</f>
        <v/>
      </c>
      <c r="AV3" s="156">
        <f t="shared" ref="AV3:AV11" si="15">AT3+1</f>
        <v>45715</v>
      </c>
      <c r="AW3" s="156" t="str">
        <f ca="1">IFERROR(VLOOKUP(AV4,INDIRECT("祝祭日"),2,0),"")</f>
        <v/>
      </c>
      <c r="AX3" s="156">
        <f t="shared" ref="AX3:AX11" si="16">AV3+1</f>
        <v>45716</v>
      </c>
      <c r="AY3" s="156" t="str">
        <f t="shared" ref="AY3:AY13" ca="1" si="17">IFERROR(VLOOKUP(AX4,INDIRECT("祝祭日"),2,0),"")</f>
        <v/>
      </c>
      <c r="AZ3" s="156">
        <f t="shared" ref="AZ3:AZ11" si="18">AX3+1</f>
        <v>45717</v>
      </c>
      <c r="BA3" s="156" t="str">
        <f t="shared" ref="BA3:BA13" ca="1" si="19">IFERROR(VLOOKUP(AZ4,INDIRECT("祝祭日"),2,0),"")</f>
        <v/>
      </c>
      <c r="BB3" s="37"/>
    </row>
    <row r="4" spans="1:54" ht="96" hidden="1">
      <c r="A4" s="23"/>
      <c r="B4" s="39"/>
      <c r="C4" s="151"/>
      <c r="D4" s="151"/>
      <c r="E4" s="151"/>
      <c r="F4" s="151"/>
      <c r="G4" s="23"/>
      <c r="H4" s="157">
        <f>DATE($C$5,H1,1)-WEEKDAY(DATE($C$5,H1,1))+1</f>
        <v>45655</v>
      </c>
      <c r="I4" s="158"/>
      <c r="J4" s="157">
        <f t="shared" si="0"/>
        <v>45656</v>
      </c>
      <c r="K4" s="158"/>
      <c r="L4" s="157">
        <f t="shared" si="1"/>
        <v>45657</v>
      </c>
      <c r="M4" s="158"/>
      <c r="N4" s="157">
        <f t="shared" si="2"/>
        <v>45658</v>
      </c>
      <c r="O4" s="158"/>
      <c r="P4" s="157">
        <f t="shared" si="3"/>
        <v>45659</v>
      </c>
      <c r="Q4" s="158"/>
      <c r="R4" s="157">
        <f t="shared" si="4"/>
        <v>45660</v>
      </c>
      <c r="S4" s="158"/>
      <c r="T4" s="157">
        <f t="shared" si="5"/>
        <v>45661</v>
      </c>
      <c r="U4" s="163"/>
      <c r="V4" s="163"/>
      <c r="W4" s="163"/>
      <c r="X4" s="157">
        <f>DATE($C$5,X1,1)-WEEKDAY(DATE($C$5,X1,1))+1</f>
        <v>45683</v>
      </c>
      <c r="Y4" s="158"/>
      <c r="Z4" s="157">
        <f t="shared" si="6"/>
        <v>45684</v>
      </c>
      <c r="AA4" s="158"/>
      <c r="AB4" s="157">
        <f t="shared" si="7"/>
        <v>45685</v>
      </c>
      <c r="AC4" s="158"/>
      <c r="AD4" s="157">
        <f t="shared" si="8"/>
        <v>45686</v>
      </c>
      <c r="AE4" s="158"/>
      <c r="AF4" s="157">
        <f t="shared" si="9"/>
        <v>45687</v>
      </c>
      <c r="AG4" s="158"/>
      <c r="AH4" s="157">
        <f t="shared" si="10"/>
        <v>45688</v>
      </c>
      <c r="AI4" s="158"/>
      <c r="AJ4" s="157">
        <f t="shared" si="11"/>
        <v>45689</v>
      </c>
      <c r="AK4" s="158"/>
      <c r="AL4" s="163"/>
      <c r="AM4" s="164"/>
      <c r="AN4" s="157">
        <f>DATE($C$5,AN1,1)-WEEKDAY(DATE($C$5,AN1,1))+1</f>
        <v>45711</v>
      </c>
      <c r="AO4" s="158"/>
      <c r="AP4" s="157">
        <f t="shared" si="12"/>
        <v>45712</v>
      </c>
      <c r="AQ4" s="158"/>
      <c r="AR4" s="157">
        <f t="shared" si="13"/>
        <v>45713</v>
      </c>
      <c r="AS4" s="158"/>
      <c r="AT4" s="157">
        <f t="shared" si="14"/>
        <v>45714</v>
      </c>
      <c r="AU4" s="158"/>
      <c r="AV4" s="157">
        <f t="shared" si="15"/>
        <v>45715</v>
      </c>
      <c r="AW4" s="158"/>
      <c r="AX4" s="157">
        <f t="shared" si="16"/>
        <v>45716</v>
      </c>
      <c r="AY4" s="156" t="str">
        <f t="shared" ca="1" si="17"/>
        <v/>
      </c>
      <c r="AZ4" s="157">
        <f t="shared" si="18"/>
        <v>45717</v>
      </c>
      <c r="BA4" s="156" t="str">
        <f t="shared" ca="1" si="19"/>
        <v/>
      </c>
      <c r="BB4" s="39"/>
    </row>
    <row r="5" spans="1:54" s="6" customFormat="1" ht="24" customHeight="1">
      <c r="A5" s="35"/>
      <c r="B5" s="125" t="s">
        <v>18</v>
      </c>
      <c r="C5" s="504">
        <v>2025</v>
      </c>
      <c r="D5" s="504"/>
      <c r="E5" s="504"/>
      <c r="F5" s="504"/>
      <c r="G5" s="35"/>
      <c r="H5" s="156">
        <f t="shared" ref="H5:H11" si="20">T3+1</f>
        <v>45662</v>
      </c>
      <c r="I5" s="156" t="str">
        <f ca="1">IFERROR(VLOOKUP(H6,INDIRECT("祝祭日"),2,0),"")</f>
        <v/>
      </c>
      <c r="J5" s="156">
        <f t="shared" si="0"/>
        <v>45663</v>
      </c>
      <c r="K5" s="156" t="str">
        <f ca="1">IFERROR(VLOOKUP(J6,INDIRECT("祝祭日"),2,0),"")</f>
        <v/>
      </c>
      <c r="L5" s="156">
        <f t="shared" si="1"/>
        <v>45664</v>
      </c>
      <c r="M5" s="156" t="str">
        <f ca="1">IFERROR(VLOOKUP(L6,INDIRECT("祝祭日"),2,0),"")</f>
        <v/>
      </c>
      <c r="N5" s="156">
        <f t="shared" si="2"/>
        <v>45665</v>
      </c>
      <c r="O5" s="156" t="str">
        <f ca="1">IFERROR(VLOOKUP(N6,INDIRECT("祝祭日"),2,0),"")</f>
        <v/>
      </c>
      <c r="P5" s="156">
        <f t="shared" si="3"/>
        <v>45666</v>
      </c>
      <c r="Q5" s="156" t="str">
        <f ca="1">IFERROR(VLOOKUP(P6,INDIRECT("祝祭日"),2,0),"")</f>
        <v/>
      </c>
      <c r="R5" s="156">
        <f t="shared" si="4"/>
        <v>45667</v>
      </c>
      <c r="S5" s="156" t="str">
        <f ca="1">IFERROR(VLOOKUP(R6,INDIRECT("祝祭日"),2,0),"")</f>
        <v/>
      </c>
      <c r="T5" s="156">
        <f t="shared" si="5"/>
        <v>45668</v>
      </c>
      <c r="U5" s="161" t="str">
        <f ca="1">IFERROR(VLOOKUP(T36,INDIRECT("祝祭日"),2,0),"")</f>
        <v/>
      </c>
      <c r="V5" s="161"/>
      <c r="W5" s="161"/>
      <c r="X5" s="156">
        <f t="shared" ref="X5:X11" si="21">AJ3+1</f>
        <v>45690</v>
      </c>
      <c r="Y5" s="156" t="str">
        <f ca="1">IFERROR(VLOOKUP(X6,INDIRECT("祝祭日"),2,0),"")</f>
        <v/>
      </c>
      <c r="Z5" s="156">
        <f t="shared" si="6"/>
        <v>45691</v>
      </c>
      <c r="AA5" s="156" t="str">
        <f ca="1">IFERROR(VLOOKUP(Z6,INDIRECT("祝祭日"),2,0),"")</f>
        <v/>
      </c>
      <c r="AB5" s="156">
        <f t="shared" si="7"/>
        <v>45692</v>
      </c>
      <c r="AC5" s="156" t="str">
        <f ca="1">IFERROR(VLOOKUP(AB6,INDIRECT("祝祭日"),2,0),"")</f>
        <v/>
      </c>
      <c r="AD5" s="156">
        <f t="shared" si="8"/>
        <v>45693</v>
      </c>
      <c r="AE5" s="156" t="str">
        <f ca="1">IFERROR(VLOOKUP(AD6,INDIRECT("祝祭日"),2,0),"")</f>
        <v/>
      </c>
      <c r="AF5" s="156">
        <f t="shared" si="9"/>
        <v>45694</v>
      </c>
      <c r="AG5" s="156" t="str">
        <f ca="1">IFERROR(VLOOKUP(AF6,INDIRECT("祝祭日"),2,0),"")</f>
        <v/>
      </c>
      <c r="AH5" s="156">
        <f t="shared" si="10"/>
        <v>45695</v>
      </c>
      <c r="AI5" s="156" t="str">
        <f ca="1">IFERROR(VLOOKUP(AH6,INDIRECT("祝祭日"),2,0),"")</f>
        <v/>
      </c>
      <c r="AJ5" s="156">
        <f t="shared" si="11"/>
        <v>45696</v>
      </c>
      <c r="AK5" s="156" t="str">
        <f ca="1">IFERROR(VLOOKUP(AJ6,INDIRECT("祝祭日"),2,0),"")</f>
        <v/>
      </c>
      <c r="AL5" s="161"/>
      <c r="AM5" s="162"/>
      <c r="AN5" s="156">
        <f t="shared" ref="AN5:AN11" si="22">AZ3+1</f>
        <v>45718</v>
      </c>
      <c r="AO5" s="156" t="str">
        <f ca="1">IFERROR(VLOOKUP(AN6,INDIRECT("祝祭日"),2,0),"")</f>
        <v/>
      </c>
      <c r="AP5" s="156">
        <f t="shared" si="12"/>
        <v>45719</v>
      </c>
      <c r="AQ5" s="156" t="str">
        <f ca="1">IFERROR(VLOOKUP(AP6,INDIRECT("祝祭日"),2,0),"")</f>
        <v/>
      </c>
      <c r="AR5" s="156">
        <f t="shared" si="13"/>
        <v>45720</v>
      </c>
      <c r="AS5" s="156" t="str">
        <f ca="1">IFERROR(VLOOKUP(AR6,INDIRECT("祝祭日"),2,0),"")</f>
        <v/>
      </c>
      <c r="AT5" s="156">
        <f t="shared" si="14"/>
        <v>45721</v>
      </c>
      <c r="AU5" s="156" t="str">
        <f ca="1">IFERROR(VLOOKUP(AT6,INDIRECT("祝祭日"),2,0),"")</f>
        <v/>
      </c>
      <c r="AV5" s="156">
        <f t="shared" si="15"/>
        <v>45722</v>
      </c>
      <c r="AW5" s="156" t="str">
        <f ca="1">IFERROR(VLOOKUP(AV6,INDIRECT("祝祭日"),2,0),"")</f>
        <v/>
      </c>
      <c r="AX5" s="156">
        <f t="shared" si="16"/>
        <v>45723</v>
      </c>
      <c r="AY5" s="156" t="str">
        <f t="shared" ca="1" si="17"/>
        <v/>
      </c>
      <c r="AZ5" s="156">
        <f t="shared" si="18"/>
        <v>45724</v>
      </c>
      <c r="BA5" s="156" t="str">
        <f t="shared" ca="1" si="19"/>
        <v/>
      </c>
      <c r="BB5" s="37"/>
    </row>
    <row r="6" spans="1:54" ht="66" hidden="1" customHeight="1">
      <c r="A6" s="23"/>
      <c r="B6" s="124"/>
      <c r="C6" s="152"/>
      <c r="D6" s="152"/>
      <c r="E6" s="152"/>
      <c r="F6" s="152"/>
      <c r="G6" s="23"/>
      <c r="H6" s="157">
        <f t="shared" si="20"/>
        <v>45662</v>
      </c>
      <c r="I6" s="157"/>
      <c r="J6" s="157">
        <f t="shared" si="0"/>
        <v>45663</v>
      </c>
      <c r="K6" s="157"/>
      <c r="L6" s="157">
        <f t="shared" si="1"/>
        <v>45664</v>
      </c>
      <c r="M6" s="157"/>
      <c r="N6" s="157">
        <f t="shared" si="2"/>
        <v>45665</v>
      </c>
      <c r="O6" s="157"/>
      <c r="P6" s="157">
        <f t="shared" si="3"/>
        <v>45666</v>
      </c>
      <c r="Q6" s="158">
        <f>MONTH(P6)</f>
        <v>1</v>
      </c>
      <c r="R6" s="157">
        <f t="shared" si="4"/>
        <v>45667</v>
      </c>
      <c r="S6" s="158"/>
      <c r="T6" s="157">
        <f t="shared" si="5"/>
        <v>45668</v>
      </c>
      <c r="U6" s="163"/>
      <c r="V6" s="163"/>
      <c r="W6" s="163"/>
      <c r="X6" s="157">
        <f t="shared" si="21"/>
        <v>45690</v>
      </c>
      <c r="Y6" s="157"/>
      <c r="Z6" s="157">
        <f t="shared" si="6"/>
        <v>45691</v>
      </c>
      <c r="AA6" s="157"/>
      <c r="AB6" s="157">
        <f t="shared" si="7"/>
        <v>45692</v>
      </c>
      <c r="AC6" s="157"/>
      <c r="AD6" s="157">
        <f t="shared" si="8"/>
        <v>45693</v>
      </c>
      <c r="AE6" s="157"/>
      <c r="AF6" s="157">
        <f t="shared" si="9"/>
        <v>45694</v>
      </c>
      <c r="AG6" s="158">
        <f>MONTH(AF6)</f>
        <v>2</v>
      </c>
      <c r="AH6" s="157">
        <f t="shared" si="10"/>
        <v>45695</v>
      </c>
      <c r="AI6" s="158">
        <f>MONTH(AH6)</f>
        <v>2</v>
      </c>
      <c r="AJ6" s="157">
        <f t="shared" si="11"/>
        <v>45696</v>
      </c>
      <c r="AK6" s="158">
        <f>MONTH(AJ6)</f>
        <v>2</v>
      </c>
      <c r="AL6" s="163"/>
      <c r="AM6" s="164"/>
      <c r="AN6" s="157">
        <f t="shared" si="22"/>
        <v>45718</v>
      </c>
      <c r="AO6" s="157"/>
      <c r="AP6" s="157">
        <f t="shared" si="12"/>
        <v>45719</v>
      </c>
      <c r="AQ6" s="157"/>
      <c r="AR6" s="157">
        <f t="shared" si="13"/>
        <v>45720</v>
      </c>
      <c r="AS6" s="157"/>
      <c r="AT6" s="157">
        <f t="shared" si="14"/>
        <v>45721</v>
      </c>
      <c r="AU6" s="157"/>
      <c r="AV6" s="157">
        <f t="shared" si="15"/>
        <v>45722</v>
      </c>
      <c r="AW6" s="158">
        <f>MONTH(AV6)</f>
        <v>3</v>
      </c>
      <c r="AX6" s="157">
        <f t="shared" si="16"/>
        <v>45723</v>
      </c>
      <c r="AY6" s="156" t="str">
        <f t="shared" ca="1" si="17"/>
        <v/>
      </c>
      <c r="AZ6" s="157">
        <f t="shared" si="18"/>
        <v>45724</v>
      </c>
      <c r="BA6" s="156" t="str">
        <f t="shared" ca="1" si="19"/>
        <v/>
      </c>
      <c r="BB6" s="39"/>
    </row>
    <row r="7" spans="1:54" s="6" customFormat="1" ht="24" customHeight="1">
      <c r="A7" s="35"/>
      <c r="B7" s="35"/>
      <c r="C7" s="35"/>
      <c r="D7" s="35"/>
      <c r="E7" s="35"/>
      <c r="F7" s="35"/>
      <c r="G7" s="35"/>
      <c r="H7" s="156">
        <f t="shared" si="20"/>
        <v>45669</v>
      </c>
      <c r="I7" s="156" t="str">
        <f ca="1">IFERROR(VLOOKUP(H8,INDIRECT("祝祭日"),2,0),"")</f>
        <v/>
      </c>
      <c r="J7" s="156">
        <f t="shared" si="0"/>
        <v>45670</v>
      </c>
      <c r="K7" s="156" t="str">
        <f ca="1">IFERROR(VLOOKUP(J8,INDIRECT("祝祭日"),2,0),"")</f>
        <v>成人の日</v>
      </c>
      <c r="L7" s="156">
        <f t="shared" si="1"/>
        <v>45671</v>
      </c>
      <c r="M7" s="156" t="str">
        <f ca="1">IFERROR(VLOOKUP(L8,INDIRECT("祝祭日"),2,0),"")</f>
        <v/>
      </c>
      <c r="N7" s="156">
        <f t="shared" si="2"/>
        <v>45672</v>
      </c>
      <c r="O7" s="156" t="str">
        <f ca="1">IFERROR(VLOOKUP(N8,INDIRECT("祝祭日"),2,0),"")</f>
        <v/>
      </c>
      <c r="P7" s="156">
        <f t="shared" si="3"/>
        <v>45673</v>
      </c>
      <c r="Q7" s="156" t="str">
        <f ca="1">IFERROR(VLOOKUP(P8,INDIRECT("祝祭日"),2,0),"")</f>
        <v/>
      </c>
      <c r="R7" s="156">
        <f t="shared" si="4"/>
        <v>45674</v>
      </c>
      <c r="S7" s="156" t="str">
        <f ca="1">IFERROR(VLOOKUP(R8,INDIRECT("祝祭日"),2,0),"")</f>
        <v/>
      </c>
      <c r="T7" s="156">
        <f t="shared" si="5"/>
        <v>45675</v>
      </c>
      <c r="U7" s="161" t="str">
        <f ca="1">IFERROR(VLOOKUP(T38,INDIRECT("祝祭日"),2,0),"")</f>
        <v/>
      </c>
      <c r="V7" s="161"/>
      <c r="W7" s="161"/>
      <c r="X7" s="156">
        <f t="shared" si="21"/>
        <v>45697</v>
      </c>
      <c r="Y7" s="156" t="str">
        <f ca="1">IFERROR(VLOOKUP(X8,INDIRECT("祝祭日"),2,0),"")</f>
        <v/>
      </c>
      <c r="Z7" s="156">
        <f t="shared" si="6"/>
        <v>45698</v>
      </c>
      <c r="AA7" s="156" t="str">
        <f ca="1">IFERROR(VLOOKUP(Z8,INDIRECT("祝祭日"),2,0),"")</f>
        <v/>
      </c>
      <c r="AB7" s="156">
        <f t="shared" si="7"/>
        <v>45699</v>
      </c>
      <c r="AC7" s="156" t="str">
        <f ca="1">IFERROR(VLOOKUP(AB8,INDIRECT("祝祭日"),2,0),"")</f>
        <v>建国記念の日</v>
      </c>
      <c r="AD7" s="156">
        <f t="shared" si="8"/>
        <v>45700</v>
      </c>
      <c r="AE7" s="156" t="str">
        <f ca="1">IFERROR(VLOOKUP(AD8,INDIRECT("祝祭日"),2,0),"")</f>
        <v/>
      </c>
      <c r="AF7" s="156">
        <f t="shared" si="9"/>
        <v>45701</v>
      </c>
      <c r="AG7" s="156" t="str">
        <f ca="1">IFERROR(VLOOKUP(AF8,INDIRECT("祝祭日"),2,0),"")</f>
        <v/>
      </c>
      <c r="AH7" s="156">
        <f t="shared" si="10"/>
        <v>45702</v>
      </c>
      <c r="AI7" s="156" t="str">
        <f ca="1">IFERROR(VLOOKUP(AH8,INDIRECT("祝祭日"),2,0),"")</f>
        <v/>
      </c>
      <c r="AJ7" s="156">
        <f t="shared" si="11"/>
        <v>45703</v>
      </c>
      <c r="AK7" s="156" t="str">
        <f ca="1">IFERROR(VLOOKUP(AJ8,INDIRECT("祝祭日"),2,0),"")</f>
        <v/>
      </c>
      <c r="AL7" s="161"/>
      <c r="AM7" s="162"/>
      <c r="AN7" s="156">
        <f t="shared" si="22"/>
        <v>45725</v>
      </c>
      <c r="AO7" s="156" t="str">
        <f ca="1">IFERROR(VLOOKUP(AN8,INDIRECT("祝祭日"),2,0),"")</f>
        <v/>
      </c>
      <c r="AP7" s="156">
        <f t="shared" si="12"/>
        <v>45726</v>
      </c>
      <c r="AQ7" s="156" t="str">
        <f ca="1">IFERROR(VLOOKUP(AP8,INDIRECT("祝祭日"),2,0),"")</f>
        <v/>
      </c>
      <c r="AR7" s="156">
        <f t="shared" si="13"/>
        <v>45727</v>
      </c>
      <c r="AS7" s="156" t="str">
        <f ca="1">IFERROR(VLOOKUP(AR8,INDIRECT("祝祭日"),2,0),"")</f>
        <v/>
      </c>
      <c r="AT7" s="156">
        <f t="shared" si="14"/>
        <v>45728</v>
      </c>
      <c r="AU7" s="156" t="str">
        <f ca="1">IFERROR(VLOOKUP(AT8,INDIRECT("祝祭日"),2,0),"")</f>
        <v/>
      </c>
      <c r="AV7" s="156">
        <f t="shared" si="15"/>
        <v>45729</v>
      </c>
      <c r="AW7" s="156" t="str">
        <f ca="1">IFERROR(VLOOKUP(AV8,INDIRECT("祝祭日"),2,0),"")</f>
        <v/>
      </c>
      <c r="AX7" s="156">
        <f t="shared" si="16"/>
        <v>45730</v>
      </c>
      <c r="AY7" s="156" t="str">
        <f t="shared" ca="1" si="17"/>
        <v/>
      </c>
      <c r="AZ7" s="156">
        <f t="shared" si="18"/>
        <v>45731</v>
      </c>
      <c r="BA7" s="156" t="str">
        <f t="shared" ca="1" si="19"/>
        <v/>
      </c>
      <c r="BB7" s="37"/>
    </row>
    <row r="8" spans="1:54" ht="18" hidden="1" customHeight="1">
      <c r="A8" s="23"/>
      <c r="B8" s="23"/>
      <c r="C8" s="23"/>
      <c r="D8" s="23"/>
      <c r="E8" s="23"/>
      <c r="F8" s="23"/>
      <c r="G8" s="23"/>
      <c r="H8" s="157">
        <f t="shared" si="20"/>
        <v>45669</v>
      </c>
      <c r="I8" s="157"/>
      <c r="J8" s="157">
        <f t="shared" si="0"/>
        <v>45670</v>
      </c>
      <c r="K8" s="157"/>
      <c r="L8" s="157">
        <f t="shared" si="1"/>
        <v>45671</v>
      </c>
      <c r="M8" s="157"/>
      <c r="N8" s="157">
        <f t="shared" si="2"/>
        <v>45672</v>
      </c>
      <c r="O8" s="157"/>
      <c r="P8" s="157">
        <f t="shared" si="3"/>
        <v>45673</v>
      </c>
      <c r="Q8" s="157"/>
      <c r="R8" s="157">
        <f t="shared" si="4"/>
        <v>45674</v>
      </c>
      <c r="S8" s="158"/>
      <c r="T8" s="157">
        <f t="shared" si="5"/>
        <v>45675</v>
      </c>
      <c r="U8" s="164"/>
      <c r="V8" s="164"/>
      <c r="W8" s="164"/>
      <c r="X8" s="220">
        <f>AJ6+1</f>
        <v>45697</v>
      </c>
      <c r="Y8" s="220"/>
      <c r="Z8" s="220">
        <f t="shared" si="6"/>
        <v>45698</v>
      </c>
      <c r="AA8" s="220"/>
      <c r="AB8" s="220">
        <f t="shared" si="7"/>
        <v>45699</v>
      </c>
      <c r="AC8" s="220"/>
      <c r="AD8" s="220">
        <f t="shared" si="8"/>
        <v>45700</v>
      </c>
      <c r="AE8" s="220"/>
      <c r="AF8" s="220">
        <f t="shared" si="9"/>
        <v>45701</v>
      </c>
      <c r="AG8" s="220"/>
      <c r="AH8" s="220">
        <f t="shared" si="10"/>
        <v>45702</v>
      </c>
      <c r="AI8" s="220"/>
      <c r="AJ8" s="220">
        <f t="shared" si="11"/>
        <v>45703</v>
      </c>
      <c r="AK8" s="156"/>
      <c r="AL8" s="164"/>
      <c r="AM8" s="164"/>
      <c r="AN8" s="157">
        <f t="shared" si="22"/>
        <v>45725</v>
      </c>
      <c r="AO8" s="157"/>
      <c r="AP8" s="157">
        <f t="shared" si="12"/>
        <v>45726</v>
      </c>
      <c r="AQ8" s="157"/>
      <c r="AR8" s="157">
        <f t="shared" si="13"/>
        <v>45727</v>
      </c>
      <c r="AS8" s="157"/>
      <c r="AT8" s="157">
        <f t="shared" si="14"/>
        <v>45728</v>
      </c>
      <c r="AU8" s="157"/>
      <c r="AV8" s="157">
        <f t="shared" si="15"/>
        <v>45729</v>
      </c>
      <c r="AW8" s="157"/>
      <c r="AX8" s="157">
        <f t="shared" si="16"/>
        <v>45730</v>
      </c>
      <c r="AY8" s="156" t="str">
        <f t="shared" ca="1" si="17"/>
        <v/>
      </c>
      <c r="AZ8" s="157">
        <f t="shared" si="18"/>
        <v>45731</v>
      </c>
      <c r="BA8" s="156" t="str">
        <f t="shared" ca="1" si="19"/>
        <v/>
      </c>
      <c r="BB8" s="23"/>
    </row>
    <row r="9" spans="1:54" s="6" customFormat="1" ht="24" customHeight="1">
      <c r="A9" s="35"/>
      <c r="B9" s="125" t="s">
        <v>30</v>
      </c>
      <c r="C9" s="505">
        <v>1</v>
      </c>
      <c r="D9" s="505"/>
      <c r="E9" s="505"/>
      <c r="F9" s="505"/>
      <c r="G9" s="35"/>
      <c r="H9" s="156">
        <f t="shared" si="20"/>
        <v>45676</v>
      </c>
      <c r="I9" s="156" t="str">
        <f ca="1">IFERROR(VLOOKUP(H10,INDIRECT("祝祭日"),2,0),"")</f>
        <v/>
      </c>
      <c r="J9" s="156">
        <f t="shared" si="0"/>
        <v>45677</v>
      </c>
      <c r="K9" s="156" t="str">
        <f ca="1">IFERROR(VLOOKUP(J10,INDIRECT("祝祭日"),2,0),"")</f>
        <v/>
      </c>
      <c r="L9" s="156">
        <f t="shared" si="1"/>
        <v>45678</v>
      </c>
      <c r="M9" s="156" t="str">
        <f ca="1">IFERROR(VLOOKUP(L10,INDIRECT("祝祭日"),2,0),"")</f>
        <v/>
      </c>
      <c r="N9" s="156">
        <f t="shared" si="2"/>
        <v>45679</v>
      </c>
      <c r="O9" s="156" t="str">
        <f ca="1">IFERROR(VLOOKUP(N10,INDIRECT("祝祭日"),2,0),"")</f>
        <v/>
      </c>
      <c r="P9" s="156">
        <f t="shared" si="3"/>
        <v>45680</v>
      </c>
      <c r="Q9" s="156" t="str">
        <f ca="1">IFERROR(VLOOKUP(P10,INDIRECT("祝祭日"),2,0),"")</f>
        <v/>
      </c>
      <c r="R9" s="156">
        <f t="shared" si="4"/>
        <v>45681</v>
      </c>
      <c r="S9" s="156" t="str">
        <f ca="1">IFERROR(VLOOKUP(R10,INDIRECT("祝祭日"),2,0),"")</f>
        <v/>
      </c>
      <c r="T9" s="156">
        <f t="shared" si="5"/>
        <v>45682</v>
      </c>
      <c r="U9" s="161" t="str">
        <f ca="1">IFERROR(VLOOKUP(T40,INDIRECT("祝祭日"),2,0),"")</f>
        <v/>
      </c>
      <c r="V9" s="161"/>
      <c r="W9" s="161"/>
      <c r="X9" s="156">
        <f t="shared" si="21"/>
        <v>45704</v>
      </c>
      <c r="Y9" s="156" t="str">
        <f ca="1">IFERROR(VLOOKUP(X10,INDIRECT("祝祭日"),2,0),"")</f>
        <v/>
      </c>
      <c r="Z9" s="156">
        <f>X9+1</f>
        <v>45705</v>
      </c>
      <c r="AA9" s="156" t="str">
        <f ca="1">IFERROR(VLOOKUP(Z10,INDIRECT("祝祭日"),2,0),"")</f>
        <v/>
      </c>
      <c r="AB9" s="156">
        <f t="shared" si="7"/>
        <v>45706</v>
      </c>
      <c r="AC9" s="156" t="str">
        <f ca="1">IFERROR(VLOOKUP(AB10,INDIRECT("祝祭日"),2,0),"")</f>
        <v/>
      </c>
      <c r="AD9" s="156">
        <f t="shared" si="8"/>
        <v>45707</v>
      </c>
      <c r="AE9" s="156" t="str">
        <f ca="1">IFERROR(VLOOKUP(AD10,INDIRECT("祝祭日"),2,0),"")</f>
        <v/>
      </c>
      <c r="AF9" s="156">
        <f t="shared" si="9"/>
        <v>45708</v>
      </c>
      <c r="AG9" s="156" t="str">
        <f ca="1">IFERROR(VLOOKUP(AF10,INDIRECT("祝祭日"),2,0),"")</f>
        <v/>
      </c>
      <c r="AH9" s="156">
        <f t="shared" si="10"/>
        <v>45709</v>
      </c>
      <c r="AI9" s="156" t="str">
        <f ca="1">IFERROR(VLOOKUP(AH10,INDIRECT("祝祭日"),2,0),"")</f>
        <v/>
      </c>
      <c r="AJ9" s="156">
        <f t="shared" si="11"/>
        <v>45710</v>
      </c>
      <c r="AK9" s="156" t="str">
        <f ca="1">IFERROR(VLOOKUP(AJ10,INDIRECT("祝祭日"),2,0),"")</f>
        <v/>
      </c>
      <c r="AL9" s="161"/>
      <c r="AM9" s="162"/>
      <c r="AN9" s="156">
        <f t="shared" si="22"/>
        <v>45732</v>
      </c>
      <c r="AO9" s="156" t="str">
        <f ca="1">IFERROR(VLOOKUP(AN10,INDIRECT("祝祭日"),2,0),"")</f>
        <v/>
      </c>
      <c r="AP9" s="156">
        <f t="shared" si="12"/>
        <v>45733</v>
      </c>
      <c r="AQ9" s="156" t="str">
        <f ca="1">IFERROR(VLOOKUP(AP10,INDIRECT("祝祭日"),2,0),"")</f>
        <v/>
      </c>
      <c r="AR9" s="156">
        <f t="shared" si="13"/>
        <v>45734</v>
      </c>
      <c r="AS9" s="156" t="str">
        <f ca="1">IFERROR(VLOOKUP(AR10,INDIRECT("祝祭日"),2,0),"")</f>
        <v/>
      </c>
      <c r="AT9" s="156">
        <f t="shared" si="14"/>
        <v>45735</v>
      </c>
      <c r="AU9" s="156" t="str">
        <f ca="1">IFERROR(VLOOKUP(AT10,INDIRECT("祝祭日"),2,0),"")</f>
        <v/>
      </c>
      <c r="AV9" s="156">
        <f t="shared" si="15"/>
        <v>45736</v>
      </c>
      <c r="AW9" s="156" t="str">
        <f ca="1">IFERROR(VLOOKUP(AV10,INDIRECT("祝祭日"),2,0),"")</f>
        <v>春分の日</v>
      </c>
      <c r="AX9" s="156">
        <f t="shared" si="16"/>
        <v>45737</v>
      </c>
      <c r="AY9" s="156" t="str">
        <f t="shared" ca="1" si="17"/>
        <v/>
      </c>
      <c r="AZ9" s="156">
        <f t="shared" si="18"/>
        <v>45738</v>
      </c>
      <c r="BA9" s="156" t="str">
        <f t="shared" ca="1" si="19"/>
        <v/>
      </c>
      <c r="BB9" s="37"/>
    </row>
    <row r="10" spans="1:54" ht="17.25" hidden="1" customHeight="1">
      <c r="A10" s="23"/>
      <c r="B10" s="123" t="s">
        <v>30</v>
      </c>
      <c r="C10" s="505"/>
      <c r="D10" s="505"/>
      <c r="E10" s="505"/>
      <c r="F10" s="505"/>
      <c r="G10" s="23"/>
      <c r="H10" s="157">
        <f>T8+1</f>
        <v>45676</v>
      </c>
      <c r="I10" s="157"/>
      <c r="J10" s="157">
        <f t="shared" si="0"/>
        <v>45677</v>
      </c>
      <c r="K10" s="157"/>
      <c r="L10" s="157">
        <f t="shared" si="1"/>
        <v>45678</v>
      </c>
      <c r="M10" s="157"/>
      <c r="N10" s="157">
        <f t="shared" si="2"/>
        <v>45679</v>
      </c>
      <c r="O10" s="157"/>
      <c r="P10" s="157">
        <f t="shared" si="3"/>
        <v>45680</v>
      </c>
      <c r="Q10" s="157"/>
      <c r="R10" s="157">
        <f t="shared" si="4"/>
        <v>45681</v>
      </c>
      <c r="S10" s="158"/>
      <c r="T10" s="157">
        <f t="shared" si="5"/>
        <v>45682</v>
      </c>
      <c r="U10" s="164"/>
      <c r="V10" s="164"/>
      <c r="W10" s="164"/>
      <c r="X10" s="220">
        <f t="shared" si="21"/>
        <v>45704</v>
      </c>
      <c r="Y10" s="220"/>
      <c r="Z10" s="220">
        <f t="shared" si="6"/>
        <v>45705</v>
      </c>
      <c r="AA10" s="220"/>
      <c r="AB10" s="220">
        <f t="shared" si="7"/>
        <v>45706</v>
      </c>
      <c r="AC10" s="220"/>
      <c r="AD10" s="220">
        <f t="shared" si="8"/>
        <v>45707</v>
      </c>
      <c r="AE10" s="220"/>
      <c r="AF10" s="220">
        <f t="shared" si="9"/>
        <v>45708</v>
      </c>
      <c r="AG10" s="220"/>
      <c r="AH10" s="220">
        <f t="shared" si="10"/>
        <v>45709</v>
      </c>
      <c r="AI10" s="220"/>
      <c r="AJ10" s="220">
        <f t="shared" si="11"/>
        <v>45710</v>
      </c>
      <c r="AK10" s="156"/>
      <c r="AL10" s="164"/>
      <c r="AM10" s="164"/>
      <c r="AN10" s="157">
        <f>AZ8+1</f>
        <v>45732</v>
      </c>
      <c r="AO10" s="157"/>
      <c r="AP10" s="157">
        <f t="shared" si="12"/>
        <v>45733</v>
      </c>
      <c r="AQ10" s="157"/>
      <c r="AR10" s="157">
        <f t="shared" si="13"/>
        <v>45734</v>
      </c>
      <c r="AS10" s="157"/>
      <c r="AT10" s="157">
        <f t="shared" si="14"/>
        <v>45735</v>
      </c>
      <c r="AU10" s="157"/>
      <c r="AV10" s="157">
        <f t="shared" si="15"/>
        <v>45736</v>
      </c>
      <c r="AW10" s="157"/>
      <c r="AX10" s="157">
        <f t="shared" si="16"/>
        <v>45737</v>
      </c>
      <c r="AY10" s="156" t="str">
        <f t="shared" ca="1" si="17"/>
        <v/>
      </c>
      <c r="AZ10" s="157">
        <f t="shared" si="18"/>
        <v>45738</v>
      </c>
      <c r="BA10" s="156" t="str">
        <f t="shared" ca="1" si="19"/>
        <v/>
      </c>
      <c r="BB10" s="23"/>
    </row>
    <row r="11" spans="1:54" s="6" customFormat="1" ht="24" customHeight="1">
      <c r="A11" s="35"/>
      <c r="B11" s="37"/>
      <c r="C11" s="35"/>
      <c r="D11" s="35"/>
      <c r="E11" s="35"/>
      <c r="F11" s="35"/>
      <c r="G11" s="35"/>
      <c r="H11" s="156">
        <f t="shared" si="20"/>
        <v>45683</v>
      </c>
      <c r="I11" s="156" t="str">
        <f ca="1">IFERROR(VLOOKUP(H12,INDIRECT("祝祭日"),2,0),"")</f>
        <v/>
      </c>
      <c r="J11" s="156">
        <f>H11+1</f>
        <v>45684</v>
      </c>
      <c r="K11" s="156" t="str">
        <f ca="1">IFERROR(VLOOKUP(J12,INDIRECT("祝祭日"),2,0),"")</f>
        <v/>
      </c>
      <c r="L11" s="156">
        <f t="shared" si="1"/>
        <v>45685</v>
      </c>
      <c r="M11" s="156" t="str">
        <f ca="1">IFERROR(VLOOKUP(L12,INDIRECT("祝祭日"),2,0),"")</f>
        <v/>
      </c>
      <c r="N11" s="156">
        <f t="shared" si="2"/>
        <v>45686</v>
      </c>
      <c r="O11" s="156" t="str">
        <f ca="1">IFERROR(VLOOKUP(N12,INDIRECT("祝祭日"),2,0),"")</f>
        <v/>
      </c>
      <c r="P11" s="156">
        <f t="shared" si="3"/>
        <v>45687</v>
      </c>
      <c r="Q11" s="156" t="str">
        <f ca="1">IFERROR(VLOOKUP(P12,INDIRECT("祝祭日"),2,0),"")</f>
        <v/>
      </c>
      <c r="R11" s="156">
        <f t="shared" si="4"/>
        <v>45688</v>
      </c>
      <c r="S11" s="156" t="str">
        <f ca="1">IFERROR(VLOOKUP(R12,INDIRECT("祝祭日"),2,0),"")</f>
        <v/>
      </c>
      <c r="T11" s="156">
        <f t="shared" si="5"/>
        <v>45689</v>
      </c>
      <c r="U11" s="161" t="str">
        <f ca="1">IFERROR(VLOOKUP(T12,INDIRECT("祝祭日"),2,0),"")</f>
        <v/>
      </c>
      <c r="V11" s="161"/>
      <c r="W11" s="161"/>
      <c r="X11" s="156">
        <f t="shared" si="21"/>
        <v>45711</v>
      </c>
      <c r="Y11" s="156" t="str">
        <f ca="1">IFERROR(VLOOKUP(X12,INDIRECT("祝祭日"),2,0),"")</f>
        <v>天皇誕生日</v>
      </c>
      <c r="Z11" s="156">
        <f t="shared" si="6"/>
        <v>45712</v>
      </c>
      <c r="AA11" s="156" t="str">
        <f ca="1">IFERROR(VLOOKUP(Z12,INDIRECT("祝祭日"),2,0),"")</f>
        <v>休日</v>
      </c>
      <c r="AB11" s="156">
        <f t="shared" si="7"/>
        <v>45713</v>
      </c>
      <c r="AC11" s="156" t="str">
        <f ca="1">IFERROR(VLOOKUP(AB12,INDIRECT("祝祭日"),2,0),"")</f>
        <v/>
      </c>
      <c r="AD11" s="156">
        <f t="shared" si="8"/>
        <v>45714</v>
      </c>
      <c r="AE11" s="156" t="str">
        <f ca="1">IFERROR(VLOOKUP(AD12,INDIRECT("祝祭日"),2,0),"")</f>
        <v/>
      </c>
      <c r="AF11" s="156">
        <f t="shared" si="9"/>
        <v>45715</v>
      </c>
      <c r="AG11" s="156" t="str">
        <f ca="1">IFERROR(VLOOKUP(AF12,INDIRECT("祝祭日"),2,0),"")</f>
        <v/>
      </c>
      <c r="AH11" s="156">
        <f t="shared" si="10"/>
        <v>45716</v>
      </c>
      <c r="AI11" s="156" t="str">
        <f ca="1">IFERROR(VLOOKUP(AH12,INDIRECT("祝祭日"),2,0),"")</f>
        <v/>
      </c>
      <c r="AJ11" s="156">
        <f t="shared" si="11"/>
        <v>45717</v>
      </c>
      <c r="AK11" s="156" t="str">
        <f ca="1">IFERROR(VLOOKUP(AJ42,INDIRECT("祝祭日"),2,0),"")</f>
        <v/>
      </c>
      <c r="AL11" s="161"/>
      <c r="AM11" s="162"/>
      <c r="AN11" s="156">
        <f t="shared" si="22"/>
        <v>45739</v>
      </c>
      <c r="AO11" s="156" t="str">
        <f ca="1">IFERROR(VLOOKUP(AN12,INDIRECT("祝祭日"),2,0),"")</f>
        <v/>
      </c>
      <c r="AP11" s="156">
        <f t="shared" si="12"/>
        <v>45740</v>
      </c>
      <c r="AQ11" s="156" t="str">
        <f ca="1">IFERROR(VLOOKUP(AP12,INDIRECT("祝祭日"),2,0),"")</f>
        <v/>
      </c>
      <c r="AR11" s="156">
        <f t="shared" si="13"/>
        <v>45741</v>
      </c>
      <c r="AS11" s="156" t="str">
        <f ca="1">IFERROR(VLOOKUP(AR12,INDIRECT("祝祭日"),2,0),"")</f>
        <v/>
      </c>
      <c r="AT11" s="156">
        <f t="shared" si="14"/>
        <v>45742</v>
      </c>
      <c r="AU11" s="156" t="str">
        <f ca="1">IFERROR(VLOOKUP(AT12,INDIRECT("祝祭日"),2,0),"")</f>
        <v/>
      </c>
      <c r="AV11" s="156">
        <f t="shared" si="15"/>
        <v>45743</v>
      </c>
      <c r="AW11" s="156" t="str">
        <f ca="1">IFERROR(VLOOKUP(AV12,INDIRECT("祝祭日"),2,0),"")</f>
        <v/>
      </c>
      <c r="AX11" s="156">
        <f t="shared" si="16"/>
        <v>45744</v>
      </c>
      <c r="AY11" s="156" t="str">
        <f t="shared" ca="1" si="17"/>
        <v/>
      </c>
      <c r="AZ11" s="156">
        <f t="shared" si="18"/>
        <v>45745</v>
      </c>
      <c r="BA11" s="156" t="str">
        <f t="shared" ca="1" si="19"/>
        <v/>
      </c>
      <c r="BB11" s="37"/>
    </row>
    <row r="12" spans="1:54" ht="16.5" hidden="1" customHeight="1">
      <c r="A12" s="23"/>
      <c r="B12" s="23"/>
      <c r="C12" s="128"/>
      <c r="D12" s="128"/>
      <c r="E12" s="128"/>
      <c r="F12" s="128"/>
      <c r="G12" s="23"/>
      <c r="H12" s="165">
        <f>T10+1</f>
        <v>45683</v>
      </c>
      <c r="I12" s="165"/>
      <c r="J12" s="165">
        <f t="shared" si="0"/>
        <v>45684</v>
      </c>
      <c r="K12" s="165"/>
      <c r="L12" s="165">
        <f t="shared" si="1"/>
        <v>45685</v>
      </c>
      <c r="M12" s="165"/>
      <c r="N12" s="165">
        <f t="shared" si="2"/>
        <v>45686</v>
      </c>
      <c r="O12" s="165"/>
      <c r="P12" s="165">
        <f t="shared" si="3"/>
        <v>45687</v>
      </c>
      <c r="Q12" s="165"/>
      <c r="R12" s="165">
        <f t="shared" si="4"/>
        <v>45688</v>
      </c>
      <c r="S12" s="165"/>
      <c r="T12" s="165">
        <f t="shared" si="5"/>
        <v>45689</v>
      </c>
      <c r="U12" s="164"/>
      <c r="V12" s="164"/>
      <c r="W12" s="164"/>
      <c r="X12" s="165">
        <f>AJ10+1</f>
        <v>45711</v>
      </c>
      <c r="Y12" s="165"/>
      <c r="Z12" s="165">
        <f t="shared" ref="Z12:Z13" si="23">X12+1</f>
        <v>45712</v>
      </c>
      <c r="AA12" s="165"/>
      <c r="AB12" s="165">
        <f t="shared" ref="AB12:AB13" si="24">Z12+1</f>
        <v>45713</v>
      </c>
      <c r="AC12" s="165"/>
      <c r="AD12" s="165">
        <f t="shared" ref="AD12:AD13" si="25">AB12+1</f>
        <v>45714</v>
      </c>
      <c r="AE12" s="165"/>
      <c r="AF12" s="165">
        <f t="shared" ref="AF12:AF13" si="26">AD12+1</f>
        <v>45715</v>
      </c>
      <c r="AG12" s="165"/>
      <c r="AH12" s="165">
        <f t="shared" ref="AH12:AH13" si="27">AF12+1</f>
        <v>45716</v>
      </c>
      <c r="AI12" s="165"/>
      <c r="AJ12" s="165">
        <f t="shared" ref="AJ12:AJ13" si="28">AH12+1</f>
        <v>45717</v>
      </c>
      <c r="AK12" s="165"/>
      <c r="AL12" s="164"/>
      <c r="AM12" s="164"/>
      <c r="AN12" s="165">
        <f>AZ10+1</f>
        <v>45739</v>
      </c>
      <c r="AO12" s="165"/>
      <c r="AP12" s="165">
        <f t="shared" ref="AP12:AP13" si="29">AN12+1</f>
        <v>45740</v>
      </c>
      <c r="AQ12" s="165"/>
      <c r="AR12" s="165">
        <f t="shared" ref="AR12:AR13" si="30">AP12+1</f>
        <v>45741</v>
      </c>
      <c r="AS12" s="165"/>
      <c r="AT12" s="165">
        <f t="shared" ref="AT12:AT13" si="31">AR12+1</f>
        <v>45742</v>
      </c>
      <c r="AU12" s="165"/>
      <c r="AV12" s="165">
        <f t="shared" ref="AV12:AV13" si="32">AT12+1</f>
        <v>45743</v>
      </c>
      <c r="AW12" s="165"/>
      <c r="AX12" s="165">
        <f t="shared" ref="AX12:AX13" si="33">AV12+1</f>
        <v>45744</v>
      </c>
      <c r="AY12" s="156" t="str">
        <f t="shared" ca="1" si="17"/>
        <v/>
      </c>
      <c r="AZ12" s="165">
        <f t="shared" ref="AZ12:AZ13" si="34">AX12+1</f>
        <v>45745</v>
      </c>
      <c r="BA12" s="156" t="str">
        <f t="shared" ca="1" si="19"/>
        <v/>
      </c>
      <c r="BB12" s="23"/>
    </row>
    <row r="13" spans="1:54" s="6" customFormat="1" ht="24" customHeight="1">
      <c r="A13" s="35"/>
      <c r="B13" s="37"/>
      <c r="C13" s="35"/>
      <c r="D13" s="35"/>
      <c r="E13" s="35"/>
      <c r="F13" s="35"/>
      <c r="G13" s="35"/>
      <c r="H13" s="156">
        <f t="shared" ref="H13" si="35">T11+1</f>
        <v>45690</v>
      </c>
      <c r="I13" s="156" t="str">
        <f ca="1">IFERROR(VLOOKUP(H14,INDIRECT("祝祭日"),2,0),"")</f>
        <v/>
      </c>
      <c r="J13" s="156">
        <f t="shared" ref="J13:J14" si="36">H13+1</f>
        <v>45691</v>
      </c>
      <c r="K13" s="156" t="str">
        <f ca="1">IFERROR(VLOOKUP(J14,INDIRECT("祝祭日"),2,0),"")</f>
        <v/>
      </c>
      <c r="L13" s="156">
        <f t="shared" ref="L13:L14" si="37">J13+1</f>
        <v>45692</v>
      </c>
      <c r="M13" s="156" t="str">
        <f ca="1">IFERROR(VLOOKUP(L14,INDIRECT("祝祭日"),2,0),"")</f>
        <v/>
      </c>
      <c r="N13" s="156">
        <f t="shared" ref="N13:N14" si="38">L13+1</f>
        <v>45693</v>
      </c>
      <c r="O13" s="156" t="str">
        <f ca="1">IFERROR(VLOOKUP(N14,INDIRECT("祝祭日"),2,0),"")</f>
        <v/>
      </c>
      <c r="P13" s="156">
        <f t="shared" ref="P13:P14" si="39">N13+1</f>
        <v>45694</v>
      </c>
      <c r="Q13" s="156" t="str">
        <f ca="1">IFERROR(VLOOKUP(P14,INDIRECT("祝祭日"),2,0),"")</f>
        <v/>
      </c>
      <c r="R13" s="156">
        <f t="shared" ref="R13:R14" si="40">P13+1</f>
        <v>45695</v>
      </c>
      <c r="S13" s="156" t="str">
        <f ca="1">IFERROR(VLOOKUP(R14,INDIRECT("祝祭日"),2,0),"")</f>
        <v/>
      </c>
      <c r="T13" s="156">
        <f t="shared" ref="T13:T14" si="41">R13+1</f>
        <v>45696</v>
      </c>
      <c r="U13" s="161" t="str">
        <f ca="1">IFERROR(VLOOKUP(T14,INDIRECT("祝祭日"),2,0),"")</f>
        <v/>
      </c>
      <c r="V13" s="161"/>
      <c r="W13" s="161"/>
      <c r="X13" s="156">
        <f t="shared" ref="X13" si="42">AJ11+1</f>
        <v>45718</v>
      </c>
      <c r="Y13" s="156" t="str">
        <f ca="1">IFERROR(VLOOKUP(X14,INDIRECT("祝祭日"),2,0),"")</f>
        <v/>
      </c>
      <c r="Z13" s="156">
        <f t="shared" si="23"/>
        <v>45719</v>
      </c>
      <c r="AA13" s="156" t="str">
        <f ca="1">IFERROR(VLOOKUP(Z14,INDIRECT("祝祭日"),2,0),"")</f>
        <v/>
      </c>
      <c r="AB13" s="156">
        <f t="shared" si="24"/>
        <v>45720</v>
      </c>
      <c r="AC13" s="156" t="str">
        <f ca="1">IFERROR(VLOOKUP(AB14,INDIRECT("祝祭日"),2,0),"")</f>
        <v/>
      </c>
      <c r="AD13" s="156">
        <f t="shared" si="25"/>
        <v>45721</v>
      </c>
      <c r="AE13" s="156" t="str">
        <f ca="1">IFERROR(VLOOKUP(AD14,INDIRECT("祝祭日"),2,0),"")</f>
        <v/>
      </c>
      <c r="AF13" s="156">
        <f t="shared" si="26"/>
        <v>45722</v>
      </c>
      <c r="AG13" s="156" t="str">
        <f ca="1">IFERROR(VLOOKUP(AF14,INDIRECT("祝祭日"),2,0),"")</f>
        <v/>
      </c>
      <c r="AH13" s="156">
        <f t="shared" si="27"/>
        <v>45723</v>
      </c>
      <c r="AI13" s="156" t="str">
        <f ca="1">IFERROR(VLOOKUP(AH14,INDIRECT("祝祭日"),2,0),"")</f>
        <v/>
      </c>
      <c r="AJ13" s="156">
        <f t="shared" si="28"/>
        <v>45724</v>
      </c>
      <c r="AK13" s="156" t="str">
        <f ca="1">IFERROR(VLOOKUP(AJ46,INDIRECT("祝祭日"),2,0),"")</f>
        <v/>
      </c>
      <c r="AL13" s="161"/>
      <c r="AM13" s="162"/>
      <c r="AN13" s="156">
        <f t="shared" ref="AN13" si="43">AZ11+1</f>
        <v>45746</v>
      </c>
      <c r="AO13" s="156" t="str">
        <f ca="1">IFERROR(VLOOKUP(AN14,INDIRECT("祝祭日"),2,0),"")</f>
        <v/>
      </c>
      <c r="AP13" s="156">
        <f t="shared" si="29"/>
        <v>45747</v>
      </c>
      <c r="AQ13" s="156" t="str">
        <f ca="1">IFERROR(VLOOKUP(AP14,INDIRECT("祝祭日"),2,0),"")</f>
        <v/>
      </c>
      <c r="AR13" s="156">
        <f t="shared" si="30"/>
        <v>45748</v>
      </c>
      <c r="AS13" s="156" t="str">
        <f ca="1">IFERROR(VLOOKUP(AR14,INDIRECT("祝祭日"),2,0),"")</f>
        <v/>
      </c>
      <c r="AT13" s="156">
        <f t="shared" si="31"/>
        <v>45749</v>
      </c>
      <c r="AU13" s="156" t="str">
        <f ca="1">IFERROR(VLOOKUP(AT14,INDIRECT("祝祭日"),2,0),"")</f>
        <v/>
      </c>
      <c r="AV13" s="156">
        <f t="shared" si="32"/>
        <v>45750</v>
      </c>
      <c r="AW13" s="156" t="str">
        <f ca="1">IFERROR(VLOOKUP(AV14,INDIRECT("祝祭日"),2,0),"")</f>
        <v/>
      </c>
      <c r="AX13" s="156">
        <f t="shared" si="33"/>
        <v>45751</v>
      </c>
      <c r="AY13" s="156" t="str">
        <f t="shared" ca="1" si="17"/>
        <v/>
      </c>
      <c r="AZ13" s="156">
        <f t="shared" si="34"/>
        <v>45752</v>
      </c>
      <c r="BA13" s="156" t="str">
        <f t="shared" ca="1" si="19"/>
        <v/>
      </c>
      <c r="BB13" s="37"/>
    </row>
    <row r="14" spans="1:54" ht="16.5" hidden="1" customHeight="1">
      <c r="A14" s="23"/>
      <c r="B14" s="23"/>
      <c r="C14" s="128"/>
      <c r="D14" s="128"/>
      <c r="E14" s="128"/>
      <c r="F14" s="128"/>
      <c r="G14" s="23"/>
      <c r="H14" s="165">
        <f>T42+1</f>
        <v>45872</v>
      </c>
      <c r="I14" s="165"/>
      <c r="J14" s="165">
        <f t="shared" si="36"/>
        <v>45873</v>
      </c>
      <c r="K14" s="165"/>
      <c r="L14" s="165">
        <f t="shared" si="37"/>
        <v>45874</v>
      </c>
      <c r="M14" s="165"/>
      <c r="N14" s="165">
        <f t="shared" si="38"/>
        <v>45875</v>
      </c>
      <c r="O14" s="165"/>
      <c r="P14" s="165">
        <f t="shared" si="39"/>
        <v>45876</v>
      </c>
      <c r="Q14" s="165"/>
      <c r="R14" s="165">
        <f t="shared" si="40"/>
        <v>45877</v>
      </c>
      <c r="S14" s="165"/>
      <c r="T14" s="165">
        <f t="shared" si="41"/>
        <v>45878</v>
      </c>
      <c r="U14" s="164"/>
      <c r="V14" s="164"/>
      <c r="W14" s="164"/>
      <c r="X14" s="165">
        <f>AJ42+1</f>
        <v>45900</v>
      </c>
      <c r="Y14" s="165"/>
      <c r="Z14" s="165">
        <f t="shared" ref="Z14" si="44">X14+1</f>
        <v>45901</v>
      </c>
      <c r="AA14" s="165"/>
      <c r="AB14" s="165">
        <f t="shared" ref="AB14" si="45">Z14+1</f>
        <v>45902</v>
      </c>
      <c r="AC14" s="165"/>
      <c r="AD14" s="165">
        <f t="shared" ref="AD14" si="46">AB14+1</f>
        <v>45903</v>
      </c>
      <c r="AE14" s="165"/>
      <c r="AF14" s="165">
        <f t="shared" ref="AF14" si="47">AD14+1</f>
        <v>45904</v>
      </c>
      <c r="AG14" s="165"/>
      <c r="AH14" s="165">
        <f t="shared" ref="AH14" si="48">AF14+1</f>
        <v>45905</v>
      </c>
      <c r="AI14" s="165"/>
      <c r="AJ14" s="165">
        <f t="shared" ref="AJ14" si="49">AH14+1</f>
        <v>45906</v>
      </c>
      <c r="AK14" s="164"/>
      <c r="AL14" s="164"/>
      <c r="AM14" s="164"/>
      <c r="AN14" s="165">
        <f>AZ42+1</f>
        <v>45935</v>
      </c>
      <c r="AO14" s="165"/>
      <c r="AP14" s="165">
        <f t="shared" ref="AP14" si="50">AN14+1</f>
        <v>45936</v>
      </c>
      <c r="AQ14" s="165"/>
      <c r="AR14" s="165">
        <f t="shared" ref="AR14" si="51">AP14+1</f>
        <v>45937</v>
      </c>
      <c r="AS14" s="165"/>
      <c r="AT14" s="165">
        <f t="shared" ref="AT14" si="52">AR14+1</f>
        <v>45938</v>
      </c>
      <c r="AU14" s="165"/>
      <c r="AV14" s="165">
        <f t="shared" ref="AV14" si="53">AT14+1</f>
        <v>45939</v>
      </c>
      <c r="AW14" s="165"/>
      <c r="AX14" s="165">
        <f t="shared" ref="AX14" si="54">AV14+1</f>
        <v>45940</v>
      </c>
      <c r="AY14" s="165"/>
      <c r="AZ14" s="165">
        <f t="shared" ref="AZ14" si="55">AX14+1</f>
        <v>45941</v>
      </c>
      <c r="BA14" s="42"/>
      <c r="BB14" s="23"/>
    </row>
    <row r="15" spans="1:54" ht="23.25" customHeight="1">
      <c r="A15" s="23"/>
      <c r="B15" s="23"/>
      <c r="C15" s="128"/>
      <c r="D15" s="128"/>
      <c r="E15" s="128"/>
      <c r="F15" s="128"/>
      <c r="G15" s="23"/>
      <c r="H15" s="166"/>
      <c r="I15" s="166"/>
      <c r="J15" s="158"/>
      <c r="K15" s="158"/>
      <c r="L15" s="167"/>
      <c r="M15" s="167"/>
      <c r="N15" s="158"/>
      <c r="O15" s="158"/>
      <c r="P15" s="158"/>
      <c r="Q15" s="158"/>
      <c r="R15" s="158"/>
      <c r="S15" s="158"/>
      <c r="T15" s="168"/>
      <c r="U15" s="164"/>
      <c r="V15" s="164"/>
      <c r="W15" s="164"/>
      <c r="X15" s="166"/>
      <c r="Y15" s="166"/>
      <c r="Z15" s="158"/>
      <c r="AA15" s="158"/>
      <c r="AB15" s="167"/>
      <c r="AC15" s="167"/>
      <c r="AD15" s="158"/>
      <c r="AE15" s="158"/>
      <c r="AF15" s="158"/>
      <c r="AG15" s="158"/>
      <c r="AH15" s="158"/>
      <c r="AI15" s="158"/>
      <c r="AJ15" s="168"/>
      <c r="AK15" s="164"/>
      <c r="AL15" s="164"/>
      <c r="AM15" s="164"/>
      <c r="AN15" s="166"/>
      <c r="AO15" s="166"/>
      <c r="AP15" s="158"/>
      <c r="AQ15" s="158"/>
      <c r="AR15" s="167"/>
      <c r="AS15" s="167"/>
      <c r="AT15" s="158"/>
      <c r="AU15" s="158"/>
      <c r="AV15" s="158"/>
      <c r="AW15" s="158"/>
      <c r="AX15" s="158"/>
      <c r="AY15" s="158"/>
      <c r="AZ15" s="168"/>
      <c r="BA15" s="23"/>
      <c r="BB15" s="23"/>
    </row>
    <row r="16" spans="1:54" ht="31.8">
      <c r="B16" s="23"/>
      <c r="C16" s="23"/>
      <c r="D16" s="23"/>
      <c r="E16" s="23"/>
      <c r="F16" s="23"/>
      <c r="G16" s="23"/>
      <c r="H16" s="495">
        <f>MONTH(DATE($C$5,$C$9+3,1))</f>
        <v>4</v>
      </c>
      <c r="I16" s="496"/>
      <c r="J16" s="497"/>
      <c r="K16" s="158"/>
      <c r="L16" s="498" t="s">
        <v>1</v>
      </c>
      <c r="M16" s="499"/>
      <c r="N16" s="169"/>
      <c r="O16" s="169"/>
      <c r="P16" s="500">
        <f>YEAR(DATE($C$5,$C$9+3,1))</f>
        <v>2025</v>
      </c>
      <c r="Q16" s="501"/>
      <c r="R16" s="502"/>
      <c r="S16" s="170"/>
      <c r="T16" s="171" t="s">
        <v>18</v>
      </c>
      <c r="U16" s="164"/>
      <c r="V16" s="164"/>
      <c r="W16" s="164"/>
      <c r="X16" s="495">
        <f>MONTH(DATE($C$5,$C$9+4,1))</f>
        <v>5</v>
      </c>
      <c r="Y16" s="496"/>
      <c r="Z16" s="497"/>
      <c r="AA16" s="158"/>
      <c r="AB16" s="498" t="s">
        <v>1</v>
      </c>
      <c r="AC16" s="499"/>
      <c r="AD16" s="169"/>
      <c r="AE16" s="169"/>
      <c r="AF16" s="500">
        <f>YEAR(DATE($C$5,$C$9+4,1))</f>
        <v>2025</v>
      </c>
      <c r="AG16" s="501"/>
      <c r="AH16" s="502"/>
      <c r="AI16" s="170"/>
      <c r="AJ16" s="171" t="s">
        <v>18</v>
      </c>
      <c r="AK16" s="164"/>
      <c r="AL16" s="164"/>
      <c r="AM16" s="164"/>
      <c r="AN16" s="495">
        <f>MONTH(DATE($C$5,$C$9+5,1))</f>
        <v>6</v>
      </c>
      <c r="AO16" s="496"/>
      <c r="AP16" s="497"/>
      <c r="AQ16" s="158"/>
      <c r="AR16" s="498" t="s">
        <v>1</v>
      </c>
      <c r="AS16" s="499"/>
      <c r="AT16" s="169"/>
      <c r="AU16" s="169"/>
      <c r="AV16" s="500">
        <f>YEAR(DATE($C$5,$C$9+5,1))</f>
        <v>2025</v>
      </c>
      <c r="AW16" s="501"/>
      <c r="AX16" s="502"/>
      <c r="AY16" s="170"/>
      <c r="AZ16" s="171" t="s">
        <v>18</v>
      </c>
      <c r="BA16" s="23"/>
      <c r="BB16" s="23"/>
    </row>
    <row r="17" spans="2:54" ht="24" customHeight="1">
      <c r="B17" s="23"/>
      <c r="C17" s="23"/>
      <c r="D17" s="23"/>
      <c r="E17" s="23"/>
      <c r="F17" s="23"/>
      <c r="G17" s="23"/>
      <c r="H17" s="153" t="s">
        <v>20</v>
      </c>
      <c r="I17" s="154"/>
      <c r="J17" s="154" t="s">
        <v>21</v>
      </c>
      <c r="K17" s="154"/>
      <c r="L17" s="154" t="s">
        <v>22</v>
      </c>
      <c r="M17" s="154"/>
      <c r="N17" s="154" t="s">
        <v>23</v>
      </c>
      <c r="O17" s="154"/>
      <c r="P17" s="154" t="s">
        <v>24</v>
      </c>
      <c r="Q17" s="154"/>
      <c r="R17" s="154" t="s">
        <v>25</v>
      </c>
      <c r="S17" s="154"/>
      <c r="T17" s="155" t="s">
        <v>26</v>
      </c>
      <c r="U17" s="164"/>
      <c r="V17" s="164"/>
      <c r="W17" s="164"/>
      <c r="X17" s="153" t="s">
        <v>20</v>
      </c>
      <c r="Y17" s="154"/>
      <c r="Z17" s="154" t="s">
        <v>21</v>
      </c>
      <c r="AA17" s="154"/>
      <c r="AB17" s="154" t="s">
        <v>22</v>
      </c>
      <c r="AC17" s="154"/>
      <c r="AD17" s="154" t="s">
        <v>23</v>
      </c>
      <c r="AE17" s="154"/>
      <c r="AF17" s="154" t="s">
        <v>24</v>
      </c>
      <c r="AG17" s="154"/>
      <c r="AH17" s="154" t="s">
        <v>25</v>
      </c>
      <c r="AI17" s="154"/>
      <c r="AJ17" s="155" t="s">
        <v>26</v>
      </c>
      <c r="AK17" s="164"/>
      <c r="AL17" s="164"/>
      <c r="AM17" s="164"/>
      <c r="AN17" s="153" t="s">
        <v>20</v>
      </c>
      <c r="AO17" s="154"/>
      <c r="AP17" s="154" t="s">
        <v>21</v>
      </c>
      <c r="AQ17" s="154"/>
      <c r="AR17" s="154" t="s">
        <v>22</v>
      </c>
      <c r="AS17" s="154"/>
      <c r="AT17" s="154" t="s">
        <v>23</v>
      </c>
      <c r="AU17" s="154"/>
      <c r="AV17" s="154" t="s">
        <v>24</v>
      </c>
      <c r="AW17" s="154"/>
      <c r="AX17" s="154" t="s">
        <v>25</v>
      </c>
      <c r="AY17" s="154"/>
      <c r="AZ17" s="155" t="s">
        <v>26</v>
      </c>
      <c r="BA17" s="23"/>
      <c r="BB17" s="23"/>
    </row>
    <row r="18" spans="2:54" ht="24" customHeight="1">
      <c r="B18" s="23"/>
      <c r="C18" s="23"/>
      <c r="D18" s="23"/>
      <c r="E18" s="23"/>
      <c r="F18" s="23"/>
      <c r="G18" s="23"/>
      <c r="H18" s="156">
        <f>DATE($C$5,H16,1)-WEEKDAY(DATE($C$5,H16,1))+1</f>
        <v>45746</v>
      </c>
      <c r="I18" s="156" t="str">
        <f ca="1">IFERROR(VLOOKUP(H19,INDIRECT("祝祭日"),2,0),"")</f>
        <v/>
      </c>
      <c r="J18" s="156">
        <f t="shared" ref="J18:J26" si="56">H18+1</f>
        <v>45747</v>
      </c>
      <c r="K18" s="156" t="str">
        <f ca="1">IFERROR(VLOOKUP(J19,INDIRECT("祝祭日"),2,0),"")</f>
        <v/>
      </c>
      <c r="L18" s="156">
        <f t="shared" ref="L18:L26" si="57">J18+1</f>
        <v>45748</v>
      </c>
      <c r="M18" s="156" t="str">
        <f ca="1">IFERROR(VLOOKUP(L19,INDIRECT("祝祭日"),2,0),"")</f>
        <v/>
      </c>
      <c r="N18" s="156">
        <f t="shared" ref="N18:N26" si="58">L18+1</f>
        <v>45749</v>
      </c>
      <c r="O18" s="156" t="str">
        <f ca="1">IFERROR(VLOOKUP(N19,INDIRECT("祝祭日"),2,0),"")</f>
        <v/>
      </c>
      <c r="P18" s="156">
        <f t="shared" ref="P18:P26" si="59">N18+1</f>
        <v>45750</v>
      </c>
      <c r="Q18" s="156" t="str">
        <f ca="1">IFERROR(VLOOKUP(P19,INDIRECT("祝祭日"),2,0),"")</f>
        <v/>
      </c>
      <c r="R18" s="156">
        <f t="shared" ref="R18:R26" si="60">P18+1</f>
        <v>45751</v>
      </c>
      <c r="S18" s="156" t="str">
        <f ca="1">IFERROR(VLOOKUP(R19,INDIRECT("祝祭日"),2,0),"")</f>
        <v/>
      </c>
      <c r="T18" s="156">
        <f t="shared" ref="T18:T26" si="61">R18+1</f>
        <v>45752</v>
      </c>
      <c r="U18" s="161" t="str">
        <f ca="1">IFERROR(VLOOKUP(T49,INDIRECT("祝祭日"),2,0),"")</f>
        <v/>
      </c>
      <c r="V18" s="161"/>
      <c r="W18" s="161"/>
      <c r="X18" s="156">
        <f>DATE($C$5,X16,1)-WEEKDAY(DATE($C$5,X16,1))+1</f>
        <v>45774</v>
      </c>
      <c r="Y18" s="156" t="str">
        <f ca="1">IFERROR(VLOOKUP(X19,INDIRECT("祝祭日"),2,0),"")</f>
        <v/>
      </c>
      <c r="Z18" s="156">
        <f t="shared" ref="Z18:Z26" si="62">X18+1</f>
        <v>45775</v>
      </c>
      <c r="AA18" s="156" t="str">
        <f ca="1">IFERROR(VLOOKUP(Z19,INDIRECT("祝祭日"),2,0),"")</f>
        <v/>
      </c>
      <c r="AB18" s="156">
        <f t="shared" ref="AB18:AB26" si="63">Z18+1</f>
        <v>45776</v>
      </c>
      <c r="AC18" s="156" t="str">
        <f ca="1">IFERROR(VLOOKUP(AB19,INDIRECT("祝祭日"),2,0),"")</f>
        <v>昭和の日</v>
      </c>
      <c r="AD18" s="156">
        <f t="shared" ref="AD18:AD26" si="64">AB18+1</f>
        <v>45777</v>
      </c>
      <c r="AE18" s="156" t="str">
        <f ca="1">IFERROR(VLOOKUP(AD19,INDIRECT("祝祭日"),2,0),"")</f>
        <v/>
      </c>
      <c r="AF18" s="156">
        <f t="shared" ref="AF18:AF26" si="65">AD18+1</f>
        <v>45778</v>
      </c>
      <c r="AG18" s="156" t="str">
        <f ca="1">IFERROR(VLOOKUP(AF19,INDIRECT("祝祭日"),2,0),"")</f>
        <v/>
      </c>
      <c r="AH18" s="156">
        <f t="shared" ref="AH18:AH26" si="66">AF18+1</f>
        <v>45779</v>
      </c>
      <c r="AI18" s="156" t="str">
        <f ca="1">IFERROR(VLOOKUP(AH19,INDIRECT("祝祭日"),2,0),"")</f>
        <v/>
      </c>
      <c r="AJ18" s="156">
        <f t="shared" ref="AJ18:AJ26" si="67">AH18+1</f>
        <v>45780</v>
      </c>
      <c r="AK18" s="156" t="str">
        <f ca="1">IFERROR(VLOOKUP(AJ19,INDIRECT("祝祭日"),2,0),"")</f>
        <v>憲法記念日</v>
      </c>
      <c r="AL18" s="161"/>
      <c r="AM18" s="162"/>
      <c r="AN18" s="156">
        <f>DATE($C$5,AN16,1)-WEEKDAY(DATE($C$5,AN16,1))+1</f>
        <v>45809</v>
      </c>
      <c r="AO18" s="156" t="str">
        <f ca="1">IFERROR(VLOOKUP(AN19,INDIRECT("祝祭日"),2,0),"")</f>
        <v/>
      </c>
      <c r="AP18" s="156">
        <f t="shared" ref="AP18:AP26" si="68">AN18+1</f>
        <v>45810</v>
      </c>
      <c r="AQ18" s="156" t="str">
        <f ca="1">IFERROR(VLOOKUP(AP19,INDIRECT("祝祭日"),2,0),"")</f>
        <v/>
      </c>
      <c r="AR18" s="156">
        <f t="shared" ref="AR18:AR26" si="69">AP18+1</f>
        <v>45811</v>
      </c>
      <c r="AS18" s="156" t="str">
        <f ca="1">IFERROR(VLOOKUP(AR19,INDIRECT("祝祭日"),2,0),"")</f>
        <v/>
      </c>
      <c r="AT18" s="156">
        <f t="shared" ref="AT18:AT26" si="70">AR18+1</f>
        <v>45812</v>
      </c>
      <c r="AU18" s="156" t="str">
        <f ca="1">IFERROR(VLOOKUP(AT19,INDIRECT("祝祭日"),2,0),"")</f>
        <v/>
      </c>
      <c r="AV18" s="156">
        <f t="shared" ref="AV18:AV26" si="71">AT18+1</f>
        <v>45813</v>
      </c>
      <c r="AW18" s="156" t="str">
        <f ca="1">IFERROR(VLOOKUP(AV19,INDIRECT("祝祭日"),2,0),"")</f>
        <v/>
      </c>
      <c r="AX18" s="156">
        <f t="shared" ref="AX18:AX26" si="72">AV18+1</f>
        <v>45814</v>
      </c>
      <c r="AY18" s="156" t="str">
        <f t="shared" ref="AY18:AY28" ca="1" si="73">IFERROR(VLOOKUP(AX19,INDIRECT("祝祭日"),2,0),"")</f>
        <v/>
      </c>
      <c r="AZ18" s="156">
        <f t="shared" ref="AZ18:AZ26" si="74">AX18+1</f>
        <v>45815</v>
      </c>
      <c r="BA18" s="23"/>
      <c r="BB18" s="23"/>
    </row>
    <row r="19" spans="2:54" s="6" customFormat="1" ht="23.25" hidden="1" customHeight="1">
      <c r="B19" s="35"/>
      <c r="C19" s="35"/>
      <c r="D19" s="35"/>
      <c r="E19" s="35"/>
      <c r="F19" s="35"/>
      <c r="G19" s="35"/>
      <c r="H19" s="220">
        <f>DATE($C$5,H16,1)-WEEKDAY(DATE($C$5,H16,1))+1</f>
        <v>45746</v>
      </c>
      <c r="I19" s="167"/>
      <c r="J19" s="220">
        <f t="shared" si="56"/>
        <v>45747</v>
      </c>
      <c r="K19" s="167"/>
      <c r="L19" s="220">
        <f t="shared" si="57"/>
        <v>45748</v>
      </c>
      <c r="M19" s="167"/>
      <c r="N19" s="220">
        <f t="shared" si="58"/>
        <v>45749</v>
      </c>
      <c r="O19" s="167"/>
      <c r="P19" s="220">
        <f t="shared" si="59"/>
        <v>45750</v>
      </c>
      <c r="Q19" s="167"/>
      <c r="R19" s="220">
        <f t="shared" si="60"/>
        <v>45751</v>
      </c>
      <c r="S19" s="167"/>
      <c r="T19" s="220">
        <f t="shared" si="61"/>
        <v>45752</v>
      </c>
      <c r="U19" s="221"/>
      <c r="V19" s="221"/>
      <c r="W19" s="221"/>
      <c r="X19" s="220">
        <f>DATE($C$5,X16,1)-WEEKDAY(DATE($C$5,X16,1))+1</f>
        <v>45774</v>
      </c>
      <c r="Y19" s="167"/>
      <c r="Z19" s="220">
        <f t="shared" si="62"/>
        <v>45775</v>
      </c>
      <c r="AA19" s="167"/>
      <c r="AB19" s="220">
        <f t="shared" si="63"/>
        <v>45776</v>
      </c>
      <c r="AC19" s="167"/>
      <c r="AD19" s="220">
        <f t="shared" si="64"/>
        <v>45777</v>
      </c>
      <c r="AE19" s="167"/>
      <c r="AF19" s="220">
        <f t="shared" si="65"/>
        <v>45778</v>
      </c>
      <c r="AG19" s="167"/>
      <c r="AH19" s="220">
        <f t="shared" si="66"/>
        <v>45779</v>
      </c>
      <c r="AI19" s="167"/>
      <c r="AJ19" s="220">
        <f t="shared" si="67"/>
        <v>45780</v>
      </c>
      <c r="AK19" s="167"/>
      <c r="AL19" s="221"/>
      <c r="AM19" s="162"/>
      <c r="AN19" s="220">
        <f>DATE($C$5,AN16,1)-WEEKDAY(DATE($C$5,AN16,1))+1</f>
        <v>45809</v>
      </c>
      <c r="AO19" s="167"/>
      <c r="AP19" s="220">
        <f t="shared" si="68"/>
        <v>45810</v>
      </c>
      <c r="AQ19" s="167"/>
      <c r="AR19" s="220">
        <f t="shared" si="69"/>
        <v>45811</v>
      </c>
      <c r="AS19" s="167"/>
      <c r="AT19" s="220">
        <f t="shared" si="70"/>
        <v>45812</v>
      </c>
      <c r="AU19" s="167"/>
      <c r="AV19" s="220">
        <f t="shared" si="71"/>
        <v>45813</v>
      </c>
      <c r="AW19" s="167"/>
      <c r="AX19" s="220">
        <f t="shared" si="72"/>
        <v>45814</v>
      </c>
      <c r="AY19" s="156" t="str">
        <f t="shared" ca="1" si="73"/>
        <v/>
      </c>
      <c r="AZ19" s="220">
        <f t="shared" si="74"/>
        <v>45815</v>
      </c>
      <c r="BA19" s="35"/>
      <c r="BB19" s="35"/>
    </row>
    <row r="20" spans="2:54" ht="24" customHeight="1">
      <c r="B20" s="23"/>
      <c r="C20" s="23"/>
      <c r="D20" s="23"/>
      <c r="E20" s="23"/>
      <c r="F20" s="23"/>
      <c r="G20" s="23"/>
      <c r="H20" s="156">
        <f t="shared" ref="H20:H26" si="75">T18+1</f>
        <v>45753</v>
      </c>
      <c r="I20" s="156" t="str">
        <f ca="1">IFERROR(VLOOKUP(H21,INDIRECT("祝祭日"),2,0),"")</f>
        <v/>
      </c>
      <c r="J20" s="156">
        <f t="shared" si="56"/>
        <v>45754</v>
      </c>
      <c r="K20" s="156" t="str">
        <f ca="1">IFERROR(VLOOKUP(J21,INDIRECT("祝祭日"),2,0),"")</f>
        <v/>
      </c>
      <c r="L20" s="156">
        <f t="shared" si="57"/>
        <v>45755</v>
      </c>
      <c r="M20" s="156" t="str">
        <f ca="1">IFERROR(VLOOKUP(L21,INDIRECT("祝祭日"),2,0),"")</f>
        <v/>
      </c>
      <c r="N20" s="156">
        <f t="shared" si="58"/>
        <v>45756</v>
      </c>
      <c r="O20" s="156" t="str">
        <f ca="1">IFERROR(VLOOKUP(N21,INDIRECT("祝祭日"),2,0),"")</f>
        <v/>
      </c>
      <c r="P20" s="156">
        <f t="shared" si="59"/>
        <v>45757</v>
      </c>
      <c r="Q20" s="156" t="str">
        <f ca="1">IFERROR(VLOOKUP(P21,INDIRECT("祝祭日"),2,0),"")</f>
        <v/>
      </c>
      <c r="R20" s="156">
        <f t="shared" si="60"/>
        <v>45758</v>
      </c>
      <c r="S20" s="156" t="str">
        <f ca="1">IFERROR(VLOOKUP(R21,INDIRECT("祝祭日"),2,0),"")</f>
        <v/>
      </c>
      <c r="T20" s="156">
        <f t="shared" si="61"/>
        <v>45759</v>
      </c>
      <c r="U20" s="161" t="str">
        <f ca="1">IFERROR(VLOOKUP(T51,INDIRECT("祝祭日"),2,0),"")</f>
        <v/>
      </c>
      <c r="V20" s="161"/>
      <c r="W20" s="161"/>
      <c r="X20" s="156">
        <f t="shared" ref="X20:X26" si="76">AJ18+1</f>
        <v>45781</v>
      </c>
      <c r="Y20" s="156" t="str">
        <f ca="1">IFERROR(VLOOKUP(X21,INDIRECT("祝祭日"),2,0),"")</f>
        <v>みどりの日</v>
      </c>
      <c r="Z20" s="156">
        <f t="shared" si="62"/>
        <v>45782</v>
      </c>
      <c r="AA20" s="156" t="str">
        <f ca="1">IFERROR(VLOOKUP(Z21,INDIRECT("祝祭日"),2,0),"")</f>
        <v>こどもの日</v>
      </c>
      <c r="AB20" s="156">
        <f t="shared" si="63"/>
        <v>45783</v>
      </c>
      <c r="AC20" s="156" t="str">
        <f ca="1">IFERROR(VLOOKUP(AB21,INDIRECT("祝祭日"),2,0),"")</f>
        <v>休日</v>
      </c>
      <c r="AD20" s="156">
        <f t="shared" si="64"/>
        <v>45784</v>
      </c>
      <c r="AE20" s="156" t="str">
        <f ca="1">IFERROR(VLOOKUP(AD21,INDIRECT("祝祭日"),2,0),"")</f>
        <v/>
      </c>
      <c r="AF20" s="156">
        <f t="shared" si="65"/>
        <v>45785</v>
      </c>
      <c r="AG20" s="156" t="str">
        <f ca="1">IFERROR(VLOOKUP(AF21,INDIRECT("祝祭日"),2,0),"")</f>
        <v/>
      </c>
      <c r="AH20" s="156">
        <f t="shared" si="66"/>
        <v>45786</v>
      </c>
      <c r="AI20" s="156" t="str">
        <f ca="1">IFERROR(VLOOKUP(AH21,INDIRECT("祝祭日"),2,0),"")</f>
        <v/>
      </c>
      <c r="AJ20" s="156">
        <f t="shared" si="67"/>
        <v>45787</v>
      </c>
      <c r="AK20" s="156" t="str">
        <f ca="1">IFERROR(VLOOKUP(AJ21,INDIRECT("祝祭日"),2,0),"")</f>
        <v/>
      </c>
      <c r="AL20" s="161"/>
      <c r="AM20" s="162"/>
      <c r="AN20" s="156">
        <f t="shared" ref="AN20:AN26" si="77">AZ18+1</f>
        <v>45816</v>
      </c>
      <c r="AO20" s="156" t="str">
        <f ca="1">IFERROR(VLOOKUP(AN21,INDIRECT("祝祭日"),2,0),"")</f>
        <v/>
      </c>
      <c r="AP20" s="156">
        <f t="shared" si="68"/>
        <v>45817</v>
      </c>
      <c r="AQ20" s="156" t="str">
        <f ca="1">IFERROR(VLOOKUP(AP21,INDIRECT("祝祭日"),2,0),"")</f>
        <v/>
      </c>
      <c r="AR20" s="156">
        <f t="shared" si="69"/>
        <v>45818</v>
      </c>
      <c r="AS20" s="156" t="str">
        <f ca="1">IFERROR(VLOOKUP(AR21,INDIRECT("祝祭日"),2,0),"")</f>
        <v/>
      </c>
      <c r="AT20" s="156">
        <f t="shared" si="70"/>
        <v>45819</v>
      </c>
      <c r="AU20" s="156" t="str">
        <f ca="1">IFERROR(VLOOKUP(AT21,INDIRECT("祝祭日"),2,0),"")</f>
        <v/>
      </c>
      <c r="AV20" s="156">
        <f t="shared" si="71"/>
        <v>45820</v>
      </c>
      <c r="AW20" s="156" t="str">
        <f ca="1">IFERROR(VLOOKUP(AV21,INDIRECT("祝祭日"),2,0),"")</f>
        <v/>
      </c>
      <c r="AX20" s="156">
        <f t="shared" si="72"/>
        <v>45821</v>
      </c>
      <c r="AY20" s="156" t="str">
        <f t="shared" ca="1" si="73"/>
        <v/>
      </c>
      <c r="AZ20" s="156">
        <f t="shared" si="74"/>
        <v>45822</v>
      </c>
      <c r="BA20" s="23"/>
      <c r="BB20" s="23"/>
    </row>
    <row r="21" spans="2:54" s="6" customFormat="1" ht="22.8" hidden="1" customHeight="1">
      <c r="B21" s="35"/>
      <c r="C21" s="35"/>
      <c r="D21" s="35"/>
      <c r="E21" s="35"/>
      <c r="F21" s="35"/>
      <c r="G21" s="35"/>
      <c r="H21" s="220">
        <f t="shared" si="75"/>
        <v>45753</v>
      </c>
      <c r="I21" s="220"/>
      <c r="J21" s="220">
        <f t="shared" si="56"/>
        <v>45754</v>
      </c>
      <c r="K21" s="220"/>
      <c r="L21" s="220">
        <f t="shared" si="57"/>
        <v>45755</v>
      </c>
      <c r="M21" s="220"/>
      <c r="N21" s="220">
        <f t="shared" si="58"/>
        <v>45756</v>
      </c>
      <c r="O21" s="220"/>
      <c r="P21" s="220">
        <f t="shared" si="59"/>
        <v>45757</v>
      </c>
      <c r="Q21" s="220"/>
      <c r="R21" s="220">
        <f t="shared" si="60"/>
        <v>45758</v>
      </c>
      <c r="S21" s="220"/>
      <c r="T21" s="220">
        <f t="shared" si="61"/>
        <v>45759</v>
      </c>
      <c r="U21" s="221"/>
      <c r="V21" s="221"/>
      <c r="W21" s="221"/>
      <c r="X21" s="220">
        <f t="shared" si="76"/>
        <v>45781</v>
      </c>
      <c r="Y21" s="220"/>
      <c r="Z21" s="220">
        <f t="shared" si="62"/>
        <v>45782</v>
      </c>
      <c r="AA21" s="220"/>
      <c r="AB21" s="220">
        <f t="shared" si="63"/>
        <v>45783</v>
      </c>
      <c r="AC21" s="220"/>
      <c r="AD21" s="220">
        <f t="shared" si="64"/>
        <v>45784</v>
      </c>
      <c r="AE21" s="220"/>
      <c r="AF21" s="220">
        <f t="shared" si="65"/>
        <v>45785</v>
      </c>
      <c r="AG21" s="220"/>
      <c r="AH21" s="220">
        <f t="shared" si="66"/>
        <v>45786</v>
      </c>
      <c r="AI21" s="220"/>
      <c r="AJ21" s="220">
        <f t="shared" si="67"/>
        <v>45787</v>
      </c>
      <c r="AK21" s="220"/>
      <c r="AL21" s="221"/>
      <c r="AM21" s="162"/>
      <c r="AN21" s="220">
        <f t="shared" si="77"/>
        <v>45816</v>
      </c>
      <c r="AO21" s="220"/>
      <c r="AP21" s="220">
        <f t="shared" si="68"/>
        <v>45817</v>
      </c>
      <c r="AQ21" s="220"/>
      <c r="AR21" s="220">
        <f t="shared" si="69"/>
        <v>45818</v>
      </c>
      <c r="AS21" s="220"/>
      <c r="AT21" s="220">
        <f t="shared" si="70"/>
        <v>45819</v>
      </c>
      <c r="AU21" s="220"/>
      <c r="AV21" s="220">
        <f t="shared" si="71"/>
        <v>45820</v>
      </c>
      <c r="AW21" s="167">
        <f>MONTH(AV21)</f>
        <v>6</v>
      </c>
      <c r="AX21" s="220">
        <f t="shared" si="72"/>
        <v>45821</v>
      </c>
      <c r="AY21" s="156" t="str">
        <f t="shared" ca="1" si="73"/>
        <v/>
      </c>
      <c r="AZ21" s="220">
        <f t="shared" si="74"/>
        <v>45822</v>
      </c>
      <c r="BA21" s="35"/>
      <c r="BB21" s="35"/>
    </row>
    <row r="22" spans="2:54" ht="24" customHeight="1">
      <c r="B22" s="23"/>
      <c r="C22" s="23"/>
      <c r="D22" s="23"/>
      <c r="E22" s="23"/>
      <c r="F22" s="23"/>
      <c r="G22" s="23"/>
      <c r="H22" s="156">
        <f t="shared" si="75"/>
        <v>45760</v>
      </c>
      <c r="I22" s="156" t="str">
        <f ca="1">IFERROR(VLOOKUP(H23,INDIRECT("祝祭日"),2,0),"")</f>
        <v/>
      </c>
      <c r="J22" s="156">
        <f t="shared" si="56"/>
        <v>45761</v>
      </c>
      <c r="K22" s="156" t="str">
        <f ca="1">IFERROR(VLOOKUP(J23,INDIRECT("祝祭日"),2,0),"")</f>
        <v/>
      </c>
      <c r="L22" s="156">
        <f t="shared" si="57"/>
        <v>45762</v>
      </c>
      <c r="M22" s="156" t="str">
        <f ca="1">IFERROR(VLOOKUP(L23,INDIRECT("祝祭日"),2,0),"")</f>
        <v/>
      </c>
      <c r="N22" s="156">
        <f t="shared" si="58"/>
        <v>45763</v>
      </c>
      <c r="O22" s="156" t="str">
        <f ca="1">IFERROR(VLOOKUP(N23,INDIRECT("祝祭日"),2,0),"")</f>
        <v/>
      </c>
      <c r="P22" s="156">
        <f t="shared" si="59"/>
        <v>45764</v>
      </c>
      <c r="Q22" s="156" t="str">
        <f ca="1">IFERROR(VLOOKUP(P23,INDIRECT("祝祭日"),2,0),"")</f>
        <v/>
      </c>
      <c r="R22" s="156">
        <f t="shared" si="60"/>
        <v>45765</v>
      </c>
      <c r="S22" s="156" t="str">
        <f ca="1">IFERROR(VLOOKUP(R23,INDIRECT("祝祭日"),2,0),"")</f>
        <v/>
      </c>
      <c r="T22" s="156">
        <f t="shared" si="61"/>
        <v>45766</v>
      </c>
      <c r="U22" s="161" t="str">
        <f ca="1">IFERROR(VLOOKUP(T53,INDIRECT("祝祭日"),2,0),"")</f>
        <v/>
      </c>
      <c r="V22" s="161"/>
      <c r="W22" s="161"/>
      <c r="X22" s="156">
        <f t="shared" si="76"/>
        <v>45788</v>
      </c>
      <c r="Y22" s="156" t="str">
        <f ca="1">IFERROR(VLOOKUP(X23,INDIRECT("祝祭日"),2,0),"")</f>
        <v/>
      </c>
      <c r="Z22" s="156">
        <f t="shared" si="62"/>
        <v>45789</v>
      </c>
      <c r="AA22" s="156" t="str">
        <f ca="1">IFERROR(VLOOKUP(Z23,INDIRECT("祝祭日"),2,0),"")</f>
        <v/>
      </c>
      <c r="AB22" s="156">
        <f t="shared" si="63"/>
        <v>45790</v>
      </c>
      <c r="AC22" s="156" t="str">
        <f ca="1">IFERROR(VLOOKUP(AB23,INDIRECT("祝祭日"),2,0),"")</f>
        <v/>
      </c>
      <c r="AD22" s="156">
        <f t="shared" si="64"/>
        <v>45791</v>
      </c>
      <c r="AE22" s="156" t="str">
        <f ca="1">IFERROR(VLOOKUP(AD23,INDIRECT("祝祭日"),2,0),"")</f>
        <v/>
      </c>
      <c r="AF22" s="156">
        <f t="shared" si="65"/>
        <v>45792</v>
      </c>
      <c r="AG22" s="156" t="str">
        <f ca="1">IFERROR(VLOOKUP(AF23,INDIRECT("祝祭日"),2,0),"")</f>
        <v/>
      </c>
      <c r="AH22" s="156">
        <f t="shared" si="66"/>
        <v>45793</v>
      </c>
      <c r="AI22" s="156" t="str">
        <f ca="1">IFERROR(VLOOKUP(AH23,INDIRECT("祝祭日"),2,0),"")</f>
        <v/>
      </c>
      <c r="AJ22" s="156">
        <f t="shared" si="67"/>
        <v>45794</v>
      </c>
      <c r="AK22" s="156" t="str">
        <f ca="1">IFERROR(VLOOKUP(AJ23,INDIRECT("祝祭日"),2,0),"")</f>
        <v/>
      </c>
      <c r="AL22" s="161"/>
      <c r="AM22" s="162"/>
      <c r="AN22" s="156">
        <f t="shared" si="77"/>
        <v>45823</v>
      </c>
      <c r="AO22" s="156" t="str">
        <f ca="1">IFERROR(VLOOKUP(AN23,INDIRECT("祝祭日"),2,0),"")</f>
        <v/>
      </c>
      <c r="AP22" s="156">
        <f t="shared" si="68"/>
        <v>45824</v>
      </c>
      <c r="AQ22" s="156" t="str">
        <f ca="1">IFERROR(VLOOKUP(AP23,INDIRECT("祝祭日"),2,0),"")</f>
        <v/>
      </c>
      <c r="AR22" s="156">
        <f t="shared" si="69"/>
        <v>45825</v>
      </c>
      <c r="AS22" s="156" t="str">
        <f ca="1">IFERROR(VLOOKUP(AR23,INDIRECT("祝祭日"),2,0),"")</f>
        <v/>
      </c>
      <c r="AT22" s="156">
        <f t="shared" si="70"/>
        <v>45826</v>
      </c>
      <c r="AU22" s="156" t="str">
        <f ca="1">IFERROR(VLOOKUP(AT23,INDIRECT("祝祭日"),2,0),"")</f>
        <v/>
      </c>
      <c r="AV22" s="156">
        <f t="shared" si="71"/>
        <v>45827</v>
      </c>
      <c r="AW22" s="156" t="str">
        <f ca="1">IFERROR(VLOOKUP(AV23,INDIRECT("祝祭日"),2,0),"")</f>
        <v/>
      </c>
      <c r="AX22" s="156">
        <f t="shared" si="72"/>
        <v>45828</v>
      </c>
      <c r="AY22" s="156" t="str">
        <f t="shared" ca="1" si="73"/>
        <v/>
      </c>
      <c r="AZ22" s="156">
        <f t="shared" si="74"/>
        <v>45829</v>
      </c>
      <c r="BA22" s="23"/>
      <c r="BB22" s="23"/>
    </row>
    <row r="23" spans="2:54" s="6" customFormat="1" ht="23.25" hidden="1" customHeight="1">
      <c r="B23" s="35"/>
      <c r="C23" s="35"/>
      <c r="D23" s="35"/>
      <c r="E23" s="35"/>
      <c r="F23" s="35"/>
      <c r="G23" s="35"/>
      <c r="H23" s="220">
        <f t="shared" si="75"/>
        <v>45760</v>
      </c>
      <c r="I23" s="220"/>
      <c r="J23" s="220">
        <f t="shared" si="56"/>
        <v>45761</v>
      </c>
      <c r="K23" s="220"/>
      <c r="L23" s="220">
        <f t="shared" si="57"/>
        <v>45762</v>
      </c>
      <c r="M23" s="220"/>
      <c r="N23" s="220">
        <f t="shared" si="58"/>
        <v>45763</v>
      </c>
      <c r="O23" s="220"/>
      <c r="P23" s="220">
        <f t="shared" si="59"/>
        <v>45764</v>
      </c>
      <c r="Q23" s="220"/>
      <c r="R23" s="220">
        <f t="shared" si="60"/>
        <v>45765</v>
      </c>
      <c r="S23" s="220"/>
      <c r="T23" s="220">
        <f t="shared" si="61"/>
        <v>45766</v>
      </c>
      <c r="U23" s="162"/>
      <c r="V23" s="162"/>
      <c r="W23" s="162"/>
      <c r="X23" s="220">
        <f t="shared" si="76"/>
        <v>45788</v>
      </c>
      <c r="Y23" s="220"/>
      <c r="Z23" s="220">
        <f t="shared" si="62"/>
        <v>45789</v>
      </c>
      <c r="AA23" s="220"/>
      <c r="AB23" s="220">
        <f t="shared" si="63"/>
        <v>45790</v>
      </c>
      <c r="AC23" s="220"/>
      <c r="AD23" s="220">
        <f t="shared" si="64"/>
        <v>45791</v>
      </c>
      <c r="AE23" s="220"/>
      <c r="AF23" s="220">
        <f t="shared" si="65"/>
        <v>45792</v>
      </c>
      <c r="AG23" s="220"/>
      <c r="AH23" s="220">
        <f t="shared" si="66"/>
        <v>45793</v>
      </c>
      <c r="AI23" s="220"/>
      <c r="AJ23" s="220">
        <f t="shared" si="67"/>
        <v>45794</v>
      </c>
      <c r="AK23" s="220"/>
      <c r="AL23" s="162"/>
      <c r="AM23" s="162"/>
      <c r="AN23" s="220">
        <f t="shared" si="77"/>
        <v>45823</v>
      </c>
      <c r="AO23" s="220"/>
      <c r="AP23" s="220">
        <f t="shared" si="68"/>
        <v>45824</v>
      </c>
      <c r="AQ23" s="220"/>
      <c r="AR23" s="220">
        <f t="shared" si="69"/>
        <v>45825</v>
      </c>
      <c r="AS23" s="220"/>
      <c r="AT23" s="220">
        <f t="shared" si="70"/>
        <v>45826</v>
      </c>
      <c r="AU23" s="220"/>
      <c r="AV23" s="220">
        <f t="shared" si="71"/>
        <v>45827</v>
      </c>
      <c r="AW23" s="220"/>
      <c r="AX23" s="220">
        <f t="shared" si="72"/>
        <v>45828</v>
      </c>
      <c r="AY23" s="156" t="str">
        <f t="shared" ca="1" si="73"/>
        <v/>
      </c>
      <c r="AZ23" s="220">
        <f t="shared" si="74"/>
        <v>45829</v>
      </c>
      <c r="BA23" s="35"/>
      <c r="BB23" s="35"/>
    </row>
    <row r="24" spans="2:54" ht="24" customHeight="1">
      <c r="B24" s="23"/>
      <c r="C24" s="23"/>
      <c r="D24" s="23"/>
      <c r="E24" s="23"/>
      <c r="F24" s="23"/>
      <c r="G24" s="23"/>
      <c r="H24" s="156">
        <f t="shared" si="75"/>
        <v>45767</v>
      </c>
      <c r="I24" s="156" t="str">
        <f ca="1">IFERROR(VLOOKUP(H25,INDIRECT("祝祭日"),2,0),"")</f>
        <v/>
      </c>
      <c r="J24" s="156">
        <f t="shared" si="56"/>
        <v>45768</v>
      </c>
      <c r="K24" s="156" t="str">
        <f ca="1">IFERROR(VLOOKUP(J25,INDIRECT("祝祭日"),2,0),"")</f>
        <v/>
      </c>
      <c r="L24" s="156">
        <f t="shared" si="57"/>
        <v>45769</v>
      </c>
      <c r="M24" s="156" t="str">
        <f ca="1">IFERROR(VLOOKUP(L25,INDIRECT("祝祭日"),2,0),"")</f>
        <v/>
      </c>
      <c r="N24" s="156">
        <f t="shared" si="58"/>
        <v>45770</v>
      </c>
      <c r="O24" s="156" t="str">
        <f ca="1">IFERROR(VLOOKUP(N25,INDIRECT("祝祭日"),2,0),"")</f>
        <v/>
      </c>
      <c r="P24" s="156">
        <f t="shared" si="59"/>
        <v>45771</v>
      </c>
      <c r="Q24" s="156" t="str">
        <f ca="1">IFERROR(VLOOKUP(P25,INDIRECT("祝祭日"),2,0),"")</f>
        <v/>
      </c>
      <c r="R24" s="156">
        <f t="shared" si="60"/>
        <v>45772</v>
      </c>
      <c r="S24" s="156" t="str">
        <f ca="1">IFERROR(VLOOKUP(R25,INDIRECT("祝祭日"),2,0),"")</f>
        <v/>
      </c>
      <c r="T24" s="156">
        <f t="shared" si="61"/>
        <v>45773</v>
      </c>
      <c r="U24" s="161" t="str">
        <f ca="1">IFERROR(VLOOKUP(T55,INDIRECT("祝祭日"),2,0),"")</f>
        <v/>
      </c>
      <c r="V24" s="161"/>
      <c r="W24" s="161"/>
      <c r="X24" s="156">
        <f t="shared" si="76"/>
        <v>45795</v>
      </c>
      <c r="Y24" s="156" t="str">
        <f ca="1">IFERROR(VLOOKUP(X25,INDIRECT("祝祭日"),2,0),"")</f>
        <v/>
      </c>
      <c r="Z24" s="156">
        <f t="shared" si="62"/>
        <v>45796</v>
      </c>
      <c r="AA24" s="156" t="str">
        <f ca="1">IFERROR(VLOOKUP(Z25,INDIRECT("祝祭日"),2,0),"")</f>
        <v/>
      </c>
      <c r="AB24" s="156">
        <f t="shared" si="63"/>
        <v>45797</v>
      </c>
      <c r="AC24" s="156" t="str">
        <f ca="1">IFERROR(VLOOKUP(AB25,INDIRECT("祝祭日"),2,0),"")</f>
        <v/>
      </c>
      <c r="AD24" s="156">
        <f t="shared" si="64"/>
        <v>45798</v>
      </c>
      <c r="AE24" s="156" t="str">
        <f ca="1">IFERROR(VLOOKUP(AD25,INDIRECT("祝祭日"),2,0),"")</f>
        <v/>
      </c>
      <c r="AF24" s="156">
        <f t="shared" si="65"/>
        <v>45799</v>
      </c>
      <c r="AG24" s="156" t="str">
        <f ca="1">IFERROR(VLOOKUP(AF25,INDIRECT("祝祭日"),2,0),"")</f>
        <v/>
      </c>
      <c r="AH24" s="156">
        <f t="shared" si="66"/>
        <v>45800</v>
      </c>
      <c r="AI24" s="156" t="str">
        <f ca="1">IFERROR(VLOOKUP(AH25,INDIRECT("祝祭日"),2,0),"")</f>
        <v/>
      </c>
      <c r="AJ24" s="156">
        <f t="shared" si="67"/>
        <v>45801</v>
      </c>
      <c r="AK24" s="156" t="str">
        <f ca="1">IFERROR(VLOOKUP(AJ25,INDIRECT("祝祭日"),2,0),"")</f>
        <v/>
      </c>
      <c r="AL24" s="161"/>
      <c r="AM24" s="162"/>
      <c r="AN24" s="156">
        <f t="shared" si="77"/>
        <v>45830</v>
      </c>
      <c r="AO24" s="156" t="str">
        <f ca="1">IFERROR(VLOOKUP(AN25,INDIRECT("祝祭日"),2,0),"")</f>
        <v/>
      </c>
      <c r="AP24" s="156">
        <f t="shared" si="68"/>
        <v>45831</v>
      </c>
      <c r="AQ24" s="156" t="str">
        <f ca="1">IFERROR(VLOOKUP(AP25,INDIRECT("祝祭日"),2,0),"")</f>
        <v/>
      </c>
      <c r="AR24" s="156">
        <f t="shared" si="69"/>
        <v>45832</v>
      </c>
      <c r="AS24" s="156" t="str">
        <f ca="1">IFERROR(VLOOKUP(AR25,INDIRECT("祝祭日"),2,0),"")</f>
        <v/>
      </c>
      <c r="AT24" s="156">
        <f t="shared" si="70"/>
        <v>45833</v>
      </c>
      <c r="AU24" s="156" t="str">
        <f ca="1">IFERROR(VLOOKUP(AT25,INDIRECT("祝祭日"),2,0),"")</f>
        <v/>
      </c>
      <c r="AV24" s="156">
        <f t="shared" si="71"/>
        <v>45834</v>
      </c>
      <c r="AW24" s="156" t="str">
        <f ca="1">IFERROR(VLOOKUP(AV25,INDIRECT("祝祭日"),2,0),"")</f>
        <v/>
      </c>
      <c r="AX24" s="156">
        <f t="shared" si="72"/>
        <v>45835</v>
      </c>
      <c r="AY24" s="156" t="str">
        <f t="shared" ca="1" si="73"/>
        <v/>
      </c>
      <c r="AZ24" s="156">
        <f t="shared" si="74"/>
        <v>45836</v>
      </c>
      <c r="BA24" s="23"/>
      <c r="BB24" s="23"/>
    </row>
    <row r="25" spans="2:54" s="6" customFormat="1" ht="23.25" hidden="1" customHeight="1">
      <c r="B25" s="35"/>
      <c r="C25" s="35"/>
      <c r="D25" s="35"/>
      <c r="E25" s="35"/>
      <c r="F25" s="35"/>
      <c r="G25" s="35"/>
      <c r="H25" s="220">
        <f t="shared" si="75"/>
        <v>45767</v>
      </c>
      <c r="I25" s="220"/>
      <c r="J25" s="220">
        <f t="shared" si="56"/>
        <v>45768</v>
      </c>
      <c r="K25" s="220"/>
      <c r="L25" s="220">
        <f t="shared" si="57"/>
        <v>45769</v>
      </c>
      <c r="M25" s="220"/>
      <c r="N25" s="220">
        <f t="shared" si="58"/>
        <v>45770</v>
      </c>
      <c r="O25" s="220"/>
      <c r="P25" s="220">
        <f t="shared" si="59"/>
        <v>45771</v>
      </c>
      <c r="Q25" s="220"/>
      <c r="R25" s="220">
        <f t="shared" si="60"/>
        <v>45772</v>
      </c>
      <c r="S25" s="220"/>
      <c r="T25" s="220">
        <f t="shared" si="61"/>
        <v>45773</v>
      </c>
      <c r="U25" s="162"/>
      <c r="V25" s="162"/>
      <c r="W25" s="162"/>
      <c r="X25" s="220">
        <f t="shared" si="76"/>
        <v>45795</v>
      </c>
      <c r="Y25" s="220"/>
      <c r="Z25" s="220">
        <f t="shared" si="62"/>
        <v>45796</v>
      </c>
      <c r="AA25" s="220"/>
      <c r="AB25" s="220">
        <f t="shared" si="63"/>
        <v>45797</v>
      </c>
      <c r="AC25" s="220"/>
      <c r="AD25" s="220">
        <f t="shared" si="64"/>
        <v>45798</v>
      </c>
      <c r="AE25" s="220"/>
      <c r="AF25" s="220">
        <f t="shared" si="65"/>
        <v>45799</v>
      </c>
      <c r="AG25" s="220"/>
      <c r="AH25" s="220">
        <f t="shared" si="66"/>
        <v>45800</v>
      </c>
      <c r="AI25" s="220"/>
      <c r="AJ25" s="220">
        <f t="shared" si="67"/>
        <v>45801</v>
      </c>
      <c r="AK25" s="220"/>
      <c r="AL25" s="162"/>
      <c r="AM25" s="162"/>
      <c r="AN25" s="220">
        <f t="shared" si="77"/>
        <v>45830</v>
      </c>
      <c r="AO25" s="220"/>
      <c r="AP25" s="220">
        <f t="shared" si="68"/>
        <v>45831</v>
      </c>
      <c r="AQ25" s="220"/>
      <c r="AR25" s="220">
        <f t="shared" si="69"/>
        <v>45832</v>
      </c>
      <c r="AS25" s="220"/>
      <c r="AT25" s="220">
        <f t="shared" si="70"/>
        <v>45833</v>
      </c>
      <c r="AU25" s="220"/>
      <c r="AV25" s="220">
        <f t="shared" si="71"/>
        <v>45834</v>
      </c>
      <c r="AW25" s="220"/>
      <c r="AX25" s="220">
        <f t="shared" si="72"/>
        <v>45835</v>
      </c>
      <c r="AY25" s="156" t="str">
        <f t="shared" ca="1" si="73"/>
        <v/>
      </c>
      <c r="AZ25" s="220">
        <f t="shared" si="74"/>
        <v>45836</v>
      </c>
      <c r="BA25" s="35"/>
      <c r="BB25" s="35"/>
    </row>
    <row r="26" spans="2:54" ht="24" customHeight="1">
      <c r="B26" s="23"/>
      <c r="C26" s="23"/>
      <c r="D26" s="23"/>
      <c r="E26" s="23"/>
      <c r="F26" s="23"/>
      <c r="G26" s="23"/>
      <c r="H26" s="156">
        <f t="shared" si="75"/>
        <v>45774</v>
      </c>
      <c r="I26" s="156" t="str">
        <f ca="1">IFERROR(VLOOKUP(H27,INDIRECT("祝祭日"),2,0),"")</f>
        <v/>
      </c>
      <c r="J26" s="156">
        <f t="shared" si="56"/>
        <v>45775</v>
      </c>
      <c r="K26" s="156" t="str">
        <f ca="1">IFERROR(VLOOKUP(J27,INDIRECT("祝祭日"),2,0),"")</f>
        <v/>
      </c>
      <c r="L26" s="156">
        <f t="shared" si="57"/>
        <v>45776</v>
      </c>
      <c r="M26" s="156" t="str">
        <f ca="1">IFERROR(VLOOKUP(L27,INDIRECT("祝祭日"),2,0),"")</f>
        <v>昭和の日</v>
      </c>
      <c r="N26" s="156">
        <f t="shared" si="58"/>
        <v>45777</v>
      </c>
      <c r="O26" s="156" t="str">
        <f ca="1">IFERROR(VLOOKUP(N27,INDIRECT("祝祭日"),2,0),"")</f>
        <v/>
      </c>
      <c r="P26" s="156">
        <f t="shared" si="59"/>
        <v>45778</v>
      </c>
      <c r="Q26" s="156" t="str">
        <f ca="1">IFERROR(VLOOKUP(P27,INDIRECT("祝祭日"),2,0),"")</f>
        <v/>
      </c>
      <c r="R26" s="156">
        <f t="shared" si="60"/>
        <v>45779</v>
      </c>
      <c r="S26" s="156" t="str">
        <f ca="1">IFERROR(VLOOKUP(R27,INDIRECT("祝祭日"),2,0),"")</f>
        <v/>
      </c>
      <c r="T26" s="156">
        <f t="shared" si="61"/>
        <v>45780</v>
      </c>
      <c r="U26" s="161" t="str">
        <f ca="1">IFERROR(VLOOKUP(T27,INDIRECT("祝祭日"),2,0),"")</f>
        <v>憲法記念日</v>
      </c>
      <c r="V26" s="161"/>
      <c r="W26" s="161"/>
      <c r="X26" s="156">
        <f t="shared" si="76"/>
        <v>45802</v>
      </c>
      <c r="Y26" s="156" t="str">
        <f ca="1">IFERROR(VLOOKUP(X27,INDIRECT("祝祭日"),2,0),"")</f>
        <v/>
      </c>
      <c r="Z26" s="156">
        <f t="shared" si="62"/>
        <v>45803</v>
      </c>
      <c r="AA26" s="156" t="str">
        <f ca="1">IFERROR(VLOOKUP(Z27,INDIRECT("祝祭日"),2,0),"")</f>
        <v/>
      </c>
      <c r="AB26" s="156">
        <f t="shared" si="63"/>
        <v>45804</v>
      </c>
      <c r="AC26" s="156" t="str">
        <f ca="1">IFERROR(VLOOKUP(AB27,INDIRECT("祝祭日"),2,0),"")</f>
        <v/>
      </c>
      <c r="AD26" s="156">
        <f t="shared" si="64"/>
        <v>45805</v>
      </c>
      <c r="AE26" s="156" t="str">
        <f ca="1">IFERROR(VLOOKUP(AD27,INDIRECT("祝祭日"),2,0),"")</f>
        <v/>
      </c>
      <c r="AF26" s="156">
        <f t="shared" si="65"/>
        <v>45806</v>
      </c>
      <c r="AG26" s="156" t="str">
        <f ca="1">IFERROR(VLOOKUP(AF27,INDIRECT("祝祭日"),2,0),"")</f>
        <v/>
      </c>
      <c r="AH26" s="156">
        <f t="shared" si="66"/>
        <v>45807</v>
      </c>
      <c r="AI26" s="156" t="str">
        <f ca="1">IFERROR(VLOOKUP(AH27,INDIRECT("祝祭日"),2,0),"")</f>
        <v/>
      </c>
      <c r="AJ26" s="156">
        <f t="shared" si="67"/>
        <v>45808</v>
      </c>
      <c r="AK26" s="156" t="str">
        <f ca="1">IFERROR(VLOOKUP(AJ27,INDIRECT("祝祭日"),2,0),"")</f>
        <v/>
      </c>
      <c r="AL26" s="161"/>
      <c r="AM26" s="162"/>
      <c r="AN26" s="156">
        <f t="shared" si="77"/>
        <v>45837</v>
      </c>
      <c r="AO26" s="156" t="str">
        <f ca="1">IFERROR(VLOOKUP(AN27,INDIRECT("祝祭日"),2,0),"")</f>
        <v/>
      </c>
      <c r="AP26" s="156">
        <f t="shared" si="68"/>
        <v>45838</v>
      </c>
      <c r="AQ26" s="156" t="str">
        <f ca="1">IFERROR(VLOOKUP(AP27,INDIRECT("祝祭日"),2,0),"")</f>
        <v/>
      </c>
      <c r="AR26" s="156">
        <f t="shared" si="69"/>
        <v>45839</v>
      </c>
      <c r="AS26" s="156" t="str">
        <f ca="1">IFERROR(VLOOKUP(AR27,INDIRECT("祝祭日"),2,0),"")</f>
        <v/>
      </c>
      <c r="AT26" s="156">
        <f t="shared" si="70"/>
        <v>45840</v>
      </c>
      <c r="AU26" s="156" t="str">
        <f ca="1">IFERROR(VLOOKUP(AT27,INDIRECT("祝祭日"),2,0),"")</f>
        <v/>
      </c>
      <c r="AV26" s="156">
        <f t="shared" si="71"/>
        <v>45841</v>
      </c>
      <c r="AW26" s="156" t="str">
        <f ca="1">IFERROR(VLOOKUP(AV27,INDIRECT("祝祭日"),2,0),"")</f>
        <v/>
      </c>
      <c r="AX26" s="156">
        <f t="shared" si="72"/>
        <v>45842</v>
      </c>
      <c r="AY26" s="156" t="str">
        <f t="shared" ca="1" si="73"/>
        <v/>
      </c>
      <c r="AZ26" s="156">
        <f t="shared" si="74"/>
        <v>45843</v>
      </c>
      <c r="BA26" s="23"/>
      <c r="BB26" s="23"/>
    </row>
    <row r="27" spans="2:54" s="6" customFormat="1" ht="23.25" hidden="1" customHeight="1">
      <c r="B27" s="35"/>
      <c r="C27" s="35"/>
      <c r="D27" s="35"/>
      <c r="E27" s="35"/>
      <c r="F27" s="35"/>
      <c r="G27" s="35"/>
      <c r="H27" s="222">
        <f>T25+1</f>
        <v>45774</v>
      </c>
      <c r="I27" s="222"/>
      <c r="J27" s="222">
        <f>H27+1</f>
        <v>45775</v>
      </c>
      <c r="K27" s="222"/>
      <c r="L27" s="222">
        <f>J27+1</f>
        <v>45776</v>
      </c>
      <c r="M27" s="222"/>
      <c r="N27" s="222">
        <f>L27+1</f>
        <v>45777</v>
      </c>
      <c r="O27" s="222"/>
      <c r="P27" s="222">
        <f>N27+1</f>
        <v>45778</v>
      </c>
      <c r="Q27" s="222"/>
      <c r="R27" s="222">
        <f>P27+1</f>
        <v>45779</v>
      </c>
      <c r="S27" s="222"/>
      <c r="T27" s="222">
        <f>R27+1</f>
        <v>45780</v>
      </c>
      <c r="U27" s="162"/>
      <c r="V27" s="162"/>
      <c r="W27" s="162"/>
      <c r="X27" s="222">
        <f>AJ25+1</f>
        <v>45802</v>
      </c>
      <c r="Y27" s="222"/>
      <c r="Z27" s="222">
        <f>X27+1</f>
        <v>45803</v>
      </c>
      <c r="AA27" s="222"/>
      <c r="AB27" s="222">
        <f>Z27+1</f>
        <v>45804</v>
      </c>
      <c r="AC27" s="222"/>
      <c r="AD27" s="222">
        <f>AB27+1</f>
        <v>45805</v>
      </c>
      <c r="AE27" s="222"/>
      <c r="AF27" s="222">
        <f>AD27+1</f>
        <v>45806</v>
      </c>
      <c r="AG27" s="222"/>
      <c r="AH27" s="222">
        <f>AF27+1</f>
        <v>45807</v>
      </c>
      <c r="AI27" s="222"/>
      <c r="AJ27" s="222">
        <f>AH27+1</f>
        <v>45808</v>
      </c>
      <c r="AK27" s="222"/>
      <c r="AL27" s="162"/>
      <c r="AM27" s="162"/>
      <c r="AN27" s="222">
        <f>AZ25+1</f>
        <v>45837</v>
      </c>
      <c r="AO27" s="222"/>
      <c r="AP27" s="222">
        <f>AN27+1</f>
        <v>45838</v>
      </c>
      <c r="AQ27" s="222"/>
      <c r="AR27" s="222">
        <f>AP27+1</f>
        <v>45839</v>
      </c>
      <c r="AS27" s="222"/>
      <c r="AT27" s="222">
        <f>AR27+1</f>
        <v>45840</v>
      </c>
      <c r="AU27" s="222"/>
      <c r="AV27" s="222">
        <f>AT27+1</f>
        <v>45841</v>
      </c>
      <c r="AW27" s="222"/>
      <c r="AX27" s="222">
        <f>AV27+1</f>
        <v>45842</v>
      </c>
      <c r="AY27" s="156" t="str">
        <f t="shared" ca="1" si="73"/>
        <v/>
      </c>
      <c r="AZ27" s="222">
        <f>AX27+1</f>
        <v>45843</v>
      </c>
      <c r="BA27" s="35"/>
      <c r="BB27" s="35"/>
    </row>
    <row r="28" spans="2:54" ht="24" customHeight="1">
      <c r="B28" s="23"/>
      <c r="C28" s="23"/>
      <c r="D28" s="23"/>
      <c r="E28" s="23"/>
      <c r="F28" s="23"/>
      <c r="G28" s="23"/>
      <c r="H28" s="156">
        <f t="shared" ref="H28" si="78">T26+1</f>
        <v>45781</v>
      </c>
      <c r="I28" s="156" t="str">
        <f ca="1">IFERROR(VLOOKUP(H29,INDIRECT("祝祭日"),2,0),"")</f>
        <v/>
      </c>
      <c r="J28" s="156">
        <f t="shared" ref="J28" si="79">H28+1</f>
        <v>45782</v>
      </c>
      <c r="K28" s="156" t="str">
        <f ca="1">IFERROR(VLOOKUP(J29,INDIRECT("祝祭日"),2,0),"")</f>
        <v/>
      </c>
      <c r="L28" s="156">
        <f t="shared" ref="L28" si="80">J28+1</f>
        <v>45783</v>
      </c>
      <c r="M28" s="156" t="str">
        <f ca="1">IFERROR(VLOOKUP(L29,INDIRECT("祝祭日"),2,0),"")</f>
        <v/>
      </c>
      <c r="N28" s="156">
        <f t="shared" ref="N28" si="81">L28+1</f>
        <v>45784</v>
      </c>
      <c r="O28" s="156" t="str">
        <f ca="1">IFERROR(VLOOKUP(N29,INDIRECT("祝祭日"),2,0),"")</f>
        <v/>
      </c>
      <c r="P28" s="156">
        <f t="shared" ref="P28" si="82">N28+1</f>
        <v>45785</v>
      </c>
      <c r="Q28" s="156" t="str">
        <f ca="1">IFERROR(VLOOKUP(P29,INDIRECT("祝祭日"),2,0),"")</f>
        <v/>
      </c>
      <c r="R28" s="156">
        <f t="shared" ref="R28" si="83">P28+1</f>
        <v>45786</v>
      </c>
      <c r="S28" s="156" t="str">
        <f ca="1">IFERROR(VLOOKUP(R29,INDIRECT("祝祭日"),2,0),"")</f>
        <v/>
      </c>
      <c r="T28" s="156">
        <f t="shared" ref="T28" si="84">R28+1</f>
        <v>45787</v>
      </c>
      <c r="U28" s="161" t="str">
        <f ca="1">IFERROR(VLOOKUP(T29,INDIRECT("祝祭日"),2,0),"")</f>
        <v/>
      </c>
      <c r="V28" s="161"/>
      <c r="W28" s="161"/>
      <c r="X28" s="156">
        <f t="shared" ref="X28" si="85">AJ26+1</f>
        <v>45809</v>
      </c>
      <c r="Y28" s="156" t="str">
        <f ca="1">IFERROR(VLOOKUP(X29,INDIRECT("祝祭日"),2,0),"")</f>
        <v/>
      </c>
      <c r="Z28" s="156">
        <f t="shared" ref="Z28" si="86">X28+1</f>
        <v>45810</v>
      </c>
      <c r="AA28" s="156" t="str">
        <f ca="1">IFERROR(VLOOKUP(Z29,INDIRECT("祝祭日"),2,0),"")</f>
        <v/>
      </c>
      <c r="AB28" s="156">
        <f t="shared" ref="AB28" si="87">Z28+1</f>
        <v>45811</v>
      </c>
      <c r="AC28" s="156" t="str">
        <f ca="1">IFERROR(VLOOKUP(AB29,INDIRECT("祝祭日"),2,0),"")</f>
        <v/>
      </c>
      <c r="AD28" s="156">
        <f t="shared" ref="AD28" si="88">AB28+1</f>
        <v>45812</v>
      </c>
      <c r="AE28" s="156" t="str">
        <f ca="1">IFERROR(VLOOKUP(AD29,INDIRECT("祝祭日"),2,0),"")</f>
        <v/>
      </c>
      <c r="AF28" s="156">
        <f t="shared" ref="AF28" si="89">AD28+1</f>
        <v>45813</v>
      </c>
      <c r="AG28" s="156" t="str">
        <f ca="1">IFERROR(VLOOKUP(AF29,INDIRECT("祝祭日"),2,0),"")</f>
        <v/>
      </c>
      <c r="AH28" s="156">
        <f t="shared" ref="AH28" si="90">AF28+1</f>
        <v>45814</v>
      </c>
      <c r="AI28" s="156" t="str">
        <f ca="1">IFERROR(VLOOKUP(AH29,INDIRECT("祝祭日"),2,0),"")</f>
        <v/>
      </c>
      <c r="AJ28" s="156">
        <f t="shared" ref="AJ28" si="91">AH28+1</f>
        <v>45815</v>
      </c>
      <c r="AK28" s="156" t="str">
        <f ca="1">IFERROR(VLOOKUP(AJ29,INDIRECT("祝祭日"),2,0),"")</f>
        <v/>
      </c>
      <c r="AL28" s="161"/>
      <c r="AM28" s="162"/>
      <c r="AN28" s="156">
        <f t="shared" ref="AN28" si="92">AZ26+1</f>
        <v>45844</v>
      </c>
      <c r="AO28" s="156" t="str">
        <f ca="1">IFERROR(VLOOKUP(AN29,INDIRECT("祝祭日"),2,0),"")</f>
        <v/>
      </c>
      <c r="AP28" s="156">
        <f t="shared" ref="AP28" si="93">AN28+1</f>
        <v>45845</v>
      </c>
      <c r="AQ28" s="156" t="str">
        <f ca="1">IFERROR(VLOOKUP(AP29,INDIRECT("祝祭日"),2,0),"")</f>
        <v/>
      </c>
      <c r="AR28" s="156">
        <f t="shared" ref="AR28" si="94">AP28+1</f>
        <v>45846</v>
      </c>
      <c r="AS28" s="156" t="str">
        <f ca="1">IFERROR(VLOOKUP(AR29,INDIRECT("祝祭日"),2,0),"")</f>
        <v/>
      </c>
      <c r="AT28" s="156">
        <f t="shared" ref="AT28" si="95">AR28+1</f>
        <v>45847</v>
      </c>
      <c r="AU28" s="156" t="str">
        <f ca="1">IFERROR(VLOOKUP(AT29,INDIRECT("祝祭日"),2,0),"")</f>
        <v/>
      </c>
      <c r="AV28" s="156">
        <f t="shared" ref="AV28" si="96">AT28+1</f>
        <v>45848</v>
      </c>
      <c r="AW28" s="156" t="str">
        <f ca="1">IFERROR(VLOOKUP(AV29,INDIRECT("祝祭日"),2,0),"")</f>
        <v/>
      </c>
      <c r="AX28" s="156">
        <f t="shared" ref="AX28" si="97">AV28+1</f>
        <v>45849</v>
      </c>
      <c r="AY28" s="156" t="str">
        <f t="shared" ca="1" si="73"/>
        <v/>
      </c>
      <c r="AZ28" s="156">
        <f t="shared" ref="AZ28" si="98">AX28+1</f>
        <v>45850</v>
      </c>
      <c r="BA28" s="23"/>
      <c r="BB28" s="23"/>
    </row>
    <row r="29" spans="2:54" ht="23.25" hidden="1" customHeight="1">
      <c r="B29" s="23"/>
      <c r="C29" s="23"/>
      <c r="D29" s="23"/>
      <c r="E29" s="23"/>
      <c r="F29" s="23"/>
      <c r="G29" s="23"/>
      <c r="H29" s="165" t="e">
        <f>#REF!+1</f>
        <v>#REF!</v>
      </c>
      <c r="I29" s="165"/>
      <c r="J29" s="165" t="e">
        <f>H29+1</f>
        <v>#REF!</v>
      </c>
      <c r="K29" s="165"/>
      <c r="L29" s="165" t="e">
        <f>J29+1</f>
        <v>#REF!</v>
      </c>
      <c r="M29" s="165"/>
      <c r="N29" s="165" t="e">
        <f>L29+1</f>
        <v>#REF!</v>
      </c>
      <c r="O29" s="165"/>
      <c r="P29" s="165" t="e">
        <f>N29+1</f>
        <v>#REF!</v>
      </c>
      <c r="Q29" s="165"/>
      <c r="R29" s="165" t="e">
        <f>P29+1</f>
        <v>#REF!</v>
      </c>
      <c r="S29" s="165"/>
      <c r="T29" s="165" t="e">
        <f>R29+1</f>
        <v>#REF!</v>
      </c>
      <c r="U29" s="164"/>
      <c r="V29" s="164"/>
      <c r="W29" s="164"/>
      <c r="X29" s="165" t="e">
        <f>#REF!+1</f>
        <v>#REF!</v>
      </c>
      <c r="Y29" s="165"/>
      <c r="Z29" s="165" t="e">
        <f>X29+1</f>
        <v>#REF!</v>
      </c>
      <c r="AA29" s="165"/>
      <c r="AB29" s="165" t="e">
        <f>Z29+1</f>
        <v>#REF!</v>
      </c>
      <c r="AC29" s="165"/>
      <c r="AD29" s="165" t="e">
        <f>AB29+1</f>
        <v>#REF!</v>
      </c>
      <c r="AE29" s="165"/>
      <c r="AF29" s="165" t="e">
        <f>AD29+1</f>
        <v>#REF!</v>
      </c>
      <c r="AG29" s="165"/>
      <c r="AH29" s="165" t="e">
        <f>AF29+1</f>
        <v>#REF!</v>
      </c>
      <c r="AI29" s="165"/>
      <c r="AJ29" s="165" t="e">
        <f>AH29+1</f>
        <v>#REF!</v>
      </c>
      <c r="AK29" s="164"/>
      <c r="AL29" s="164"/>
      <c r="AM29" s="164"/>
      <c r="AN29" s="165" t="e">
        <f>#REF!+1</f>
        <v>#REF!</v>
      </c>
      <c r="AO29" s="165"/>
      <c r="AP29" s="165" t="e">
        <f>AN29+1</f>
        <v>#REF!</v>
      </c>
      <c r="AQ29" s="165"/>
      <c r="AR29" s="165" t="e">
        <f>AP29+1</f>
        <v>#REF!</v>
      </c>
      <c r="AS29" s="165"/>
      <c r="AT29" s="165" t="e">
        <f>AR29+1</f>
        <v>#REF!</v>
      </c>
      <c r="AU29" s="165"/>
      <c r="AV29" s="165" t="e">
        <f>AT29+1</f>
        <v>#REF!</v>
      </c>
      <c r="AW29" s="165"/>
      <c r="AX29" s="165" t="e">
        <f>AV29+1</f>
        <v>#REF!</v>
      </c>
      <c r="AY29" s="165"/>
      <c r="AZ29" s="165" t="e">
        <f>AX29+1</f>
        <v>#REF!</v>
      </c>
      <c r="BA29" s="23"/>
      <c r="BB29" s="23"/>
    </row>
    <row r="30" spans="2:54" ht="23.25" customHeight="1">
      <c r="B30" s="23"/>
      <c r="C30" s="23"/>
      <c r="D30" s="23"/>
      <c r="E30" s="23"/>
      <c r="F30" s="23"/>
      <c r="G30" s="23"/>
      <c r="H30" s="166"/>
      <c r="I30" s="166"/>
      <c r="J30" s="158"/>
      <c r="K30" s="158"/>
      <c r="L30" s="172"/>
      <c r="M30" s="172"/>
      <c r="N30" s="168"/>
      <c r="O30" s="168"/>
      <c r="P30" s="168"/>
      <c r="Q30" s="168"/>
      <c r="R30" s="168"/>
      <c r="S30" s="168"/>
      <c r="T30" s="168"/>
      <c r="U30" s="164"/>
      <c r="V30" s="164"/>
      <c r="W30" s="164"/>
      <c r="X30" s="166"/>
      <c r="Y30" s="166"/>
      <c r="Z30" s="158"/>
      <c r="AA30" s="158"/>
      <c r="AB30" s="172"/>
      <c r="AC30" s="172"/>
      <c r="AD30" s="168"/>
      <c r="AE30" s="168"/>
      <c r="AF30" s="168"/>
      <c r="AG30" s="168"/>
      <c r="AH30" s="168"/>
      <c r="AI30" s="168"/>
      <c r="AJ30" s="168"/>
      <c r="AK30" s="164"/>
      <c r="AL30" s="164"/>
      <c r="AM30" s="164"/>
      <c r="AN30" s="166"/>
      <c r="AO30" s="166"/>
      <c r="AP30" s="158"/>
      <c r="AQ30" s="158"/>
      <c r="AR30" s="172"/>
      <c r="AS30" s="172"/>
      <c r="AT30" s="168"/>
      <c r="AU30" s="168"/>
      <c r="AV30" s="168"/>
      <c r="AW30" s="168"/>
      <c r="AX30" s="168"/>
      <c r="AY30" s="168"/>
      <c r="AZ30" s="168"/>
      <c r="BA30" s="23"/>
      <c r="BB30" s="23"/>
    </row>
    <row r="31" spans="2:54" ht="35.25" customHeight="1">
      <c r="B31" s="23"/>
      <c r="C31" s="23"/>
      <c r="D31" s="23"/>
      <c r="E31" s="23"/>
      <c r="F31" s="23"/>
      <c r="G31" s="23"/>
      <c r="H31" s="492">
        <f>MONTH(DATE($C$5,$C$9+6,1))</f>
        <v>7</v>
      </c>
      <c r="I31" s="492"/>
      <c r="J31" s="492"/>
      <c r="K31" s="158"/>
      <c r="L31" s="490" t="s">
        <v>1</v>
      </c>
      <c r="M31" s="490"/>
      <c r="N31" s="169"/>
      <c r="O31" s="169"/>
      <c r="P31" s="491">
        <f>YEAR(DATE($C$5,$C$9+6,1))</f>
        <v>2025</v>
      </c>
      <c r="Q31" s="491"/>
      <c r="R31" s="491"/>
      <c r="S31" s="170"/>
      <c r="T31" s="171" t="s">
        <v>18</v>
      </c>
      <c r="U31" s="164"/>
      <c r="V31" s="164"/>
      <c r="W31" s="164"/>
      <c r="X31" s="492">
        <f>MONTH(DATE($C$5,$C$9+7,1))</f>
        <v>8</v>
      </c>
      <c r="Y31" s="492"/>
      <c r="Z31" s="492"/>
      <c r="AA31" s="158"/>
      <c r="AB31" s="490" t="s">
        <v>1</v>
      </c>
      <c r="AC31" s="490"/>
      <c r="AD31" s="169"/>
      <c r="AE31" s="169"/>
      <c r="AF31" s="491">
        <f>YEAR(DATE($C$5,$C$9+7,1))</f>
        <v>2025</v>
      </c>
      <c r="AG31" s="491"/>
      <c r="AH31" s="491"/>
      <c r="AI31" s="170"/>
      <c r="AJ31" s="171" t="s">
        <v>18</v>
      </c>
      <c r="AK31" s="164"/>
      <c r="AL31" s="164"/>
      <c r="AM31" s="164"/>
      <c r="AN31" s="492">
        <f>MONTH(DATE($C$5,$C$9+8,1))</f>
        <v>9</v>
      </c>
      <c r="AO31" s="492"/>
      <c r="AP31" s="492"/>
      <c r="AQ31" s="158"/>
      <c r="AR31" s="490" t="s">
        <v>1</v>
      </c>
      <c r="AS31" s="490"/>
      <c r="AT31" s="169"/>
      <c r="AU31" s="169"/>
      <c r="AV31" s="491">
        <f>YEAR(DATE($C$5,$C$9+8,1))</f>
        <v>2025</v>
      </c>
      <c r="AW31" s="491"/>
      <c r="AX31" s="491"/>
      <c r="AY31" s="170"/>
      <c r="AZ31" s="171" t="s">
        <v>18</v>
      </c>
      <c r="BA31" s="23"/>
      <c r="BB31" s="23"/>
    </row>
    <row r="32" spans="2:54" ht="24" customHeight="1">
      <c r="B32" s="23"/>
      <c r="C32" s="23"/>
      <c r="D32" s="23"/>
      <c r="E32" s="23"/>
      <c r="F32" s="23"/>
      <c r="G32" s="23"/>
      <c r="H32" s="153" t="s">
        <v>20</v>
      </c>
      <c r="I32" s="154"/>
      <c r="J32" s="154" t="s">
        <v>21</v>
      </c>
      <c r="K32" s="154"/>
      <c r="L32" s="154" t="s">
        <v>22</v>
      </c>
      <c r="M32" s="154"/>
      <c r="N32" s="154" t="s">
        <v>23</v>
      </c>
      <c r="O32" s="154"/>
      <c r="P32" s="154" t="s">
        <v>24</v>
      </c>
      <c r="Q32" s="154"/>
      <c r="R32" s="154" t="s">
        <v>25</v>
      </c>
      <c r="S32" s="154"/>
      <c r="T32" s="155" t="s">
        <v>26</v>
      </c>
      <c r="U32" s="164"/>
      <c r="V32" s="164"/>
      <c r="W32" s="164"/>
      <c r="X32" s="153" t="s">
        <v>20</v>
      </c>
      <c r="Y32" s="154"/>
      <c r="Z32" s="154" t="s">
        <v>21</v>
      </c>
      <c r="AA32" s="154"/>
      <c r="AB32" s="154" t="s">
        <v>22</v>
      </c>
      <c r="AC32" s="154"/>
      <c r="AD32" s="154" t="s">
        <v>23</v>
      </c>
      <c r="AE32" s="154"/>
      <c r="AF32" s="154" t="s">
        <v>24</v>
      </c>
      <c r="AG32" s="154"/>
      <c r="AH32" s="154" t="s">
        <v>25</v>
      </c>
      <c r="AI32" s="154"/>
      <c r="AJ32" s="155" t="s">
        <v>26</v>
      </c>
      <c r="AK32" s="164"/>
      <c r="AL32" s="164"/>
      <c r="AM32" s="164"/>
      <c r="AN32" s="153" t="s">
        <v>20</v>
      </c>
      <c r="AO32" s="154"/>
      <c r="AP32" s="154" t="s">
        <v>21</v>
      </c>
      <c r="AQ32" s="154"/>
      <c r="AR32" s="154" t="s">
        <v>22</v>
      </c>
      <c r="AS32" s="154"/>
      <c r="AT32" s="154" t="s">
        <v>23</v>
      </c>
      <c r="AU32" s="154"/>
      <c r="AV32" s="154" t="s">
        <v>24</v>
      </c>
      <c r="AW32" s="154"/>
      <c r="AX32" s="154" t="s">
        <v>25</v>
      </c>
      <c r="AY32" s="154"/>
      <c r="AZ32" s="155" t="s">
        <v>26</v>
      </c>
      <c r="BA32" s="23"/>
      <c r="BB32" s="23"/>
    </row>
    <row r="33" spans="2:54" ht="24" customHeight="1">
      <c r="B33" s="23"/>
      <c r="C33" s="23"/>
      <c r="D33" s="23"/>
      <c r="E33" s="23"/>
      <c r="F33" s="23"/>
      <c r="G33" s="23"/>
      <c r="H33" s="156">
        <f>DATE($C$5,H31,1)-WEEKDAY(DATE($C$5,H31,1))+1</f>
        <v>45837</v>
      </c>
      <c r="I33" s="156" t="str">
        <f ca="1">IFERROR(VLOOKUP(H34,INDIRECT("祝祭日"),2,0),"")</f>
        <v/>
      </c>
      <c r="J33" s="156">
        <f t="shared" ref="J33:J41" si="99">H33+1</f>
        <v>45838</v>
      </c>
      <c r="K33" s="156" t="str">
        <f ca="1">IFERROR(VLOOKUP(J34,INDIRECT("祝祭日"),2,0),"")</f>
        <v/>
      </c>
      <c r="L33" s="156">
        <f t="shared" ref="L33:L41" si="100">J33+1</f>
        <v>45839</v>
      </c>
      <c r="M33" s="156" t="str">
        <f ca="1">IFERROR(VLOOKUP(L34,INDIRECT("祝祭日"),2,0),"")</f>
        <v/>
      </c>
      <c r="N33" s="156">
        <f t="shared" ref="N33:N41" si="101">L33+1</f>
        <v>45840</v>
      </c>
      <c r="O33" s="156" t="str">
        <f ca="1">IFERROR(VLOOKUP(N34,INDIRECT("祝祭日"),2,0),"")</f>
        <v/>
      </c>
      <c r="P33" s="156">
        <f t="shared" ref="P33:P41" si="102">N33+1</f>
        <v>45841</v>
      </c>
      <c r="Q33" s="156" t="str">
        <f ca="1">IFERROR(VLOOKUP(P34,INDIRECT("祝祭日"),2,0),"")</f>
        <v/>
      </c>
      <c r="R33" s="156">
        <f t="shared" ref="R33:R41" si="103">P33+1</f>
        <v>45842</v>
      </c>
      <c r="S33" s="156" t="str">
        <f ca="1">IFERROR(VLOOKUP(R34,INDIRECT("祝祭日"),2,0),"")</f>
        <v/>
      </c>
      <c r="T33" s="156">
        <f t="shared" ref="T33:T41" si="104">R33+1</f>
        <v>45843</v>
      </c>
      <c r="U33" s="161" t="str">
        <f ca="1">IFERROR(VLOOKUP(T64,INDIRECT("祝祭日"),2,0),"")</f>
        <v/>
      </c>
      <c r="V33" s="161"/>
      <c r="W33" s="161"/>
      <c r="X33" s="156">
        <f>DATE($C$5,X31,1)-WEEKDAY(DATE($C$5,X31,1))+1</f>
        <v>45865</v>
      </c>
      <c r="Y33" s="156" t="str">
        <f ca="1">IFERROR(VLOOKUP(X34,INDIRECT("祝祭日"),2,0),"")</f>
        <v/>
      </c>
      <c r="Z33" s="156">
        <f t="shared" ref="Z33:Z41" si="105">X33+1</f>
        <v>45866</v>
      </c>
      <c r="AA33" s="156" t="str">
        <f ca="1">IFERROR(VLOOKUP(Z34,INDIRECT("祝祭日"),2,0),"")</f>
        <v/>
      </c>
      <c r="AB33" s="156">
        <f t="shared" ref="AB33:AB41" si="106">Z33+1</f>
        <v>45867</v>
      </c>
      <c r="AC33" s="156" t="str">
        <f ca="1">IFERROR(VLOOKUP(AB34,INDIRECT("祝祭日"),2,0),"")</f>
        <v/>
      </c>
      <c r="AD33" s="156">
        <f t="shared" ref="AD33:AD41" si="107">AB33+1</f>
        <v>45868</v>
      </c>
      <c r="AE33" s="156" t="str">
        <f ca="1">IFERROR(VLOOKUP(AD34,INDIRECT("祝祭日"),2,0),"")</f>
        <v/>
      </c>
      <c r="AF33" s="156">
        <f t="shared" ref="AF33:AF41" si="108">AD33+1</f>
        <v>45869</v>
      </c>
      <c r="AG33" s="156" t="str">
        <f ca="1">IFERROR(VLOOKUP(AF34,INDIRECT("祝祭日"),2,0),"")</f>
        <v/>
      </c>
      <c r="AH33" s="156">
        <f t="shared" ref="AH33:AH41" si="109">AF33+1</f>
        <v>45870</v>
      </c>
      <c r="AI33" s="156" t="str">
        <f ca="1">IFERROR(VLOOKUP(AH34,INDIRECT("祝祭日"),2,0),"")</f>
        <v/>
      </c>
      <c r="AJ33" s="156">
        <f t="shared" ref="AJ33:AJ41" si="110">AH33+1</f>
        <v>45871</v>
      </c>
      <c r="AK33" s="161" t="str">
        <f ca="1">IFERROR(VLOOKUP(AJ64,INDIRECT("祝祭日"),2,0),"")</f>
        <v/>
      </c>
      <c r="AL33" s="161"/>
      <c r="AM33" s="162"/>
      <c r="AN33" s="156">
        <f>DATE($C$5,AN31,1)-WEEKDAY(DATE($C$5,AN31,1))+1</f>
        <v>45900</v>
      </c>
      <c r="AO33" s="156" t="str">
        <f ca="1">IFERROR(VLOOKUP(AN34,INDIRECT("祝祭日"),2,0),"")</f>
        <v/>
      </c>
      <c r="AP33" s="156">
        <f t="shared" ref="AP33:AP41" si="111">AN33+1</f>
        <v>45901</v>
      </c>
      <c r="AQ33" s="156" t="str">
        <f ca="1">IFERROR(VLOOKUP(AP34,INDIRECT("祝祭日"),2,0),"")</f>
        <v/>
      </c>
      <c r="AR33" s="156">
        <f t="shared" ref="AR33:AR41" si="112">AP33+1</f>
        <v>45902</v>
      </c>
      <c r="AS33" s="156" t="str">
        <f ca="1">IFERROR(VLOOKUP(AR34,INDIRECT("祝祭日"),2,0),"")</f>
        <v/>
      </c>
      <c r="AT33" s="156">
        <f t="shared" ref="AT33:AT41" si="113">AR33+1</f>
        <v>45903</v>
      </c>
      <c r="AU33" s="156" t="str">
        <f ca="1">IFERROR(VLOOKUP(AT34,INDIRECT("祝祭日"),2,0),"")</f>
        <v/>
      </c>
      <c r="AV33" s="156">
        <f t="shared" ref="AV33:AV41" si="114">AT33+1</f>
        <v>45904</v>
      </c>
      <c r="AW33" s="156" t="str">
        <f ca="1">IFERROR(VLOOKUP(AV34,INDIRECT("祝祭日"),2,0),"")</f>
        <v/>
      </c>
      <c r="AX33" s="156">
        <f t="shared" ref="AX33:AX41" si="115">AV33+1</f>
        <v>45905</v>
      </c>
      <c r="AY33" s="156" t="str">
        <f t="shared" ref="AY33:BA43" ca="1" si="116">IFERROR(VLOOKUP(AX34,INDIRECT("祝祭日"),2,0),"")</f>
        <v/>
      </c>
      <c r="AZ33" s="156">
        <f t="shared" ref="AZ33:AZ41" si="117">AX33+1</f>
        <v>45906</v>
      </c>
      <c r="BA33" s="156" t="str">
        <f t="shared" ca="1" si="116"/>
        <v/>
      </c>
      <c r="BB33" s="23"/>
    </row>
    <row r="34" spans="2:54" ht="23.4" hidden="1">
      <c r="B34" s="23"/>
      <c r="C34" s="23"/>
      <c r="D34" s="23"/>
      <c r="E34" s="23"/>
      <c r="F34" s="23"/>
      <c r="G34" s="23"/>
      <c r="H34" s="157">
        <f>DATE($C$5,H31,1)-WEEKDAY(DATE($C$5,H31,1))+1</f>
        <v>45837</v>
      </c>
      <c r="I34" s="158"/>
      <c r="J34" s="157">
        <f t="shared" si="99"/>
        <v>45838</v>
      </c>
      <c r="K34" s="158"/>
      <c r="L34" s="157">
        <f t="shared" si="100"/>
        <v>45839</v>
      </c>
      <c r="M34" s="158"/>
      <c r="N34" s="157">
        <f t="shared" si="101"/>
        <v>45840</v>
      </c>
      <c r="O34" s="158"/>
      <c r="P34" s="157">
        <f t="shared" si="102"/>
        <v>45841</v>
      </c>
      <c r="Q34" s="158"/>
      <c r="R34" s="157">
        <f t="shared" si="103"/>
        <v>45842</v>
      </c>
      <c r="S34" s="158"/>
      <c r="T34" s="157">
        <f t="shared" si="104"/>
        <v>45843</v>
      </c>
      <c r="U34" s="163"/>
      <c r="V34" s="163"/>
      <c r="W34" s="163"/>
      <c r="X34" s="157">
        <f>DATE($C$5,X31,1)-WEEKDAY(DATE($C$5,X31,1))+1</f>
        <v>45865</v>
      </c>
      <c r="Y34" s="158"/>
      <c r="Z34" s="157">
        <f t="shared" si="105"/>
        <v>45866</v>
      </c>
      <c r="AA34" s="158"/>
      <c r="AB34" s="157">
        <f t="shared" si="106"/>
        <v>45867</v>
      </c>
      <c r="AC34" s="158"/>
      <c r="AD34" s="157">
        <f t="shared" si="107"/>
        <v>45868</v>
      </c>
      <c r="AE34" s="158"/>
      <c r="AF34" s="157">
        <f t="shared" si="108"/>
        <v>45869</v>
      </c>
      <c r="AG34" s="158"/>
      <c r="AH34" s="157">
        <f t="shared" si="109"/>
        <v>45870</v>
      </c>
      <c r="AI34" s="158"/>
      <c r="AJ34" s="157">
        <f t="shared" si="110"/>
        <v>45871</v>
      </c>
      <c r="AK34" s="163"/>
      <c r="AL34" s="163"/>
      <c r="AM34" s="164"/>
      <c r="AN34" s="157">
        <f>DATE($C$5,AN31,1)-WEEKDAY(DATE($C$5,AN31,1))+1</f>
        <v>45900</v>
      </c>
      <c r="AO34" s="158"/>
      <c r="AP34" s="157">
        <f t="shared" si="111"/>
        <v>45901</v>
      </c>
      <c r="AQ34" s="158"/>
      <c r="AR34" s="157">
        <f t="shared" si="112"/>
        <v>45902</v>
      </c>
      <c r="AS34" s="158"/>
      <c r="AT34" s="157">
        <f t="shared" si="113"/>
        <v>45903</v>
      </c>
      <c r="AU34" s="158"/>
      <c r="AV34" s="157">
        <f t="shared" si="114"/>
        <v>45904</v>
      </c>
      <c r="AW34" s="158"/>
      <c r="AX34" s="157">
        <f t="shared" si="115"/>
        <v>45905</v>
      </c>
      <c r="AY34" s="156" t="str">
        <f t="shared" ca="1" si="116"/>
        <v/>
      </c>
      <c r="AZ34" s="157">
        <f t="shared" si="117"/>
        <v>45906</v>
      </c>
      <c r="BA34" s="156" t="str">
        <f t="shared" ca="1" si="116"/>
        <v/>
      </c>
      <c r="BB34" s="23"/>
    </row>
    <row r="35" spans="2:54" ht="24" customHeight="1">
      <c r="B35" s="23"/>
      <c r="C35" s="23"/>
      <c r="D35" s="23"/>
      <c r="E35" s="23"/>
      <c r="F35" s="23"/>
      <c r="G35" s="23"/>
      <c r="H35" s="156">
        <f>T33+1</f>
        <v>45844</v>
      </c>
      <c r="I35" s="156" t="str">
        <f ca="1">IFERROR(VLOOKUP(H36,INDIRECT("祝祭日"),2,0),"")</f>
        <v/>
      </c>
      <c r="J35" s="156">
        <f t="shared" si="99"/>
        <v>45845</v>
      </c>
      <c r="K35" s="156" t="str">
        <f ca="1">IFERROR(VLOOKUP(J36,INDIRECT("祝祭日"),2,0),"")</f>
        <v/>
      </c>
      <c r="L35" s="156">
        <f t="shared" si="100"/>
        <v>45846</v>
      </c>
      <c r="M35" s="156" t="str">
        <f ca="1">IFERROR(VLOOKUP(L36,INDIRECT("祝祭日"),2,0),"")</f>
        <v/>
      </c>
      <c r="N35" s="156">
        <f t="shared" si="101"/>
        <v>45847</v>
      </c>
      <c r="O35" s="156" t="str">
        <f ca="1">IFERROR(VLOOKUP(N36,INDIRECT("祝祭日"),2,0),"")</f>
        <v/>
      </c>
      <c r="P35" s="156">
        <f t="shared" si="102"/>
        <v>45848</v>
      </c>
      <c r="Q35" s="156" t="str">
        <f ca="1">IFERROR(VLOOKUP(P36,INDIRECT("祝祭日"),2,0),"")</f>
        <v/>
      </c>
      <c r="R35" s="156">
        <f t="shared" si="103"/>
        <v>45849</v>
      </c>
      <c r="S35" s="156" t="str">
        <f ca="1">IFERROR(VLOOKUP(R36,INDIRECT("祝祭日"),2,0),"")</f>
        <v/>
      </c>
      <c r="T35" s="156">
        <f t="shared" si="104"/>
        <v>45850</v>
      </c>
      <c r="U35" s="161" t="str">
        <f ca="1">IFERROR(VLOOKUP(T66,INDIRECT("祝祭日"),2,0),"")</f>
        <v/>
      </c>
      <c r="V35" s="161"/>
      <c r="W35" s="161"/>
      <c r="X35" s="156">
        <f t="shared" ref="X35:X41" si="118">AJ33+1</f>
        <v>45872</v>
      </c>
      <c r="Y35" s="156" t="str">
        <f ca="1">IFERROR(VLOOKUP(X36,INDIRECT("祝祭日"),2,0),"")</f>
        <v/>
      </c>
      <c r="Z35" s="156">
        <f t="shared" si="105"/>
        <v>45873</v>
      </c>
      <c r="AA35" s="156" t="str">
        <f ca="1">IFERROR(VLOOKUP(Z36,INDIRECT("祝祭日"),2,0),"")</f>
        <v/>
      </c>
      <c r="AB35" s="156">
        <f t="shared" si="106"/>
        <v>45874</v>
      </c>
      <c r="AC35" s="156" t="str">
        <f ca="1">IFERROR(VLOOKUP(AB36,INDIRECT("祝祭日"),2,0),"")</f>
        <v/>
      </c>
      <c r="AD35" s="156">
        <f t="shared" si="107"/>
        <v>45875</v>
      </c>
      <c r="AE35" s="156" t="str">
        <f ca="1">IFERROR(VLOOKUP(AD36,INDIRECT("祝祭日"),2,0),"")</f>
        <v/>
      </c>
      <c r="AF35" s="156">
        <f t="shared" si="108"/>
        <v>45876</v>
      </c>
      <c r="AG35" s="156" t="str">
        <f ca="1">IFERROR(VLOOKUP(AF36,INDIRECT("祝祭日"),2,0),"")</f>
        <v/>
      </c>
      <c r="AH35" s="156">
        <f t="shared" si="109"/>
        <v>45877</v>
      </c>
      <c r="AI35" s="156" t="str">
        <f ca="1">IFERROR(VLOOKUP(AH36,INDIRECT("祝祭日"),2,0),"")</f>
        <v/>
      </c>
      <c r="AJ35" s="156">
        <f t="shared" si="110"/>
        <v>45878</v>
      </c>
      <c r="AK35" s="161" t="str">
        <f ca="1">IFERROR(VLOOKUP(AJ66,INDIRECT("祝祭日"),2,0),"")</f>
        <v/>
      </c>
      <c r="AL35" s="161"/>
      <c r="AM35" s="162"/>
      <c r="AN35" s="156">
        <f t="shared" ref="AN35:AN41" si="119">AZ33+1</f>
        <v>45907</v>
      </c>
      <c r="AO35" s="156" t="str">
        <f ca="1">IFERROR(VLOOKUP(AN36,INDIRECT("祝祭日"),2,0),"")</f>
        <v/>
      </c>
      <c r="AP35" s="156">
        <f t="shared" si="111"/>
        <v>45908</v>
      </c>
      <c r="AQ35" s="156" t="str">
        <f ca="1">IFERROR(VLOOKUP(AP36,INDIRECT("祝祭日"),2,0),"")</f>
        <v/>
      </c>
      <c r="AR35" s="156">
        <f t="shared" si="112"/>
        <v>45909</v>
      </c>
      <c r="AS35" s="156" t="str">
        <f ca="1">IFERROR(VLOOKUP(AR36,INDIRECT("祝祭日"),2,0),"")</f>
        <v/>
      </c>
      <c r="AT35" s="156">
        <f t="shared" si="113"/>
        <v>45910</v>
      </c>
      <c r="AU35" s="156" t="str">
        <f ca="1">IFERROR(VLOOKUP(AT36,INDIRECT("祝祭日"),2,0),"")</f>
        <v/>
      </c>
      <c r="AV35" s="156">
        <f t="shared" si="114"/>
        <v>45911</v>
      </c>
      <c r="AW35" s="156" t="str">
        <f ca="1">IFERROR(VLOOKUP(AV36,INDIRECT("祝祭日"),2,0),"")</f>
        <v/>
      </c>
      <c r="AX35" s="156">
        <f t="shared" si="115"/>
        <v>45912</v>
      </c>
      <c r="AY35" s="156" t="str">
        <f t="shared" ca="1" si="116"/>
        <v/>
      </c>
      <c r="AZ35" s="156">
        <f t="shared" si="117"/>
        <v>45913</v>
      </c>
      <c r="BA35" s="156" t="str">
        <f t="shared" ca="1" si="116"/>
        <v/>
      </c>
      <c r="BB35" s="23"/>
    </row>
    <row r="36" spans="2:54" ht="23.4" hidden="1">
      <c r="B36" s="23"/>
      <c r="C36" s="23"/>
      <c r="D36" s="23"/>
      <c r="E36" s="23"/>
      <c r="F36" s="23"/>
      <c r="G36" s="23"/>
      <c r="H36" s="157">
        <f t="shared" ref="H36:H41" si="120">T34+1</f>
        <v>45844</v>
      </c>
      <c r="I36" s="157"/>
      <c r="J36" s="157">
        <f t="shared" si="99"/>
        <v>45845</v>
      </c>
      <c r="K36" s="157"/>
      <c r="L36" s="157">
        <f t="shared" si="100"/>
        <v>45846</v>
      </c>
      <c r="M36" s="157"/>
      <c r="N36" s="157">
        <f t="shared" si="101"/>
        <v>45847</v>
      </c>
      <c r="O36" s="157"/>
      <c r="P36" s="157">
        <f t="shared" si="102"/>
        <v>45848</v>
      </c>
      <c r="Q36" s="158">
        <f>MONTH(P36)</f>
        <v>7</v>
      </c>
      <c r="R36" s="157">
        <f t="shared" si="103"/>
        <v>45849</v>
      </c>
      <c r="S36" s="157"/>
      <c r="T36" s="157">
        <f t="shared" si="104"/>
        <v>45850</v>
      </c>
      <c r="U36" s="163"/>
      <c r="V36" s="163"/>
      <c r="W36" s="163"/>
      <c r="X36" s="157">
        <f t="shared" si="118"/>
        <v>45872</v>
      </c>
      <c r="Y36" s="157"/>
      <c r="Z36" s="157">
        <f t="shared" si="105"/>
        <v>45873</v>
      </c>
      <c r="AA36" s="157"/>
      <c r="AB36" s="157">
        <f t="shared" si="106"/>
        <v>45874</v>
      </c>
      <c r="AC36" s="157"/>
      <c r="AD36" s="157">
        <f t="shared" si="107"/>
        <v>45875</v>
      </c>
      <c r="AE36" s="157"/>
      <c r="AF36" s="157">
        <f t="shared" si="108"/>
        <v>45876</v>
      </c>
      <c r="AG36" s="158">
        <f>MONTH(AF36)</f>
        <v>8</v>
      </c>
      <c r="AH36" s="157">
        <f t="shared" si="109"/>
        <v>45877</v>
      </c>
      <c r="AI36" s="157"/>
      <c r="AJ36" s="157">
        <f t="shared" si="110"/>
        <v>45878</v>
      </c>
      <c r="AK36" s="163"/>
      <c r="AL36" s="163"/>
      <c r="AM36" s="164"/>
      <c r="AN36" s="157">
        <f t="shared" si="119"/>
        <v>45907</v>
      </c>
      <c r="AO36" s="157"/>
      <c r="AP36" s="157">
        <f t="shared" si="111"/>
        <v>45908</v>
      </c>
      <c r="AQ36" s="157"/>
      <c r="AR36" s="157">
        <f t="shared" si="112"/>
        <v>45909</v>
      </c>
      <c r="AS36" s="157"/>
      <c r="AT36" s="157">
        <f t="shared" si="113"/>
        <v>45910</v>
      </c>
      <c r="AU36" s="157"/>
      <c r="AV36" s="157">
        <f t="shared" si="114"/>
        <v>45911</v>
      </c>
      <c r="AW36" s="158">
        <f>MONTH(AV36)</f>
        <v>9</v>
      </c>
      <c r="AX36" s="157">
        <f t="shared" si="115"/>
        <v>45912</v>
      </c>
      <c r="AY36" s="156" t="str">
        <f t="shared" ca="1" si="116"/>
        <v/>
      </c>
      <c r="AZ36" s="157">
        <f t="shared" si="117"/>
        <v>45913</v>
      </c>
      <c r="BA36" s="156" t="str">
        <f t="shared" ca="1" si="116"/>
        <v/>
      </c>
      <c r="BB36" s="23"/>
    </row>
    <row r="37" spans="2:54" ht="24" customHeight="1">
      <c r="B37" s="23"/>
      <c r="C37" s="23"/>
      <c r="D37" s="23"/>
      <c r="E37" s="23"/>
      <c r="F37" s="23"/>
      <c r="G37" s="23"/>
      <c r="H37" s="156">
        <f t="shared" si="120"/>
        <v>45851</v>
      </c>
      <c r="I37" s="156" t="str">
        <f ca="1">IFERROR(VLOOKUP(H38,INDIRECT("祝祭日"),2,0),"")</f>
        <v/>
      </c>
      <c r="J37" s="156">
        <f t="shared" si="99"/>
        <v>45852</v>
      </c>
      <c r="K37" s="156" t="str">
        <f ca="1">IFERROR(VLOOKUP(J38,INDIRECT("祝祭日"),2,0),"")</f>
        <v/>
      </c>
      <c r="L37" s="156">
        <f t="shared" si="100"/>
        <v>45853</v>
      </c>
      <c r="M37" s="156" t="str">
        <f ca="1">IFERROR(VLOOKUP(L38,INDIRECT("祝祭日"),2,0),"")</f>
        <v/>
      </c>
      <c r="N37" s="156">
        <f t="shared" si="101"/>
        <v>45854</v>
      </c>
      <c r="O37" s="156" t="str">
        <f ca="1">IFERROR(VLOOKUP(N38,INDIRECT("祝祭日"),2,0),"")</f>
        <v/>
      </c>
      <c r="P37" s="156">
        <f t="shared" si="102"/>
        <v>45855</v>
      </c>
      <c r="Q37" s="156" t="str">
        <f ca="1">IFERROR(VLOOKUP(P38,INDIRECT("祝祭日"),2,0),"")</f>
        <v/>
      </c>
      <c r="R37" s="156">
        <f t="shared" si="103"/>
        <v>45856</v>
      </c>
      <c r="S37" s="156" t="str">
        <f ca="1">IFERROR(VLOOKUP(R38,INDIRECT("祝祭日"),2,0),"")</f>
        <v/>
      </c>
      <c r="T37" s="156">
        <f t="shared" si="104"/>
        <v>45857</v>
      </c>
      <c r="U37" s="161" t="str">
        <f ca="1">IFERROR(VLOOKUP(T68,INDIRECT("祝祭日"),2,0),"")</f>
        <v/>
      </c>
      <c r="V37" s="161"/>
      <c r="W37" s="161"/>
      <c r="X37" s="156">
        <f t="shared" si="118"/>
        <v>45879</v>
      </c>
      <c r="Y37" s="156" t="str">
        <f ca="1">IFERROR(VLOOKUP(X38,INDIRECT("祝祭日"),2,0),"")</f>
        <v/>
      </c>
      <c r="Z37" s="156">
        <f t="shared" si="105"/>
        <v>45880</v>
      </c>
      <c r="AA37" s="156" t="str">
        <f ca="1">IFERROR(VLOOKUP(Z38,INDIRECT("祝祭日"),2,0),"")</f>
        <v>山の日</v>
      </c>
      <c r="AB37" s="156">
        <f t="shared" si="106"/>
        <v>45881</v>
      </c>
      <c r="AC37" s="156" t="str">
        <f ca="1">IFERROR(VLOOKUP(AB38,INDIRECT("祝祭日"),2,0),"")</f>
        <v/>
      </c>
      <c r="AD37" s="156">
        <f t="shared" si="107"/>
        <v>45882</v>
      </c>
      <c r="AE37" s="156" t="str">
        <f ca="1">IFERROR(VLOOKUP(AD38,INDIRECT("祝祭日"),2,0),"")</f>
        <v/>
      </c>
      <c r="AF37" s="156">
        <f t="shared" si="108"/>
        <v>45883</v>
      </c>
      <c r="AG37" s="156" t="str">
        <f ca="1">IFERROR(VLOOKUP(AF38,INDIRECT("祝祭日"),2,0),"")</f>
        <v/>
      </c>
      <c r="AH37" s="156">
        <f t="shared" si="109"/>
        <v>45884</v>
      </c>
      <c r="AI37" s="156" t="str">
        <f ca="1">IFERROR(VLOOKUP(AH38,INDIRECT("祝祭日"),2,0),"")</f>
        <v/>
      </c>
      <c r="AJ37" s="156">
        <f t="shared" si="110"/>
        <v>45885</v>
      </c>
      <c r="AK37" s="161" t="str">
        <f ca="1">IFERROR(VLOOKUP(AJ68,INDIRECT("祝祭日"),2,0),"")</f>
        <v/>
      </c>
      <c r="AL37" s="161"/>
      <c r="AM37" s="162"/>
      <c r="AN37" s="156">
        <f t="shared" si="119"/>
        <v>45914</v>
      </c>
      <c r="AO37" s="156" t="str">
        <f ca="1">IFERROR(VLOOKUP(AN38,INDIRECT("祝祭日"),2,0),"")</f>
        <v/>
      </c>
      <c r="AP37" s="156">
        <f t="shared" si="111"/>
        <v>45915</v>
      </c>
      <c r="AQ37" s="156" t="str">
        <f ca="1">IFERROR(VLOOKUP(AP38,INDIRECT("祝祭日"),2,0),"")</f>
        <v>敬老の日</v>
      </c>
      <c r="AR37" s="156">
        <f t="shared" si="112"/>
        <v>45916</v>
      </c>
      <c r="AS37" s="156" t="str">
        <f ca="1">IFERROR(VLOOKUP(AR38,INDIRECT("祝祭日"),2,0),"")</f>
        <v/>
      </c>
      <c r="AT37" s="156">
        <f t="shared" si="113"/>
        <v>45917</v>
      </c>
      <c r="AU37" s="156" t="str">
        <f ca="1">IFERROR(VLOOKUP(AT38,INDIRECT("祝祭日"),2,0),"")</f>
        <v/>
      </c>
      <c r="AV37" s="156">
        <f t="shared" si="114"/>
        <v>45918</v>
      </c>
      <c r="AW37" s="156" t="str">
        <f ca="1">IFERROR(VLOOKUP(AV38,INDIRECT("祝祭日"),2,0),"")</f>
        <v/>
      </c>
      <c r="AX37" s="156">
        <f t="shared" si="115"/>
        <v>45919</v>
      </c>
      <c r="AY37" s="156" t="str">
        <f t="shared" ca="1" si="116"/>
        <v/>
      </c>
      <c r="AZ37" s="156">
        <f t="shared" si="117"/>
        <v>45920</v>
      </c>
      <c r="BA37" s="156" t="str">
        <f t="shared" ca="1" si="116"/>
        <v/>
      </c>
      <c r="BB37" s="23"/>
    </row>
    <row r="38" spans="2:54" ht="23.4" hidden="1">
      <c r="B38" s="23"/>
      <c r="C38" s="23"/>
      <c r="D38" s="23"/>
      <c r="E38" s="23"/>
      <c r="F38" s="23"/>
      <c r="G38" s="23"/>
      <c r="H38" s="157">
        <f t="shared" si="120"/>
        <v>45851</v>
      </c>
      <c r="I38" s="157"/>
      <c r="J38" s="157">
        <f t="shared" si="99"/>
        <v>45852</v>
      </c>
      <c r="K38" s="157"/>
      <c r="L38" s="157">
        <f t="shared" si="100"/>
        <v>45853</v>
      </c>
      <c r="M38" s="157"/>
      <c r="N38" s="157">
        <f t="shared" si="101"/>
        <v>45854</v>
      </c>
      <c r="O38" s="157"/>
      <c r="P38" s="157">
        <f t="shared" si="102"/>
        <v>45855</v>
      </c>
      <c r="Q38" s="157"/>
      <c r="R38" s="157">
        <f t="shared" si="103"/>
        <v>45856</v>
      </c>
      <c r="S38" s="157"/>
      <c r="T38" s="157">
        <f t="shared" si="104"/>
        <v>45857</v>
      </c>
      <c r="U38" s="164"/>
      <c r="V38" s="164"/>
      <c r="W38" s="164"/>
      <c r="X38" s="157">
        <f t="shared" si="118"/>
        <v>45879</v>
      </c>
      <c r="Y38" s="157"/>
      <c r="Z38" s="157">
        <f t="shared" si="105"/>
        <v>45880</v>
      </c>
      <c r="AA38" s="157"/>
      <c r="AB38" s="157">
        <f t="shared" si="106"/>
        <v>45881</v>
      </c>
      <c r="AC38" s="157"/>
      <c r="AD38" s="157">
        <f t="shared" si="107"/>
        <v>45882</v>
      </c>
      <c r="AE38" s="157"/>
      <c r="AF38" s="157">
        <f t="shared" si="108"/>
        <v>45883</v>
      </c>
      <c r="AG38" s="157"/>
      <c r="AH38" s="157">
        <f t="shared" si="109"/>
        <v>45884</v>
      </c>
      <c r="AI38" s="157"/>
      <c r="AJ38" s="157">
        <f t="shared" si="110"/>
        <v>45885</v>
      </c>
      <c r="AK38" s="164"/>
      <c r="AL38" s="164"/>
      <c r="AM38" s="164"/>
      <c r="AN38" s="157">
        <f t="shared" si="119"/>
        <v>45914</v>
      </c>
      <c r="AO38" s="157"/>
      <c r="AP38" s="157">
        <f t="shared" si="111"/>
        <v>45915</v>
      </c>
      <c r="AQ38" s="157"/>
      <c r="AR38" s="157">
        <f t="shared" si="112"/>
        <v>45916</v>
      </c>
      <c r="AS38" s="157"/>
      <c r="AT38" s="157">
        <f t="shared" si="113"/>
        <v>45917</v>
      </c>
      <c r="AU38" s="157"/>
      <c r="AV38" s="157">
        <f t="shared" si="114"/>
        <v>45918</v>
      </c>
      <c r="AW38" s="157"/>
      <c r="AX38" s="157">
        <f t="shared" si="115"/>
        <v>45919</v>
      </c>
      <c r="AY38" s="156" t="str">
        <f t="shared" ca="1" si="116"/>
        <v/>
      </c>
      <c r="AZ38" s="157">
        <f t="shared" si="117"/>
        <v>45920</v>
      </c>
      <c r="BA38" s="156" t="str">
        <f t="shared" ca="1" si="116"/>
        <v/>
      </c>
      <c r="BB38" s="23"/>
    </row>
    <row r="39" spans="2:54" ht="24" customHeight="1">
      <c r="B39" s="23"/>
      <c r="C39" s="23"/>
      <c r="D39" s="23"/>
      <c r="E39" s="23"/>
      <c r="F39" s="23"/>
      <c r="G39" s="23"/>
      <c r="H39" s="156">
        <f t="shared" si="120"/>
        <v>45858</v>
      </c>
      <c r="I39" s="156" t="str">
        <f ca="1">IFERROR(VLOOKUP(H40,INDIRECT("祝祭日"),2,0),"")</f>
        <v/>
      </c>
      <c r="J39" s="156">
        <f t="shared" si="99"/>
        <v>45859</v>
      </c>
      <c r="K39" s="156" t="str">
        <f ca="1">IFERROR(VLOOKUP(J40,INDIRECT("祝祭日"),2,0),"")</f>
        <v>海の日</v>
      </c>
      <c r="L39" s="156">
        <f t="shared" si="100"/>
        <v>45860</v>
      </c>
      <c r="M39" s="156" t="str">
        <f ca="1">IFERROR(VLOOKUP(L40,INDIRECT("祝祭日"),2,0),"")</f>
        <v/>
      </c>
      <c r="N39" s="156">
        <f t="shared" si="101"/>
        <v>45861</v>
      </c>
      <c r="O39" s="156" t="str">
        <f ca="1">IFERROR(VLOOKUP(N40,INDIRECT("祝祭日"),2,0),"")</f>
        <v/>
      </c>
      <c r="P39" s="156">
        <f t="shared" si="102"/>
        <v>45862</v>
      </c>
      <c r="Q39" s="156" t="str">
        <f ca="1">IFERROR(VLOOKUP(P40,INDIRECT("祝祭日"),2,0),"")</f>
        <v/>
      </c>
      <c r="R39" s="156">
        <f t="shared" si="103"/>
        <v>45863</v>
      </c>
      <c r="S39" s="156" t="str">
        <f ca="1">IFERROR(VLOOKUP(R40,INDIRECT("祝祭日"),2,0),"")</f>
        <v/>
      </c>
      <c r="T39" s="156">
        <f t="shared" si="104"/>
        <v>45864</v>
      </c>
      <c r="U39" s="161" t="str">
        <f ca="1">IFERROR(VLOOKUP(T70,INDIRECT("祝祭日"),2,0),"")</f>
        <v/>
      </c>
      <c r="V39" s="161"/>
      <c r="W39" s="161"/>
      <c r="X39" s="156">
        <f t="shared" si="118"/>
        <v>45886</v>
      </c>
      <c r="Y39" s="156" t="str">
        <f ca="1">IFERROR(VLOOKUP(X40,INDIRECT("祝祭日"),2,0),"")</f>
        <v/>
      </c>
      <c r="Z39" s="156">
        <f t="shared" si="105"/>
        <v>45887</v>
      </c>
      <c r="AA39" s="156" t="str">
        <f ca="1">IFERROR(VLOOKUP(Z40,INDIRECT("祝祭日"),2,0),"")</f>
        <v/>
      </c>
      <c r="AB39" s="156">
        <f t="shared" si="106"/>
        <v>45888</v>
      </c>
      <c r="AC39" s="156" t="str">
        <f ca="1">IFERROR(VLOOKUP(AB40,INDIRECT("祝祭日"),2,0),"")</f>
        <v/>
      </c>
      <c r="AD39" s="156">
        <f t="shared" si="107"/>
        <v>45889</v>
      </c>
      <c r="AE39" s="156" t="str">
        <f ca="1">IFERROR(VLOOKUP(AD40,INDIRECT("祝祭日"),2,0),"")</f>
        <v/>
      </c>
      <c r="AF39" s="156">
        <f t="shared" si="108"/>
        <v>45890</v>
      </c>
      <c r="AG39" s="156" t="str">
        <f ca="1">IFERROR(VLOOKUP(AF40,INDIRECT("祝祭日"),2,0),"")</f>
        <v/>
      </c>
      <c r="AH39" s="156">
        <f t="shared" si="109"/>
        <v>45891</v>
      </c>
      <c r="AI39" s="156" t="str">
        <f ca="1">IFERROR(VLOOKUP(AH40,INDIRECT("祝祭日"),2,0),"")</f>
        <v/>
      </c>
      <c r="AJ39" s="156">
        <f t="shared" si="110"/>
        <v>45892</v>
      </c>
      <c r="AK39" s="161" t="str">
        <f ca="1">IFERROR(VLOOKUP(AJ70,INDIRECT("祝祭日"),2,0),"")</f>
        <v/>
      </c>
      <c r="AL39" s="161"/>
      <c r="AM39" s="162"/>
      <c r="AN39" s="156">
        <f t="shared" si="119"/>
        <v>45921</v>
      </c>
      <c r="AO39" s="156" t="str">
        <f ca="1">IFERROR(VLOOKUP(AN40,INDIRECT("祝祭日"),2,0),"")</f>
        <v/>
      </c>
      <c r="AP39" s="156">
        <f t="shared" si="111"/>
        <v>45922</v>
      </c>
      <c r="AQ39" s="156" t="str">
        <f ca="1">IFERROR(VLOOKUP(AP40,INDIRECT("祝祭日"),2,0),"")</f>
        <v/>
      </c>
      <c r="AR39" s="156">
        <f t="shared" si="112"/>
        <v>45923</v>
      </c>
      <c r="AS39" s="156" t="str">
        <f ca="1">IFERROR(VLOOKUP(AR40,INDIRECT("祝祭日"),2,0),"")</f>
        <v>秋分の日</v>
      </c>
      <c r="AT39" s="156">
        <f t="shared" si="113"/>
        <v>45924</v>
      </c>
      <c r="AU39" s="156" t="str">
        <f ca="1">IFERROR(VLOOKUP(AT40,INDIRECT("祝祭日"),2,0),"")</f>
        <v/>
      </c>
      <c r="AV39" s="156">
        <f t="shared" si="114"/>
        <v>45925</v>
      </c>
      <c r="AW39" s="156" t="str">
        <f ca="1">IFERROR(VLOOKUP(AV40,INDIRECT("祝祭日"),2,0),"")</f>
        <v/>
      </c>
      <c r="AX39" s="156">
        <f t="shared" si="115"/>
        <v>45926</v>
      </c>
      <c r="AY39" s="156" t="str">
        <f t="shared" ca="1" si="116"/>
        <v/>
      </c>
      <c r="AZ39" s="156">
        <f t="shared" si="117"/>
        <v>45927</v>
      </c>
      <c r="BA39" s="156" t="str">
        <f t="shared" ca="1" si="116"/>
        <v/>
      </c>
      <c r="BB39" s="23"/>
    </row>
    <row r="40" spans="2:54" ht="23.4" hidden="1">
      <c r="B40" s="23"/>
      <c r="C40" s="23"/>
      <c r="D40" s="23"/>
      <c r="E40" s="23"/>
      <c r="F40" s="23"/>
      <c r="G40" s="23"/>
      <c r="H40" s="157">
        <f>T38+1</f>
        <v>45858</v>
      </c>
      <c r="I40" s="157"/>
      <c r="J40" s="157">
        <f t="shared" si="99"/>
        <v>45859</v>
      </c>
      <c r="K40" s="157"/>
      <c r="L40" s="157">
        <f t="shared" si="100"/>
        <v>45860</v>
      </c>
      <c r="M40" s="157"/>
      <c r="N40" s="157">
        <f t="shared" si="101"/>
        <v>45861</v>
      </c>
      <c r="O40" s="157"/>
      <c r="P40" s="157">
        <f t="shared" si="102"/>
        <v>45862</v>
      </c>
      <c r="Q40" s="157"/>
      <c r="R40" s="157">
        <f t="shared" si="103"/>
        <v>45863</v>
      </c>
      <c r="S40" s="157"/>
      <c r="T40" s="157">
        <f t="shared" si="104"/>
        <v>45864</v>
      </c>
      <c r="U40" s="164"/>
      <c r="V40" s="164"/>
      <c r="W40" s="164"/>
      <c r="X40" s="157">
        <f>AJ38+1</f>
        <v>45886</v>
      </c>
      <c r="Y40" s="157"/>
      <c r="Z40" s="157">
        <f t="shared" si="105"/>
        <v>45887</v>
      </c>
      <c r="AA40" s="157"/>
      <c r="AB40" s="157">
        <f t="shared" si="106"/>
        <v>45888</v>
      </c>
      <c r="AC40" s="157"/>
      <c r="AD40" s="157">
        <f t="shared" si="107"/>
        <v>45889</v>
      </c>
      <c r="AE40" s="157"/>
      <c r="AF40" s="157">
        <f t="shared" si="108"/>
        <v>45890</v>
      </c>
      <c r="AG40" s="157"/>
      <c r="AH40" s="157">
        <f t="shared" si="109"/>
        <v>45891</v>
      </c>
      <c r="AI40" s="157"/>
      <c r="AJ40" s="157">
        <f t="shared" si="110"/>
        <v>45892</v>
      </c>
      <c r="AK40" s="164"/>
      <c r="AL40" s="164"/>
      <c r="AM40" s="164"/>
      <c r="AN40" s="157">
        <f t="shared" si="119"/>
        <v>45921</v>
      </c>
      <c r="AO40" s="157"/>
      <c r="AP40" s="157">
        <f t="shared" si="111"/>
        <v>45922</v>
      </c>
      <c r="AQ40" s="157"/>
      <c r="AR40" s="157">
        <f t="shared" si="112"/>
        <v>45923</v>
      </c>
      <c r="AS40" s="157"/>
      <c r="AT40" s="157">
        <f t="shared" si="113"/>
        <v>45924</v>
      </c>
      <c r="AU40" s="157"/>
      <c r="AV40" s="157">
        <f t="shared" si="114"/>
        <v>45925</v>
      </c>
      <c r="AW40" s="157"/>
      <c r="AX40" s="157">
        <f t="shared" si="115"/>
        <v>45926</v>
      </c>
      <c r="AY40" s="156" t="str">
        <f t="shared" ca="1" si="116"/>
        <v/>
      </c>
      <c r="AZ40" s="157">
        <f t="shared" si="117"/>
        <v>45927</v>
      </c>
      <c r="BA40" s="156" t="str">
        <f t="shared" ca="1" si="116"/>
        <v/>
      </c>
      <c r="BB40" s="23"/>
    </row>
    <row r="41" spans="2:54" ht="23.25" customHeight="1">
      <c r="B41" s="23"/>
      <c r="C41" s="23"/>
      <c r="D41" s="23"/>
      <c r="E41" s="23"/>
      <c r="F41" s="23"/>
      <c r="G41" s="23"/>
      <c r="H41" s="156">
        <f t="shared" si="120"/>
        <v>45865</v>
      </c>
      <c r="I41" s="156" t="str">
        <f ca="1">IFERROR(VLOOKUP(H42,INDIRECT("祝祭日"),2,0),"")</f>
        <v/>
      </c>
      <c r="J41" s="156">
        <f t="shared" si="99"/>
        <v>45866</v>
      </c>
      <c r="K41" s="156" t="str">
        <f ca="1">IFERROR(VLOOKUP(J42,INDIRECT("祝祭日"),2,0),"")</f>
        <v/>
      </c>
      <c r="L41" s="156">
        <f t="shared" si="100"/>
        <v>45867</v>
      </c>
      <c r="M41" s="156" t="str">
        <f ca="1">IFERROR(VLOOKUP(L42,INDIRECT("祝祭日"),2,0),"")</f>
        <v/>
      </c>
      <c r="N41" s="156">
        <f t="shared" si="101"/>
        <v>45868</v>
      </c>
      <c r="O41" s="156" t="str">
        <f ca="1">IFERROR(VLOOKUP(N42,INDIRECT("祝祭日"),2,0),"")</f>
        <v/>
      </c>
      <c r="P41" s="156">
        <f t="shared" si="102"/>
        <v>45869</v>
      </c>
      <c r="Q41" s="156" t="str">
        <f ca="1">IFERROR(VLOOKUP(P42,INDIRECT("祝祭日"),2,0),"")</f>
        <v/>
      </c>
      <c r="R41" s="156">
        <f t="shared" si="103"/>
        <v>45870</v>
      </c>
      <c r="S41" s="156" t="str">
        <f ca="1">IFERROR(VLOOKUP(R42,INDIRECT("祝祭日"),2,0),"")</f>
        <v/>
      </c>
      <c r="T41" s="156">
        <f t="shared" si="104"/>
        <v>45871</v>
      </c>
      <c r="U41" s="161" t="str">
        <f ca="1">IFERROR(VLOOKUP(T42,INDIRECT("祝祭日"),2,0),"")</f>
        <v/>
      </c>
      <c r="V41" s="161"/>
      <c r="W41" s="161"/>
      <c r="X41" s="156">
        <f t="shared" si="118"/>
        <v>45893</v>
      </c>
      <c r="Y41" s="156" t="str">
        <f ca="1">IFERROR(VLOOKUP(X42,INDIRECT("祝祭日"),2,0),"")</f>
        <v/>
      </c>
      <c r="Z41" s="156">
        <f t="shared" si="105"/>
        <v>45894</v>
      </c>
      <c r="AA41" s="156" t="str">
        <f ca="1">IFERROR(VLOOKUP(Z42,INDIRECT("祝祭日"),2,0),"")</f>
        <v/>
      </c>
      <c r="AB41" s="156">
        <f t="shared" si="106"/>
        <v>45895</v>
      </c>
      <c r="AC41" s="156" t="str">
        <f ca="1">IFERROR(VLOOKUP(AB42,INDIRECT("祝祭日"),2,0),"")</f>
        <v/>
      </c>
      <c r="AD41" s="156">
        <f t="shared" si="107"/>
        <v>45896</v>
      </c>
      <c r="AE41" s="156" t="str">
        <f ca="1">IFERROR(VLOOKUP(AD42,INDIRECT("祝祭日"),2,0),"")</f>
        <v/>
      </c>
      <c r="AF41" s="156">
        <f t="shared" si="108"/>
        <v>45897</v>
      </c>
      <c r="AG41" s="156" t="str">
        <f ca="1">IFERROR(VLOOKUP(AF42,INDIRECT("祝祭日"),2,0),"")</f>
        <v/>
      </c>
      <c r="AH41" s="156">
        <f t="shared" si="109"/>
        <v>45898</v>
      </c>
      <c r="AI41" s="156" t="str">
        <f ca="1">IFERROR(VLOOKUP(AH42,INDIRECT("祝祭日"),2,0),"")</f>
        <v/>
      </c>
      <c r="AJ41" s="156">
        <f t="shared" si="110"/>
        <v>45899</v>
      </c>
      <c r="AK41" s="161" t="str">
        <f ca="1">IFERROR(VLOOKUP(AJ42,INDIRECT("祝祭日"),2,0),"")</f>
        <v/>
      </c>
      <c r="AL41" s="161"/>
      <c r="AM41" s="162"/>
      <c r="AN41" s="156">
        <f t="shared" si="119"/>
        <v>45928</v>
      </c>
      <c r="AO41" s="156" t="str">
        <f ca="1">IFERROR(VLOOKUP(AN42,INDIRECT("祝祭日"),2,0),"")</f>
        <v/>
      </c>
      <c r="AP41" s="156">
        <f t="shared" si="111"/>
        <v>45929</v>
      </c>
      <c r="AQ41" s="156" t="str">
        <f ca="1">IFERROR(VLOOKUP(AP42,INDIRECT("祝祭日"),2,0),"")</f>
        <v/>
      </c>
      <c r="AR41" s="156">
        <f t="shared" si="112"/>
        <v>45930</v>
      </c>
      <c r="AS41" s="156" t="str">
        <f ca="1">IFERROR(VLOOKUP(AR42,INDIRECT("祝祭日"),2,0),"")</f>
        <v/>
      </c>
      <c r="AT41" s="156">
        <f t="shared" si="113"/>
        <v>45931</v>
      </c>
      <c r="AU41" s="156" t="str">
        <f ca="1">IFERROR(VLOOKUP(AT42,INDIRECT("祝祭日"),2,0),"")</f>
        <v/>
      </c>
      <c r="AV41" s="156">
        <f t="shared" si="114"/>
        <v>45932</v>
      </c>
      <c r="AW41" s="156" t="str">
        <f ca="1">IFERROR(VLOOKUP(AV42,INDIRECT("祝祭日"),2,0),"")</f>
        <v/>
      </c>
      <c r="AX41" s="156">
        <f t="shared" si="115"/>
        <v>45933</v>
      </c>
      <c r="AY41" s="156" t="str">
        <f t="shared" ca="1" si="116"/>
        <v/>
      </c>
      <c r="AZ41" s="156">
        <f t="shared" si="117"/>
        <v>45934</v>
      </c>
      <c r="BA41" s="156" t="str">
        <f t="shared" ca="1" si="116"/>
        <v/>
      </c>
      <c r="BB41" s="23"/>
    </row>
    <row r="42" spans="2:54" ht="23.4" hidden="1">
      <c r="B42" s="23"/>
      <c r="C42" s="23"/>
      <c r="D42" s="23"/>
      <c r="E42" s="23"/>
      <c r="F42" s="23"/>
      <c r="G42" s="23"/>
      <c r="H42" s="165">
        <f>T40+1</f>
        <v>45865</v>
      </c>
      <c r="I42" s="165"/>
      <c r="J42" s="165">
        <f>H42+1</f>
        <v>45866</v>
      </c>
      <c r="K42" s="165"/>
      <c r="L42" s="165">
        <f>J42+1</f>
        <v>45867</v>
      </c>
      <c r="M42" s="165"/>
      <c r="N42" s="165">
        <f>L42+1</f>
        <v>45868</v>
      </c>
      <c r="O42" s="165"/>
      <c r="P42" s="165">
        <f>N42+1</f>
        <v>45869</v>
      </c>
      <c r="Q42" s="165"/>
      <c r="R42" s="165">
        <f>P42+1</f>
        <v>45870</v>
      </c>
      <c r="S42" s="165"/>
      <c r="T42" s="165">
        <f>R42+1</f>
        <v>45871</v>
      </c>
      <c r="U42" s="164"/>
      <c r="V42" s="164"/>
      <c r="W42" s="164"/>
      <c r="X42" s="165">
        <f>AJ40+1</f>
        <v>45893</v>
      </c>
      <c r="Y42" s="165"/>
      <c r="Z42" s="165">
        <f>X42+1</f>
        <v>45894</v>
      </c>
      <c r="AA42" s="165"/>
      <c r="AB42" s="165">
        <f>Z42+1</f>
        <v>45895</v>
      </c>
      <c r="AC42" s="165"/>
      <c r="AD42" s="165">
        <f>AB42+1</f>
        <v>45896</v>
      </c>
      <c r="AE42" s="165"/>
      <c r="AF42" s="165">
        <f>AD42+1</f>
        <v>45897</v>
      </c>
      <c r="AG42" s="165"/>
      <c r="AH42" s="165">
        <f>AF42+1</f>
        <v>45898</v>
      </c>
      <c r="AI42" s="165"/>
      <c r="AJ42" s="165">
        <f>AH42+1</f>
        <v>45899</v>
      </c>
      <c r="AK42" s="164"/>
      <c r="AL42" s="164"/>
      <c r="AM42" s="164"/>
      <c r="AN42" s="165">
        <f>AZ40+1</f>
        <v>45928</v>
      </c>
      <c r="AO42" s="165"/>
      <c r="AP42" s="165">
        <f>AN42+1</f>
        <v>45929</v>
      </c>
      <c r="AQ42" s="165"/>
      <c r="AR42" s="165">
        <f>AP42+1</f>
        <v>45930</v>
      </c>
      <c r="AS42" s="165"/>
      <c r="AT42" s="165">
        <f>AR42+1</f>
        <v>45931</v>
      </c>
      <c r="AU42" s="165"/>
      <c r="AV42" s="165">
        <f>AT42+1</f>
        <v>45932</v>
      </c>
      <c r="AW42" s="165"/>
      <c r="AX42" s="165">
        <f>AV42+1</f>
        <v>45933</v>
      </c>
      <c r="AY42" s="156" t="str">
        <f t="shared" ca="1" si="116"/>
        <v/>
      </c>
      <c r="AZ42" s="165">
        <f>AX42+1</f>
        <v>45934</v>
      </c>
      <c r="BA42" s="156" t="str">
        <f t="shared" ca="1" si="116"/>
        <v/>
      </c>
      <c r="BB42" s="23"/>
    </row>
    <row r="43" spans="2:54" ht="23.25" customHeight="1">
      <c r="B43" s="23"/>
      <c r="C43" s="23"/>
      <c r="D43" s="23"/>
      <c r="E43" s="23"/>
      <c r="F43" s="23"/>
      <c r="G43" s="23"/>
      <c r="H43" s="156">
        <f t="shared" ref="H43" si="121">T41+1</f>
        <v>45872</v>
      </c>
      <c r="I43" s="156" t="str">
        <f ca="1">IFERROR(VLOOKUP(H44,INDIRECT("祝祭日"),2,0),"")</f>
        <v/>
      </c>
      <c r="J43" s="156">
        <f t="shared" ref="J43" si="122">H43+1</f>
        <v>45873</v>
      </c>
      <c r="K43" s="156" t="str">
        <f ca="1">IFERROR(VLOOKUP(J44,INDIRECT("祝祭日"),2,0),"")</f>
        <v/>
      </c>
      <c r="L43" s="156">
        <f t="shared" ref="L43" si="123">J43+1</f>
        <v>45874</v>
      </c>
      <c r="M43" s="156" t="str">
        <f ca="1">IFERROR(VLOOKUP(L44,INDIRECT("祝祭日"),2,0),"")</f>
        <v/>
      </c>
      <c r="N43" s="156">
        <f t="shared" ref="N43" si="124">L43+1</f>
        <v>45875</v>
      </c>
      <c r="O43" s="156" t="str">
        <f ca="1">IFERROR(VLOOKUP(N44,INDIRECT("祝祭日"),2,0),"")</f>
        <v/>
      </c>
      <c r="P43" s="156">
        <f t="shared" ref="P43" si="125">N43+1</f>
        <v>45876</v>
      </c>
      <c r="Q43" s="156" t="str">
        <f ca="1">IFERROR(VLOOKUP(P44,INDIRECT("祝祭日"),2,0),"")</f>
        <v/>
      </c>
      <c r="R43" s="156">
        <f t="shared" ref="R43" si="126">P43+1</f>
        <v>45877</v>
      </c>
      <c r="S43" s="156" t="str">
        <f ca="1">IFERROR(VLOOKUP(R44,INDIRECT("祝祭日"),2,0),"")</f>
        <v/>
      </c>
      <c r="T43" s="156">
        <f t="shared" ref="T43" si="127">R43+1</f>
        <v>45878</v>
      </c>
      <c r="U43" s="161" t="str">
        <f ca="1">IFERROR(VLOOKUP(T44,INDIRECT("祝祭日"),2,0),"")</f>
        <v/>
      </c>
      <c r="V43" s="161"/>
      <c r="W43" s="161"/>
      <c r="X43" s="156">
        <f t="shared" ref="X43" si="128">AJ41+1</f>
        <v>45900</v>
      </c>
      <c r="Y43" s="156" t="str">
        <f ca="1">IFERROR(VLOOKUP(X44,INDIRECT("祝祭日"),2,0),"")</f>
        <v/>
      </c>
      <c r="Z43" s="156">
        <f t="shared" ref="Z43" si="129">X43+1</f>
        <v>45901</v>
      </c>
      <c r="AA43" s="156" t="str">
        <f ca="1">IFERROR(VLOOKUP(Z44,INDIRECT("祝祭日"),2,0),"")</f>
        <v/>
      </c>
      <c r="AB43" s="156">
        <f t="shared" ref="AB43" si="130">Z43+1</f>
        <v>45902</v>
      </c>
      <c r="AC43" s="156" t="str">
        <f ca="1">IFERROR(VLOOKUP(AB44,INDIRECT("祝祭日"),2,0),"")</f>
        <v/>
      </c>
      <c r="AD43" s="156">
        <f t="shared" ref="AD43" si="131">AB43+1</f>
        <v>45903</v>
      </c>
      <c r="AE43" s="156" t="str">
        <f ca="1">IFERROR(VLOOKUP(AD44,INDIRECT("祝祭日"),2,0),"")</f>
        <v/>
      </c>
      <c r="AF43" s="156">
        <f t="shared" ref="AF43" si="132">AD43+1</f>
        <v>45904</v>
      </c>
      <c r="AG43" s="156" t="str">
        <f ca="1">IFERROR(VLOOKUP(AF44,INDIRECT("祝祭日"),2,0),"")</f>
        <v/>
      </c>
      <c r="AH43" s="156">
        <f t="shared" ref="AH43" si="133">AF43+1</f>
        <v>45905</v>
      </c>
      <c r="AI43" s="156" t="str">
        <f ca="1">IFERROR(VLOOKUP(AH44,INDIRECT("祝祭日"),2,0),"")</f>
        <v/>
      </c>
      <c r="AJ43" s="156">
        <f t="shared" ref="AJ43" si="134">AH43+1</f>
        <v>45906</v>
      </c>
      <c r="AK43" s="161" t="str">
        <f ca="1">IFERROR(VLOOKUP(AJ44,INDIRECT("祝祭日"),2,0),"")</f>
        <v/>
      </c>
      <c r="AL43" s="161"/>
      <c r="AM43" s="162"/>
      <c r="AN43" s="156">
        <f t="shared" ref="AN43" si="135">AZ41+1</f>
        <v>45935</v>
      </c>
      <c r="AO43" s="156" t="str">
        <f ca="1">IFERROR(VLOOKUP(AN44,INDIRECT("祝祭日"),2,0),"")</f>
        <v/>
      </c>
      <c r="AP43" s="156">
        <f t="shared" ref="AP43" si="136">AN43+1</f>
        <v>45936</v>
      </c>
      <c r="AQ43" s="156" t="str">
        <f ca="1">IFERROR(VLOOKUP(AP44,INDIRECT("祝祭日"),2,0),"")</f>
        <v/>
      </c>
      <c r="AR43" s="156">
        <f t="shared" ref="AR43" si="137">AP43+1</f>
        <v>45937</v>
      </c>
      <c r="AS43" s="156" t="str">
        <f ca="1">IFERROR(VLOOKUP(AR44,INDIRECT("祝祭日"),2,0),"")</f>
        <v/>
      </c>
      <c r="AT43" s="156">
        <f t="shared" ref="AT43" si="138">AR43+1</f>
        <v>45938</v>
      </c>
      <c r="AU43" s="156" t="str">
        <f ca="1">IFERROR(VLOOKUP(AT44,INDIRECT("祝祭日"),2,0),"")</f>
        <v/>
      </c>
      <c r="AV43" s="156">
        <f t="shared" ref="AV43" si="139">AT43+1</f>
        <v>45939</v>
      </c>
      <c r="AW43" s="156" t="str">
        <f ca="1">IFERROR(VLOOKUP(AV44,INDIRECT("祝祭日"),2,0),"")</f>
        <v/>
      </c>
      <c r="AX43" s="156">
        <f t="shared" ref="AX43" si="140">AV43+1</f>
        <v>45940</v>
      </c>
      <c r="AY43" s="156" t="str">
        <f t="shared" ca="1" si="116"/>
        <v/>
      </c>
      <c r="AZ43" s="156">
        <f t="shared" ref="AZ43" si="141">AX43+1</f>
        <v>45941</v>
      </c>
      <c r="BA43" s="156" t="str">
        <f t="shared" ca="1" si="116"/>
        <v/>
      </c>
      <c r="BB43" s="23"/>
    </row>
    <row r="44" spans="2:54" ht="23.4" hidden="1">
      <c r="B44" s="23"/>
      <c r="C44" s="23"/>
      <c r="D44" s="23"/>
      <c r="E44" s="23"/>
      <c r="F44" s="23"/>
      <c r="G44" s="23"/>
      <c r="H44" s="165" t="e">
        <f>#REF!+1</f>
        <v>#REF!</v>
      </c>
      <c r="I44" s="165"/>
      <c r="J44" s="165" t="e">
        <f>H44+1</f>
        <v>#REF!</v>
      </c>
      <c r="K44" s="165"/>
      <c r="L44" s="165" t="e">
        <f>J44+1</f>
        <v>#REF!</v>
      </c>
      <c r="M44" s="165"/>
      <c r="N44" s="165" t="e">
        <f>L44+1</f>
        <v>#REF!</v>
      </c>
      <c r="O44" s="165"/>
      <c r="P44" s="165" t="e">
        <f>N44+1</f>
        <v>#REF!</v>
      </c>
      <c r="Q44" s="165"/>
      <c r="R44" s="165" t="e">
        <f>P44+1</f>
        <v>#REF!</v>
      </c>
      <c r="S44" s="165"/>
      <c r="T44" s="165" t="e">
        <f>R44+1</f>
        <v>#REF!</v>
      </c>
      <c r="U44" s="164"/>
      <c r="V44" s="164"/>
      <c r="W44" s="164"/>
      <c r="X44" s="165" t="e">
        <f>#REF!+1</f>
        <v>#REF!</v>
      </c>
      <c r="Y44" s="165"/>
      <c r="Z44" s="165" t="e">
        <f>X44+1</f>
        <v>#REF!</v>
      </c>
      <c r="AA44" s="165"/>
      <c r="AB44" s="165" t="e">
        <f>Z44+1</f>
        <v>#REF!</v>
      </c>
      <c r="AC44" s="165"/>
      <c r="AD44" s="165" t="e">
        <f>AB44+1</f>
        <v>#REF!</v>
      </c>
      <c r="AE44" s="165"/>
      <c r="AF44" s="165" t="e">
        <f>AD44+1</f>
        <v>#REF!</v>
      </c>
      <c r="AG44" s="165"/>
      <c r="AH44" s="165" t="e">
        <f>AF44+1</f>
        <v>#REF!</v>
      </c>
      <c r="AI44" s="165"/>
      <c r="AJ44" s="165" t="e">
        <f>AH44+1</f>
        <v>#REF!</v>
      </c>
      <c r="AK44" s="164"/>
      <c r="AL44" s="164"/>
      <c r="AM44" s="164"/>
      <c r="AN44" s="165" t="e">
        <f>#REF!+1</f>
        <v>#REF!</v>
      </c>
      <c r="AO44" s="165"/>
      <c r="AP44" s="165" t="e">
        <f>AN44+1</f>
        <v>#REF!</v>
      </c>
      <c r="AQ44" s="165"/>
      <c r="AR44" s="165" t="e">
        <f>AP44+1</f>
        <v>#REF!</v>
      </c>
      <c r="AS44" s="165"/>
      <c r="AT44" s="165" t="e">
        <f>AR44+1</f>
        <v>#REF!</v>
      </c>
      <c r="AU44" s="165"/>
      <c r="AV44" s="165" t="e">
        <f>AT44+1</f>
        <v>#REF!</v>
      </c>
      <c r="AW44" s="165"/>
      <c r="AX44" s="165" t="e">
        <f>AV44+1</f>
        <v>#REF!</v>
      </c>
      <c r="AY44" s="165"/>
      <c r="AZ44" s="165" t="e">
        <f>AX44+1</f>
        <v>#REF!</v>
      </c>
      <c r="BA44" s="23"/>
      <c r="BB44" s="23"/>
    </row>
    <row r="45" spans="2:54" ht="23.25" customHeight="1">
      <c r="B45" s="23"/>
      <c r="C45" s="23"/>
      <c r="D45" s="23"/>
      <c r="E45" s="23"/>
      <c r="F45" s="23"/>
      <c r="G45" s="23"/>
      <c r="H45" s="168"/>
      <c r="I45" s="168"/>
      <c r="J45" s="168"/>
      <c r="K45" s="168"/>
      <c r="L45" s="168"/>
      <c r="M45" s="168"/>
      <c r="N45" s="168"/>
      <c r="O45" s="168"/>
      <c r="P45" s="168"/>
      <c r="Q45" s="168"/>
      <c r="R45" s="168"/>
      <c r="S45" s="168"/>
      <c r="T45" s="168"/>
      <c r="U45" s="164"/>
      <c r="V45" s="164"/>
      <c r="W45" s="164"/>
      <c r="X45" s="168"/>
      <c r="Y45" s="168"/>
      <c r="Z45" s="168"/>
      <c r="AA45" s="168"/>
      <c r="AB45" s="168"/>
      <c r="AC45" s="168"/>
      <c r="AD45" s="168"/>
      <c r="AE45" s="168"/>
      <c r="AF45" s="168"/>
      <c r="AG45" s="168"/>
      <c r="AH45" s="168"/>
      <c r="AI45" s="168"/>
      <c r="AJ45" s="168"/>
      <c r="AK45" s="164"/>
      <c r="AL45" s="164"/>
      <c r="AM45" s="164"/>
      <c r="AN45" s="168"/>
      <c r="AO45" s="168"/>
      <c r="AP45" s="168"/>
      <c r="AQ45" s="168"/>
      <c r="AR45" s="168"/>
      <c r="AS45" s="168"/>
      <c r="AT45" s="168"/>
      <c r="AU45" s="168"/>
      <c r="AV45" s="168"/>
      <c r="AW45" s="168"/>
      <c r="AX45" s="168"/>
      <c r="AY45" s="168"/>
      <c r="AZ45" s="168"/>
      <c r="BA45" s="23"/>
      <c r="BB45" s="23"/>
    </row>
    <row r="46" spans="2:54" ht="31.8">
      <c r="B46" s="23"/>
      <c r="C46" s="23"/>
      <c r="D46" s="23"/>
      <c r="E46" s="23"/>
      <c r="F46" s="23"/>
      <c r="G46" s="23"/>
      <c r="H46" s="492">
        <f>MONTH(DATE($C$5,$C$9+9,1))</f>
        <v>10</v>
      </c>
      <c r="I46" s="492"/>
      <c r="J46" s="492"/>
      <c r="K46" s="158"/>
      <c r="L46" s="490" t="s">
        <v>1</v>
      </c>
      <c r="M46" s="490"/>
      <c r="N46" s="169"/>
      <c r="O46" s="169"/>
      <c r="P46" s="491">
        <f>YEAR(DATE($C$5,$C$9+9,1))</f>
        <v>2025</v>
      </c>
      <c r="Q46" s="491"/>
      <c r="R46" s="491"/>
      <c r="S46" s="170"/>
      <c r="T46" s="171" t="s">
        <v>18</v>
      </c>
      <c r="U46" s="164"/>
      <c r="V46" s="164"/>
      <c r="W46" s="164"/>
      <c r="X46" s="492">
        <f>MONTH(DATE($C$5,$C$9+10,1))</f>
        <v>11</v>
      </c>
      <c r="Y46" s="492"/>
      <c r="Z46" s="492"/>
      <c r="AA46" s="158"/>
      <c r="AB46" s="490" t="s">
        <v>1</v>
      </c>
      <c r="AC46" s="490"/>
      <c r="AD46" s="169"/>
      <c r="AE46" s="169"/>
      <c r="AF46" s="491">
        <f>YEAR(DATE($C$5,$C$9+10,1))</f>
        <v>2025</v>
      </c>
      <c r="AG46" s="491"/>
      <c r="AH46" s="491"/>
      <c r="AI46" s="170"/>
      <c r="AJ46" s="171" t="s">
        <v>18</v>
      </c>
      <c r="AK46" s="164"/>
      <c r="AL46" s="164"/>
      <c r="AM46" s="164"/>
      <c r="AN46" s="492">
        <f>MONTH(DATE($C$5,$C$9+11,1))</f>
        <v>12</v>
      </c>
      <c r="AO46" s="492"/>
      <c r="AP46" s="492"/>
      <c r="AQ46" s="158"/>
      <c r="AR46" s="490" t="s">
        <v>1</v>
      </c>
      <c r="AS46" s="490"/>
      <c r="AT46" s="169"/>
      <c r="AU46" s="169"/>
      <c r="AV46" s="491">
        <f>YEAR(DATE($C$5,$C$9+11,1))</f>
        <v>2025</v>
      </c>
      <c r="AW46" s="491"/>
      <c r="AX46" s="491"/>
      <c r="AY46" s="170"/>
      <c r="AZ46" s="171" t="s">
        <v>18</v>
      </c>
      <c r="BA46" s="23"/>
      <c r="BB46" s="23"/>
    </row>
    <row r="47" spans="2:54" ht="23.25" customHeight="1">
      <c r="B47" s="23"/>
      <c r="C47" s="23"/>
      <c r="D47" s="23"/>
      <c r="E47" s="23"/>
      <c r="F47" s="44"/>
      <c r="G47" s="23"/>
      <c r="H47" s="153" t="s">
        <v>20</v>
      </c>
      <c r="I47" s="154"/>
      <c r="J47" s="154" t="s">
        <v>21</v>
      </c>
      <c r="K47" s="154"/>
      <c r="L47" s="154" t="s">
        <v>22</v>
      </c>
      <c r="M47" s="154"/>
      <c r="N47" s="154" t="s">
        <v>23</v>
      </c>
      <c r="O47" s="154"/>
      <c r="P47" s="154" t="s">
        <v>24</v>
      </c>
      <c r="Q47" s="154"/>
      <c r="R47" s="154" t="s">
        <v>25</v>
      </c>
      <c r="S47" s="154"/>
      <c r="T47" s="155" t="s">
        <v>26</v>
      </c>
      <c r="U47" s="164"/>
      <c r="V47" s="164"/>
      <c r="W47" s="164"/>
      <c r="X47" s="153" t="s">
        <v>20</v>
      </c>
      <c r="Y47" s="154"/>
      <c r="Z47" s="154" t="s">
        <v>21</v>
      </c>
      <c r="AA47" s="154"/>
      <c r="AB47" s="154" t="s">
        <v>22</v>
      </c>
      <c r="AC47" s="154"/>
      <c r="AD47" s="154" t="s">
        <v>23</v>
      </c>
      <c r="AE47" s="154"/>
      <c r="AF47" s="154" t="s">
        <v>24</v>
      </c>
      <c r="AG47" s="154"/>
      <c r="AH47" s="154" t="s">
        <v>25</v>
      </c>
      <c r="AI47" s="154"/>
      <c r="AJ47" s="155" t="s">
        <v>26</v>
      </c>
      <c r="AK47" s="164"/>
      <c r="AL47" s="164"/>
      <c r="AM47" s="164"/>
      <c r="AN47" s="153" t="s">
        <v>20</v>
      </c>
      <c r="AO47" s="154"/>
      <c r="AP47" s="154" t="s">
        <v>21</v>
      </c>
      <c r="AQ47" s="154"/>
      <c r="AR47" s="154" t="s">
        <v>22</v>
      </c>
      <c r="AS47" s="154"/>
      <c r="AT47" s="154" t="s">
        <v>23</v>
      </c>
      <c r="AU47" s="154"/>
      <c r="AV47" s="154" t="s">
        <v>24</v>
      </c>
      <c r="AW47" s="154"/>
      <c r="AX47" s="154" t="s">
        <v>25</v>
      </c>
      <c r="AY47" s="154"/>
      <c r="AZ47" s="155" t="s">
        <v>26</v>
      </c>
      <c r="BA47" s="23"/>
      <c r="BB47" s="23"/>
    </row>
    <row r="48" spans="2:54" ht="23.25" customHeight="1">
      <c r="B48" s="23"/>
      <c r="C48" s="23"/>
      <c r="D48" s="23"/>
      <c r="E48" s="23"/>
      <c r="F48" s="23"/>
      <c r="G48" s="23"/>
      <c r="H48" s="156">
        <f>DATE($C$5,H46,1)-WEEKDAY(DATE($C$5,H46,1))+1</f>
        <v>45928</v>
      </c>
      <c r="I48" s="156" t="str">
        <f ca="1">IFERROR(VLOOKUP(H49,INDIRECT("祝祭日"),2,0),"")</f>
        <v/>
      </c>
      <c r="J48" s="156">
        <f t="shared" ref="J48:J56" si="142">H48+1</f>
        <v>45929</v>
      </c>
      <c r="K48" s="156" t="str">
        <f ca="1">IFERROR(VLOOKUP(J49,INDIRECT("祝祭日"),2,0),"")</f>
        <v/>
      </c>
      <c r="L48" s="156">
        <f t="shared" ref="L48:L56" si="143">J48+1</f>
        <v>45930</v>
      </c>
      <c r="M48" s="156" t="str">
        <f ca="1">IFERROR(VLOOKUP(L49,INDIRECT("祝祭日"),2,0),"")</f>
        <v/>
      </c>
      <c r="N48" s="156">
        <f t="shared" ref="N48:N56" si="144">L48+1</f>
        <v>45931</v>
      </c>
      <c r="O48" s="156" t="str">
        <f ca="1">IFERROR(VLOOKUP(N49,INDIRECT("祝祭日"),2,0),"")</f>
        <v/>
      </c>
      <c r="P48" s="156">
        <f t="shared" ref="P48:P56" si="145">N48+1</f>
        <v>45932</v>
      </c>
      <c r="Q48" s="156" t="str">
        <f ca="1">IFERROR(VLOOKUP(P49,INDIRECT("祝祭日"),2,0),"")</f>
        <v/>
      </c>
      <c r="R48" s="156">
        <f t="shared" ref="R48:R56" si="146">P48+1</f>
        <v>45933</v>
      </c>
      <c r="S48" s="156" t="str">
        <f ca="1">IFERROR(VLOOKUP(R49,INDIRECT("祝祭日"),2,0),"")</f>
        <v/>
      </c>
      <c r="T48" s="156">
        <f t="shared" ref="T48:T56" si="147">R48+1</f>
        <v>45934</v>
      </c>
      <c r="U48" s="161" t="str">
        <f ca="1">IFERROR(VLOOKUP(T77,INDIRECT("祝祭日"),2,0),"")</f>
        <v/>
      </c>
      <c r="V48" s="161"/>
      <c r="W48" s="161"/>
      <c r="X48" s="156">
        <f>DATE($C$5,X46,1)-WEEKDAY(DATE($C$5,X46,1))+1</f>
        <v>45956</v>
      </c>
      <c r="Y48" s="156" t="str">
        <f ca="1">IFERROR(VLOOKUP(X49,INDIRECT("祝祭日"),2,0),"")</f>
        <v/>
      </c>
      <c r="Z48" s="156">
        <f t="shared" ref="Z48:Z56" si="148">X48+1</f>
        <v>45957</v>
      </c>
      <c r="AA48" s="156" t="str">
        <f ca="1">IFERROR(VLOOKUP(Z49,INDIRECT("祝祭日"),2,0),"")</f>
        <v/>
      </c>
      <c r="AB48" s="156">
        <f t="shared" ref="AB48:AB56" si="149">Z48+1</f>
        <v>45958</v>
      </c>
      <c r="AC48" s="156" t="str">
        <f ca="1">IFERROR(VLOOKUP(AB49,INDIRECT("祝祭日"),2,0),"")</f>
        <v/>
      </c>
      <c r="AD48" s="156">
        <f t="shared" ref="AD48:AD56" si="150">AB48+1</f>
        <v>45959</v>
      </c>
      <c r="AE48" s="156" t="str">
        <f ca="1">IFERROR(VLOOKUP(AD49,INDIRECT("祝祭日"),2,0),"")</f>
        <v/>
      </c>
      <c r="AF48" s="156">
        <f t="shared" ref="AF48:AF56" si="151">AD48+1</f>
        <v>45960</v>
      </c>
      <c r="AG48" s="156" t="str">
        <f ca="1">IFERROR(VLOOKUP(AF49,INDIRECT("祝祭日"),2,0),"")</f>
        <v/>
      </c>
      <c r="AH48" s="156">
        <f t="shared" ref="AH48:AH56" si="152">AF48+1</f>
        <v>45961</v>
      </c>
      <c r="AI48" s="156" t="str">
        <f ca="1">IFERROR(VLOOKUP(AH49,INDIRECT("祝祭日"),2,0),"")</f>
        <v/>
      </c>
      <c r="AJ48" s="156">
        <f t="shared" ref="AJ48:AJ56" si="153">AH48+1</f>
        <v>45962</v>
      </c>
      <c r="AK48" s="161" t="str">
        <f ca="1">IFERROR(VLOOKUP(AJ77,INDIRECT("祝祭日"),2,0),"")</f>
        <v/>
      </c>
      <c r="AL48" s="161"/>
      <c r="AM48" s="162"/>
      <c r="AN48" s="156">
        <f>DATE($C$5,AN46,1)-WEEKDAY(DATE($C$5,AN46,1))+1</f>
        <v>45991</v>
      </c>
      <c r="AO48" s="156" t="str">
        <f ca="1">IFERROR(VLOOKUP(AN49,INDIRECT("祝祭日"),2,0),"")</f>
        <v/>
      </c>
      <c r="AP48" s="156">
        <f t="shared" ref="AP48:AP56" si="154">AN48+1</f>
        <v>45992</v>
      </c>
      <c r="AQ48" s="156" t="str">
        <f ca="1">IFERROR(VLOOKUP(AP49,INDIRECT("祝祭日"),2,0),"")</f>
        <v/>
      </c>
      <c r="AR48" s="156">
        <f t="shared" ref="AR48:AR56" si="155">AP48+1</f>
        <v>45993</v>
      </c>
      <c r="AS48" s="156" t="str">
        <f ca="1">IFERROR(VLOOKUP(AR49,INDIRECT("祝祭日"),2,0),"")</f>
        <v/>
      </c>
      <c r="AT48" s="156">
        <f t="shared" ref="AT48:AT56" si="156">AR48+1</f>
        <v>45994</v>
      </c>
      <c r="AU48" s="156" t="str">
        <f ca="1">IFERROR(VLOOKUP(AT49,INDIRECT("祝祭日"),2,0),"")</f>
        <v/>
      </c>
      <c r="AV48" s="156">
        <f t="shared" ref="AV48:AV56" si="157">AT48+1</f>
        <v>45995</v>
      </c>
      <c r="AW48" s="156" t="str">
        <f ca="1">IFERROR(VLOOKUP(AV49,INDIRECT("祝祭日"),2,0),"")</f>
        <v/>
      </c>
      <c r="AX48" s="156">
        <f t="shared" ref="AX48:AX56" si="158">AV48+1</f>
        <v>45996</v>
      </c>
      <c r="AY48" s="156" t="str">
        <f ca="1">IFERROR(VLOOKUP(AX49,INDIRECT("祝祭日"),2,0),"")</f>
        <v/>
      </c>
      <c r="AZ48" s="156">
        <f t="shared" ref="AZ48:AZ56" si="159">AX48+1</f>
        <v>45997</v>
      </c>
      <c r="BA48" s="156" t="str">
        <f t="shared" ref="BA48:BA58" ca="1" si="160">IFERROR(VLOOKUP(AZ49,INDIRECT("祝祭日"),2,0),"")</f>
        <v/>
      </c>
      <c r="BB48" s="23"/>
    </row>
    <row r="49" spans="2:54" ht="22.8" hidden="1" customHeight="1">
      <c r="B49" s="23"/>
      <c r="C49" s="23"/>
      <c r="D49" s="23"/>
      <c r="E49" s="23"/>
      <c r="F49" s="23"/>
      <c r="G49" s="23"/>
      <c r="H49" s="157">
        <f>DATE($C$5,H46,1)-WEEKDAY(DATE($C$5,H46,1))+1</f>
        <v>45928</v>
      </c>
      <c r="I49" s="158"/>
      <c r="J49" s="157">
        <f t="shared" si="142"/>
        <v>45929</v>
      </c>
      <c r="K49" s="158"/>
      <c r="L49" s="157">
        <f t="shared" si="143"/>
        <v>45930</v>
      </c>
      <c r="M49" s="158"/>
      <c r="N49" s="157">
        <f t="shared" si="144"/>
        <v>45931</v>
      </c>
      <c r="O49" s="158"/>
      <c r="P49" s="157">
        <f t="shared" si="145"/>
        <v>45932</v>
      </c>
      <c r="Q49" s="158"/>
      <c r="R49" s="157">
        <f t="shared" si="146"/>
        <v>45933</v>
      </c>
      <c r="S49" s="158"/>
      <c r="T49" s="157">
        <f t="shared" si="147"/>
        <v>45934</v>
      </c>
      <c r="U49" s="163"/>
      <c r="V49" s="163"/>
      <c r="W49" s="163"/>
      <c r="X49" s="157">
        <f>DATE($C$5,X46,1)-WEEKDAY(DATE($C$5,X46,1))+1</f>
        <v>45956</v>
      </c>
      <c r="Y49" s="158"/>
      <c r="Z49" s="157">
        <f t="shared" si="148"/>
        <v>45957</v>
      </c>
      <c r="AA49" s="158"/>
      <c r="AB49" s="157">
        <f t="shared" si="149"/>
        <v>45958</v>
      </c>
      <c r="AC49" s="158"/>
      <c r="AD49" s="157">
        <f t="shared" si="150"/>
        <v>45959</v>
      </c>
      <c r="AE49" s="158"/>
      <c r="AF49" s="157">
        <f t="shared" si="151"/>
        <v>45960</v>
      </c>
      <c r="AG49" s="158"/>
      <c r="AH49" s="157">
        <f t="shared" si="152"/>
        <v>45961</v>
      </c>
      <c r="AI49" s="158"/>
      <c r="AJ49" s="157">
        <f t="shared" si="153"/>
        <v>45962</v>
      </c>
      <c r="AK49" s="163"/>
      <c r="AL49" s="163"/>
      <c r="AM49" s="164"/>
      <c r="AN49" s="157">
        <f>DATE($C$5,AN46,1)-WEEKDAY(DATE($C$5,AN46,1))+1</f>
        <v>45991</v>
      </c>
      <c r="AO49" s="158"/>
      <c r="AP49" s="157">
        <f t="shared" si="154"/>
        <v>45992</v>
      </c>
      <c r="AQ49" s="158"/>
      <c r="AR49" s="157">
        <f t="shared" si="155"/>
        <v>45993</v>
      </c>
      <c r="AS49" s="158"/>
      <c r="AT49" s="157">
        <f t="shared" si="156"/>
        <v>45994</v>
      </c>
      <c r="AU49" s="158"/>
      <c r="AV49" s="157">
        <f t="shared" si="157"/>
        <v>45995</v>
      </c>
      <c r="AW49" s="158"/>
      <c r="AX49" s="157">
        <f t="shared" si="158"/>
        <v>45996</v>
      </c>
      <c r="AY49" s="158"/>
      <c r="AZ49" s="157">
        <f t="shared" si="159"/>
        <v>45997</v>
      </c>
      <c r="BA49" s="156" t="str">
        <f t="shared" ca="1" si="160"/>
        <v/>
      </c>
      <c r="BB49" s="23"/>
    </row>
    <row r="50" spans="2:54" ht="24" customHeight="1">
      <c r="B50" s="23"/>
      <c r="C50" s="23"/>
      <c r="D50" s="23"/>
      <c r="E50" s="23"/>
      <c r="F50" s="23"/>
      <c r="G50" s="23"/>
      <c r="H50" s="156">
        <f t="shared" ref="H50:H56" si="161">T48+1</f>
        <v>45935</v>
      </c>
      <c r="I50" s="156" t="str">
        <f ca="1">IFERROR(VLOOKUP(H51,INDIRECT("祝祭日"),2,0),"")</f>
        <v/>
      </c>
      <c r="J50" s="156">
        <f t="shared" si="142"/>
        <v>45936</v>
      </c>
      <c r="K50" s="156" t="str">
        <f ca="1">IFERROR(VLOOKUP(J51,INDIRECT("祝祭日"),2,0),"")</f>
        <v/>
      </c>
      <c r="L50" s="156">
        <f t="shared" si="143"/>
        <v>45937</v>
      </c>
      <c r="M50" s="156" t="str">
        <f ca="1">IFERROR(VLOOKUP(L51,INDIRECT("祝祭日"),2,0),"")</f>
        <v/>
      </c>
      <c r="N50" s="156">
        <f t="shared" si="144"/>
        <v>45938</v>
      </c>
      <c r="O50" s="156" t="str">
        <f ca="1">IFERROR(VLOOKUP(N51,INDIRECT("祝祭日"),2,0),"")</f>
        <v/>
      </c>
      <c r="P50" s="156">
        <f t="shared" si="145"/>
        <v>45939</v>
      </c>
      <c r="Q50" s="156" t="str">
        <f ca="1">IFERROR(VLOOKUP(P51,INDIRECT("祝祭日"),2,0),"")</f>
        <v/>
      </c>
      <c r="R50" s="156">
        <f t="shared" si="146"/>
        <v>45940</v>
      </c>
      <c r="S50" s="156" t="str">
        <f ca="1">IFERROR(VLOOKUP(R51,INDIRECT("祝祭日"),2,0),"")</f>
        <v/>
      </c>
      <c r="T50" s="156">
        <f t="shared" si="147"/>
        <v>45941</v>
      </c>
      <c r="U50" s="161" t="str">
        <f ca="1">IFERROR(VLOOKUP(T79,INDIRECT("祝祭日"),2,0),"")</f>
        <v/>
      </c>
      <c r="V50" s="161"/>
      <c r="W50" s="161"/>
      <c r="X50" s="156">
        <f t="shared" ref="X50:X56" si="162">AJ48+1</f>
        <v>45963</v>
      </c>
      <c r="Y50" s="156" t="str">
        <f ca="1">IFERROR(VLOOKUP(X51,INDIRECT("祝祭日"),2,0),"")</f>
        <v/>
      </c>
      <c r="Z50" s="156">
        <f t="shared" si="148"/>
        <v>45964</v>
      </c>
      <c r="AA50" s="156" t="str">
        <f ca="1">IFERROR(VLOOKUP(Z51,INDIRECT("祝祭日"),2,0),"")</f>
        <v>文化の日</v>
      </c>
      <c r="AB50" s="156">
        <f t="shared" si="149"/>
        <v>45965</v>
      </c>
      <c r="AC50" s="156" t="str">
        <f ca="1">IFERROR(VLOOKUP(AB51,INDIRECT("祝祭日"),2,0),"")</f>
        <v/>
      </c>
      <c r="AD50" s="156">
        <f t="shared" si="150"/>
        <v>45966</v>
      </c>
      <c r="AE50" s="156" t="str">
        <f ca="1">IFERROR(VLOOKUP(AD51,INDIRECT("祝祭日"),2,0),"")</f>
        <v/>
      </c>
      <c r="AF50" s="156">
        <f t="shared" si="151"/>
        <v>45967</v>
      </c>
      <c r="AG50" s="156" t="str">
        <f ca="1">IFERROR(VLOOKUP(AF51,INDIRECT("祝祭日"),2,0),"")</f>
        <v/>
      </c>
      <c r="AH50" s="156">
        <f t="shared" si="152"/>
        <v>45968</v>
      </c>
      <c r="AI50" s="156" t="str">
        <f ca="1">IFERROR(VLOOKUP(AH51,INDIRECT("祝祭日"),2,0),"")</f>
        <v/>
      </c>
      <c r="AJ50" s="156">
        <f t="shared" si="153"/>
        <v>45969</v>
      </c>
      <c r="AK50" s="161" t="str">
        <f ca="1">IFERROR(VLOOKUP(AJ79,INDIRECT("祝祭日"),2,0),"")</f>
        <v/>
      </c>
      <c r="AL50" s="161"/>
      <c r="AM50" s="162"/>
      <c r="AN50" s="156">
        <f t="shared" ref="AN50:AN56" si="163">AZ48+1</f>
        <v>45998</v>
      </c>
      <c r="AO50" s="156" t="str">
        <f ca="1">IFERROR(VLOOKUP(AN51,INDIRECT("祝祭日"),2,0),"")</f>
        <v/>
      </c>
      <c r="AP50" s="156">
        <f t="shared" si="154"/>
        <v>45999</v>
      </c>
      <c r="AQ50" s="156" t="str">
        <f ca="1">IFERROR(VLOOKUP(AP51,INDIRECT("祝祭日"),2,0),"")</f>
        <v/>
      </c>
      <c r="AR50" s="156">
        <f t="shared" si="155"/>
        <v>46000</v>
      </c>
      <c r="AS50" s="156" t="str">
        <f ca="1">IFERROR(VLOOKUP(AR51,INDIRECT("祝祭日"),2,0),"")</f>
        <v/>
      </c>
      <c r="AT50" s="156">
        <f t="shared" si="156"/>
        <v>46001</v>
      </c>
      <c r="AU50" s="156" t="str">
        <f ca="1">IFERROR(VLOOKUP(AT51,INDIRECT("祝祭日"),2,0),"")</f>
        <v/>
      </c>
      <c r="AV50" s="156">
        <f t="shared" si="157"/>
        <v>46002</v>
      </c>
      <c r="AW50" s="156" t="str">
        <f ca="1">IFERROR(VLOOKUP(AV51,INDIRECT("祝祭日"),2,0),"")</f>
        <v/>
      </c>
      <c r="AX50" s="156">
        <f t="shared" si="158"/>
        <v>46003</v>
      </c>
      <c r="AY50" s="156" t="str">
        <f t="shared" ref="AY50:AY58" ca="1" si="164">IFERROR(VLOOKUP(AX51,INDIRECT("祝祭日"),2,0),"")</f>
        <v/>
      </c>
      <c r="AZ50" s="156">
        <f t="shared" si="159"/>
        <v>46004</v>
      </c>
      <c r="BA50" s="156" t="str">
        <f t="shared" ca="1" si="160"/>
        <v/>
      </c>
      <c r="BB50" s="23"/>
    </row>
    <row r="51" spans="2:54" ht="39.9" hidden="1" customHeight="1">
      <c r="B51" s="23"/>
      <c r="C51" s="23"/>
      <c r="D51" s="23"/>
      <c r="E51" s="23"/>
      <c r="F51" s="23"/>
      <c r="G51" s="23"/>
      <c r="H51" s="157">
        <f t="shared" si="161"/>
        <v>45935</v>
      </c>
      <c r="I51" s="157"/>
      <c r="J51" s="157">
        <f t="shared" si="142"/>
        <v>45936</v>
      </c>
      <c r="K51" s="157"/>
      <c r="L51" s="157">
        <f t="shared" si="143"/>
        <v>45937</v>
      </c>
      <c r="M51" s="157"/>
      <c r="N51" s="157">
        <f t="shared" si="144"/>
        <v>45938</v>
      </c>
      <c r="O51" s="157"/>
      <c r="P51" s="157">
        <f t="shared" si="145"/>
        <v>45939</v>
      </c>
      <c r="Q51" s="158">
        <f>MONTH(P51)</f>
        <v>10</v>
      </c>
      <c r="R51" s="157">
        <f t="shared" si="146"/>
        <v>45940</v>
      </c>
      <c r="S51" s="158">
        <f>MONTH(R51)</f>
        <v>10</v>
      </c>
      <c r="T51" s="157">
        <f t="shared" si="147"/>
        <v>45941</v>
      </c>
      <c r="U51" s="163"/>
      <c r="V51" s="163"/>
      <c r="W51" s="163"/>
      <c r="X51" s="157">
        <f t="shared" si="162"/>
        <v>45963</v>
      </c>
      <c r="Y51" s="157"/>
      <c r="Z51" s="157">
        <f t="shared" si="148"/>
        <v>45964</v>
      </c>
      <c r="AA51" s="157"/>
      <c r="AB51" s="157">
        <f t="shared" si="149"/>
        <v>45965</v>
      </c>
      <c r="AC51" s="157"/>
      <c r="AD51" s="157">
        <f t="shared" si="150"/>
        <v>45966</v>
      </c>
      <c r="AE51" s="157"/>
      <c r="AF51" s="157">
        <f t="shared" si="151"/>
        <v>45967</v>
      </c>
      <c r="AG51" s="158">
        <f>MONTH(AF51)</f>
        <v>11</v>
      </c>
      <c r="AH51" s="157">
        <f t="shared" si="152"/>
        <v>45968</v>
      </c>
      <c r="AI51" s="158">
        <f>MONTH(AH51)</f>
        <v>11</v>
      </c>
      <c r="AJ51" s="157">
        <f t="shared" si="153"/>
        <v>45969</v>
      </c>
      <c r="AK51" s="163"/>
      <c r="AL51" s="163"/>
      <c r="AM51" s="164"/>
      <c r="AN51" s="157">
        <f t="shared" si="163"/>
        <v>45998</v>
      </c>
      <c r="AO51" s="157"/>
      <c r="AP51" s="157">
        <f t="shared" si="154"/>
        <v>45999</v>
      </c>
      <c r="AQ51" s="157"/>
      <c r="AR51" s="157">
        <f t="shared" si="155"/>
        <v>46000</v>
      </c>
      <c r="AS51" s="157"/>
      <c r="AT51" s="157">
        <f t="shared" si="156"/>
        <v>46001</v>
      </c>
      <c r="AU51" s="157"/>
      <c r="AV51" s="157">
        <f t="shared" si="157"/>
        <v>46002</v>
      </c>
      <c r="AW51" s="158">
        <f>MONTH(AV51)</f>
        <v>12</v>
      </c>
      <c r="AX51" s="157">
        <f t="shared" si="158"/>
        <v>46003</v>
      </c>
      <c r="AY51" s="156" t="str">
        <f t="shared" ca="1" si="164"/>
        <v/>
      </c>
      <c r="AZ51" s="157">
        <f t="shared" si="159"/>
        <v>46004</v>
      </c>
      <c r="BA51" s="156" t="str">
        <f t="shared" ca="1" si="160"/>
        <v/>
      </c>
      <c r="BB51" s="23"/>
    </row>
    <row r="52" spans="2:54" ht="24" customHeight="1">
      <c r="B52" s="23"/>
      <c r="C52" s="23"/>
      <c r="D52" s="23"/>
      <c r="E52" s="23"/>
      <c r="F52" s="23"/>
      <c r="G52" s="23"/>
      <c r="H52" s="156">
        <f t="shared" si="161"/>
        <v>45942</v>
      </c>
      <c r="I52" s="156" t="str">
        <f ca="1">IFERROR(VLOOKUP(H53,INDIRECT("祝祭日"),2,0),"")</f>
        <v/>
      </c>
      <c r="J52" s="156">
        <f t="shared" si="142"/>
        <v>45943</v>
      </c>
      <c r="K52" s="156" t="str">
        <f ca="1">IFERROR(VLOOKUP(J53,INDIRECT("祝祭日"),2,0),"")</f>
        <v>スポーツの日</v>
      </c>
      <c r="L52" s="156">
        <f t="shared" si="143"/>
        <v>45944</v>
      </c>
      <c r="M52" s="156" t="str">
        <f ca="1">IFERROR(VLOOKUP(L53,INDIRECT("祝祭日"),2,0),"")</f>
        <v/>
      </c>
      <c r="N52" s="156">
        <f t="shared" si="144"/>
        <v>45945</v>
      </c>
      <c r="O52" s="156" t="str">
        <f ca="1">IFERROR(VLOOKUP(N53,INDIRECT("祝祭日"),2,0),"")</f>
        <v/>
      </c>
      <c r="P52" s="156">
        <f t="shared" si="145"/>
        <v>45946</v>
      </c>
      <c r="Q52" s="156" t="str">
        <f ca="1">IFERROR(VLOOKUP(P53,INDIRECT("祝祭日"),2,0),"")</f>
        <v/>
      </c>
      <c r="R52" s="156">
        <f t="shared" si="146"/>
        <v>45947</v>
      </c>
      <c r="S52" s="156" t="str">
        <f ca="1">IFERROR(VLOOKUP(R53,INDIRECT("祝祭日"),2,0),"")</f>
        <v/>
      </c>
      <c r="T52" s="156">
        <f t="shared" si="147"/>
        <v>45948</v>
      </c>
      <c r="U52" s="161" t="str">
        <f ca="1">IFERROR(VLOOKUP(T81,INDIRECT("祝祭日"),2,0),"")</f>
        <v/>
      </c>
      <c r="V52" s="161"/>
      <c r="W52" s="161"/>
      <c r="X52" s="156">
        <f t="shared" si="162"/>
        <v>45970</v>
      </c>
      <c r="Y52" s="156" t="str">
        <f ca="1">IFERROR(VLOOKUP(X53,INDIRECT("祝祭日"),2,0),"")</f>
        <v/>
      </c>
      <c r="Z52" s="156">
        <f t="shared" si="148"/>
        <v>45971</v>
      </c>
      <c r="AA52" s="156" t="str">
        <f ca="1">IFERROR(VLOOKUP(Z53,INDIRECT("祝祭日"),2,0),"")</f>
        <v/>
      </c>
      <c r="AB52" s="156">
        <f t="shared" si="149"/>
        <v>45972</v>
      </c>
      <c r="AC52" s="156" t="str">
        <f ca="1">IFERROR(VLOOKUP(AB53,INDIRECT("祝祭日"),2,0),"")</f>
        <v/>
      </c>
      <c r="AD52" s="156">
        <f t="shared" si="150"/>
        <v>45973</v>
      </c>
      <c r="AE52" s="156" t="str">
        <f ca="1">IFERROR(VLOOKUP(AD53,INDIRECT("祝祭日"),2,0),"")</f>
        <v/>
      </c>
      <c r="AF52" s="156">
        <f t="shared" si="151"/>
        <v>45974</v>
      </c>
      <c r="AG52" s="156" t="str">
        <f ca="1">IFERROR(VLOOKUP(AF53,INDIRECT("祝祭日"),2,0),"")</f>
        <v/>
      </c>
      <c r="AH52" s="156">
        <f t="shared" si="152"/>
        <v>45975</v>
      </c>
      <c r="AI52" s="156" t="str">
        <f ca="1">IFERROR(VLOOKUP(AH53,INDIRECT("祝祭日"),2,0),"")</f>
        <v/>
      </c>
      <c r="AJ52" s="156">
        <f t="shared" si="153"/>
        <v>45976</v>
      </c>
      <c r="AK52" s="161" t="str">
        <f ca="1">IFERROR(VLOOKUP(AJ81,INDIRECT("祝祭日"),2,0),"")</f>
        <v/>
      </c>
      <c r="AL52" s="161"/>
      <c r="AM52" s="162"/>
      <c r="AN52" s="156">
        <f t="shared" si="163"/>
        <v>46005</v>
      </c>
      <c r="AO52" s="156" t="str">
        <f ca="1">IFERROR(VLOOKUP(AN53,INDIRECT("祝祭日"),2,0),"")</f>
        <v/>
      </c>
      <c r="AP52" s="156">
        <f t="shared" si="154"/>
        <v>46006</v>
      </c>
      <c r="AQ52" s="156" t="str">
        <f ca="1">IFERROR(VLOOKUP(AP53,INDIRECT("祝祭日"),2,0),"")</f>
        <v/>
      </c>
      <c r="AR52" s="156">
        <f t="shared" si="155"/>
        <v>46007</v>
      </c>
      <c r="AS52" s="156" t="str">
        <f ca="1">IFERROR(VLOOKUP(AR53,INDIRECT("祝祭日"),2,0),"")</f>
        <v/>
      </c>
      <c r="AT52" s="156">
        <f t="shared" si="156"/>
        <v>46008</v>
      </c>
      <c r="AU52" s="156" t="str">
        <f ca="1">IFERROR(VLOOKUP(AT53,INDIRECT("祝祭日"),2,0),"")</f>
        <v/>
      </c>
      <c r="AV52" s="156">
        <f t="shared" si="157"/>
        <v>46009</v>
      </c>
      <c r="AW52" s="156" t="str">
        <f ca="1">IFERROR(VLOOKUP(AV53,INDIRECT("祝祭日"),2,0),"")</f>
        <v/>
      </c>
      <c r="AX52" s="156">
        <f t="shared" si="158"/>
        <v>46010</v>
      </c>
      <c r="AY52" s="156" t="str">
        <f t="shared" ca="1" si="164"/>
        <v/>
      </c>
      <c r="AZ52" s="156">
        <f t="shared" si="159"/>
        <v>46011</v>
      </c>
      <c r="BA52" s="156" t="str">
        <f t="shared" ca="1" si="160"/>
        <v/>
      </c>
      <c r="BB52" s="23"/>
    </row>
    <row r="53" spans="2:54" ht="39.9" hidden="1" customHeight="1">
      <c r="B53" s="23"/>
      <c r="C53" s="23"/>
      <c r="D53" s="23"/>
      <c r="E53" s="23"/>
      <c r="F53" s="23"/>
      <c r="G53" s="23"/>
      <c r="H53" s="157">
        <f t="shared" si="161"/>
        <v>45942</v>
      </c>
      <c r="I53" s="157"/>
      <c r="J53" s="157">
        <f t="shared" si="142"/>
        <v>45943</v>
      </c>
      <c r="K53" s="157"/>
      <c r="L53" s="157">
        <f t="shared" si="143"/>
        <v>45944</v>
      </c>
      <c r="M53" s="157"/>
      <c r="N53" s="157">
        <f t="shared" si="144"/>
        <v>45945</v>
      </c>
      <c r="O53" s="157"/>
      <c r="P53" s="157">
        <f t="shared" si="145"/>
        <v>45946</v>
      </c>
      <c r="Q53" s="157"/>
      <c r="R53" s="157">
        <f t="shared" si="146"/>
        <v>45947</v>
      </c>
      <c r="S53" s="157"/>
      <c r="T53" s="157">
        <f t="shared" si="147"/>
        <v>45948</v>
      </c>
      <c r="U53" s="164"/>
      <c r="V53" s="164"/>
      <c r="W53" s="164"/>
      <c r="X53" s="157">
        <f t="shared" si="162"/>
        <v>45970</v>
      </c>
      <c r="Y53" s="157"/>
      <c r="Z53" s="157">
        <f t="shared" si="148"/>
        <v>45971</v>
      </c>
      <c r="AA53" s="157"/>
      <c r="AB53" s="157">
        <f t="shared" si="149"/>
        <v>45972</v>
      </c>
      <c r="AC53" s="157"/>
      <c r="AD53" s="157">
        <f t="shared" si="150"/>
        <v>45973</v>
      </c>
      <c r="AE53" s="157"/>
      <c r="AF53" s="157">
        <f t="shared" si="151"/>
        <v>45974</v>
      </c>
      <c r="AG53" s="157"/>
      <c r="AH53" s="157">
        <f t="shared" si="152"/>
        <v>45975</v>
      </c>
      <c r="AI53" s="157"/>
      <c r="AJ53" s="157">
        <f t="shared" si="153"/>
        <v>45976</v>
      </c>
      <c r="AK53" s="164"/>
      <c r="AL53" s="164"/>
      <c r="AM53" s="164"/>
      <c r="AN53" s="157">
        <f t="shared" si="163"/>
        <v>46005</v>
      </c>
      <c r="AO53" s="157"/>
      <c r="AP53" s="157">
        <f t="shared" si="154"/>
        <v>46006</v>
      </c>
      <c r="AQ53" s="157"/>
      <c r="AR53" s="157">
        <f t="shared" si="155"/>
        <v>46007</v>
      </c>
      <c r="AS53" s="157"/>
      <c r="AT53" s="157">
        <f t="shared" si="156"/>
        <v>46008</v>
      </c>
      <c r="AU53" s="157"/>
      <c r="AV53" s="157">
        <f t="shared" si="157"/>
        <v>46009</v>
      </c>
      <c r="AW53" s="157"/>
      <c r="AX53" s="157">
        <f t="shared" si="158"/>
        <v>46010</v>
      </c>
      <c r="AY53" s="156" t="str">
        <f t="shared" ca="1" si="164"/>
        <v/>
      </c>
      <c r="AZ53" s="157">
        <f t="shared" si="159"/>
        <v>46011</v>
      </c>
      <c r="BA53" s="156" t="str">
        <f t="shared" ca="1" si="160"/>
        <v/>
      </c>
      <c r="BB53" s="23"/>
    </row>
    <row r="54" spans="2:54" ht="24" customHeight="1">
      <c r="B54" s="23"/>
      <c r="C54" s="23"/>
      <c r="D54" s="23"/>
      <c r="E54" s="23"/>
      <c r="F54" s="23"/>
      <c r="G54" s="23"/>
      <c r="H54" s="156">
        <f t="shared" si="161"/>
        <v>45949</v>
      </c>
      <c r="I54" s="156" t="str">
        <f ca="1">IFERROR(VLOOKUP(H55,INDIRECT("祝祭日"),2,0),"")</f>
        <v/>
      </c>
      <c r="J54" s="156">
        <f t="shared" si="142"/>
        <v>45950</v>
      </c>
      <c r="K54" s="156" t="str">
        <f ca="1">IFERROR(VLOOKUP(J55,INDIRECT("祝祭日"),2,0),"")</f>
        <v/>
      </c>
      <c r="L54" s="156">
        <f t="shared" si="143"/>
        <v>45951</v>
      </c>
      <c r="M54" s="156" t="str">
        <f ca="1">IFERROR(VLOOKUP(L55,INDIRECT("祝祭日"),2,0),"")</f>
        <v/>
      </c>
      <c r="N54" s="156">
        <f t="shared" si="144"/>
        <v>45952</v>
      </c>
      <c r="O54" s="156" t="str">
        <f ca="1">IFERROR(VLOOKUP(N55,INDIRECT("祝祭日"),2,0),"")</f>
        <v/>
      </c>
      <c r="P54" s="156">
        <f t="shared" si="145"/>
        <v>45953</v>
      </c>
      <c r="Q54" s="156" t="str">
        <f ca="1">IFERROR(VLOOKUP(P55,INDIRECT("祝祭日"),2,0),"")</f>
        <v/>
      </c>
      <c r="R54" s="156">
        <f t="shared" si="146"/>
        <v>45954</v>
      </c>
      <c r="S54" s="156" t="str">
        <f ca="1">IFERROR(VLOOKUP(R55,INDIRECT("祝祭日"),2,0),"")</f>
        <v/>
      </c>
      <c r="T54" s="156">
        <f t="shared" si="147"/>
        <v>45955</v>
      </c>
      <c r="U54" s="161" t="str">
        <f ca="1">IFERROR(VLOOKUP(T83,INDIRECT("祝祭日"),2,0),"")</f>
        <v/>
      </c>
      <c r="V54" s="161"/>
      <c r="W54" s="161"/>
      <c r="X54" s="156">
        <f t="shared" si="162"/>
        <v>45977</v>
      </c>
      <c r="Y54" s="156" t="str">
        <f ca="1">IFERROR(VLOOKUP(X55,INDIRECT("祝祭日"),2,0),"")</f>
        <v/>
      </c>
      <c r="Z54" s="156">
        <f t="shared" si="148"/>
        <v>45978</v>
      </c>
      <c r="AA54" s="156" t="str">
        <f ca="1">IFERROR(VLOOKUP(Z55,INDIRECT("祝祭日"),2,0),"")</f>
        <v/>
      </c>
      <c r="AB54" s="156">
        <f t="shared" si="149"/>
        <v>45979</v>
      </c>
      <c r="AC54" s="156" t="str">
        <f ca="1">IFERROR(VLOOKUP(AB55,INDIRECT("祝祭日"),2,0),"")</f>
        <v/>
      </c>
      <c r="AD54" s="156">
        <f t="shared" si="150"/>
        <v>45980</v>
      </c>
      <c r="AE54" s="156" t="str">
        <f ca="1">IFERROR(VLOOKUP(AD55,INDIRECT("祝祭日"),2,0),"")</f>
        <v/>
      </c>
      <c r="AF54" s="156">
        <f t="shared" si="151"/>
        <v>45981</v>
      </c>
      <c r="AG54" s="156" t="str">
        <f ca="1">IFERROR(VLOOKUP(AF55,INDIRECT("祝祭日"),2,0),"")</f>
        <v/>
      </c>
      <c r="AH54" s="156">
        <f t="shared" si="152"/>
        <v>45982</v>
      </c>
      <c r="AI54" s="156" t="str">
        <f ca="1">IFERROR(VLOOKUP(AH55,INDIRECT("祝祭日"),2,0),"")</f>
        <v/>
      </c>
      <c r="AJ54" s="156">
        <f t="shared" si="153"/>
        <v>45983</v>
      </c>
      <c r="AK54" s="161" t="str">
        <f ca="1">IFERROR(VLOOKUP(AJ83,INDIRECT("祝祭日"),2,0),"")</f>
        <v/>
      </c>
      <c r="AL54" s="161"/>
      <c r="AM54" s="162"/>
      <c r="AN54" s="156">
        <f t="shared" si="163"/>
        <v>46012</v>
      </c>
      <c r="AO54" s="156" t="str">
        <f ca="1">IFERROR(VLOOKUP(AN55,INDIRECT("祝祭日"),2,0),"")</f>
        <v/>
      </c>
      <c r="AP54" s="156">
        <f t="shared" si="154"/>
        <v>46013</v>
      </c>
      <c r="AQ54" s="156" t="str">
        <f ca="1">IFERROR(VLOOKUP(AP55,INDIRECT("祝祭日"),2,0),"")</f>
        <v/>
      </c>
      <c r="AR54" s="156">
        <f t="shared" si="155"/>
        <v>46014</v>
      </c>
      <c r="AS54" s="156" t="str">
        <f ca="1">IFERROR(VLOOKUP(AR55,INDIRECT("祝祭日"),2,0),"")</f>
        <v/>
      </c>
      <c r="AT54" s="156">
        <f t="shared" si="156"/>
        <v>46015</v>
      </c>
      <c r="AU54" s="156" t="str">
        <f ca="1">IFERROR(VLOOKUP(AT55,INDIRECT("祝祭日"),2,0),"")</f>
        <v/>
      </c>
      <c r="AV54" s="156">
        <f t="shared" si="157"/>
        <v>46016</v>
      </c>
      <c r="AW54" s="156" t="str">
        <f ca="1">IFERROR(VLOOKUP(AV55,INDIRECT("祝祭日"),2,0),"")</f>
        <v/>
      </c>
      <c r="AX54" s="156">
        <f t="shared" si="158"/>
        <v>46017</v>
      </c>
      <c r="AY54" s="156" t="str">
        <f t="shared" ca="1" si="164"/>
        <v/>
      </c>
      <c r="AZ54" s="156">
        <f t="shared" si="159"/>
        <v>46018</v>
      </c>
      <c r="BA54" s="156" t="str">
        <f t="shared" ca="1" si="160"/>
        <v/>
      </c>
      <c r="BB54" s="23"/>
    </row>
    <row r="55" spans="2:54" ht="39.9" hidden="1" customHeight="1">
      <c r="B55" s="23"/>
      <c r="C55" s="23"/>
      <c r="D55" s="23"/>
      <c r="E55" s="23"/>
      <c r="F55" s="23"/>
      <c r="G55" s="23"/>
      <c r="H55" s="157">
        <f t="shared" si="161"/>
        <v>45949</v>
      </c>
      <c r="I55" s="157"/>
      <c r="J55" s="157">
        <f t="shared" si="142"/>
        <v>45950</v>
      </c>
      <c r="K55" s="157"/>
      <c r="L55" s="157">
        <f t="shared" si="143"/>
        <v>45951</v>
      </c>
      <c r="M55" s="157"/>
      <c r="N55" s="157">
        <f t="shared" si="144"/>
        <v>45952</v>
      </c>
      <c r="O55" s="157"/>
      <c r="P55" s="157">
        <f t="shared" si="145"/>
        <v>45953</v>
      </c>
      <c r="Q55" s="157"/>
      <c r="R55" s="157">
        <f t="shared" si="146"/>
        <v>45954</v>
      </c>
      <c r="S55" s="157"/>
      <c r="T55" s="157">
        <f t="shared" si="147"/>
        <v>45955</v>
      </c>
      <c r="U55" s="164"/>
      <c r="V55" s="164"/>
      <c r="W55" s="164"/>
      <c r="X55" s="157">
        <f>AJ53+1</f>
        <v>45977</v>
      </c>
      <c r="Y55" s="157"/>
      <c r="Z55" s="157">
        <f t="shared" si="148"/>
        <v>45978</v>
      </c>
      <c r="AA55" s="157"/>
      <c r="AB55" s="157">
        <f t="shared" si="149"/>
        <v>45979</v>
      </c>
      <c r="AC55" s="157"/>
      <c r="AD55" s="157">
        <f t="shared" si="150"/>
        <v>45980</v>
      </c>
      <c r="AE55" s="157"/>
      <c r="AF55" s="157">
        <f t="shared" si="151"/>
        <v>45981</v>
      </c>
      <c r="AG55" s="157"/>
      <c r="AH55" s="157">
        <f t="shared" si="152"/>
        <v>45982</v>
      </c>
      <c r="AI55" s="157"/>
      <c r="AJ55" s="157">
        <f t="shared" si="153"/>
        <v>45983</v>
      </c>
      <c r="AK55" s="164"/>
      <c r="AL55" s="164"/>
      <c r="AM55" s="164"/>
      <c r="AN55" s="157">
        <f t="shared" si="163"/>
        <v>46012</v>
      </c>
      <c r="AO55" s="157"/>
      <c r="AP55" s="157">
        <f t="shared" si="154"/>
        <v>46013</v>
      </c>
      <c r="AQ55" s="157"/>
      <c r="AR55" s="157">
        <f t="shared" si="155"/>
        <v>46014</v>
      </c>
      <c r="AS55" s="157"/>
      <c r="AT55" s="157">
        <f t="shared" si="156"/>
        <v>46015</v>
      </c>
      <c r="AU55" s="157"/>
      <c r="AV55" s="157">
        <f t="shared" si="157"/>
        <v>46016</v>
      </c>
      <c r="AW55" s="157"/>
      <c r="AX55" s="157">
        <f t="shared" si="158"/>
        <v>46017</v>
      </c>
      <c r="AY55" s="156" t="str">
        <f t="shared" ca="1" si="164"/>
        <v/>
      </c>
      <c r="AZ55" s="157">
        <f t="shared" si="159"/>
        <v>46018</v>
      </c>
      <c r="BA55" s="156" t="str">
        <f t="shared" ca="1" si="160"/>
        <v/>
      </c>
      <c r="BB55" s="23"/>
    </row>
    <row r="56" spans="2:54" ht="24" customHeight="1">
      <c r="B56" s="23"/>
      <c r="C56" s="23"/>
      <c r="D56" s="23"/>
      <c r="E56" s="23"/>
      <c r="F56" s="23"/>
      <c r="G56" s="23"/>
      <c r="H56" s="156">
        <f t="shared" si="161"/>
        <v>45956</v>
      </c>
      <c r="I56" s="156" t="str">
        <f ca="1">IFERROR(VLOOKUP(H57,INDIRECT("祝祭日"),2,0),"")</f>
        <v/>
      </c>
      <c r="J56" s="156">
        <f t="shared" si="142"/>
        <v>45957</v>
      </c>
      <c r="K56" s="156" t="str">
        <f ca="1">IFERROR(VLOOKUP(J57,INDIRECT("祝祭日"),2,0),"")</f>
        <v/>
      </c>
      <c r="L56" s="156">
        <f t="shared" si="143"/>
        <v>45958</v>
      </c>
      <c r="M56" s="156" t="str">
        <f ca="1">IFERROR(VLOOKUP(L57,INDIRECT("祝祭日"),2,0),"")</f>
        <v/>
      </c>
      <c r="N56" s="156">
        <f t="shared" si="144"/>
        <v>45959</v>
      </c>
      <c r="O56" s="156" t="str">
        <f ca="1">IFERROR(VLOOKUP(N57,INDIRECT("祝祭日"),2,0),"")</f>
        <v/>
      </c>
      <c r="P56" s="156">
        <f t="shared" si="145"/>
        <v>45960</v>
      </c>
      <c r="Q56" s="156" t="str">
        <f ca="1">IFERROR(VLOOKUP(P57,INDIRECT("祝祭日"),2,0),"")</f>
        <v/>
      </c>
      <c r="R56" s="156">
        <f t="shared" si="146"/>
        <v>45961</v>
      </c>
      <c r="S56" s="156" t="str">
        <f ca="1">IFERROR(VLOOKUP(R57,INDIRECT("祝祭日"),2,0),"")</f>
        <v/>
      </c>
      <c r="T56" s="156">
        <f t="shared" si="147"/>
        <v>45962</v>
      </c>
      <c r="U56" s="161" t="str">
        <f ca="1">IFERROR(VLOOKUP(T57,INDIRECT("祝祭日"),2,0),"")</f>
        <v/>
      </c>
      <c r="V56" s="161"/>
      <c r="W56" s="161"/>
      <c r="X56" s="156">
        <f t="shared" si="162"/>
        <v>45984</v>
      </c>
      <c r="Y56" s="156" t="str">
        <f ca="1">IFERROR(VLOOKUP(X57,INDIRECT("祝祭日"),2,0),"")</f>
        <v>勤労感謝の日</v>
      </c>
      <c r="Z56" s="156">
        <f t="shared" si="148"/>
        <v>45985</v>
      </c>
      <c r="AA56" s="156" t="str">
        <f ca="1">IFERROR(VLOOKUP(Z57,INDIRECT("祝祭日"),2,0),"")</f>
        <v>休日</v>
      </c>
      <c r="AB56" s="156">
        <f t="shared" si="149"/>
        <v>45986</v>
      </c>
      <c r="AC56" s="156" t="str">
        <f ca="1">IFERROR(VLOOKUP(AB57,INDIRECT("祝祭日"),2,0),"")</f>
        <v/>
      </c>
      <c r="AD56" s="156">
        <f t="shared" si="150"/>
        <v>45987</v>
      </c>
      <c r="AE56" s="156" t="str">
        <f ca="1">IFERROR(VLOOKUP(AD57,INDIRECT("祝祭日"),2,0),"")</f>
        <v/>
      </c>
      <c r="AF56" s="156">
        <f t="shared" si="151"/>
        <v>45988</v>
      </c>
      <c r="AG56" s="156" t="str">
        <f ca="1">IFERROR(VLOOKUP(AF57,INDIRECT("祝祭日"),2,0),"")</f>
        <v/>
      </c>
      <c r="AH56" s="156">
        <f t="shared" si="152"/>
        <v>45989</v>
      </c>
      <c r="AI56" s="156" t="str">
        <f ca="1">IFERROR(VLOOKUP(AH57,INDIRECT("祝祭日"),2,0),"")</f>
        <v/>
      </c>
      <c r="AJ56" s="156">
        <f t="shared" si="153"/>
        <v>45990</v>
      </c>
      <c r="AK56" s="161" t="str">
        <f ca="1">IFERROR(VLOOKUP(AJ57,INDIRECT("祝祭日"),2,0),"")</f>
        <v/>
      </c>
      <c r="AL56" s="161"/>
      <c r="AM56" s="162"/>
      <c r="AN56" s="156">
        <f t="shared" si="163"/>
        <v>46019</v>
      </c>
      <c r="AO56" s="156" t="str">
        <f ca="1">IFERROR(VLOOKUP(AN57,INDIRECT("祝祭日"),2,0),"")</f>
        <v/>
      </c>
      <c r="AP56" s="156">
        <f t="shared" si="154"/>
        <v>46020</v>
      </c>
      <c r="AQ56" s="156" t="str">
        <f ca="1">IFERROR(VLOOKUP(AP57,INDIRECT("祝祭日"),2,0),"")</f>
        <v/>
      </c>
      <c r="AR56" s="156">
        <f t="shared" si="155"/>
        <v>46021</v>
      </c>
      <c r="AS56" s="156" t="str">
        <f ca="1">IFERROR(VLOOKUP(AR57,INDIRECT("祝祭日"),2,0),"")</f>
        <v/>
      </c>
      <c r="AT56" s="156">
        <f t="shared" si="156"/>
        <v>46022</v>
      </c>
      <c r="AU56" s="156" t="str">
        <f ca="1">IFERROR(VLOOKUP(AT57,INDIRECT("祝祭日"),2,0),"")</f>
        <v/>
      </c>
      <c r="AV56" s="156">
        <f t="shared" si="157"/>
        <v>46023</v>
      </c>
      <c r="AW56" s="156" t="str">
        <f ca="1">IFERROR(VLOOKUP(AV57,INDIRECT("祝祭日"),2,0),"")</f>
        <v>元日</v>
      </c>
      <c r="AX56" s="156">
        <f t="shared" si="158"/>
        <v>46024</v>
      </c>
      <c r="AY56" s="156" t="str">
        <f t="shared" ca="1" si="164"/>
        <v/>
      </c>
      <c r="AZ56" s="156">
        <f t="shared" si="159"/>
        <v>46025</v>
      </c>
      <c r="BA56" s="156" t="str">
        <f t="shared" ca="1" si="160"/>
        <v/>
      </c>
      <c r="BB56" s="23"/>
    </row>
    <row r="57" spans="2:54" ht="39.9" hidden="1" customHeight="1">
      <c r="B57" s="23"/>
      <c r="C57" s="23"/>
      <c r="D57" s="23"/>
      <c r="E57" s="23"/>
      <c r="F57" s="23"/>
      <c r="G57" s="23"/>
      <c r="H57" s="75">
        <f>T55+1</f>
        <v>45956</v>
      </c>
      <c r="I57" s="76"/>
      <c r="J57" s="75">
        <f>H57+1</f>
        <v>45957</v>
      </c>
      <c r="K57" s="76"/>
      <c r="L57" s="75">
        <f>J57+1</f>
        <v>45958</v>
      </c>
      <c r="M57" s="76"/>
      <c r="N57" s="75">
        <f>L57+1</f>
        <v>45959</v>
      </c>
      <c r="O57" s="76"/>
      <c r="P57" s="75">
        <f>N57+1</f>
        <v>45960</v>
      </c>
      <c r="Q57" s="76"/>
      <c r="R57" s="75">
        <f>P57+1</f>
        <v>45961</v>
      </c>
      <c r="S57" s="76"/>
      <c r="T57" s="75">
        <f>R57+1</f>
        <v>45962</v>
      </c>
      <c r="U57" s="23"/>
      <c r="V57" s="23"/>
      <c r="W57" s="23"/>
      <c r="X57" s="75">
        <f>AJ55+1</f>
        <v>45984</v>
      </c>
      <c r="Y57" s="76"/>
      <c r="Z57" s="75">
        <f>X57+1</f>
        <v>45985</v>
      </c>
      <c r="AA57" s="76"/>
      <c r="AB57" s="75">
        <f>Z57+1</f>
        <v>45986</v>
      </c>
      <c r="AC57" s="76"/>
      <c r="AD57" s="75">
        <f>AB57+1</f>
        <v>45987</v>
      </c>
      <c r="AE57" s="76"/>
      <c r="AF57" s="75">
        <f>AD57+1</f>
        <v>45988</v>
      </c>
      <c r="AG57" s="76"/>
      <c r="AH57" s="75">
        <f>AF57+1</f>
        <v>45989</v>
      </c>
      <c r="AI57" s="76"/>
      <c r="AJ57" s="75">
        <f>AH57+1</f>
        <v>45990</v>
      </c>
      <c r="AK57" s="23"/>
      <c r="AL57" s="23"/>
      <c r="AM57" s="23"/>
      <c r="AN57" s="75">
        <f>AZ55+1</f>
        <v>46019</v>
      </c>
      <c r="AO57" s="76"/>
      <c r="AP57" s="75">
        <f>AN57+1</f>
        <v>46020</v>
      </c>
      <c r="AQ57" s="76"/>
      <c r="AR57" s="75">
        <f>AP57+1</f>
        <v>46021</v>
      </c>
      <c r="AS57" s="76"/>
      <c r="AT57" s="75">
        <f>AR57+1</f>
        <v>46022</v>
      </c>
      <c r="AU57" s="76"/>
      <c r="AV57" s="75">
        <f>AT57+1</f>
        <v>46023</v>
      </c>
      <c r="AW57" s="76"/>
      <c r="AX57" s="75">
        <f>AV57+1</f>
        <v>46024</v>
      </c>
      <c r="AY57" s="76"/>
      <c r="AZ57" s="75">
        <f>AX57+1</f>
        <v>46025</v>
      </c>
      <c r="BA57" s="156" t="str">
        <f t="shared" ca="1" si="160"/>
        <v/>
      </c>
      <c r="BB57" s="23"/>
    </row>
    <row r="58" spans="2:54" ht="24" customHeight="1">
      <c r="B58" s="23"/>
      <c r="C58" s="23"/>
      <c r="D58" s="23"/>
      <c r="E58" s="23"/>
      <c r="F58" s="23"/>
      <c r="G58" s="23"/>
      <c r="H58" s="156">
        <f t="shared" ref="H58" si="165">T56+1</f>
        <v>45963</v>
      </c>
      <c r="I58" s="156" t="str">
        <f ca="1">IFERROR(VLOOKUP(H59,INDIRECT("祝祭日"),2,0),"")</f>
        <v/>
      </c>
      <c r="J58" s="156">
        <f t="shared" ref="J58" si="166">H58+1</f>
        <v>45964</v>
      </c>
      <c r="K58" s="156" t="str">
        <f ca="1">IFERROR(VLOOKUP(J59,INDIRECT("祝祭日"),2,0),"")</f>
        <v/>
      </c>
      <c r="L58" s="156">
        <f t="shared" ref="L58" si="167">J58+1</f>
        <v>45965</v>
      </c>
      <c r="M58" s="156" t="str">
        <f ca="1">IFERROR(VLOOKUP(L59,INDIRECT("祝祭日"),2,0),"")</f>
        <v/>
      </c>
      <c r="N58" s="156">
        <f t="shared" ref="N58" si="168">L58+1</f>
        <v>45966</v>
      </c>
      <c r="O58" s="156" t="str">
        <f ca="1">IFERROR(VLOOKUP(N59,INDIRECT("祝祭日"),2,0),"")</f>
        <v/>
      </c>
      <c r="P58" s="156">
        <f t="shared" ref="P58" si="169">N58+1</f>
        <v>45967</v>
      </c>
      <c r="Q58" s="156" t="str">
        <f ca="1">IFERROR(VLOOKUP(P59,INDIRECT("祝祭日"),2,0),"")</f>
        <v/>
      </c>
      <c r="R58" s="156">
        <f t="shared" ref="R58" si="170">P58+1</f>
        <v>45968</v>
      </c>
      <c r="S58" s="156" t="str">
        <f ca="1">IFERROR(VLOOKUP(R59,INDIRECT("祝祭日"),2,0),"")</f>
        <v/>
      </c>
      <c r="T58" s="156">
        <f t="shared" ref="T58" si="171">R58+1</f>
        <v>45969</v>
      </c>
      <c r="U58" s="161" t="str">
        <f ca="1">IFERROR(VLOOKUP(T59,INDIRECT("祝祭日"),2,0),"")</f>
        <v/>
      </c>
      <c r="V58" s="161"/>
      <c r="W58" s="161"/>
      <c r="X58" s="156">
        <f t="shared" ref="X58" si="172">AJ56+1</f>
        <v>45991</v>
      </c>
      <c r="Y58" s="156" t="str">
        <f ca="1">IFERROR(VLOOKUP(X59,INDIRECT("祝祭日"),2,0),"")</f>
        <v/>
      </c>
      <c r="Z58" s="156">
        <f t="shared" ref="Z58" si="173">X58+1</f>
        <v>45992</v>
      </c>
      <c r="AA58" s="156" t="str">
        <f ca="1">IFERROR(VLOOKUP(Z59,INDIRECT("祝祭日"),2,0),"")</f>
        <v/>
      </c>
      <c r="AB58" s="156">
        <f t="shared" ref="AB58" si="174">Z58+1</f>
        <v>45993</v>
      </c>
      <c r="AC58" s="156" t="str">
        <f ca="1">IFERROR(VLOOKUP(AB59,INDIRECT("祝祭日"),2,0),"")</f>
        <v/>
      </c>
      <c r="AD58" s="156">
        <f t="shared" ref="AD58" si="175">AB58+1</f>
        <v>45994</v>
      </c>
      <c r="AE58" s="156" t="str">
        <f ca="1">IFERROR(VLOOKUP(AD59,INDIRECT("祝祭日"),2,0),"")</f>
        <v/>
      </c>
      <c r="AF58" s="156">
        <f t="shared" ref="AF58" si="176">AD58+1</f>
        <v>45995</v>
      </c>
      <c r="AG58" s="156" t="str">
        <f ca="1">IFERROR(VLOOKUP(AF59,INDIRECT("祝祭日"),2,0),"")</f>
        <v/>
      </c>
      <c r="AH58" s="156">
        <f t="shared" ref="AH58" si="177">AF58+1</f>
        <v>45996</v>
      </c>
      <c r="AI58" s="156" t="str">
        <f ca="1">IFERROR(VLOOKUP(AH59,INDIRECT("祝祭日"),2,0),"")</f>
        <v/>
      </c>
      <c r="AJ58" s="156">
        <f t="shared" ref="AJ58" si="178">AH58+1</f>
        <v>45997</v>
      </c>
      <c r="AK58" s="161" t="str">
        <f ca="1">IFERROR(VLOOKUP(AJ59,INDIRECT("祝祭日"),2,0),"")</f>
        <v/>
      </c>
      <c r="AL58" s="161"/>
      <c r="AM58" s="162"/>
      <c r="AN58" s="156">
        <f t="shared" ref="AN58" si="179">AZ56+1</f>
        <v>46026</v>
      </c>
      <c r="AO58" s="156" t="str">
        <f ca="1">IFERROR(VLOOKUP(AN59,INDIRECT("祝祭日"),2,0),"")</f>
        <v/>
      </c>
      <c r="AP58" s="156">
        <f t="shared" ref="AP58" si="180">AN58+1</f>
        <v>46027</v>
      </c>
      <c r="AQ58" s="156" t="str">
        <f ca="1">IFERROR(VLOOKUP(AP59,INDIRECT("祝祭日"),2,0),"")</f>
        <v/>
      </c>
      <c r="AR58" s="156">
        <f t="shared" ref="AR58" si="181">AP58+1</f>
        <v>46028</v>
      </c>
      <c r="AS58" s="156" t="str">
        <f ca="1">IFERROR(VLOOKUP(AR59,INDIRECT("祝祭日"),2,0),"")</f>
        <v/>
      </c>
      <c r="AT58" s="156">
        <f t="shared" ref="AT58" si="182">AR58+1</f>
        <v>46029</v>
      </c>
      <c r="AU58" s="156" t="str">
        <f ca="1">IFERROR(VLOOKUP(AT59,INDIRECT("祝祭日"),2,0),"")</f>
        <v/>
      </c>
      <c r="AV58" s="156">
        <f t="shared" ref="AV58" si="183">AT58+1</f>
        <v>46030</v>
      </c>
      <c r="AW58" s="156" t="str">
        <f ca="1">IFERROR(VLOOKUP(AV59,INDIRECT("祝祭日"),2,0),"")</f>
        <v/>
      </c>
      <c r="AX58" s="156">
        <f t="shared" ref="AX58" si="184">AV58+1</f>
        <v>46031</v>
      </c>
      <c r="AY58" s="156" t="str">
        <f t="shared" ca="1" si="164"/>
        <v/>
      </c>
      <c r="AZ58" s="156">
        <f t="shared" ref="AZ58" si="185">AX58+1</f>
        <v>46032</v>
      </c>
      <c r="BA58" s="156" t="str">
        <f t="shared" ca="1" si="160"/>
        <v/>
      </c>
      <c r="BB58" s="23"/>
    </row>
    <row r="59" spans="2:54" ht="39.9" hidden="1" customHeight="1">
      <c r="B59" s="23"/>
      <c r="C59" s="23"/>
      <c r="D59" s="23"/>
      <c r="E59" s="23"/>
      <c r="F59" s="23"/>
      <c r="G59" s="23"/>
      <c r="H59" s="75" t="e">
        <f>#REF!+1</f>
        <v>#REF!</v>
      </c>
      <c r="I59" s="76"/>
      <c r="J59" s="75" t="e">
        <f>H59+1</f>
        <v>#REF!</v>
      </c>
      <c r="K59" s="76"/>
      <c r="L59" s="75" t="e">
        <f>J59+1</f>
        <v>#REF!</v>
      </c>
      <c r="M59" s="76"/>
      <c r="N59" s="75" t="e">
        <f>L59+1</f>
        <v>#REF!</v>
      </c>
      <c r="O59" s="76"/>
      <c r="P59" s="75" t="e">
        <f>N59+1</f>
        <v>#REF!</v>
      </c>
      <c r="Q59" s="76"/>
      <c r="R59" s="75" t="e">
        <f>P59+1</f>
        <v>#REF!</v>
      </c>
      <c r="S59" s="76"/>
      <c r="T59" s="75" t="e">
        <f>R59+1</f>
        <v>#REF!</v>
      </c>
      <c r="U59" s="23"/>
      <c r="V59" s="23"/>
      <c r="W59" s="23"/>
      <c r="X59" s="75" t="e">
        <f>#REF!+1</f>
        <v>#REF!</v>
      </c>
      <c r="Y59" s="76"/>
      <c r="Z59" s="75" t="e">
        <f>X59+1</f>
        <v>#REF!</v>
      </c>
      <c r="AA59" s="76"/>
      <c r="AB59" s="75" t="e">
        <f>Z59+1</f>
        <v>#REF!</v>
      </c>
      <c r="AC59" s="76"/>
      <c r="AD59" s="75" t="e">
        <f>AB59+1</f>
        <v>#REF!</v>
      </c>
      <c r="AE59" s="76"/>
      <c r="AF59" s="75" t="e">
        <f>AD59+1</f>
        <v>#REF!</v>
      </c>
      <c r="AG59" s="76"/>
      <c r="AH59" s="75" t="e">
        <f>AF59+1</f>
        <v>#REF!</v>
      </c>
      <c r="AI59" s="76"/>
      <c r="AJ59" s="75" t="e">
        <f>AH59+1</f>
        <v>#REF!</v>
      </c>
      <c r="AK59" s="23"/>
      <c r="AL59" s="23"/>
      <c r="AM59" s="23"/>
      <c r="AN59" s="75" t="e">
        <f>#REF!+1</f>
        <v>#REF!</v>
      </c>
      <c r="AO59" s="76"/>
      <c r="AP59" s="75" t="e">
        <f>AN59+1</f>
        <v>#REF!</v>
      </c>
      <c r="AQ59" s="76"/>
      <c r="AR59" s="75" t="e">
        <f>AP59+1</f>
        <v>#REF!</v>
      </c>
      <c r="AS59" s="76"/>
      <c r="AT59" s="75" t="e">
        <f>AR59+1</f>
        <v>#REF!</v>
      </c>
      <c r="AU59" s="76"/>
      <c r="AV59" s="75" t="e">
        <f>AT59+1</f>
        <v>#REF!</v>
      </c>
      <c r="AW59" s="76"/>
      <c r="AX59" s="75" t="e">
        <f>AV59+1</f>
        <v>#REF!</v>
      </c>
      <c r="AY59" s="76"/>
      <c r="AZ59" s="75" t="e">
        <f>AX59+1</f>
        <v>#REF!</v>
      </c>
      <c r="BA59" s="23"/>
      <c r="BB59" s="23"/>
    </row>
    <row r="60" spans="2:54" s="80" customFormat="1" ht="20.100000000000001" customHeight="1">
      <c r="B60" s="23"/>
      <c r="C60" s="23"/>
      <c r="D60" s="23"/>
      <c r="E60" s="23"/>
      <c r="F60" s="23"/>
      <c r="G60" s="23"/>
      <c r="H60" s="120"/>
      <c r="I60" s="120"/>
      <c r="J60" s="120"/>
      <c r="K60" s="120"/>
      <c r="L60" s="120"/>
      <c r="M60" s="120"/>
      <c r="N60" s="120"/>
      <c r="O60" s="120"/>
      <c r="P60" s="120"/>
      <c r="Q60" s="120"/>
      <c r="R60" s="120"/>
      <c r="S60" s="120"/>
      <c r="T60" s="120"/>
      <c r="U60" s="23"/>
      <c r="V60" s="23"/>
      <c r="W60" s="23"/>
      <c r="X60" s="120"/>
      <c r="Y60" s="120"/>
      <c r="Z60" s="120"/>
      <c r="AA60" s="120"/>
      <c r="AB60" s="120"/>
      <c r="AC60" s="120"/>
      <c r="AD60" s="120"/>
      <c r="AE60" s="120"/>
      <c r="AF60" s="120"/>
      <c r="AG60" s="120"/>
      <c r="AH60" s="120"/>
      <c r="AI60" s="120"/>
      <c r="AJ60" s="120"/>
      <c r="AK60" s="23"/>
      <c r="AL60" s="23"/>
      <c r="AM60" s="23"/>
      <c r="AN60" s="120"/>
      <c r="AO60" s="120"/>
      <c r="AP60" s="120"/>
      <c r="AQ60" s="120"/>
      <c r="AR60" s="120"/>
      <c r="AS60" s="120"/>
      <c r="AT60" s="120"/>
      <c r="AU60" s="120"/>
      <c r="AV60" s="120"/>
      <c r="AW60" s="120"/>
      <c r="AX60" s="120"/>
      <c r="AY60" s="120"/>
      <c r="AZ60" s="120"/>
      <c r="BA60" s="23"/>
      <c r="BB60" s="23"/>
    </row>
    <row r="61" spans="2:54" ht="39.9" customHeight="1">
      <c r="L61" s="79"/>
      <c r="M61" s="79"/>
      <c r="N61" s="80"/>
      <c r="O61" s="80"/>
      <c r="P61" s="80"/>
      <c r="Q61" s="80"/>
      <c r="R61" s="80"/>
      <c r="S61" s="80"/>
      <c r="AB61" s="79"/>
      <c r="AC61" s="79"/>
      <c r="AD61" s="80"/>
      <c r="AE61" s="80"/>
      <c r="AF61" s="80"/>
      <c r="AG61" s="80"/>
      <c r="AH61" s="80"/>
      <c r="AI61" s="80"/>
      <c r="AR61" s="79"/>
      <c r="AS61" s="79"/>
      <c r="AT61" s="80"/>
      <c r="AU61" s="80"/>
      <c r="AV61" s="80"/>
      <c r="AW61" s="80"/>
      <c r="AX61" s="80"/>
      <c r="AY61" s="80"/>
    </row>
    <row r="62" spans="2:54" ht="39.9" customHeight="1">
      <c r="L62" s="79"/>
      <c r="M62" s="79"/>
      <c r="N62" s="80"/>
      <c r="O62" s="80"/>
      <c r="P62" s="80"/>
      <c r="Q62" s="80"/>
      <c r="R62" s="80"/>
      <c r="S62" s="80"/>
      <c r="AB62" s="79"/>
      <c r="AC62" s="79"/>
      <c r="AD62" s="80"/>
      <c r="AE62" s="80"/>
      <c r="AF62" s="80"/>
      <c r="AG62" s="80"/>
      <c r="AH62" s="80"/>
      <c r="AI62" s="80"/>
      <c r="AR62" s="79"/>
      <c r="AS62" s="79"/>
      <c r="AT62" s="80"/>
      <c r="AU62" s="80"/>
      <c r="AV62" s="80"/>
      <c r="AW62" s="80"/>
      <c r="AX62" s="80"/>
      <c r="AY62" s="80"/>
    </row>
    <row r="63" spans="2:54" ht="39.9" customHeight="1">
      <c r="L63" s="79"/>
      <c r="M63" s="79"/>
      <c r="N63" s="80"/>
      <c r="O63" s="80"/>
      <c r="P63" s="80"/>
      <c r="Q63" s="80"/>
      <c r="R63" s="80"/>
      <c r="S63" s="80"/>
      <c r="AB63" s="79"/>
      <c r="AC63" s="79"/>
      <c r="AD63" s="80"/>
      <c r="AE63" s="80"/>
      <c r="AF63" s="80"/>
      <c r="AG63" s="80"/>
      <c r="AH63" s="80"/>
      <c r="AI63" s="80"/>
      <c r="AR63" s="79"/>
      <c r="AS63" s="79"/>
      <c r="AT63" s="80"/>
      <c r="AU63" s="80"/>
      <c r="AV63" s="80"/>
      <c r="AW63" s="80"/>
      <c r="AX63" s="80"/>
      <c r="AY63" s="80"/>
    </row>
    <row r="64" spans="2:54" ht="39.9" customHeight="1">
      <c r="L64" s="79"/>
      <c r="M64" s="79"/>
      <c r="N64" s="80"/>
      <c r="O64" s="80"/>
      <c r="P64" s="80"/>
      <c r="Q64" s="80"/>
      <c r="R64" s="80"/>
      <c r="S64" s="80"/>
      <c r="AB64" s="79"/>
      <c r="AC64" s="79"/>
      <c r="AD64" s="80"/>
      <c r="AE64" s="80"/>
      <c r="AF64" s="80"/>
      <c r="AG64" s="80"/>
      <c r="AH64" s="80"/>
      <c r="AI64" s="80"/>
      <c r="AR64" s="79"/>
      <c r="AS64" s="79"/>
      <c r="AT64" s="80"/>
      <c r="AU64" s="80"/>
      <c r="AV64" s="80"/>
      <c r="AW64" s="80"/>
      <c r="AX64" s="80"/>
      <c r="AY64" s="80"/>
    </row>
    <row r="65" spans="12:51" ht="39.9" customHeight="1">
      <c r="L65" s="79"/>
      <c r="M65" s="79"/>
      <c r="N65" s="80"/>
      <c r="O65" s="80"/>
      <c r="P65" s="80"/>
      <c r="Q65" s="80"/>
      <c r="R65" s="80"/>
      <c r="S65" s="80"/>
      <c r="AB65" s="79"/>
      <c r="AC65" s="79"/>
      <c r="AD65" s="80"/>
      <c r="AE65" s="80"/>
      <c r="AF65" s="80"/>
      <c r="AG65" s="80"/>
      <c r="AH65" s="80"/>
      <c r="AI65" s="80"/>
      <c r="AR65" s="79"/>
      <c r="AS65" s="79"/>
      <c r="AT65" s="80"/>
      <c r="AU65" s="80"/>
      <c r="AV65" s="80"/>
      <c r="AW65" s="80"/>
      <c r="AX65" s="80"/>
      <c r="AY65" s="80"/>
    </row>
    <row r="66" spans="12:51" ht="39.9" customHeight="1">
      <c r="L66" s="79"/>
      <c r="M66" s="79"/>
      <c r="N66" s="80"/>
      <c r="O66" s="80"/>
      <c r="P66" s="80"/>
      <c r="Q66" s="80"/>
      <c r="R66" s="80"/>
      <c r="S66" s="80"/>
      <c r="AB66" s="79"/>
      <c r="AC66" s="79"/>
      <c r="AD66" s="80"/>
      <c r="AE66" s="80"/>
      <c r="AF66" s="80"/>
      <c r="AG66" s="80"/>
      <c r="AH66" s="80"/>
      <c r="AI66" s="80"/>
      <c r="AR66" s="79"/>
      <c r="AS66" s="79"/>
      <c r="AT66" s="80"/>
      <c r="AU66" s="80"/>
      <c r="AV66" s="80"/>
      <c r="AW66" s="80"/>
      <c r="AX66" s="80"/>
      <c r="AY66" s="80"/>
    </row>
    <row r="67" spans="12:51" ht="39.9" customHeight="1">
      <c r="L67" s="79"/>
      <c r="M67" s="79"/>
      <c r="N67" s="80"/>
      <c r="O67" s="80"/>
      <c r="P67" s="80"/>
      <c r="Q67" s="80"/>
      <c r="R67" s="80"/>
      <c r="S67" s="80"/>
      <c r="AB67" s="79"/>
      <c r="AC67" s="79"/>
      <c r="AD67" s="80"/>
      <c r="AE67" s="80"/>
      <c r="AF67" s="80"/>
      <c r="AG67" s="80"/>
      <c r="AH67" s="80"/>
      <c r="AI67" s="80"/>
      <c r="AR67" s="79"/>
      <c r="AS67" s="79"/>
      <c r="AT67" s="80"/>
      <c r="AU67" s="80"/>
      <c r="AV67" s="80"/>
      <c r="AW67" s="80"/>
      <c r="AX67" s="80"/>
      <c r="AY67" s="80"/>
    </row>
    <row r="68" spans="12:51" ht="39.9" customHeight="1">
      <c r="L68" s="79"/>
      <c r="M68" s="79"/>
      <c r="N68" s="80"/>
      <c r="O68" s="80"/>
      <c r="P68" s="80"/>
      <c r="Q68" s="80"/>
      <c r="R68" s="80"/>
      <c r="S68" s="80"/>
      <c r="AB68" s="79"/>
      <c r="AC68" s="79"/>
      <c r="AD68" s="80"/>
      <c r="AE68" s="80"/>
      <c r="AF68" s="80"/>
      <c r="AG68" s="80"/>
      <c r="AH68" s="80"/>
      <c r="AI68" s="80"/>
      <c r="AR68" s="79"/>
      <c r="AS68" s="79"/>
      <c r="AT68" s="80"/>
      <c r="AU68" s="80"/>
      <c r="AV68" s="80"/>
      <c r="AW68" s="80"/>
      <c r="AX68" s="80"/>
      <c r="AY68" s="80"/>
    </row>
    <row r="69" spans="12:51" ht="39.9" customHeight="1">
      <c r="L69" s="79"/>
      <c r="M69" s="79"/>
      <c r="N69" s="80"/>
      <c r="O69" s="80"/>
      <c r="P69" s="80"/>
      <c r="Q69" s="80"/>
      <c r="R69" s="80"/>
      <c r="S69" s="80"/>
      <c r="AB69" s="79"/>
      <c r="AC69" s="79"/>
      <c r="AD69" s="80"/>
      <c r="AE69" s="80"/>
      <c r="AF69" s="80"/>
      <c r="AG69" s="80"/>
      <c r="AH69" s="80"/>
      <c r="AI69" s="80"/>
      <c r="AR69" s="79"/>
      <c r="AS69" s="79"/>
      <c r="AT69" s="80"/>
      <c r="AU69" s="80"/>
      <c r="AV69" s="80"/>
      <c r="AW69" s="80"/>
      <c r="AX69" s="80"/>
      <c r="AY69" s="80"/>
    </row>
    <row r="70" spans="12:51" ht="39.9" customHeight="1">
      <c r="L70" s="79"/>
      <c r="M70" s="79"/>
      <c r="N70" s="80"/>
      <c r="O70" s="80"/>
      <c r="P70" s="80"/>
      <c r="Q70" s="80"/>
      <c r="R70" s="80"/>
      <c r="S70" s="80"/>
      <c r="AB70" s="79"/>
      <c r="AC70" s="79"/>
      <c r="AD70" s="80"/>
      <c r="AE70" s="80"/>
      <c r="AF70" s="80"/>
      <c r="AG70" s="80"/>
      <c r="AH70" s="80"/>
      <c r="AI70" s="80"/>
      <c r="AR70" s="79"/>
      <c r="AS70" s="79"/>
      <c r="AT70" s="80"/>
      <c r="AU70" s="80"/>
      <c r="AV70" s="80"/>
      <c r="AW70" s="80"/>
      <c r="AX70" s="80"/>
      <c r="AY70" s="80"/>
    </row>
    <row r="71" spans="12:51" ht="39.9" customHeight="1">
      <c r="L71" s="79"/>
      <c r="M71" s="79"/>
      <c r="N71" s="80"/>
      <c r="O71" s="80"/>
      <c r="P71" s="80"/>
      <c r="Q71" s="80"/>
      <c r="R71" s="80"/>
      <c r="S71" s="80"/>
      <c r="AB71" s="79"/>
      <c r="AC71" s="79"/>
      <c r="AD71" s="80"/>
      <c r="AE71" s="80"/>
      <c r="AF71" s="80"/>
      <c r="AG71" s="80"/>
      <c r="AH71" s="80"/>
      <c r="AI71" s="80"/>
      <c r="AR71" s="79"/>
      <c r="AS71" s="79"/>
      <c r="AT71" s="80"/>
      <c r="AU71" s="80"/>
      <c r="AV71" s="80"/>
      <c r="AW71" s="80"/>
      <c r="AX71" s="80"/>
      <c r="AY71" s="80"/>
    </row>
    <row r="72" spans="12:51" ht="39.9" customHeight="1">
      <c r="L72" s="79"/>
      <c r="M72" s="79"/>
      <c r="N72" s="80"/>
      <c r="O72" s="80"/>
      <c r="P72" s="80"/>
      <c r="Q72" s="80"/>
      <c r="R72" s="80"/>
      <c r="S72" s="80"/>
      <c r="AB72" s="79"/>
      <c r="AC72" s="79"/>
      <c r="AD72" s="80"/>
      <c r="AE72" s="80"/>
      <c r="AF72" s="80"/>
      <c r="AG72" s="80"/>
      <c r="AH72" s="80"/>
      <c r="AI72" s="80"/>
      <c r="AR72" s="79"/>
      <c r="AS72" s="79"/>
      <c r="AT72" s="80"/>
      <c r="AU72" s="80"/>
      <c r="AV72" s="80"/>
      <c r="AW72" s="80"/>
      <c r="AX72" s="80"/>
      <c r="AY72" s="80"/>
    </row>
    <row r="73" spans="12:51" ht="39.9" customHeight="1">
      <c r="L73" s="79"/>
      <c r="M73" s="79"/>
      <c r="N73" s="80"/>
      <c r="O73" s="80"/>
      <c r="P73" s="80"/>
      <c r="Q73" s="80"/>
      <c r="R73" s="80"/>
      <c r="S73" s="80"/>
      <c r="AB73" s="79"/>
      <c r="AC73" s="79"/>
      <c r="AD73" s="80"/>
      <c r="AE73" s="80"/>
      <c r="AF73" s="80"/>
      <c r="AG73" s="80"/>
      <c r="AH73" s="80"/>
      <c r="AI73" s="80"/>
      <c r="AR73" s="79"/>
      <c r="AS73" s="79"/>
      <c r="AT73" s="80"/>
      <c r="AU73" s="80"/>
      <c r="AV73" s="80"/>
      <c r="AW73" s="80"/>
      <c r="AX73" s="80"/>
      <c r="AY73" s="80"/>
    </row>
    <row r="74" spans="12:51" ht="39.9" customHeight="1">
      <c r="L74" s="79"/>
      <c r="M74" s="79"/>
      <c r="N74" s="80"/>
      <c r="O74" s="80"/>
      <c r="P74" s="80"/>
      <c r="Q74" s="80"/>
      <c r="R74" s="80"/>
      <c r="S74" s="80"/>
      <c r="AB74" s="79"/>
      <c r="AC74" s="79"/>
      <c r="AD74" s="80"/>
      <c r="AE74" s="80"/>
      <c r="AF74" s="80"/>
      <c r="AG74" s="80"/>
      <c r="AH74" s="80"/>
      <c r="AI74" s="80"/>
      <c r="AR74" s="79"/>
      <c r="AS74" s="79"/>
      <c r="AT74" s="80"/>
      <c r="AU74" s="80"/>
      <c r="AV74" s="80"/>
      <c r="AW74" s="80"/>
      <c r="AX74" s="80"/>
      <c r="AY74" s="80"/>
    </row>
    <row r="75" spans="12:51" ht="39.9" customHeight="1">
      <c r="L75" s="79"/>
      <c r="M75" s="79"/>
      <c r="N75" s="80"/>
      <c r="O75" s="80"/>
      <c r="P75" s="80"/>
      <c r="Q75" s="80"/>
      <c r="R75" s="80"/>
      <c r="S75" s="80"/>
      <c r="AB75" s="79"/>
      <c r="AC75" s="79"/>
      <c r="AD75" s="80"/>
      <c r="AE75" s="80"/>
      <c r="AF75" s="80"/>
      <c r="AG75" s="80"/>
      <c r="AH75" s="80"/>
      <c r="AI75" s="80"/>
      <c r="AR75" s="79"/>
      <c r="AS75" s="79"/>
      <c r="AT75" s="80"/>
      <c r="AU75" s="80"/>
      <c r="AV75" s="80"/>
      <c r="AW75" s="80"/>
      <c r="AX75" s="80"/>
      <c r="AY75" s="80"/>
    </row>
    <row r="76" spans="12:51" ht="39.9" customHeight="1">
      <c r="L76" s="79"/>
      <c r="M76" s="79"/>
      <c r="N76" s="80"/>
      <c r="O76" s="80"/>
      <c r="P76" s="80"/>
      <c r="Q76" s="80"/>
      <c r="R76" s="80"/>
      <c r="S76" s="80"/>
      <c r="AB76" s="79"/>
      <c r="AC76" s="79"/>
      <c r="AD76" s="80"/>
      <c r="AE76" s="80"/>
      <c r="AF76" s="80"/>
      <c r="AG76" s="80"/>
      <c r="AH76" s="80"/>
      <c r="AI76" s="80"/>
      <c r="AR76" s="79"/>
      <c r="AS76" s="79"/>
      <c r="AT76" s="80"/>
      <c r="AU76" s="80"/>
      <c r="AV76" s="80"/>
      <c r="AW76" s="80"/>
      <c r="AX76" s="80"/>
      <c r="AY76" s="80"/>
    </row>
    <row r="77" spans="12:51" ht="39.9" customHeight="1">
      <c r="L77" s="79"/>
      <c r="M77" s="79"/>
      <c r="N77" s="80"/>
      <c r="O77" s="80"/>
      <c r="P77" s="80"/>
      <c r="Q77" s="80"/>
      <c r="R77" s="80"/>
      <c r="S77" s="80"/>
      <c r="AB77" s="79"/>
      <c r="AC77" s="79"/>
      <c r="AD77" s="80"/>
      <c r="AE77" s="80"/>
      <c r="AF77" s="80"/>
      <c r="AG77" s="80"/>
      <c r="AH77" s="80"/>
      <c r="AI77" s="80"/>
      <c r="AR77" s="79"/>
      <c r="AS77" s="79"/>
      <c r="AT77" s="80"/>
      <c r="AU77" s="80"/>
      <c r="AV77" s="80"/>
      <c r="AW77" s="80"/>
      <c r="AX77" s="80"/>
      <c r="AY77" s="80"/>
    </row>
    <row r="78" spans="12:51" ht="39.9" customHeight="1">
      <c r="L78" s="79"/>
      <c r="M78" s="79"/>
      <c r="N78" s="80"/>
      <c r="O78" s="80"/>
      <c r="P78" s="80"/>
      <c r="Q78" s="80"/>
      <c r="R78" s="80"/>
      <c r="S78" s="80"/>
      <c r="AB78" s="79"/>
      <c r="AC78" s="79"/>
      <c r="AD78" s="80"/>
      <c r="AE78" s="80"/>
      <c r="AF78" s="80"/>
      <c r="AG78" s="80"/>
      <c r="AH78" s="80"/>
      <c r="AI78" s="80"/>
      <c r="AR78" s="79"/>
      <c r="AS78" s="79"/>
      <c r="AT78" s="80"/>
      <c r="AU78" s="80"/>
      <c r="AV78" s="80"/>
      <c r="AW78" s="80"/>
      <c r="AX78" s="80"/>
      <c r="AY78" s="80"/>
    </row>
    <row r="79" spans="12:51" ht="39.9" customHeight="1">
      <c r="L79" s="79"/>
      <c r="M79" s="79"/>
      <c r="N79" s="80"/>
      <c r="O79" s="80"/>
      <c r="P79" s="80"/>
      <c r="Q79" s="80"/>
      <c r="R79" s="80"/>
      <c r="S79" s="80"/>
      <c r="AB79" s="79"/>
      <c r="AC79" s="79"/>
      <c r="AD79" s="80"/>
      <c r="AE79" s="80"/>
      <c r="AF79" s="80"/>
      <c r="AG79" s="80"/>
      <c r="AH79" s="80"/>
      <c r="AI79" s="80"/>
      <c r="AR79" s="79"/>
      <c r="AS79" s="79"/>
      <c r="AT79" s="80"/>
      <c r="AU79" s="80"/>
      <c r="AV79" s="80"/>
      <c r="AW79" s="80"/>
      <c r="AX79" s="80"/>
      <c r="AY79" s="80"/>
    </row>
    <row r="80" spans="12:51" ht="39.9" customHeight="1">
      <c r="L80" s="79"/>
      <c r="M80" s="79"/>
      <c r="N80" s="80"/>
      <c r="O80" s="80"/>
      <c r="P80" s="80"/>
      <c r="Q80" s="80"/>
      <c r="R80" s="80"/>
      <c r="S80" s="80"/>
      <c r="AB80" s="79"/>
      <c r="AC80" s="79"/>
      <c r="AD80" s="80"/>
      <c r="AE80" s="80"/>
      <c r="AF80" s="80"/>
      <c r="AG80" s="80"/>
      <c r="AH80" s="80"/>
      <c r="AI80" s="80"/>
      <c r="AR80" s="79"/>
      <c r="AS80" s="79"/>
      <c r="AT80" s="80"/>
      <c r="AU80" s="80"/>
      <c r="AV80" s="80"/>
      <c r="AW80" s="80"/>
      <c r="AX80" s="80"/>
      <c r="AY80" s="80"/>
    </row>
    <row r="81" spans="12:51" ht="39.9" customHeight="1">
      <c r="L81" s="79"/>
      <c r="M81" s="79"/>
      <c r="N81" s="80"/>
      <c r="O81" s="80"/>
      <c r="P81" s="80"/>
      <c r="Q81" s="80"/>
      <c r="R81" s="80"/>
      <c r="S81" s="80"/>
      <c r="AB81" s="79"/>
      <c r="AC81" s="79"/>
      <c r="AD81" s="80"/>
      <c r="AE81" s="80"/>
      <c r="AF81" s="80"/>
      <c r="AG81" s="80"/>
      <c r="AH81" s="80"/>
      <c r="AI81" s="80"/>
      <c r="AR81" s="79"/>
      <c r="AS81" s="79"/>
      <c r="AT81" s="80"/>
      <c r="AU81" s="80"/>
      <c r="AV81" s="80"/>
      <c r="AW81" s="80"/>
      <c r="AX81" s="80"/>
      <c r="AY81" s="80"/>
    </row>
    <row r="82" spans="12:51" ht="39.9" customHeight="1">
      <c r="L82" s="79"/>
      <c r="M82" s="79"/>
      <c r="N82" s="80"/>
      <c r="O82" s="80"/>
      <c r="P82" s="80"/>
      <c r="Q82" s="80"/>
      <c r="R82" s="80"/>
      <c r="S82" s="80"/>
      <c r="AB82" s="79"/>
      <c r="AC82" s="79"/>
      <c r="AD82" s="80"/>
      <c r="AE82" s="80"/>
      <c r="AF82" s="80"/>
      <c r="AG82" s="80"/>
      <c r="AH82" s="80"/>
      <c r="AI82" s="80"/>
      <c r="AR82" s="79"/>
      <c r="AS82" s="79"/>
      <c r="AT82" s="80"/>
      <c r="AU82" s="80"/>
      <c r="AV82" s="80"/>
      <c r="AW82" s="80"/>
      <c r="AX82" s="80"/>
      <c r="AY82" s="80"/>
    </row>
    <row r="83" spans="12:51" ht="39.9" customHeight="1">
      <c r="L83" s="79"/>
      <c r="M83" s="79"/>
      <c r="N83" s="80"/>
      <c r="O83" s="80"/>
      <c r="P83" s="80"/>
      <c r="Q83" s="80"/>
      <c r="R83" s="80"/>
      <c r="S83" s="80"/>
      <c r="AB83" s="79"/>
      <c r="AC83" s="79"/>
      <c r="AD83" s="80"/>
      <c r="AE83" s="80"/>
      <c r="AF83" s="80"/>
      <c r="AG83" s="80"/>
      <c r="AH83" s="80"/>
      <c r="AI83" s="80"/>
      <c r="AR83" s="79"/>
      <c r="AS83" s="79"/>
      <c r="AT83" s="80"/>
      <c r="AU83" s="80"/>
      <c r="AV83" s="80"/>
      <c r="AW83" s="80"/>
      <c r="AX83" s="80"/>
      <c r="AY83" s="80"/>
    </row>
    <row r="84" spans="12:51" ht="39.9" customHeight="1">
      <c r="L84" s="79"/>
      <c r="M84" s="79"/>
      <c r="N84" s="80"/>
      <c r="O84" s="80"/>
      <c r="P84" s="80"/>
      <c r="Q84" s="80"/>
      <c r="R84" s="80"/>
      <c r="S84" s="80"/>
      <c r="AB84" s="79"/>
      <c r="AC84" s="79"/>
      <c r="AD84" s="80"/>
      <c r="AE84" s="80"/>
      <c r="AF84" s="80"/>
      <c r="AG84" s="80"/>
      <c r="AH84" s="80"/>
      <c r="AI84" s="80"/>
      <c r="AR84" s="79"/>
      <c r="AS84" s="79"/>
      <c r="AT84" s="80"/>
      <c r="AU84" s="80"/>
      <c r="AV84" s="80"/>
      <c r="AW84" s="80"/>
      <c r="AX84" s="80"/>
      <c r="AY84" s="80"/>
    </row>
    <row r="85" spans="12:51" ht="39.9" customHeight="1">
      <c r="L85" s="79"/>
      <c r="M85" s="79"/>
      <c r="N85" s="80"/>
      <c r="O85" s="80"/>
      <c r="P85" s="80"/>
      <c r="Q85" s="80"/>
      <c r="R85" s="80"/>
      <c r="S85" s="80"/>
      <c r="AB85" s="79"/>
      <c r="AC85" s="79"/>
      <c r="AD85" s="80"/>
      <c r="AE85" s="80"/>
      <c r="AF85" s="80"/>
      <c r="AG85" s="80"/>
      <c r="AH85" s="80"/>
      <c r="AI85" s="80"/>
      <c r="AR85" s="79"/>
      <c r="AS85" s="79"/>
      <c r="AT85" s="80"/>
      <c r="AU85" s="80"/>
      <c r="AV85" s="80"/>
      <c r="AW85" s="80"/>
      <c r="AX85" s="80"/>
      <c r="AY85" s="80"/>
    </row>
    <row r="86" spans="12:51" ht="39.9" customHeight="1">
      <c r="L86" s="79"/>
      <c r="M86" s="79"/>
      <c r="N86" s="80"/>
      <c r="O86" s="80"/>
      <c r="P86" s="80"/>
      <c r="Q86" s="80"/>
      <c r="R86" s="80"/>
      <c r="S86" s="80"/>
      <c r="AB86" s="79"/>
      <c r="AC86" s="79"/>
      <c r="AD86" s="80"/>
      <c r="AE86" s="80"/>
      <c r="AF86" s="80"/>
      <c r="AG86" s="80"/>
      <c r="AH86" s="80"/>
      <c r="AI86" s="80"/>
      <c r="AR86" s="79"/>
      <c r="AS86" s="79"/>
      <c r="AT86" s="80"/>
      <c r="AU86" s="80"/>
      <c r="AV86" s="80"/>
      <c r="AW86" s="80"/>
      <c r="AX86" s="80"/>
      <c r="AY86" s="80"/>
    </row>
    <row r="87" spans="12:51" ht="39.9" customHeight="1">
      <c r="L87" s="79"/>
      <c r="M87" s="79"/>
      <c r="N87" s="80"/>
      <c r="O87" s="80"/>
      <c r="P87" s="80"/>
      <c r="Q87" s="80"/>
      <c r="R87" s="80"/>
      <c r="S87" s="80"/>
      <c r="AB87" s="79"/>
      <c r="AC87" s="79"/>
      <c r="AD87" s="80"/>
      <c r="AE87" s="80"/>
      <c r="AF87" s="80"/>
      <c r="AG87" s="80"/>
      <c r="AH87" s="80"/>
      <c r="AI87" s="80"/>
      <c r="AR87" s="79"/>
      <c r="AS87" s="79"/>
      <c r="AT87" s="80"/>
      <c r="AU87" s="80"/>
      <c r="AV87" s="80"/>
      <c r="AW87" s="80"/>
      <c r="AX87" s="80"/>
      <c r="AY87" s="80"/>
    </row>
    <row r="88" spans="12:51" ht="39.9" customHeight="1">
      <c r="L88" s="79"/>
      <c r="M88" s="79"/>
      <c r="N88" s="80"/>
      <c r="O88" s="80"/>
      <c r="P88" s="80"/>
      <c r="Q88" s="80"/>
      <c r="R88" s="80"/>
      <c r="S88" s="80"/>
      <c r="AB88" s="79"/>
      <c r="AC88" s="79"/>
      <c r="AD88" s="80"/>
      <c r="AE88" s="80"/>
      <c r="AF88" s="80"/>
      <c r="AG88" s="80"/>
      <c r="AH88" s="80"/>
      <c r="AI88" s="80"/>
      <c r="AR88" s="79"/>
      <c r="AS88" s="79"/>
      <c r="AT88" s="80"/>
      <c r="AU88" s="80"/>
      <c r="AV88" s="80"/>
      <c r="AW88" s="80"/>
      <c r="AX88" s="80"/>
      <c r="AY88" s="80"/>
    </row>
    <row r="89" spans="12:51" ht="39.9" customHeight="1">
      <c r="L89" s="79"/>
      <c r="M89" s="79"/>
      <c r="N89" s="80"/>
      <c r="O89" s="80"/>
      <c r="P89" s="80"/>
      <c r="Q89" s="80"/>
      <c r="R89" s="80"/>
      <c r="S89" s="80"/>
      <c r="AB89" s="79"/>
      <c r="AC89" s="79"/>
      <c r="AD89" s="80"/>
      <c r="AE89" s="80"/>
      <c r="AF89" s="80"/>
      <c r="AG89" s="80"/>
      <c r="AH89" s="80"/>
      <c r="AI89" s="80"/>
      <c r="AR89" s="79"/>
      <c r="AS89" s="79"/>
      <c r="AT89" s="80"/>
      <c r="AU89" s="80"/>
      <c r="AV89" s="80"/>
      <c r="AW89" s="80"/>
      <c r="AX89" s="80"/>
      <c r="AY89" s="80"/>
    </row>
    <row r="90" spans="12:51" ht="39.9" customHeight="1">
      <c r="L90" s="79"/>
      <c r="M90" s="79"/>
      <c r="N90" s="80"/>
      <c r="O90" s="80"/>
      <c r="P90" s="80"/>
      <c r="Q90" s="80"/>
      <c r="R90" s="80"/>
      <c r="S90" s="80"/>
      <c r="AB90" s="79"/>
      <c r="AC90" s="79"/>
      <c r="AD90" s="80"/>
      <c r="AE90" s="80"/>
      <c r="AF90" s="80"/>
      <c r="AG90" s="80"/>
      <c r="AH90" s="80"/>
      <c r="AI90" s="80"/>
      <c r="AR90" s="79"/>
      <c r="AS90" s="79"/>
      <c r="AT90" s="80"/>
      <c r="AU90" s="80"/>
      <c r="AV90" s="80"/>
      <c r="AW90" s="80"/>
      <c r="AX90" s="80"/>
      <c r="AY90" s="80"/>
    </row>
    <row r="91" spans="12:51" ht="39.9" customHeight="1">
      <c r="L91" s="79"/>
      <c r="M91" s="79"/>
      <c r="N91" s="80"/>
      <c r="O91" s="80"/>
      <c r="P91" s="80"/>
      <c r="Q91" s="80"/>
      <c r="R91" s="80"/>
      <c r="S91" s="80"/>
      <c r="AB91" s="79"/>
      <c r="AC91" s="79"/>
      <c r="AD91" s="80"/>
      <c r="AE91" s="80"/>
      <c r="AF91" s="80"/>
      <c r="AG91" s="80"/>
      <c r="AH91" s="80"/>
      <c r="AI91" s="80"/>
      <c r="AR91" s="79"/>
      <c r="AS91" s="79"/>
      <c r="AT91" s="80"/>
      <c r="AU91" s="80"/>
      <c r="AV91" s="80"/>
      <c r="AW91" s="80"/>
      <c r="AX91" s="80"/>
      <c r="AY91" s="80"/>
    </row>
    <row r="92" spans="12:51" ht="39.9" customHeight="1">
      <c r="L92" s="79"/>
      <c r="M92" s="79"/>
      <c r="N92" s="80"/>
      <c r="O92" s="80"/>
      <c r="P92" s="80"/>
      <c r="Q92" s="80"/>
      <c r="R92" s="80"/>
      <c r="S92" s="80"/>
      <c r="AB92" s="79"/>
      <c r="AC92" s="79"/>
      <c r="AD92" s="80"/>
      <c r="AE92" s="80"/>
      <c r="AF92" s="80"/>
      <c r="AG92" s="80"/>
      <c r="AH92" s="80"/>
      <c r="AI92" s="80"/>
      <c r="AR92" s="79"/>
      <c r="AS92" s="79"/>
      <c r="AT92" s="80"/>
      <c r="AU92" s="80"/>
      <c r="AV92" s="80"/>
      <c r="AW92" s="80"/>
      <c r="AX92" s="80"/>
      <c r="AY92" s="80"/>
    </row>
    <row r="93" spans="12:51" ht="39.9" customHeight="1">
      <c r="L93" s="79"/>
      <c r="M93" s="79"/>
      <c r="N93" s="80"/>
      <c r="O93" s="80"/>
      <c r="P93" s="80"/>
      <c r="Q93" s="80"/>
      <c r="R93" s="80"/>
      <c r="S93" s="80"/>
      <c r="AB93" s="79"/>
      <c r="AC93" s="79"/>
      <c r="AD93" s="80"/>
      <c r="AE93" s="80"/>
      <c r="AF93" s="80"/>
      <c r="AG93" s="80"/>
      <c r="AH93" s="80"/>
      <c r="AI93" s="80"/>
      <c r="AR93" s="79"/>
      <c r="AS93" s="79"/>
      <c r="AT93" s="80"/>
      <c r="AU93" s="80"/>
      <c r="AV93" s="80"/>
      <c r="AW93" s="80"/>
      <c r="AX93" s="80"/>
      <c r="AY93" s="80"/>
    </row>
    <row r="94" spans="12:51" ht="39.9" customHeight="1">
      <c r="L94" s="79"/>
      <c r="M94" s="79"/>
      <c r="N94" s="80"/>
      <c r="O94" s="80"/>
      <c r="P94" s="80"/>
      <c r="Q94" s="80"/>
      <c r="R94" s="80"/>
      <c r="S94" s="80"/>
      <c r="AB94" s="79"/>
      <c r="AC94" s="79"/>
      <c r="AD94" s="80"/>
      <c r="AE94" s="80"/>
      <c r="AF94" s="80"/>
      <c r="AG94" s="80"/>
      <c r="AH94" s="80"/>
      <c r="AI94" s="80"/>
      <c r="AR94" s="79"/>
      <c r="AS94" s="79"/>
      <c r="AT94" s="80"/>
      <c r="AU94" s="80"/>
      <c r="AV94" s="80"/>
      <c r="AW94" s="80"/>
      <c r="AX94" s="80"/>
      <c r="AY94" s="80"/>
    </row>
    <row r="95" spans="12:51" ht="39.9" customHeight="1">
      <c r="L95" s="79"/>
      <c r="M95" s="79"/>
      <c r="N95" s="80"/>
      <c r="O95" s="80"/>
      <c r="P95" s="80"/>
      <c r="Q95" s="80"/>
      <c r="R95" s="80"/>
      <c r="S95" s="80"/>
      <c r="AB95" s="79"/>
      <c r="AC95" s="79"/>
      <c r="AD95" s="80"/>
      <c r="AE95" s="80"/>
      <c r="AF95" s="80"/>
      <c r="AG95" s="80"/>
      <c r="AH95" s="80"/>
      <c r="AI95" s="80"/>
      <c r="AR95" s="79"/>
      <c r="AS95" s="79"/>
      <c r="AT95" s="80"/>
      <c r="AU95" s="80"/>
      <c r="AV95" s="80"/>
      <c r="AW95" s="80"/>
      <c r="AX95" s="80"/>
      <c r="AY95" s="80"/>
    </row>
    <row r="96" spans="12:51" ht="39.9" customHeight="1">
      <c r="L96" s="79"/>
      <c r="M96" s="79"/>
      <c r="N96" s="80"/>
      <c r="O96" s="80"/>
      <c r="P96" s="80"/>
      <c r="Q96" s="80"/>
      <c r="R96" s="80"/>
      <c r="S96" s="80"/>
      <c r="AB96" s="79"/>
      <c r="AC96" s="79"/>
      <c r="AD96" s="80"/>
      <c r="AE96" s="80"/>
      <c r="AF96" s="80"/>
      <c r="AG96" s="80"/>
      <c r="AH96" s="80"/>
      <c r="AI96" s="80"/>
      <c r="AR96" s="79"/>
      <c r="AS96" s="79"/>
      <c r="AT96" s="80"/>
      <c r="AU96" s="80"/>
      <c r="AV96" s="80"/>
      <c r="AW96" s="80"/>
      <c r="AX96" s="80"/>
      <c r="AY96" s="80"/>
    </row>
    <row r="97" spans="12:51" ht="39.9" customHeight="1">
      <c r="L97" s="79"/>
      <c r="M97" s="79"/>
      <c r="N97" s="80"/>
      <c r="O97" s="80"/>
      <c r="P97" s="80"/>
      <c r="Q97" s="80"/>
      <c r="R97" s="80"/>
      <c r="S97" s="80"/>
      <c r="AB97" s="79"/>
      <c r="AC97" s="79"/>
      <c r="AD97" s="80"/>
      <c r="AE97" s="80"/>
      <c r="AF97" s="80"/>
      <c r="AG97" s="80"/>
      <c r="AH97" s="80"/>
      <c r="AI97" s="80"/>
      <c r="AR97" s="79"/>
      <c r="AS97" s="79"/>
      <c r="AT97" s="80"/>
      <c r="AU97" s="80"/>
      <c r="AV97" s="80"/>
      <c r="AW97" s="80"/>
      <c r="AX97" s="80"/>
      <c r="AY97" s="80"/>
    </row>
    <row r="98" spans="12:51" ht="39.9" customHeight="1">
      <c r="L98" s="79"/>
      <c r="M98" s="79"/>
      <c r="N98" s="80"/>
      <c r="O98" s="80"/>
      <c r="P98" s="80"/>
      <c r="Q98" s="80"/>
      <c r="R98" s="80"/>
      <c r="S98" s="80"/>
      <c r="AB98" s="79"/>
      <c r="AC98" s="79"/>
      <c r="AD98" s="80"/>
      <c r="AE98" s="80"/>
      <c r="AF98" s="80"/>
      <c r="AG98" s="80"/>
      <c r="AH98" s="80"/>
      <c r="AI98" s="80"/>
      <c r="AR98" s="79"/>
      <c r="AS98" s="79"/>
      <c r="AT98" s="80"/>
      <c r="AU98" s="80"/>
      <c r="AV98" s="80"/>
      <c r="AW98" s="80"/>
      <c r="AX98" s="80"/>
      <c r="AY98" s="80"/>
    </row>
    <row r="99" spans="12:51" ht="39.9" customHeight="1">
      <c r="L99" s="79"/>
      <c r="M99" s="79"/>
      <c r="N99" s="80"/>
      <c r="O99" s="80"/>
      <c r="P99" s="80"/>
      <c r="Q99" s="80"/>
      <c r="R99" s="80"/>
      <c r="S99" s="80"/>
      <c r="AB99" s="79"/>
      <c r="AC99" s="79"/>
      <c r="AD99" s="80"/>
      <c r="AE99" s="80"/>
      <c r="AF99" s="80"/>
      <c r="AG99" s="80"/>
      <c r="AH99" s="80"/>
      <c r="AI99" s="80"/>
      <c r="AR99" s="79"/>
      <c r="AS99" s="79"/>
      <c r="AT99" s="80"/>
      <c r="AU99" s="80"/>
      <c r="AV99" s="80"/>
      <c r="AW99" s="80"/>
      <c r="AX99" s="80"/>
      <c r="AY99" s="80"/>
    </row>
    <row r="100" spans="12:51" ht="39.9" customHeight="1">
      <c r="L100" s="79"/>
      <c r="M100" s="79"/>
      <c r="N100" s="80"/>
      <c r="O100" s="80"/>
      <c r="P100" s="80"/>
      <c r="Q100" s="80"/>
      <c r="R100" s="80"/>
      <c r="S100" s="80"/>
      <c r="AB100" s="79"/>
      <c r="AC100" s="79"/>
      <c r="AD100" s="80"/>
      <c r="AE100" s="80"/>
      <c r="AF100" s="80"/>
      <c r="AG100" s="80"/>
      <c r="AH100" s="80"/>
      <c r="AI100" s="80"/>
      <c r="AR100" s="79"/>
      <c r="AS100" s="79"/>
      <c r="AT100" s="80"/>
      <c r="AU100" s="80"/>
      <c r="AV100" s="80"/>
      <c r="AW100" s="80"/>
      <c r="AX100" s="80"/>
      <c r="AY100" s="80"/>
    </row>
    <row r="101" spans="12:51" ht="39.9" customHeight="1">
      <c r="L101" s="79"/>
      <c r="M101" s="79"/>
      <c r="N101" s="80"/>
      <c r="O101" s="80"/>
      <c r="P101" s="80"/>
      <c r="Q101" s="80"/>
      <c r="R101" s="80"/>
      <c r="S101" s="80"/>
      <c r="AB101" s="79"/>
      <c r="AC101" s="79"/>
      <c r="AD101" s="80"/>
      <c r="AE101" s="80"/>
      <c r="AF101" s="80"/>
      <c r="AG101" s="80"/>
      <c r="AH101" s="80"/>
      <c r="AI101" s="80"/>
      <c r="AR101" s="79"/>
      <c r="AS101" s="79"/>
      <c r="AT101" s="80"/>
      <c r="AU101" s="80"/>
      <c r="AV101" s="80"/>
      <c r="AW101" s="80"/>
      <c r="AX101" s="80"/>
      <c r="AY101" s="80"/>
    </row>
    <row r="102" spans="12:51" ht="39.9" customHeight="1">
      <c r="L102" s="79"/>
      <c r="M102" s="79"/>
      <c r="N102" s="80"/>
      <c r="O102" s="80"/>
      <c r="P102" s="80"/>
      <c r="Q102" s="80"/>
      <c r="R102" s="80"/>
      <c r="S102" s="80"/>
      <c r="AB102" s="79"/>
      <c r="AC102" s="79"/>
      <c r="AD102" s="80"/>
      <c r="AE102" s="80"/>
      <c r="AF102" s="80"/>
      <c r="AG102" s="80"/>
      <c r="AH102" s="80"/>
      <c r="AI102" s="80"/>
      <c r="AR102" s="79"/>
      <c r="AS102" s="79"/>
      <c r="AT102" s="80"/>
      <c r="AU102" s="80"/>
      <c r="AV102" s="80"/>
      <c r="AW102" s="80"/>
      <c r="AX102" s="80"/>
      <c r="AY102" s="80"/>
    </row>
    <row r="103" spans="12:51" ht="39.9" customHeight="1">
      <c r="L103" s="79"/>
      <c r="M103" s="79"/>
      <c r="N103" s="80"/>
      <c r="O103" s="80"/>
      <c r="P103" s="80"/>
      <c r="Q103" s="80"/>
      <c r="R103" s="80"/>
      <c r="S103" s="80"/>
      <c r="AB103" s="79"/>
      <c r="AC103" s="79"/>
      <c r="AD103" s="80"/>
      <c r="AE103" s="80"/>
      <c r="AF103" s="80"/>
      <c r="AG103" s="80"/>
      <c r="AH103" s="80"/>
      <c r="AI103" s="80"/>
      <c r="AR103" s="79"/>
      <c r="AS103" s="79"/>
      <c r="AT103" s="80"/>
      <c r="AU103" s="80"/>
      <c r="AV103" s="80"/>
      <c r="AW103" s="80"/>
      <c r="AX103" s="80"/>
      <c r="AY103" s="80"/>
    </row>
    <row r="104" spans="12:51" ht="39.9" customHeight="1">
      <c r="L104" s="79"/>
      <c r="M104" s="79"/>
      <c r="N104" s="80"/>
      <c r="O104" s="80"/>
      <c r="P104" s="80"/>
      <c r="Q104" s="80"/>
      <c r="R104" s="80"/>
      <c r="S104" s="80"/>
      <c r="AB104" s="79"/>
      <c r="AC104" s="79"/>
      <c r="AD104" s="80"/>
      <c r="AE104" s="80"/>
      <c r="AF104" s="80"/>
      <c r="AG104" s="80"/>
      <c r="AH104" s="80"/>
      <c r="AI104" s="80"/>
      <c r="AR104" s="79"/>
      <c r="AS104" s="79"/>
      <c r="AT104" s="80"/>
      <c r="AU104" s="80"/>
      <c r="AV104" s="80"/>
      <c r="AW104" s="80"/>
      <c r="AX104" s="80"/>
      <c r="AY104" s="80"/>
    </row>
    <row r="105" spans="12:51" ht="39.9" customHeight="1">
      <c r="L105" s="79"/>
      <c r="M105" s="79"/>
      <c r="N105" s="80"/>
      <c r="O105" s="80"/>
      <c r="P105" s="80"/>
      <c r="Q105" s="80"/>
      <c r="R105" s="80"/>
      <c r="S105" s="80"/>
      <c r="AB105" s="79"/>
      <c r="AC105" s="79"/>
      <c r="AD105" s="80"/>
      <c r="AE105" s="80"/>
      <c r="AF105" s="80"/>
      <c r="AG105" s="80"/>
      <c r="AH105" s="80"/>
      <c r="AI105" s="80"/>
      <c r="AR105" s="79"/>
      <c r="AS105" s="79"/>
      <c r="AT105" s="80"/>
      <c r="AU105" s="80"/>
      <c r="AV105" s="80"/>
      <c r="AW105" s="80"/>
      <c r="AX105" s="80"/>
      <c r="AY105" s="80"/>
    </row>
    <row r="106" spans="12:51" ht="39.9" customHeight="1">
      <c r="L106" s="79"/>
      <c r="M106" s="79"/>
      <c r="N106" s="80"/>
      <c r="O106" s="80"/>
      <c r="P106" s="80"/>
      <c r="Q106" s="80"/>
      <c r="R106" s="80"/>
      <c r="S106" s="80"/>
      <c r="AB106" s="79"/>
      <c r="AC106" s="79"/>
      <c r="AD106" s="80"/>
      <c r="AE106" s="80"/>
      <c r="AF106" s="80"/>
      <c r="AG106" s="80"/>
      <c r="AH106" s="80"/>
      <c r="AI106" s="80"/>
      <c r="AR106" s="79"/>
      <c r="AS106" s="79"/>
      <c r="AT106" s="80"/>
      <c r="AU106" s="80"/>
      <c r="AV106" s="80"/>
      <c r="AW106" s="80"/>
      <c r="AX106" s="80"/>
      <c r="AY106" s="80"/>
    </row>
    <row r="107" spans="12:51" ht="39.9" customHeight="1">
      <c r="L107" s="79"/>
      <c r="M107" s="79"/>
      <c r="N107" s="80"/>
      <c r="O107" s="80"/>
      <c r="P107" s="80"/>
      <c r="Q107" s="80"/>
      <c r="R107" s="80"/>
      <c r="S107" s="80"/>
      <c r="AB107" s="79"/>
      <c r="AC107" s="79"/>
      <c r="AD107" s="80"/>
      <c r="AE107" s="80"/>
      <c r="AF107" s="80"/>
      <c r="AG107" s="80"/>
      <c r="AH107" s="80"/>
      <c r="AI107" s="80"/>
      <c r="AR107" s="79"/>
      <c r="AS107" s="79"/>
      <c r="AT107" s="80"/>
      <c r="AU107" s="80"/>
      <c r="AV107" s="80"/>
      <c r="AW107" s="80"/>
      <c r="AX107" s="80"/>
      <c r="AY107" s="80"/>
    </row>
    <row r="108" spans="12:51" ht="39.9" customHeight="1">
      <c r="L108" s="79"/>
      <c r="M108" s="79"/>
      <c r="N108" s="80"/>
      <c r="O108" s="80"/>
      <c r="P108" s="80"/>
      <c r="Q108" s="80"/>
      <c r="R108" s="80"/>
      <c r="S108" s="80"/>
      <c r="AB108" s="79"/>
      <c r="AC108" s="79"/>
      <c r="AD108" s="80"/>
      <c r="AE108" s="80"/>
      <c r="AF108" s="80"/>
      <c r="AG108" s="80"/>
      <c r="AH108" s="80"/>
      <c r="AI108" s="80"/>
      <c r="AR108" s="79"/>
      <c r="AS108" s="79"/>
      <c r="AT108" s="80"/>
      <c r="AU108" s="80"/>
      <c r="AV108" s="80"/>
      <c r="AW108" s="80"/>
      <c r="AX108" s="80"/>
      <c r="AY108" s="80"/>
    </row>
    <row r="109" spans="12:51" ht="39.9" customHeight="1">
      <c r="L109" s="79"/>
      <c r="M109" s="79"/>
      <c r="N109" s="80"/>
      <c r="O109" s="80"/>
      <c r="P109" s="80"/>
      <c r="Q109" s="80"/>
      <c r="R109" s="80"/>
      <c r="S109" s="80"/>
      <c r="AB109" s="79"/>
      <c r="AC109" s="79"/>
      <c r="AD109" s="80"/>
      <c r="AE109" s="80"/>
      <c r="AF109" s="80"/>
      <c r="AG109" s="80"/>
      <c r="AH109" s="80"/>
      <c r="AI109" s="80"/>
      <c r="AR109" s="79"/>
      <c r="AS109" s="79"/>
      <c r="AT109" s="80"/>
      <c r="AU109" s="80"/>
      <c r="AV109" s="80"/>
      <c r="AW109" s="80"/>
      <c r="AX109" s="80"/>
      <c r="AY109" s="80"/>
    </row>
    <row r="110" spans="12:51" ht="39.9" customHeight="1">
      <c r="L110" s="79"/>
      <c r="M110" s="79"/>
      <c r="N110" s="80"/>
      <c r="O110" s="80"/>
      <c r="P110" s="80"/>
      <c r="Q110" s="80"/>
      <c r="R110" s="80"/>
      <c r="S110" s="80"/>
      <c r="AB110" s="79"/>
      <c r="AC110" s="79"/>
      <c r="AD110" s="80"/>
      <c r="AE110" s="80"/>
      <c r="AF110" s="80"/>
      <c r="AG110" s="80"/>
      <c r="AH110" s="80"/>
      <c r="AI110" s="80"/>
      <c r="AR110" s="79"/>
      <c r="AS110" s="79"/>
      <c r="AT110" s="80"/>
      <c r="AU110" s="80"/>
      <c r="AV110" s="80"/>
      <c r="AW110" s="80"/>
      <c r="AX110" s="80"/>
      <c r="AY110" s="80"/>
    </row>
    <row r="111" spans="12:51" ht="39.9" customHeight="1">
      <c r="L111" s="79"/>
      <c r="M111" s="79"/>
      <c r="N111" s="80"/>
      <c r="O111" s="80"/>
      <c r="P111" s="80"/>
      <c r="Q111" s="80"/>
      <c r="R111" s="80"/>
      <c r="S111" s="80"/>
      <c r="AB111" s="79"/>
      <c r="AC111" s="79"/>
      <c r="AD111" s="80"/>
      <c r="AE111" s="80"/>
      <c r="AF111" s="80"/>
      <c r="AG111" s="80"/>
      <c r="AH111" s="80"/>
      <c r="AI111" s="80"/>
      <c r="AR111" s="79"/>
      <c r="AS111" s="79"/>
      <c r="AT111" s="80"/>
      <c r="AU111" s="80"/>
      <c r="AV111" s="80"/>
      <c r="AW111" s="80"/>
      <c r="AX111" s="80"/>
      <c r="AY111" s="80"/>
    </row>
    <row r="112" spans="12:51" ht="39.9" customHeight="1">
      <c r="L112" s="79"/>
      <c r="M112" s="79"/>
      <c r="N112" s="80"/>
      <c r="O112" s="80"/>
      <c r="P112" s="80"/>
      <c r="Q112" s="80"/>
      <c r="R112" s="80"/>
      <c r="S112" s="80"/>
      <c r="AB112" s="79"/>
      <c r="AC112" s="79"/>
      <c r="AD112" s="80"/>
      <c r="AE112" s="80"/>
      <c r="AF112" s="80"/>
      <c r="AG112" s="80"/>
      <c r="AH112" s="80"/>
      <c r="AI112" s="80"/>
      <c r="AR112" s="79"/>
      <c r="AS112" s="79"/>
      <c r="AT112" s="80"/>
      <c r="AU112" s="80"/>
      <c r="AV112" s="80"/>
      <c r="AW112" s="80"/>
      <c r="AX112" s="80"/>
      <c r="AY112" s="80"/>
    </row>
    <row r="113" spans="12:51" ht="39.9" customHeight="1">
      <c r="L113" s="79"/>
      <c r="M113" s="79"/>
      <c r="N113" s="80"/>
      <c r="O113" s="80"/>
      <c r="P113" s="80"/>
      <c r="Q113" s="80"/>
      <c r="R113" s="80"/>
      <c r="S113" s="80"/>
      <c r="AB113" s="79"/>
      <c r="AC113" s="79"/>
      <c r="AD113" s="80"/>
      <c r="AE113" s="80"/>
      <c r="AF113" s="80"/>
      <c r="AG113" s="80"/>
      <c r="AH113" s="80"/>
      <c r="AI113" s="80"/>
      <c r="AR113" s="79"/>
      <c r="AS113" s="79"/>
      <c r="AT113" s="80"/>
      <c r="AU113" s="80"/>
      <c r="AV113" s="80"/>
      <c r="AW113" s="80"/>
      <c r="AX113" s="80"/>
      <c r="AY113" s="80"/>
    </row>
    <row r="114" spans="12:51" ht="39.9" customHeight="1">
      <c r="L114" s="79"/>
      <c r="M114" s="79"/>
      <c r="N114" s="80"/>
      <c r="O114" s="80"/>
      <c r="P114" s="80"/>
      <c r="Q114" s="80"/>
      <c r="R114" s="80"/>
      <c r="S114" s="80"/>
      <c r="AB114" s="79"/>
      <c r="AC114" s="79"/>
      <c r="AD114" s="80"/>
      <c r="AE114" s="80"/>
      <c r="AF114" s="80"/>
      <c r="AG114" s="80"/>
      <c r="AH114" s="80"/>
      <c r="AI114" s="80"/>
      <c r="AR114" s="79"/>
      <c r="AS114" s="79"/>
      <c r="AT114" s="80"/>
      <c r="AU114" s="80"/>
      <c r="AV114" s="80"/>
      <c r="AW114" s="80"/>
      <c r="AX114" s="80"/>
      <c r="AY114" s="80"/>
    </row>
    <row r="115" spans="12:51" ht="39.9" customHeight="1">
      <c r="L115" s="79"/>
      <c r="M115" s="79"/>
      <c r="N115" s="80"/>
      <c r="O115" s="80"/>
      <c r="P115" s="80"/>
      <c r="Q115" s="80"/>
      <c r="R115" s="80"/>
      <c r="S115" s="80"/>
      <c r="AB115" s="79"/>
      <c r="AC115" s="79"/>
      <c r="AD115" s="80"/>
      <c r="AE115" s="80"/>
      <c r="AF115" s="80"/>
      <c r="AG115" s="80"/>
      <c r="AH115" s="80"/>
      <c r="AI115" s="80"/>
      <c r="AR115" s="79"/>
      <c r="AS115" s="79"/>
      <c r="AT115" s="80"/>
      <c r="AU115" s="80"/>
      <c r="AV115" s="80"/>
      <c r="AW115" s="80"/>
      <c r="AX115" s="80"/>
      <c r="AY115" s="80"/>
    </row>
    <row r="116" spans="12:51" ht="39.9" customHeight="1">
      <c r="L116" s="79"/>
      <c r="M116" s="79"/>
      <c r="N116" s="80"/>
      <c r="O116" s="80"/>
      <c r="P116" s="80"/>
      <c r="Q116" s="80"/>
      <c r="R116" s="80"/>
      <c r="S116" s="80"/>
      <c r="AB116" s="79"/>
      <c r="AC116" s="79"/>
      <c r="AD116" s="80"/>
      <c r="AE116" s="80"/>
      <c r="AF116" s="80"/>
      <c r="AG116" s="80"/>
      <c r="AH116" s="80"/>
      <c r="AI116" s="80"/>
      <c r="AR116" s="79"/>
      <c r="AS116" s="79"/>
      <c r="AT116" s="80"/>
      <c r="AU116" s="80"/>
      <c r="AV116" s="80"/>
      <c r="AW116" s="80"/>
      <c r="AX116" s="80"/>
      <c r="AY116" s="80"/>
    </row>
    <row r="117" spans="12:51" ht="39.9" customHeight="1">
      <c r="L117" s="79"/>
      <c r="M117" s="79"/>
      <c r="N117" s="80"/>
      <c r="O117" s="80"/>
      <c r="P117" s="80"/>
      <c r="Q117" s="80"/>
      <c r="R117" s="80"/>
      <c r="S117" s="80"/>
      <c r="AB117" s="79"/>
      <c r="AC117" s="79"/>
      <c r="AD117" s="80"/>
      <c r="AE117" s="80"/>
      <c r="AF117" s="80"/>
      <c r="AG117" s="80"/>
      <c r="AH117" s="80"/>
      <c r="AI117" s="80"/>
      <c r="AR117" s="79"/>
      <c r="AS117" s="79"/>
      <c r="AT117" s="80"/>
      <c r="AU117" s="80"/>
      <c r="AV117" s="80"/>
      <c r="AW117" s="80"/>
      <c r="AX117" s="80"/>
      <c r="AY117" s="80"/>
    </row>
    <row r="118" spans="12:51" ht="39.9" customHeight="1">
      <c r="L118" s="79"/>
      <c r="M118" s="79"/>
      <c r="N118" s="80"/>
      <c r="O118" s="80"/>
      <c r="P118" s="80"/>
      <c r="Q118" s="80"/>
      <c r="R118" s="80"/>
      <c r="S118" s="80"/>
      <c r="AB118" s="79"/>
      <c r="AC118" s="79"/>
      <c r="AD118" s="80"/>
      <c r="AE118" s="80"/>
      <c r="AF118" s="80"/>
      <c r="AG118" s="80"/>
      <c r="AH118" s="80"/>
      <c r="AI118" s="80"/>
      <c r="AR118" s="79"/>
      <c r="AS118" s="79"/>
      <c r="AT118" s="80"/>
      <c r="AU118" s="80"/>
      <c r="AV118" s="80"/>
      <c r="AW118" s="80"/>
      <c r="AX118" s="80"/>
      <c r="AY118" s="80"/>
    </row>
    <row r="119" spans="12:51" ht="39.9" customHeight="1">
      <c r="L119" s="79"/>
      <c r="M119" s="79"/>
      <c r="N119" s="80"/>
      <c r="O119" s="80"/>
      <c r="P119" s="80"/>
      <c r="Q119" s="80"/>
      <c r="R119" s="80"/>
      <c r="S119" s="80"/>
      <c r="AB119" s="79"/>
      <c r="AC119" s="79"/>
      <c r="AD119" s="80"/>
      <c r="AE119" s="80"/>
      <c r="AF119" s="80"/>
      <c r="AG119" s="80"/>
      <c r="AH119" s="80"/>
      <c r="AI119" s="80"/>
      <c r="AR119" s="79"/>
      <c r="AS119" s="79"/>
      <c r="AT119" s="80"/>
      <c r="AU119" s="80"/>
      <c r="AV119" s="80"/>
      <c r="AW119" s="80"/>
      <c r="AX119" s="80"/>
      <c r="AY119" s="80"/>
    </row>
    <row r="120" spans="12:51" ht="39.9" customHeight="1">
      <c r="L120" s="79"/>
      <c r="M120" s="79"/>
      <c r="N120" s="80"/>
      <c r="O120" s="80"/>
      <c r="P120" s="80"/>
      <c r="Q120" s="80"/>
      <c r="R120" s="80"/>
      <c r="S120" s="80"/>
      <c r="AB120" s="79"/>
      <c r="AC120" s="79"/>
      <c r="AD120" s="80"/>
      <c r="AE120" s="80"/>
      <c r="AF120" s="80"/>
      <c r="AG120" s="80"/>
      <c r="AH120" s="80"/>
      <c r="AI120" s="80"/>
      <c r="AR120" s="79"/>
      <c r="AS120" s="79"/>
      <c r="AT120" s="80"/>
      <c r="AU120" s="80"/>
      <c r="AV120" s="80"/>
      <c r="AW120" s="80"/>
      <c r="AX120" s="80"/>
      <c r="AY120" s="80"/>
    </row>
    <row r="121" spans="12:51" ht="39.9" customHeight="1">
      <c r="L121" s="79"/>
      <c r="M121" s="79"/>
      <c r="N121" s="80"/>
      <c r="O121" s="80"/>
      <c r="P121" s="80"/>
      <c r="Q121" s="80"/>
      <c r="R121" s="80"/>
      <c r="S121" s="80"/>
      <c r="AB121" s="79"/>
      <c r="AC121" s="79"/>
      <c r="AD121" s="80"/>
      <c r="AE121" s="80"/>
      <c r="AF121" s="80"/>
      <c r="AG121" s="80"/>
      <c r="AH121" s="80"/>
      <c r="AI121" s="80"/>
      <c r="AR121" s="79"/>
      <c r="AS121" s="79"/>
      <c r="AT121" s="80"/>
      <c r="AU121" s="80"/>
      <c r="AV121" s="80"/>
      <c r="AW121" s="80"/>
      <c r="AX121" s="80"/>
      <c r="AY121" s="80"/>
    </row>
    <row r="122" spans="12:51" ht="39.9" customHeight="1">
      <c r="L122" s="79"/>
      <c r="M122" s="79"/>
      <c r="N122" s="80"/>
      <c r="O122" s="80"/>
      <c r="P122" s="80"/>
      <c r="Q122" s="80"/>
      <c r="R122" s="80"/>
      <c r="S122" s="80"/>
      <c r="AB122" s="79"/>
      <c r="AC122" s="79"/>
      <c r="AD122" s="80"/>
      <c r="AE122" s="80"/>
      <c r="AF122" s="80"/>
      <c r="AG122" s="80"/>
      <c r="AH122" s="80"/>
      <c r="AI122" s="80"/>
      <c r="AR122" s="79"/>
      <c r="AS122" s="79"/>
      <c r="AT122" s="80"/>
      <c r="AU122" s="80"/>
      <c r="AV122" s="80"/>
      <c r="AW122" s="80"/>
      <c r="AX122" s="80"/>
      <c r="AY122" s="80"/>
    </row>
    <row r="123" spans="12:51" ht="39.9" customHeight="1">
      <c r="L123" s="79"/>
      <c r="M123" s="79"/>
      <c r="N123" s="80"/>
      <c r="O123" s="80"/>
      <c r="P123" s="80"/>
      <c r="Q123" s="80"/>
      <c r="R123" s="80"/>
      <c r="S123" s="80"/>
      <c r="AB123" s="79"/>
      <c r="AC123" s="79"/>
      <c r="AD123" s="80"/>
      <c r="AE123" s="80"/>
      <c r="AF123" s="80"/>
      <c r="AG123" s="80"/>
      <c r="AH123" s="80"/>
      <c r="AI123" s="80"/>
      <c r="AR123" s="79"/>
      <c r="AS123" s="79"/>
      <c r="AT123" s="80"/>
      <c r="AU123" s="80"/>
      <c r="AV123" s="80"/>
      <c r="AW123" s="80"/>
      <c r="AX123" s="80"/>
      <c r="AY123" s="80"/>
    </row>
    <row r="124" spans="12:51" ht="39.9" customHeight="1">
      <c r="L124" s="79"/>
      <c r="M124" s="79"/>
      <c r="N124" s="80"/>
      <c r="O124" s="80"/>
      <c r="P124" s="80"/>
      <c r="Q124" s="80"/>
      <c r="R124" s="80"/>
      <c r="S124" s="80"/>
      <c r="AB124" s="79"/>
      <c r="AC124" s="79"/>
      <c r="AD124" s="80"/>
      <c r="AE124" s="80"/>
      <c r="AF124" s="80"/>
      <c r="AG124" s="80"/>
      <c r="AH124" s="80"/>
      <c r="AI124" s="80"/>
      <c r="AR124" s="79"/>
      <c r="AS124" s="79"/>
      <c r="AT124" s="80"/>
      <c r="AU124" s="80"/>
      <c r="AV124" s="80"/>
      <c r="AW124" s="80"/>
      <c r="AX124" s="80"/>
      <c r="AY124" s="80"/>
    </row>
    <row r="125" spans="12:51" ht="39.9" customHeight="1">
      <c r="L125" s="79"/>
      <c r="M125" s="79"/>
      <c r="N125" s="80"/>
      <c r="O125" s="80"/>
      <c r="P125" s="80"/>
      <c r="Q125" s="80"/>
      <c r="R125" s="80"/>
      <c r="S125" s="80"/>
      <c r="AB125" s="79"/>
      <c r="AC125" s="79"/>
      <c r="AD125" s="80"/>
      <c r="AE125" s="80"/>
      <c r="AF125" s="80"/>
      <c r="AG125" s="80"/>
      <c r="AH125" s="80"/>
      <c r="AI125" s="80"/>
      <c r="AR125" s="79"/>
      <c r="AS125" s="79"/>
      <c r="AT125" s="80"/>
      <c r="AU125" s="80"/>
      <c r="AV125" s="80"/>
      <c r="AW125" s="80"/>
      <c r="AX125" s="80"/>
      <c r="AY125" s="80"/>
    </row>
    <row r="126" spans="12:51" ht="39.9" customHeight="1">
      <c r="L126" s="79"/>
      <c r="M126" s="79"/>
      <c r="N126" s="80"/>
      <c r="O126" s="80"/>
      <c r="P126" s="80"/>
      <c r="Q126" s="80"/>
      <c r="R126" s="80"/>
      <c r="S126" s="80"/>
      <c r="AB126" s="79"/>
      <c r="AC126" s="79"/>
      <c r="AD126" s="80"/>
      <c r="AE126" s="80"/>
      <c r="AF126" s="80"/>
      <c r="AG126" s="80"/>
      <c r="AH126" s="80"/>
      <c r="AI126" s="80"/>
      <c r="AR126" s="79"/>
      <c r="AS126" s="79"/>
      <c r="AT126" s="80"/>
      <c r="AU126" s="80"/>
      <c r="AV126" s="80"/>
      <c r="AW126" s="80"/>
      <c r="AX126" s="80"/>
      <c r="AY126" s="80"/>
    </row>
    <row r="127" spans="12:51" ht="39.9" customHeight="1">
      <c r="L127" s="79"/>
      <c r="M127" s="79"/>
      <c r="N127" s="80"/>
      <c r="O127" s="80"/>
      <c r="P127" s="80"/>
      <c r="Q127" s="80"/>
      <c r="R127" s="80"/>
      <c r="S127" s="80"/>
      <c r="AB127" s="79"/>
      <c r="AC127" s="79"/>
      <c r="AD127" s="80"/>
      <c r="AE127" s="80"/>
      <c r="AF127" s="80"/>
      <c r="AG127" s="80"/>
      <c r="AH127" s="80"/>
      <c r="AI127" s="80"/>
      <c r="AR127" s="79"/>
      <c r="AS127" s="79"/>
      <c r="AT127" s="80"/>
      <c r="AU127" s="80"/>
      <c r="AV127" s="80"/>
      <c r="AW127" s="80"/>
      <c r="AX127" s="80"/>
      <c r="AY127" s="80"/>
    </row>
    <row r="128" spans="12:51" ht="39.9" customHeight="1">
      <c r="L128" s="79"/>
      <c r="M128" s="79"/>
      <c r="N128" s="80"/>
      <c r="O128" s="80"/>
      <c r="P128" s="80"/>
      <c r="Q128" s="80"/>
      <c r="R128" s="80"/>
      <c r="S128" s="80"/>
      <c r="AB128" s="79"/>
      <c r="AC128" s="79"/>
      <c r="AD128" s="80"/>
      <c r="AE128" s="80"/>
      <c r="AF128" s="80"/>
      <c r="AG128" s="80"/>
      <c r="AH128" s="80"/>
      <c r="AI128" s="80"/>
      <c r="AR128" s="79"/>
      <c r="AS128" s="79"/>
      <c r="AT128" s="80"/>
      <c r="AU128" s="80"/>
      <c r="AV128" s="80"/>
      <c r="AW128" s="80"/>
      <c r="AX128" s="80"/>
      <c r="AY128" s="80"/>
    </row>
    <row r="129" spans="12:51" ht="39.9" customHeight="1">
      <c r="L129" s="79"/>
      <c r="M129" s="79"/>
      <c r="N129" s="80"/>
      <c r="O129" s="80"/>
      <c r="P129" s="80"/>
      <c r="Q129" s="80"/>
      <c r="R129" s="80"/>
      <c r="S129" s="80"/>
      <c r="AB129" s="79"/>
      <c r="AC129" s="79"/>
      <c r="AD129" s="80"/>
      <c r="AE129" s="80"/>
      <c r="AF129" s="80"/>
      <c r="AG129" s="80"/>
      <c r="AH129" s="80"/>
      <c r="AI129" s="80"/>
      <c r="AR129" s="79"/>
      <c r="AS129" s="79"/>
      <c r="AT129" s="80"/>
      <c r="AU129" s="80"/>
      <c r="AV129" s="80"/>
      <c r="AW129" s="80"/>
      <c r="AX129" s="80"/>
      <c r="AY129" s="80"/>
    </row>
    <row r="130" spans="12:51" ht="39.9" customHeight="1">
      <c r="L130" s="79"/>
      <c r="M130" s="79"/>
      <c r="N130" s="80"/>
      <c r="O130" s="80"/>
      <c r="P130" s="80"/>
      <c r="Q130" s="80"/>
      <c r="R130" s="80"/>
      <c r="S130" s="80"/>
      <c r="AB130" s="79"/>
      <c r="AC130" s="79"/>
      <c r="AD130" s="80"/>
      <c r="AE130" s="80"/>
      <c r="AF130" s="80"/>
      <c r="AG130" s="80"/>
      <c r="AH130" s="80"/>
      <c r="AI130" s="80"/>
      <c r="AR130" s="79"/>
      <c r="AS130" s="79"/>
      <c r="AT130" s="80"/>
      <c r="AU130" s="80"/>
      <c r="AV130" s="80"/>
      <c r="AW130" s="80"/>
      <c r="AX130" s="80"/>
      <c r="AY130" s="80"/>
    </row>
    <row r="131" spans="12:51" ht="39.9" customHeight="1">
      <c r="L131" s="79"/>
      <c r="M131" s="79"/>
      <c r="N131" s="80"/>
      <c r="O131" s="80"/>
      <c r="P131" s="80"/>
      <c r="Q131" s="80"/>
      <c r="R131" s="80"/>
      <c r="S131" s="80"/>
      <c r="AB131" s="79"/>
      <c r="AC131" s="79"/>
      <c r="AD131" s="80"/>
      <c r="AE131" s="80"/>
      <c r="AF131" s="80"/>
      <c r="AG131" s="80"/>
      <c r="AH131" s="80"/>
      <c r="AI131" s="80"/>
      <c r="AR131" s="79"/>
      <c r="AS131" s="79"/>
      <c r="AT131" s="80"/>
      <c r="AU131" s="80"/>
      <c r="AV131" s="80"/>
      <c r="AW131" s="80"/>
      <c r="AX131" s="80"/>
      <c r="AY131" s="80"/>
    </row>
    <row r="132" spans="12:51" ht="39.9" customHeight="1">
      <c r="L132" s="79"/>
      <c r="M132" s="79"/>
      <c r="N132" s="80"/>
      <c r="O132" s="80"/>
      <c r="P132" s="80"/>
      <c r="Q132" s="80"/>
      <c r="R132" s="80"/>
      <c r="S132" s="80"/>
      <c r="AB132" s="79"/>
      <c r="AC132" s="79"/>
      <c r="AD132" s="80"/>
      <c r="AE132" s="80"/>
      <c r="AF132" s="80"/>
      <c r="AG132" s="80"/>
      <c r="AH132" s="80"/>
      <c r="AI132" s="80"/>
      <c r="AR132" s="79"/>
      <c r="AS132" s="79"/>
      <c r="AT132" s="80"/>
      <c r="AU132" s="80"/>
      <c r="AV132" s="80"/>
      <c r="AW132" s="80"/>
      <c r="AX132" s="80"/>
      <c r="AY132" s="80"/>
    </row>
  </sheetData>
  <sheetProtection sheet="1" objects="1" scenarios="1"/>
  <mergeCells count="36">
    <mergeCell ref="A3:F3"/>
    <mergeCell ref="C5:F5"/>
    <mergeCell ref="C9:F10"/>
    <mergeCell ref="H16:J16"/>
    <mergeCell ref="L16:M16"/>
    <mergeCell ref="P16:R16"/>
    <mergeCell ref="H31:J31"/>
    <mergeCell ref="L31:M31"/>
    <mergeCell ref="P31:R31"/>
    <mergeCell ref="H1:J1"/>
    <mergeCell ref="P1:R1"/>
    <mergeCell ref="AR16:AS16"/>
    <mergeCell ref="AV16:AX16"/>
    <mergeCell ref="AV1:AX1"/>
    <mergeCell ref="AN1:AP1"/>
    <mergeCell ref="AF46:AH46"/>
    <mergeCell ref="AN46:AP46"/>
    <mergeCell ref="AR46:AS46"/>
    <mergeCell ref="AF16:AH16"/>
    <mergeCell ref="X1:Z1"/>
    <mergeCell ref="AF1:AH1"/>
    <mergeCell ref="X16:Z16"/>
    <mergeCell ref="AB16:AC16"/>
    <mergeCell ref="AN16:AP16"/>
    <mergeCell ref="AB31:AC31"/>
    <mergeCell ref="AF31:AH31"/>
    <mergeCell ref="AV31:AX31"/>
    <mergeCell ref="AR31:AS31"/>
    <mergeCell ref="H46:J46"/>
    <mergeCell ref="L46:M46"/>
    <mergeCell ref="P46:R46"/>
    <mergeCell ref="X46:Z46"/>
    <mergeCell ref="AB46:AC46"/>
    <mergeCell ref="AN31:AP31"/>
    <mergeCell ref="AV46:AX46"/>
    <mergeCell ref="X31:Z31"/>
  </mergeCells>
  <phoneticPr fontId="1"/>
  <conditionalFormatting sqref="H13 J13 L13 N13 P13 R13 T13">
    <cfRule type="expression" dxfId="1525" priority="500">
      <formula>I13&lt;&gt;""</formula>
    </cfRule>
    <cfRule type="expression" dxfId="1524" priority="499">
      <formula>H$2="土"</formula>
    </cfRule>
    <cfRule type="expression" dxfId="1523" priority="498">
      <formula>H$2="日"</formula>
    </cfRule>
    <cfRule type="expression" dxfId="1522" priority="497">
      <formula>MONTH(H13)&lt;&gt;$H$1</formula>
    </cfRule>
  </conditionalFormatting>
  <conditionalFormatting sqref="H48:R48 T48 H50:R50 T50 H52:R52 T52 H54:R54 T54 H56:R56 T56">
    <cfRule type="expression" dxfId="1521" priority="506">
      <formula>H$2="日"</formula>
    </cfRule>
    <cfRule type="expression" dxfId="1520" priority="508">
      <formula>I48&lt;&gt;""</formula>
    </cfRule>
    <cfRule type="expression" dxfId="1519" priority="507">
      <formula>H$2="土"</formula>
    </cfRule>
    <cfRule type="expression" dxfId="1518" priority="505">
      <formula>MONTH(H48)&lt;&gt;$H$46</formula>
    </cfRule>
  </conditionalFormatting>
  <conditionalFormatting sqref="H58:R58">
    <cfRule type="expression" dxfId="1517" priority="99">
      <formula>H$2="土"</formula>
    </cfRule>
    <cfRule type="expression" dxfId="1516" priority="97">
      <formula>MONTH(H58)&lt;&gt;$H$46</formula>
    </cfRule>
    <cfRule type="expression" dxfId="1515" priority="98">
      <formula>H$2="日"</formula>
    </cfRule>
    <cfRule type="expression" dxfId="1514" priority="100">
      <formula>I58&lt;&gt;""</formula>
    </cfRule>
  </conditionalFormatting>
  <conditionalFormatting sqref="H3:T3 H5:T5 H7:T7 H9:T9 H11:T11">
    <cfRule type="expression" dxfId="1513" priority="668">
      <formula>I3&lt;&gt;""</formula>
    </cfRule>
    <cfRule type="expression" dxfId="1512" priority="667">
      <formula>H$2="土"</formula>
    </cfRule>
    <cfRule type="expression" dxfId="1511" priority="666">
      <formula>H$2="日"</formula>
    </cfRule>
    <cfRule type="expression" dxfId="1510" priority="665">
      <formula>MONTH(H3)&lt;&gt;$H$1</formula>
    </cfRule>
  </conditionalFormatting>
  <conditionalFormatting sqref="H18:T18 H20:T20 H22:T22 H24:T24 H26:T26">
    <cfRule type="expression" dxfId="1509" priority="416">
      <formula>I18&lt;&gt;""</formula>
    </cfRule>
    <cfRule type="expression" dxfId="1508" priority="415">
      <formula>H$2="土"</formula>
    </cfRule>
    <cfRule type="expression" dxfId="1507" priority="414">
      <formula>H$2="日"</formula>
    </cfRule>
    <cfRule type="expression" dxfId="1506" priority="413">
      <formula>MONTH(H18)&lt;&gt;$H$16</formula>
    </cfRule>
  </conditionalFormatting>
  <conditionalFormatting sqref="H28:T28">
    <cfRule type="expression" dxfId="1505" priority="412">
      <formula>I28&lt;&gt;""</formula>
    </cfRule>
    <cfRule type="expression" dxfId="1504" priority="411">
      <formula>H$2="土"</formula>
    </cfRule>
    <cfRule type="expression" dxfId="1503" priority="410">
      <formula>H$2="日"</formula>
    </cfRule>
    <cfRule type="expression" dxfId="1502" priority="409">
      <formula>MONTH(H28)&lt;&gt;$H$16</formula>
    </cfRule>
  </conditionalFormatting>
  <conditionalFormatting sqref="H33:T33 H35:T35 H37:T37 H39:T39 H41:T41">
    <cfRule type="expression" dxfId="1501" priority="351">
      <formula>H$2="土"</formula>
    </cfRule>
    <cfRule type="expression" dxfId="1500" priority="349">
      <formula>MONTH(H33)&lt;&gt;$H$31</formula>
    </cfRule>
    <cfRule type="expression" dxfId="1499" priority="352">
      <formula>I33&lt;&gt;""</formula>
    </cfRule>
    <cfRule type="expression" dxfId="1498" priority="350">
      <formula>H$2="日"</formula>
    </cfRule>
  </conditionalFormatting>
  <conditionalFormatting sqref="H43:T43">
    <cfRule type="expression" dxfId="1497" priority="163">
      <formula>H$2="土"</formula>
    </cfRule>
    <cfRule type="expression" dxfId="1496" priority="164">
      <formula>I43&lt;&gt;""</formula>
    </cfRule>
    <cfRule type="expression" dxfId="1495" priority="162">
      <formula>H$2="日"</formula>
    </cfRule>
    <cfRule type="expression" dxfId="1494" priority="161">
      <formula>MONTH(H43)&lt;&gt;$H$31</formula>
    </cfRule>
  </conditionalFormatting>
  <conditionalFormatting sqref="I13">
    <cfRule type="expression" dxfId="1493" priority="41">
      <formula>MONTH(I13)&lt;&gt;$H$1</formula>
    </cfRule>
    <cfRule type="expression" dxfId="1492" priority="42">
      <formula>I$2="日"</formula>
    </cfRule>
    <cfRule type="expression" dxfId="1491" priority="43">
      <formula>I$2="土"</formula>
    </cfRule>
    <cfRule type="expression" dxfId="1490" priority="44">
      <formula>J13&lt;&gt;""</formula>
    </cfRule>
  </conditionalFormatting>
  <conditionalFormatting sqref="K13">
    <cfRule type="expression" dxfId="1489" priority="256">
      <formula>L13&lt;&gt;""</formula>
    </cfRule>
    <cfRule type="expression" dxfId="1488" priority="253">
      <formula>MONTH(K13)&lt;&gt;$H$1</formula>
    </cfRule>
    <cfRule type="expression" dxfId="1487" priority="255">
      <formula>K$2="土"</formula>
    </cfRule>
    <cfRule type="expression" dxfId="1486" priority="254">
      <formula>K$2="日"</formula>
    </cfRule>
  </conditionalFormatting>
  <conditionalFormatting sqref="M13">
    <cfRule type="expression" dxfId="1485" priority="251">
      <formula>M$2="土"</formula>
    </cfRule>
    <cfRule type="expression" dxfId="1484" priority="249">
      <formula>MONTH(M13)&lt;&gt;$H$1</formula>
    </cfRule>
    <cfRule type="expression" dxfId="1483" priority="250">
      <formula>M$2="日"</formula>
    </cfRule>
    <cfRule type="expression" dxfId="1482" priority="252">
      <formula>N13&lt;&gt;""</formula>
    </cfRule>
  </conditionalFormatting>
  <conditionalFormatting sqref="O13">
    <cfRule type="expression" dxfId="1481" priority="245">
      <formula>MONTH(O13)&lt;&gt;$H$1</formula>
    </cfRule>
    <cfRule type="expression" dxfId="1480" priority="246">
      <formula>O$2="日"</formula>
    </cfRule>
    <cfRule type="expression" dxfId="1479" priority="247">
      <formula>O$2="土"</formula>
    </cfRule>
    <cfRule type="expression" dxfId="1478" priority="248">
      <formula>P13&lt;&gt;""</formula>
    </cfRule>
  </conditionalFormatting>
  <conditionalFormatting sqref="Q13">
    <cfRule type="expression" dxfId="1477" priority="241">
      <formula>MONTH(Q13)&lt;&gt;$H$1</formula>
    </cfRule>
    <cfRule type="expression" dxfId="1476" priority="242">
      <formula>Q$2="日"</formula>
    </cfRule>
    <cfRule type="expression" dxfId="1475" priority="243">
      <formula>Q$2="土"</formula>
    </cfRule>
    <cfRule type="expression" dxfId="1474" priority="244">
      <formula>R13&lt;&gt;""</formula>
    </cfRule>
  </conditionalFormatting>
  <conditionalFormatting sqref="S13">
    <cfRule type="expression" dxfId="1473" priority="239">
      <formula>S$2="土"</formula>
    </cfRule>
    <cfRule type="expression" dxfId="1472" priority="240">
      <formula>T13&lt;&gt;""</formula>
    </cfRule>
    <cfRule type="expression" dxfId="1471" priority="238">
      <formula>S$2="日"</formula>
    </cfRule>
    <cfRule type="expression" dxfId="1470" priority="237">
      <formula>MONTH(S13)&lt;&gt;$H$1</formula>
    </cfRule>
  </conditionalFormatting>
  <conditionalFormatting sqref="S48 S50 S52 S54 S56">
    <cfRule type="expression" dxfId="1469" priority="312">
      <formula>T48&lt;&gt;""</formula>
    </cfRule>
    <cfRule type="expression" dxfId="1468" priority="311">
      <formula>S$2="土"</formula>
    </cfRule>
    <cfRule type="expression" dxfId="1467" priority="310">
      <formula>S$2="日"</formula>
    </cfRule>
    <cfRule type="expression" dxfId="1466" priority="309">
      <formula>MONTH(S48)&lt;&gt;$X$46</formula>
    </cfRule>
  </conditionalFormatting>
  <conditionalFormatting sqref="S58">
    <cfRule type="expression" dxfId="1465" priority="96">
      <formula>T58&lt;&gt;""</formula>
    </cfRule>
    <cfRule type="expression" dxfId="1464" priority="93">
      <formula>MONTH(S58)&lt;&gt;$X$46</formula>
    </cfRule>
    <cfRule type="expression" dxfId="1463" priority="94">
      <formula>S$2="日"</formula>
    </cfRule>
    <cfRule type="expression" dxfId="1462" priority="95">
      <formula>S$2="土"</formula>
    </cfRule>
  </conditionalFormatting>
  <conditionalFormatting sqref="T58">
    <cfRule type="expression" dxfId="1461" priority="455">
      <formula>T$2="土"</formula>
    </cfRule>
    <cfRule type="expression" dxfId="1460" priority="456">
      <formula>U58&lt;&gt;""</formula>
    </cfRule>
    <cfRule type="expression" dxfId="1459" priority="454">
      <formula>T$2="日"</formula>
    </cfRule>
    <cfRule type="expression" dxfId="1458" priority="453">
      <formula>MONTH(T58)&lt;&gt;$H$46</formula>
    </cfRule>
  </conditionalFormatting>
  <conditionalFormatting sqref="X13 Z13 AB13 AD13 AF13 AH13 AJ13:AK13">
    <cfRule type="expression" dxfId="1457" priority="321">
      <formula>MONTH(X13)&lt;&gt;$X$1</formula>
    </cfRule>
    <cfRule type="expression" dxfId="1456" priority="324">
      <formula>Y13&lt;&gt;""</formula>
    </cfRule>
    <cfRule type="expression" dxfId="1455" priority="323">
      <formula>X$2="土"</formula>
    </cfRule>
    <cfRule type="expression" dxfId="1454" priority="322">
      <formula>X$2="日"</formula>
    </cfRule>
  </conditionalFormatting>
  <conditionalFormatting sqref="X18 Z18 AB18 AD18 AF18 AH18 AJ18 X20 Z20 AB20 AD20 AF20 AH20 AJ20 X22 Z22 AB22 AD22 AF22 AH22 AJ22 X24 Z24 AB24 AD24 AF24 AH24 AJ24 X26 Z26 AB26 AD26 AF26 AH26 AJ26">
    <cfRule type="expression" dxfId="1453" priority="537">
      <formula>MONTH(X18)&lt;&gt;$X$16</formula>
    </cfRule>
    <cfRule type="expression" dxfId="1452" priority="538">
      <formula>X$2="日"</formula>
    </cfRule>
    <cfRule type="expression" dxfId="1451" priority="539">
      <formula>X$2="土"</formula>
    </cfRule>
    <cfRule type="expression" dxfId="1450" priority="540">
      <formula>Y18&lt;&gt;""</formula>
    </cfRule>
  </conditionalFormatting>
  <conditionalFormatting sqref="X28 Z28 AB28 AD28 AF28 AH28 AJ28">
    <cfRule type="expression" dxfId="1449" priority="487">
      <formula>X$2="土"</formula>
    </cfRule>
    <cfRule type="expression" dxfId="1448" priority="488">
      <formula>Y28&lt;&gt;""</formula>
    </cfRule>
    <cfRule type="expression" dxfId="1447" priority="485">
      <formula>MONTH(X28)&lt;&gt;$X$16</formula>
    </cfRule>
    <cfRule type="expression" dxfId="1446" priority="486">
      <formula>X$2="日"</formula>
    </cfRule>
  </conditionalFormatting>
  <conditionalFormatting sqref="X33:AH33 AJ33 X35:AH35 AJ35 X37:AH37 AJ37 X39:AH39 AJ39 X41:AH41 AJ41">
    <cfRule type="expression" dxfId="1445" priority="527">
      <formula>X$2="土"</formula>
    </cfRule>
    <cfRule type="expression" dxfId="1444" priority="526">
      <formula>X$2="日"</formula>
    </cfRule>
    <cfRule type="expression" dxfId="1443" priority="525">
      <formula>MONTH(X33)&lt;&gt;$X$31</formula>
    </cfRule>
    <cfRule type="expression" dxfId="1442" priority="528">
      <formula>Y33&lt;&gt;""</formula>
    </cfRule>
  </conditionalFormatting>
  <conditionalFormatting sqref="X43:AH43">
    <cfRule type="expression" dxfId="1441" priority="144">
      <formula>Y43&lt;&gt;""</formula>
    </cfRule>
    <cfRule type="expression" dxfId="1440" priority="141">
      <formula>MONTH(X43)&lt;&gt;$X$31</formula>
    </cfRule>
    <cfRule type="expression" dxfId="1439" priority="143">
      <formula>X$2="土"</formula>
    </cfRule>
    <cfRule type="expression" dxfId="1438" priority="142">
      <formula>X$2="日"</formula>
    </cfRule>
  </conditionalFormatting>
  <conditionalFormatting sqref="X48:AJ48 X50:AJ50 X52:AJ52 X54:AJ54 X56:AJ56">
    <cfRule type="expression" dxfId="1437" priority="318">
      <formula>X$2="日"</formula>
    </cfRule>
    <cfRule type="expression" dxfId="1436" priority="317">
      <formula>MONTH(X48)&lt;&gt;$X$46</formula>
    </cfRule>
    <cfRule type="expression" dxfId="1435" priority="320">
      <formula>Y48&lt;&gt;""</formula>
    </cfRule>
    <cfRule type="expression" dxfId="1434" priority="319">
      <formula>X$2="土"</formula>
    </cfRule>
  </conditionalFormatting>
  <conditionalFormatting sqref="X58:AJ58">
    <cfRule type="expression" dxfId="1433" priority="71">
      <formula>X$2="土"</formula>
    </cfRule>
    <cfRule type="expression" dxfId="1432" priority="69">
      <formula>MONTH(X58)&lt;&gt;$X$46</formula>
    </cfRule>
    <cfRule type="expression" dxfId="1431" priority="70">
      <formula>X$2="日"</formula>
    </cfRule>
    <cfRule type="expression" dxfId="1430" priority="72">
      <formula>Y58&lt;&gt;""</formula>
    </cfRule>
  </conditionalFormatting>
  <conditionalFormatting sqref="X3:AK3 X5:AK5 X7:AK11">
    <cfRule type="expression" dxfId="1429" priority="325">
      <formula>MONTH(X3)&lt;&gt;$X$1</formula>
    </cfRule>
    <cfRule type="expression" dxfId="1428" priority="327">
      <formula>X$2="土"</formula>
    </cfRule>
    <cfRule type="expression" dxfId="1427" priority="328">
      <formula>Y3&lt;&gt;""</formula>
    </cfRule>
    <cfRule type="expression" dxfId="1426" priority="326">
      <formula>X$2="日"</formula>
    </cfRule>
  </conditionalFormatting>
  <conditionalFormatting sqref="Y13">
    <cfRule type="expression" dxfId="1425" priority="26">
      <formula>Y$2="日"</formula>
    </cfRule>
    <cfRule type="expression" dxfId="1424" priority="25">
      <formula>MONTH(Y13)&lt;&gt;$X$1</formula>
    </cfRule>
    <cfRule type="expression" dxfId="1423" priority="27">
      <formula>Y$2="土"</formula>
    </cfRule>
    <cfRule type="expression" dxfId="1422" priority="28">
      <formula>Z13&lt;&gt;""</formula>
    </cfRule>
  </conditionalFormatting>
  <conditionalFormatting sqref="Y18 Y20 Y22 Y24 Y26">
    <cfRule type="expression" dxfId="1421" priority="408">
      <formula>Z18&lt;&gt;""</formula>
    </cfRule>
    <cfRule type="expression" dxfId="1420" priority="406">
      <formula>Y$2="日"</formula>
    </cfRule>
    <cfRule type="expression" dxfId="1419" priority="407">
      <formula>Y$2="土"</formula>
    </cfRule>
    <cfRule type="expression" dxfId="1418" priority="405">
      <formula>MONTH(Y18)&lt;&gt;$H$16</formula>
    </cfRule>
  </conditionalFormatting>
  <conditionalFormatting sqref="Y28">
    <cfRule type="expression" dxfId="1417" priority="404">
      <formula>Z28&lt;&gt;""</formula>
    </cfRule>
    <cfRule type="expression" dxfId="1416" priority="401">
      <formula>MONTH(Y28)&lt;&gt;$H$16</formula>
    </cfRule>
    <cfRule type="expression" dxfId="1415" priority="402">
      <formula>Y$2="日"</formula>
    </cfRule>
    <cfRule type="expression" dxfId="1414" priority="403">
      <formula>Y$2="土"</formula>
    </cfRule>
  </conditionalFormatting>
  <conditionalFormatting sqref="AA13">
    <cfRule type="expression" dxfId="1413" priority="34">
      <formula>AA$2="日"</formula>
    </cfRule>
    <cfRule type="expression" dxfId="1412" priority="33">
      <formula>MONTH(AA13)&lt;&gt;$X$1</formula>
    </cfRule>
    <cfRule type="expression" dxfId="1411" priority="36">
      <formula>AB13&lt;&gt;""</formula>
    </cfRule>
    <cfRule type="expression" dxfId="1410" priority="35">
      <formula>AA$2="土"</formula>
    </cfRule>
  </conditionalFormatting>
  <conditionalFormatting sqref="AA18 AA20 AA22 AA24 AA26">
    <cfRule type="expression" dxfId="1409" priority="398">
      <formula>AA$2="日"</formula>
    </cfRule>
    <cfRule type="expression" dxfId="1408" priority="397">
      <formula>MONTH(AA18)&lt;&gt;$H$16</formula>
    </cfRule>
    <cfRule type="expression" dxfId="1407" priority="399">
      <formula>AA$2="土"</formula>
    </cfRule>
    <cfRule type="expression" dxfId="1406" priority="400">
      <formula>AB18&lt;&gt;""</formula>
    </cfRule>
  </conditionalFormatting>
  <conditionalFormatting sqref="AA28">
    <cfRule type="expression" dxfId="1405" priority="394">
      <formula>AA$2="日"</formula>
    </cfRule>
    <cfRule type="expression" dxfId="1404" priority="396">
      <formula>AB28&lt;&gt;""</formula>
    </cfRule>
    <cfRule type="expression" dxfId="1403" priority="395">
      <formula>AA$2="土"</formula>
    </cfRule>
    <cfRule type="expression" dxfId="1402" priority="393">
      <formula>MONTH(AA28)&lt;&gt;$H$16</formula>
    </cfRule>
  </conditionalFormatting>
  <conditionalFormatting sqref="AC13">
    <cfRule type="expression" dxfId="1401" priority="32">
      <formula>AD13&lt;&gt;""</formula>
    </cfRule>
    <cfRule type="expression" dxfId="1400" priority="31">
      <formula>AC$2="土"</formula>
    </cfRule>
    <cfRule type="expression" dxfId="1399" priority="30">
      <formula>AC$2="日"</formula>
    </cfRule>
    <cfRule type="expression" dxfId="1398" priority="29">
      <formula>MONTH(AC13)&lt;&gt;$X$1</formula>
    </cfRule>
  </conditionalFormatting>
  <conditionalFormatting sqref="AC18 AC20 AC22 AC24 AC26">
    <cfRule type="expression" dxfId="1397" priority="389">
      <formula>MONTH(AC18)&lt;&gt;$H$16</formula>
    </cfRule>
    <cfRule type="expression" dxfId="1396" priority="392">
      <formula>AD18&lt;&gt;""</formula>
    </cfRule>
    <cfRule type="expression" dxfId="1395" priority="391">
      <formula>AC$2="土"</formula>
    </cfRule>
    <cfRule type="expression" dxfId="1394" priority="390">
      <formula>AC$2="日"</formula>
    </cfRule>
  </conditionalFormatting>
  <conditionalFormatting sqref="AC28">
    <cfRule type="expression" dxfId="1393" priority="388">
      <formula>AD28&lt;&gt;""</formula>
    </cfRule>
    <cfRule type="expression" dxfId="1392" priority="385">
      <formula>MONTH(AC28)&lt;&gt;$H$16</formula>
    </cfRule>
    <cfRule type="expression" dxfId="1391" priority="387">
      <formula>AC$2="土"</formula>
    </cfRule>
    <cfRule type="expression" dxfId="1390" priority="386">
      <formula>AC$2="日"</formula>
    </cfRule>
  </conditionalFormatting>
  <conditionalFormatting sqref="AE13">
    <cfRule type="expression" dxfId="1389" priority="222">
      <formula>AE$2="日"</formula>
    </cfRule>
    <cfRule type="expression" dxfId="1388" priority="224">
      <formula>AF13&lt;&gt;""</formula>
    </cfRule>
    <cfRule type="expression" dxfId="1387" priority="223">
      <formula>AE$2="土"</formula>
    </cfRule>
    <cfRule type="expression" dxfId="1386" priority="221">
      <formula>MONTH(AE13)&lt;&gt;$X$1</formula>
    </cfRule>
  </conditionalFormatting>
  <conditionalFormatting sqref="AE18 AE20 AE22 AE24 AE26">
    <cfRule type="expression" dxfId="1385" priority="381">
      <formula>MONTH(AE18)&lt;&gt;$H$16</formula>
    </cfRule>
    <cfRule type="expression" dxfId="1384" priority="382">
      <formula>AE$2="日"</formula>
    </cfRule>
    <cfRule type="expression" dxfId="1383" priority="383">
      <formula>AE$2="土"</formula>
    </cfRule>
    <cfRule type="expression" dxfId="1382" priority="384">
      <formula>AF18&lt;&gt;""</formula>
    </cfRule>
  </conditionalFormatting>
  <conditionalFormatting sqref="AE28">
    <cfRule type="expression" dxfId="1381" priority="379">
      <formula>AE$2="土"</formula>
    </cfRule>
    <cfRule type="expression" dxfId="1380" priority="380">
      <formula>AF28&lt;&gt;""</formula>
    </cfRule>
    <cfRule type="expression" dxfId="1379" priority="378">
      <formula>AE$2="日"</formula>
    </cfRule>
    <cfRule type="expression" dxfId="1378" priority="377">
      <formula>MONTH(AE28)&lt;&gt;$H$16</formula>
    </cfRule>
  </conditionalFormatting>
  <conditionalFormatting sqref="AG13">
    <cfRule type="expression" dxfId="1377" priority="218">
      <formula>AG$2="日"</formula>
    </cfRule>
    <cfRule type="expression" dxfId="1376" priority="220">
      <formula>AH13&lt;&gt;""</formula>
    </cfRule>
    <cfRule type="expression" dxfId="1375" priority="217">
      <formula>MONTH(AG13)&lt;&gt;$X$1</formula>
    </cfRule>
    <cfRule type="expression" dxfId="1374" priority="219">
      <formula>AG$2="土"</formula>
    </cfRule>
  </conditionalFormatting>
  <conditionalFormatting sqref="AG18 AG20 AG22 AG24 AG26">
    <cfRule type="expression" dxfId="1373" priority="373">
      <formula>MONTH(AG18)&lt;&gt;$H$16</formula>
    </cfRule>
    <cfRule type="expression" dxfId="1372" priority="374">
      <formula>AG$2="日"</formula>
    </cfRule>
    <cfRule type="expression" dxfId="1371" priority="375">
      <formula>AG$2="土"</formula>
    </cfRule>
    <cfRule type="expression" dxfId="1370" priority="376">
      <formula>AH18&lt;&gt;""</formula>
    </cfRule>
  </conditionalFormatting>
  <conditionalFormatting sqref="AG28">
    <cfRule type="expression" dxfId="1369" priority="372">
      <formula>AH28&lt;&gt;""</formula>
    </cfRule>
    <cfRule type="expression" dxfId="1368" priority="369">
      <formula>MONTH(AG28)&lt;&gt;$H$16</formula>
    </cfRule>
    <cfRule type="expression" dxfId="1367" priority="370">
      <formula>AG$2="日"</formula>
    </cfRule>
    <cfRule type="expression" dxfId="1366" priority="371">
      <formula>AG$2="土"</formula>
    </cfRule>
  </conditionalFormatting>
  <conditionalFormatting sqref="AI13">
    <cfRule type="expression" dxfId="1365" priority="213">
      <formula>MONTH(AI13)&lt;&gt;$X$1</formula>
    </cfRule>
    <cfRule type="expression" dxfId="1364" priority="216">
      <formula>AJ13&lt;&gt;""</formula>
    </cfRule>
    <cfRule type="expression" dxfId="1363" priority="215">
      <formula>AI$2="土"</formula>
    </cfRule>
    <cfRule type="expression" dxfId="1362" priority="214">
      <formula>AI$2="日"</formula>
    </cfRule>
  </conditionalFormatting>
  <conditionalFormatting sqref="AI18 AI20 AI22 AI24 AI26">
    <cfRule type="expression" dxfId="1361" priority="366">
      <formula>AI$2="日"</formula>
    </cfRule>
    <cfRule type="expression" dxfId="1360" priority="365">
      <formula>MONTH(AI18)&lt;&gt;$H$16</formula>
    </cfRule>
    <cfRule type="expression" dxfId="1359" priority="367">
      <formula>AI$2="土"</formula>
    </cfRule>
    <cfRule type="expression" dxfId="1358" priority="368">
      <formula>AJ18&lt;&gt;""</formula>
    </cfRule>
  </conditionalFormatting>
  <conditionalFormatting sqref="AI28">
    <cfRule type="expression" dxfId="1357" priority="361">
      <formula>MONTH(AI28)&lt;&gt;$H$16</formula>
    </cfRule>
    <cfRule type="expression" dxfId="1356" priority="362">
      <formula>AI$2="日"</formula>
    </cfRule>
    <cfRule type="expression" dxfId="1355" priority="363">
      <formula>AI$2="土"</formula>
    </cfRule>
    <cfRule type="expression" dxfId="1354" priority="364">
      <formula>AJ28&lt;&gt;""</formula>
    </cfRule>
  </conditionalFormatting>
  <conditionalFormatting sqref="AI33 AI35 AI37 AI39 AI41">
    <cfRule type="expression" dxfId="1353" priority="344">
      <formula>AJ33&lt;&gt;""</formula>
    </cfRule>
    <cfRule type="expression" dxfId="1352" priority="343">
      <formula>AI$2="土"</formula>
    </cfRule>
    <cfRule type="expression" dxfId="1351" priority="342">
      <formula>AI$2="日"</formula>
    </cfRule>
    <cfRule type="expression" dxfId="1350" priority="341">
      <formula>MONTH(AI33)&lt;&gt;$H$31</formula>
    </cfRule>
  </conditionalFormatting>
  <conditionalFormatting sqref="AI43">
    <cfRule type="expression" dxfId="1349" priority="140">
      <formula>AJ43&lt;&gt;""</formula>
    </cfRule>
    <cfRule type="expression" dxfId="1348" priority="137">
      <formula>MONTH(AI43)&lt;&gt;$H$31</formula>
    </cfRule>
    <cfRule type="expression" dxfId="1347" priority="138">
      <formula>AI$2="日"</formula>
    </cfRule>
    <cfRule type="expression" dxfId="1346" priority="139">
      <formula>AI$2="土"</formula>
    </cfRule>
  </conditionalFormatting>
  <conditionalFormatting sqref="AJ43">
    <cfRule type="expression" dxfId="1345" priority="473">
      <formula>MONTH(AJ43)&lt;&gt;$X$31</formula>
    </cfRule>
    <cfRule type="expression" dxfId="1344" priority="474">
      <formula>AJ$2="日"</formula>
    </cfRule>
    <cfRule type="expression" dxfId="1343" priority="475">
      <formula>AJ$2="土"</formula>
    </cfRule>
    <cfRule type="expression" dxfId="1342" priority="476">
      <formula>AK43&lt;&gt;""</formula>
    </cfRule>
  </conditionalFormatting>
  <conditionalFormatting sqref="AK18 AK20 AK22 AK24 AK26">
    <cfRule type="expression" dxfId="1341" priority="358">
      <formula>AK$2="日"</formula>
    </cfRule>
    <cfRule type="expression" dxfId="1340" priority="359">
      <formula>AK$2="土"</formula>
    </cfRule>
    <cfRule type="expression" dxfId="1339" priority="360">
      <formula>AL18&lt;&gt;""</formula>
    </cfRule>
    <cfRule type="expression" dxfId="1338" priority="357">
      <formula>MONTH(AK18)&lt;&gt;$H$16</formula>
    </cfRule>
  </conditionalFormatting>
  <conditionalFormatting sqref="AK28">
    <cfRule type="expression" dxfId="1337" priority="356">
      <formula>AL28&lt;&gt;""</formula>
    </cfRule>
    <cfRule type="expression" dxfId="1336" priority="355">
      <formula>AK$2="土"</formula>
    </cfRule>
    <cfRule type="expression" dxfId="1335" priority="353">
      <formula>MONTH(AK28)&lt;&gt;$H$16</formula>
    </cfRule>
    <cfRule type="expression" dxfId="1334" priority="354">
      <formula>AK$2="日"</formula>
    </cfRule>
  </conditionalFormatting>
  <conditionalFormatting sqref="AN13 AP13 AR13 AT13 AV13 AX13 AZ13">
    <cfRule type="expression" dxfId="1333" priority="494">
      <formula>AN$2="日"</formula>
    </cfRule>
    <cfRule type="expression" dxfId="1332" priority="493">
      <formula>MONTH(AN13)&lt;&gt;$AN$1</formula>
    </cfRule>
    <cfRule type="expression" dxfId="1331" priority="496">
      <formula>AO13&lt;&gt;""</formula>
    </cfRule>
    <cfRule type="expression" dxfId="1330" priority="495">
      <formula>AN$2="土"</formula>
    </cfRule>
  </conditionalFormatting>
  <conditionalFormatting sqref="AN3:AX3 AZ3 AN5:AX5 AZ5 AN7:AX7 AZ7 AN9:AX9 AZ9 AN11:AX11 AZ11">
    <cfRule type="expression" dxfId="1329" priority="545">
      <formula>MONTH(AN3)&lt;&gt;$AN$1</formula>
    </cfRule>
    <cfRule type="expression" dxfId="1328" priority="546">
      <formula>AN$2="日"</formula>
    </cfRule>
    <cfRule type="expression" dxfId="1327" priority="547">
      <formula>AN$2="土"</formula>
    </cfRule>
    <cfRule type="expression" dxfId="1326" priority="548">
      <formula>AO3&lt;&gt;""</formula>
    </cfRule>
  </conditionalFormatting>
  <conditionalFormatting sqref="AN18:AX18 AZ18 AN20:AX20 AZ20 AN22:AX22 AZ22 AN24:AX24 AZ24 AN26:AX26 AZ26">
    <cfRule type="expression" dxfId="1325" priority="534">
      <formula>AN$2="日"</formula>
    </cfRule>
    <cfRule type="expression" dxfId="1324" priority="535">
      <formula>AN$2="土"</formula>
    </cfRule>
    <cfRule type="expression" dxfId="1323" priority="536">
      <formula>AO18&lt;&gt;""</formula>
    </cfRule>
    <cfRule type="expression" dxfId="1322" priority="533">
      <formula>MONTH(AN18)&lt;&gt;$AN$16</formula>
    </cfRule>
  </conditionalFormatting>
  <conditionalFormatting sqref="AN28:AX28">
    <cfRule type="expression" dxfId="1321" priority="1">
      <formula>MONTH(AN28)&lt;&gt;$AN$16</formula>
    </cfRule>
    <cfRule type="expression" dxfId="1320" priority="4">
      <formula>AO28&lt;&gt;""</formula>
    </cfRule>
    <cfRule type="expression" dxfId="1319" priority="3">
      <formula>AN$2="土"</formula>
    </cfRule>
    <cfRule type="expression" dxfId="1318" priority="2">
      <formula>AN$2="日"</formula>
    </cfRule>
  </conditionalFormatting>
  <conditionalFormatting sqref="AN33:AX33 AZ33 AN35:AX35 AZ35 AN37:AX37 AZ37 AN39:AX39 AZ39 AN41:AX41 AZ41">
    <cfRule type="expression" dxfId="1317" priority="524">
      <formula>AO33&lt;&gt;""</formula>
    </cfRule>
    <cfRule type="expression" dxfId="1316" priority="521">
      <formula>MONTH(AN33)&lt;&gt;$AN$31</formula>
    </cfRule>
    <cfRule type="expression" dxfId="1315" priority="522">
      <formula>AN$2="日"</formula>
    </cfRule>
    <cfRule type="expression" dxfId="1314" priority="523">
      <formula>AN$2="土"</formula>
    </cfRule>
  </conditionalFormatting>
  <conditionalFormatting sqref="AN43:AX43">
    <cfRule type="expression" dxfId="1313" priority="23">
      <formula>AN$2="土"</formula>
    </cfRule>
    <cfRule type="expression" dxfId="1312" priority="22">
      <formula>AN$2="日"</formula>
    </cfRule>
    <cfRule type="expression" dxfId="1311" priority="21">
      <formula>MONTH(AN43)&lt;&gt;$AN$31</formula>
    </cfRule>
    <cfRule type="expression" dxfId="1310" priority="24">
      <formula>AO43&lt;&gt;""</formula>
    </cfRule>
  </conditionalFormatting>
  <conditionalFormatting sqref="AN48:AZ48 AN50:AX50 AZ50 AN52:AX52 AZ52 AN54:AX54 AZ54 AN56:AX56 AZ56">
    <cfRule type="expression" dxfId="1309" priority="509">
      <formula>MONTH(AN48)&lt;&gt;$AN$46</formula>
    </cfRule>
    <cfRule type="expression" dxfId="1308" priority="510">
      <formula>AN$2="日"</formula>
    </cfRule>
    <cfRule type="expression" dxfId="1307" priority="511">
      <formula>AN$2="土"</formula>
    </cfRule>
    <cfRule type="expression" dxfId="1306" priority="512">
      <formula>AO48&lt;&gt;""</formula>
    </cfRule>
  </conditionalFormatting>
  <conditionalFormatting sqref="AN58:AZ58">
    <cfRule type="expression" dxfId="1305" priority="46">
      <formula>AN$2="日"</formula>
    </cfRule>
    <cfRule type="expression" dxfId="1304" priority="47">
      <formula>AN$2="土"</formula>
    </cfRule>
    <cfRule type="expression" dxfId="1303" priority="48">
      <formula>AO58&lt;&gt;""</formula>
    </cfRule>
    <cfRule type="expression" dxfId="1302" priority="45">
      <formula>MONTH(AN58)&lt;&gt;$AN$46</formula>
    </cfRule>
  </conditionalFormatting>
  <conditionalFormatting sqref="AO13">
    <cfRule type="expression" dxfId="1301" priority="212">
      <formula>AP13&lt;&gt;""</formula>
    </cfRule>
    <cfRule type="expression" dxfId="1300" priority="211">
      <formula>AO$2="土"</formula>
    </cfRule>
    <cfRule type="expression" dxfId="1299" priority="210">
      <formula>AO$2="日"</formula>
    </cfRule>
    <cfRule type="expression" dxfId="1298" priority="209">
      <formula>MONTH(AO13)&lt;&gt;$AN$1</formula>
    </cfRule>
  </conditionalFormatting>
  <conditionalFormatting sqref="AQ13">
    <cfRule type="expression" dxfId="1297" priority="208">
      <formula>AR13&lt;&gt;""</formula>
    </cfRule>
    <cfRule type="expression" dxfId="1296" priority="207">
      <formula>AQ$2="土"</formula>
    </cfRule>
    <cfRule type="expression" dxfId="1295" priority="206">
      <formula>AQ$2="日"</formula>
    </cfRule>
    <cfRule type="expression" dxfId="1294" priority="205">
      <formula>MONTH(AQ13)&lt;&gt;$AN$1</formula>
    </cfRule>
  </conditionalFormatting>
  <conditionalFormatting sqref="AS13">
    <cfRule type="expression" dxfId="1293" priority="203">
      <formula>AS$2="土"</formula>
    </cfRule>
    <cfRule type="expression" dxfId="1292" priority="204">
      <formula>AT13&lt;&gt;""</formula>
    </cfRule>
    <cfRule type="expression" dxfId="1291" priority="202">
      <formula>AS$2="日"</formula>
    </cfRule>
    <cfRule type="expression" dxfId="1290" priority="201">
      <formula>MONTH(AS13)&lt;&gt;$AN$1</formula>
    </cfRule>
  </conditionalFormatting>
  <conditionalFormatting sqref="AU13">
    <cfRule type="expression" dxfId="1289" priority="200">
      <formula>AV13&lt;&gt;""</formula>
    </cfRule>
    <cfRule type="expression" dxfId="1288" priority="197">
      <formula>MONTH(AU13)&lt;&gt;$AN$1</formula>
    </cfRule>
    <cfRule type="expression" dxfId="1287" priority="199">
      <formula>AU$2="土"</formula>
    </cfRule>
    <cfRule type="expression" dxfId="1286" priority="198">
      <formula>AU$2="日"</formula>
    </cfRule>
  </conditionalFormatting>
  <conditionalFormatting sqref="AW13">
    <cfRule type="expression" dxfId="1285" priority="196">
      <formula>AX13&lt;&gt;""</formula>
    </cfRule>
    <cfRule type="expression" dxfId="1284" priority="195">
      <formula>AW$2="土"</formula>
    </cfRule>
    <cfRule type="expression" dxfId="1283" priority="194">
      <formula>AW$2="日"</formula>
    </cfRule>
    <cfRule type="expression" dxfId="1282" priority="193">
      <formula>MONTH(AW13)&lt;&gt;$AN$1</formula>
    </cfRule>
  </conditionalFormatting>
  <conditionalFormatting sqref="AY3:AY13">
    <cfRule type="expression" dxfId="1281" priority="265">
      <formula>MONTH(AY3)&lt;&gt;$AN$46</formula>
    </cfRule>
    <cfRule type="expression" dxfId="1280" priority="266">
      <formula>AY$2="日"</formula>
    </cfRule>
    <cfRule type="expression" dxfId="1279" priority="267">
      <formula>AY$2="土"</formula>
    </cfRule>
    <cfRule type="expression" dxfId="1278" priority="268">
      <formula>AZ3&lt;&gt;""</formula>
    </cfRule>
  </conditionalFormatting>
  <conditionalFormatting sqref="AY18:AY28">
    <cfRule type="expression" dxfId="1277" priority="269">
      <formula>MONTH(AY18)&lt;&gt;$AN$46</formula>
    </cfRule>
    <cfRule type="expression" dxfId="1276" priority="270">
      <formula>AY$2="日"</formula>
    </cfRule>
    <cfRule type="expression" dxfId="1275" priority="271">
      <formula>AY$2="土"</formula>
    </cfRule>
    <cfRule type="expression" dxfId="1274" priority="272">
      <formula>AZ18&lt;&gt;""</formula>
    </cfRule>
  </conditionalFormatting>
  <conditionalFormatting sqref="AY33:AY43">
    <cfRule type="expression" dxfId="1273" priority="291">
      <formula>AY$2="土"</formula>
    </cfRule>
    <cfRule type="expression" dxfId="1272" priority="290">
      <formula>AY$2="日"</formula>
    </cfRule>
    <cfRule type="expression" dxfId="1271" priority="292">
      <formula>AZ33&lt;&gt;""</formula>
    </cfRule>
    <cfRule type="expression" dxfId="1270" priority="289">
      <formula>MONTH(AY33)&lt;&gt;$AN$46</formula>
    </cfRule>
  </conditionalFormatting>
  <conditionalFormatting sqref="AY50:AY56">
    <cfRule type="expression" dxfId="1269" priority="293">
      <formula>MONTH(AY50)&lt;&gt;$AN$46</formula>
    </cfRule>
    <cfRule type="expression" dxfId="1268" priority="294">
      <formula>AY$2="日"</formula>
    </cfRule>
    <cfRule type="expression" dxfId="1267" priority="295">
      <formula>AY$2="土"</formula>
    </cfRule>
    <cfRule type="expression" dxfId="1266" priority="296">
      <formula>AZ50&lt;&gt;""</formula>
    </cfRule>
  </conditionalFormatting>
  <conditionalFormatting sqref="AZ28">
    <cfRule type="expression" dxfId="1265" priority="481">
      <formula>MONTH(AZ28)&lt;&gt;$AN$16</formula>
    </cfRule>
    <cfRule type="expression" dxfId="1264" priority="482">
      <formula>AZ$2="日"</formula>
    </cfRule>
    <cfRule type="expression" dxfId="1263" priority="483">
      <formula>AZ$2="土"</formula>
    </cfRule>
    <cfRule type="expression" dxfId="1262" priority="484">
      <formula>BA28&lt;&gt;""</formula>
    </cfRule>
  </conditionalFormatting>
  <conditionalFormatting sqref="AZ43">
    <cfRule type="expression" dxfId="1261" priority="469">
      <formula>MONTH(AZ43)&lt;&gt;$AN$31</formula>
    </cfRule>
    <cfRule type="expression" dxfId="1260" priority="471">
      <formula>AZ$2="土"</formula>
    </cfRule>
    <cfRule type="expression" dxfId="1259" priority="472">
      <formula>BA43&lt;&gt;""</formula>
    </cfRule>
    <cfRule type="expression" dxfId="1258" priority="470">
      <formula>AZ$2="日"</formula>
    </cfRule>
  </conditionalFormatting>
  <conditionalFormatting sqref="BA3:BA13">
    <cfRule type="expression" dxfId="1257" priority="261">
      <formula>MONTH(BA3)&lt;&gt;$AN$46</formula>
    </cfRule>
    <cfRule type="expression" dxfId="1256" priority="263">
      <formula>BA$2="土"</formula>
    </cfRule>
    <cfRule type="expression" dxfId="1255" priority="264">
      <formula>BB3&lt;&gt;""</formula>
    </cfRule>
    <cfRule type="expression" dxfId="1254" priority="262">
      <formula>BA$2="日"</formula>
    </cfRule>
  </conditionalFormatting>
  <conditionalFormatting sqref="BA33:BA43">
    <cfRule type="expression" dxfId="1253" priority="275">
      <formula>BA$2="土"</formula>
    </cfRule>
    <cfRule type="expression" dxfId="1252" priority="276">
      <formula>BB33&lt;&gt;""</formula>
    </cfRule>
    <cfRule type="expression" dxfId="1251" priority="274">
      <formula>BA$2="日"</formula>
    </cfRule>
    <cfRule type="expression" dxfId="1250" priority="273">
      <formula>MONTH(BA33)&lt;&gt;$AN$46</formula>
    </cfRule>
  </conditionalFormatting>
  <conditionalFormatting sqref="BA48:BA58">
    <cfRule type="expression" dxfId="1249" priority="281">
      <formula>MONTH(BA48)&lt;&gt;$AN$46</formula>
    </cfRule>
    <cfRule type="expression" dxfId="1248" priority="283">
      <formula>BA$2="土"</formula>
    </cfRule>
    <cfRule type="expression" dxfId="1247" priority="282">
      <formula>BA$2="日"</formula>
    </cfRule>
    <cfRule type="expression" dxfId="1246" priority="284">
      <formula>BB48&lt;&gt;""</formula>
    </cfRule>
  </conditionalFormatting>
  <dataValidations count="2">
    <dataValidation type="list" allowBlank="1" showInputMessage="1" showErrorMessage="1" sqref="C9" xr:uid="{00000000-0002-0000-0200-000000000000}">
      <formula1>"1,2,3,4,5,6,7,8,9,10,11,12"</formula1>
    </dataValidation>
    <dataValidation type="whole" allowBlank="1" showInputMessage="1" showErrorMessage="1" sqref="C5" xr:uid="{00000000-0002-0000-0200-000001000000}">
      <formula1>1</formula1>
      <formula2>3000</formula2>
    </dataValidation>
  </dataValidations>
  <pageMargins left="0.25" right="0.25" top="0.75" bottom="0.75" header="0.3" footer="0.3"/>
  <pageSetup paperSize="9" scale="73"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AK174"/>
  <sheetViews>
    <sheetView view="pageBreakPreview" topLeftCell="C1" zoomScale="70" zoomScaleNormal="55" zoomScaleSheetLayoutView="70" workbookViewId="0"/>
  </sheetViews>
  <sheetFormatPr defaultColWidth="9" defaultRowHeight="15"/>
  <cols>
    <col min="1" max="1" width="16.21875" style="23" hidden="1" customWidth="1"/>
    <col min="2" max="2" width="11.21875" style="23" hidden="1" customWidth="1"/>
    <col min="3" max="3" width="9.109375" style="25" customWidth="1"/>
    <col min="4" max="4" width="3.109375" style="25" customWidth="1"/>
    <col min="5" max="21" width="4.33203125" style="103" customWidth="1"/>
    <col min="22" max="36" width="5.6640625" style="26" customWidth="1"/>
    <col min="37" max="37" width="3.109375" style="26" customWidth="1"/>
    <col min="38" max="40" width="9" style="2"/>
    <col min="41" max="41" width="5.6640625" style="2" bestFit="1" customWidth="1"/>
    <col min="42" max="44" width="9" style="2"/>
    <col min="45" max="45" width="5.6640625" style="2" bestFit="1" customWidth="1"/>
    <col min="46" max="48" width="9" style="2"/>
    <col min="49" max="49" width="5.6640625" style="2" bestFit="1" customWidth="1"/>
    <col min="50" max="52" width="9" style="2"/>
    <col min="53" max="53" width="5.6640625" style="2" bestFit="1" customWidth="1"/>
    <col min="54" max="56" width="9" style="2"/>
    <col min="57" max="57" width="5.6640625" style="2" bestFit="1" customWidth="1"/>
    <col min="58" max="60" width="9" style="2"/>
    <col min="61" max="61" width="5.6640625" style="2" bestFit="1" customWidth="1"/>
    <col min="62" max="16384" width="9" style="2"/>
  </cols>
  <sheetData>
    <row r="1" spans="1:37" s="89" customFormat="1" ht="28.5" customHeight="1" thickBot="1">
      <c r="A1" s="88"/>
      <c r="B1" s="88"/>
      <c r="C1" s="306">
        <v>1</v>
      </c>
      <c r="D1" s="507" t="s">
        <v>1</v>
      </c>
      <c r="E1" s="507"/>
      <c r="F1" s="100"/>
      <c r="G1" s="100"/>
      <c r="H1" s="100"/>
      <c r="I1" s="100"/>
      <c r="J1" s="100"/>
      <c r="K1" s="100"/>
      <c r="L1" s="100"/>
      <c r="M1" s="100"/>
      <c r="N1" s="100"/>
      <c r="O1" s="101"/>
      <c r="P1" s="101"/>
      <c r="Q1" s="101"/>
      <c r="R1" s="100"/>
      <c r="S1" s="101"/>
      <c r="T1" s="101"/>
      <c r="U1" s="101"/>
      <c r="V1" s="97"/>
      <c r="W1" s="97"/>
      <c r="X1" s="97"/>
      <c r="Y1" s="97"/>
      <c r="Z1" s="97"/>
      <c r="AA1" s="97"/>
      <c r="AB1" s="97"/>
      <c r="AC1" s="97"/>
      <c r="AD1" s="97"/>
      <c r="AE1" s="328" t="s">
        <v>61</v>
      </c>
      <c r="AF1" s="201" t="s">
        <v>60</v>
      </c>
      <c r="AG1" s="201"/>
      <c r="AH1" s="97"/>
      <c r="AI1" s="510">
        <v>2025</v>
      </c>
      <c r="AJ1" s="510"/>
      <c r="AK1" s="130" t="s">
        <v>0</v>
      </c>
    </row>
    <row r="2" spans="1:37" ht="21.9" customHeight="1" thickTop="1">
      <c r="A2" s="112">
        <f>MONTH(DATE($AI$1,$C$1,1)-WEEKDAY(DATE($AI$1,$C$1,1))-6+$A$4)</f>
        <v>12</v>
      </c>
      <c r="B2" s="90">
        <f>IF(OR(($A$2&lt;&gt;$A$3),($A$2=$C$1)),DATE($AI$1,$C$1,1)-WEEKDAY(DATE($AI$1,$C$1,1))-6+$A$4,DATE($AI$1,$C$1,1)-WEEKDAY(DATE($AI$1,$C$1,1))+1+$A$4)</f>
        <v>45656</v>
      </c>
      <c r="C2" s="113">
        <f>B2</f>
        <v>45656</v>
      </c>
      <c r="D2" s="200" t="str">
        <f t="shared" ref="D2" si="0">IF(C2="","",CHOOSE(WEEKDAY(C2,1),"日","月","火","水","木","金","土"))</f>
        <v>月</v>
      </c>
      <c r="E2" s="108" t="s">
        <v>28</v>
      </c>
      <c r="F2" s="108">
        <v>9</v>
      </c>
      <c r="G2" s="108" t="s">
        <v>28</v>
      </c>
      <c r="H2" s="108" t="s">
        <v>28</v>
      </c>
      <c r="I2" s="108" t="s">
        <v>28</v>
      </c>
      <c r="J2" s="108">
        <v>12</v>
      </c>
      <c r="K2" s="108" t="s">
        <v>28</v>
      </c>
      <c r="L2" s="108" t="s">
        <v>28</v>
      </c>
      <c r="M2" s="108" t="s">
        <v>28</v>
      </c>
      <c r="N2" s="108">
        <v>16</v>
      </c>
      <c r="O2" s="108" t="s">
        <v>28</v>
      </c>
      <c r="P2" s="108" t="s">
        <v>28</v>
      </c>
      <c r="Q2" s="108" t="s">
        <v>28</v>
      </c>
      <c r="R2" s="108">
        <v>20</v>
      </c>
      <c r="S2" s="108" t="s">
        <v>28</v>
      </c>
      <c r="T2" s="108" t="s">
        <v>28</v>
      </c>
      <c r="U2" s="108" t="s">
        <v>28</v>
      </c>
      <c r="V2" s="110"/>
      <c r="W2" s="110"/>
      <c r="X2" s="110"/>
      <c r="Y2" s="110"/>
      <c r="Z2" s="110"/>
      <c r="AA2" s="110"/>
      <c r="AB2" s="110"/>
      <c r="AC2" s="110"/>
      <c r="AD2" s="110"/>
      <c r="AE2" s="110"/>
      <c r="AF2" s="110"/>
      <c r="AG2" s="110"/>
      <c r="AH2" s="110"/>
      <c r="AI2" s="110"/>
      <c r="AJ2" s="110"/>
      <c r="AK2" s="110"/>
    </row>
    <row r="3" spans="1:37" ht="21.9" customHeight="1">
      <c r="A3" s="112">
        <f>MONTH(DATE($AI$1,$C$1,1)-WEEKDAY(DATE($AI$1,$C$1,1))+$A$4)</f>
        <v>12</v>
      </c>
      <c r="B3" s="91"/>
      <c r="C3" s="506" t="str">
        <f ca="1">IFERROR(VLOOKUP(B2,INDIRECT("祝祭日"),2,0),"")</f>
        <v/>
      </c>
      <c r="D3" s="506"/>
      <c r="E3" s="102"/>
      <c r="V3" s="98"/>
      <c r="W3" s="98"/>
      <c r="X3" s="98"/>
      <c r="Y3" s="98"/>
      <c r="Z3" s="98"/>
      <c r="AA3" s="98"/>
      <c r="AB3" s="98"/>
      <c r="AC3" s="98"/>
      <c r="AD3" s="98"/>
      <c r="AE3" s="98"/>
      <c r="AF3" s="98"/>
      <c r="AG3" s="98"/>
      <c r="AH3" s="98"/>
      <c r="AI3" s="98"/>
      <c r="AJ3" s="98"/>
      <c r="AK3" s="98"/>
    </row>
    <row r="4" spans="1:37" ht="21.75" customHeight="1">
      <c r="A4" s="202">
        <f>IF($AE$1="月",1,IF($AE$1="火",2,IF($AE$1="水",3,IF($AE$1="木",4,IF($AE$1="金",5,IF($AE$1="土",6,IF($AE$1="日",7)))))))</f>
        <v>1</v>
      </c>
      <c r="B4" s="91"/>
      <c r="C4" s="200"/>
      <c r="D4" s="200"/>
      <c r="E4" s="102"/>
      <c r="V4" s="98"/>
      <c r="W4" s="98"/>
      <c r="X4" s="98"/>
      <c r="Y4" s="98"/>
      <c r="Z4" s="98"/>
      <c r="AA4" s="98"/>
      <c r="AB4" s="98"/>
      <c r="AC4" s="98"/>
      <c r="AD4" s="98"/>
      <c r="AE4" s="98"/>
      <c r="AF4" s="98"/>
      <c r="AG4" s="98"/>
      <c r="AH4" s="98"/>
      <c r="AI4" s="98"/>
      <c r="AJ4" s="98"/>
      <c r="AK4" s="98"/>
    </row>
    <row r="5" spans="1:37" ht="21.9" customHeight="1">
      <c r="A5" s="92"/>
      <c r="B5" s="92"/>
      <c r="C5" s="114"/>
      <c r="D5" s="114"/>
      <c r="E5" s="104"/>
      <c r="F5" s="105"/>
      <c r="G5" s="105"/>
      <c r="H5" s="105"/>
      <c r="I5" s="105"/>
      <c r="J5" s="105"/>
      <c r="K5" s="105"/>
      <c r="L5" s="105"/>
      <c r="M5" s="105"/>
      <c r="N5" s="105"/>
      <c r="O5" s="105"/>
      <c r="P5" s="105"/>
      <c r="Q5" s="105"/>
      <c r="R5" s="105"/>
      <c r="S5" s="105"/>
      <c r="T5" s="105"/>
      <c r="U5" s="105"/>
      <c r="V5" s="98"/>
      <c r="W5" s="98"/>
      <c r="X5" s="98"/>
      <c r="Y5" s="98"/>
      <c r="Z5" s="98"/>
      <c r="AA5" s="98"/>
      <c r="AB5" s="98"/>
      <c r="AC5" s="98"/>
      <c r="AD5" s="98"/>
      <c r="AE5" s="98"/>
      <c r="AF5" s="98"/>
      <c r="AG5" s="98"/>
      <c r="AH5" s="98"/>
      <c r="AI5" s="98"/>
      <c r="AJ5" s="98"/>
      <c r="AK5" s="98"/>
    </row>
    <row r="6" spans="1:37" ht="21.9" customHeight="1">
      <c r="A6" s="90"/>
      <c r="B6" s="90">
        <f>B2+1</f>
        <v>45657</v>
      </c>
      <c r="C6" s="113">
        <f>B6</f>
        <v>45657</v>
      </c>
      <c r="D6" s="200" t="str">
        <f t="shared" ref="D6" si="1">IF(C6="","",CHOOSE(WEEKDAY(C6,1),"日","月","火","水","木","金","土"))</f>
        <v>火</v>
      </c>
      <c r="E6" s="106" t="s">
        <v>28</v>
      </c>
      <c r="F6" s="106">
        <v>9</v>
      </c>
      <c r="G6" s="106" t="s">
        <v>28</v>
      </c>
      <c r="H6" s="106" t="s">
        <v>28</v>
      </c>
      <c r="I6" s="106" t="s">
        <v>28</v>
      </c>
      <c r="J6" s="106">
        <v>12</v>
      </c>
      <c r="K6" s="106" t="s">
        <v>28</v>
      </c>
      <c r="L6" s="106" t="s">
        <v>28</v>
      </c>
      <c r="M6" s="106" t="s">
        <v>28</v>
      </c>
      <c r="N6" s="106">
        <v>16</v>
      </c>
      <c r="O6" s="106" t="s">
        <v>28</v>
      </c>
      <c r="P6" s="106" t="s">
        <v>28</v>
      </c>
      <c r="Q6" s="106" t="s">
        <v>28</v>
      </c>
      <c r="R6" s="106">
        <v>20</v>
      </c>
      <c r="S6" s="106" t="s">
        <v>28</v>
      </c>
      <c r="T6" s="106" t="s">
        <v>28</v>
      </c>
      <c r="U6" s="106" t="s">
        <v>28</v>
      </c>
      <c r="V6" s="98"/>
      <c r="W6" s="98"/>
      <c r="X6" s="98"/>
      <c r="Y6" s="98"/>
      <c r="Z6" s="98"/>
      <c r="AA6" s="98"/>
      <c r="AB6" s="98"/>
      <c r="AC6" s="98"/>
      <c r="AD6" s="98"/>
      <c r="AE6" s="98"/>
      <c r="AF6" s="98"/>
      <c r="AG6" s="98"/>
      <c r="AH6" s="98"/>
      <c r="AI6" s="98"/>
      <c r="AJ6" s="98"/>
      <c r="AK6" s="98"/>
    </row>
    <row r="7" spans="1:37" ht="21.9" customHeight="1">
      <c r="A7" s="91"/>
      <c r="B7" s="91"/>
      <c r="C7" s="506" t="str">
        <f ca="1">IFERROR(VLOOKUP(B6,INDIRECT("祝祭日"),2,0),"")</f>
        <v/>
      </c>
      <c r="D7" s="506"/>
      <c r="E7" s="102"/>
      <c r="V7" s="98"/>
      <c r="W7" s="98"/>
      <c r="X7" s="98"/>
      <c r="Y7" s="98"/>
      <c r="Z7" s="98"/>
      <c r="AA7" s="98"/>
      <c r="AB7" s="98"/>
      <c r="AC7" s="98"/>
      <c r="AD7" s="98"/>
      <c r="AE7" s="98"/>
      <c r="AF7" s="98"/>
      <c r="AG7" s="98"/>
      <c r="AH7" s="98"/>
      <c r="AI7" s="98"/>
      <c r="AJ7" s="98"/>
      <c r="AK7" s="98"/>
    </row>
    <row r="8" spans="1:37" ht="21.9" customHeight="1">
      <c r="A8" s="91"/>
      <c r="B8" s="91"/>
      <c r="C8" s="200"/>
      <c r="D8" s="200"/>
      <c r="E8" s="102"/>
      <c r="V8" s="98"/>
      <c r="W8" s="98"/>
      <c r="X8" s="98"/>
      <c r="Y8" s="98"/>
      <c r="Z8" s="98"/>
      <c r="AA8" s="98"/>
      <c r="AB8" s="98"/>
      <c r="AC8" s="98"/>
      <c r="AD8" s="98"/>
      <c r="AE8" s="98"/>
      <c r="AF8" s="98"/>
      <c r="AG8" s="98"/>
      <c r="AH8" s="98"/>
      <c r="AI8" s="98"/>
      <c r="AJ8" s="98"/>
      <c r="AK8" s="98"/>
    </row>
    <row r="9" spans="1:37" ht="21.9" customHeight="1">
      <c r="A9" s="92"/>
      <c r="B9" s="92"/>
      <c r="C9" s="114"/>
      <c r="D9" s="114"/>
      <c r="E9" s="104"/>
      <c r="F9" s="105"/>
      <c r="G9" s="105"/>
      <c r="H9" s="105"/>
      <c r="I9" s="105"/>
      <c r="J9" s="105"/>
      <c r="K9" s="105"/>
      <c r="L9" s="105"/>
      <c r="M9" s="105"/>
      <c r="N9" s="105"/>
      <c r="O9" s="105"/>
      <c r="P9" s="105"/>
      <c r="Q9" s="105"/>
      <c r="R9" s="105"/>
      <c r="S9" s="105"/>
      <c r="T9" s="105"/>
      <c r="U9" s="105"/>
      <c r="V9" s="98"/>
      <c r="W9" s="98"/>
      <c r="X9" s="98"/>
      <c r="Y9" s="98"/>
      <c r="Z9" s="98"/>
      <c r="AA9" s="98"/>
      <c r="AB9" s="98"/>
      <c r="AC9" s="98"/>
      <c r="AD9" s="98"/>
      <c r="AE9" s="98"/>
      <c r="AF9" s="98"/>
      <c r="AG9" s="98"/>
      <c r="AH9" s="98"/>
      <c r="AI9" s="98"/>
      <c r="AJ9" s="98"/>
      <c r="AK9" s="98"/>
    </row>
    <row r="10" spans="1:37" ht="21.9" customHeight="1">
      <c r="A10" s="90"/>
      <c r="B10" s="90">
        <f>B6+1</f>
        <v>45658</v>
      </c>
      <c r="C10" s="113">
        <f>B10</f>
        <v>45658</v>
      </c>
      <c r="D10" s="200" t="str">
        <f t="shared" ref="D10" si="2">IF(C10="","",CHOOSE(WEEKDAY(C10,1),"日","月","火","水","木","金","土"))</f>
        <v>水</v>
      </c>
      <c r="E10" s="106" t="s">
        <v>28</v>
      </c>
      <c r="F10" s="106">
        <v>9</v>
      </c>
      <c r="G10" s="106" t="s">
        <v>28</v>
      </c>
      <c r="H10" s="106" t="s">
        <v>28</v>
      </c>
      <c r="I10" s="106" t="s">
        <v>28</v>
      </c>
      <c r="J10" s="106">
        <v>12</v>
      </c>
      <c r="K10" s="106" t="s">
        <v>28</v>
      </c>
      <c r="L10" s="106" t="s">
        <v>28</v>
      </c>
      <c r="M10" s="106" t="s">
        <v>28</v>
      </c>
      <c r="N10" s="106">
        <v>16</v>
      </c>
      <c r="O10" s="106" t="s">
        <v>28</v>
      </c>
      <c r="P10" s="106" t="s">
        <v>28</v>
      </c>
      <c r="Q10" s="106" t="s">
        <v>28</v>
      </c>
      <c r="R10" s="106">
        <v>20</v>
      </c>
      <c r="S10" s="106" t="s">
        <v>28</v>
      </c>
      <c r="T10" s="106" t="s">
        <v>28</v>
      </c>
      <c r="U10" s="106" t="s">
        <v>28</v>
      </c>
      <c r="V10" s="98"/>
      <c r="W10" s="98"/>
      <c r="X10" s="98"/>
      <c r="Y10" s="98"/>
      <c r="Z10" s="98"/>
      <c r="AA10" s="98"/>
      <c r="AB10" s="98"/>
      <c r="AC10" s="98"/>
      <c r="AD10" s="98"/>
      <c r="AE10" s="98"/>
      <c r="AF10" s="98"/>
      <c r="AG10" s="98"/>
      <c r="AH10" s="98"/>
      <c r="AI10" s="98"/>
      <c r="AJ10" s="98"/>
      <c r="AK10" s="98"/>
    </row>
    <row r="11" spans="1:37" ht="21.9" customHeight="1">
      <c r="A11" s="91"/>
      <c r="B11" s="91"/>
      <c r="C11" s="506" t="str">
        <f ca="1">IFERROR(VLOOKUP(B10,INDIRECT("祝祭日"),2,0),"")</f>
        <v>元日</v>
      </c>
      <c r="D11" s="506"/>
      <c r="E11" s="102"/>
      <c r="V11" s="98"/>
      <c r="W11" s="98"/>
      <c r="X11" s="98"/>
      <c r="Y11" s="98"/>
      <c r="Z11" s="98"/>
      <c r="AA11" s="98"/>
      <c r="AB11" s="98"/>
      <c r="AC11" s="98"/>
      <c r="AD11" s="98"/>
      <c r="AE11" s="98"/>
      <c r="AF11" s="98"/>
      <c r="AG11" s="98"/>
      <c r="AH11" s="98"/>
      <c r="AI11" s="98"/>
      <c r="AJ11" s="98"/>
      <c r="AK11" s="98"/>
    </row>
    <row r="12" spans="1:37" ht="21.9" customHeight="1">
      <c r="A12" s="91"/>
      <c r="B12" s="91"/>
      <c r="C12" s="200"/>
      <c r="D12" s="200"/>
      <c r="E12" s="102"/>
      <c r="V12" s="98"/>
      <c r="W12" s="98"/>
      <c r="X12" s="98"/>
      <c r="Y12" s="98"/>
      <c r="Z12" s="98"/>
      <c r="AA12" s="98"/>
      <c r="AB12" s="98"/>
      <c r="AC12" s="98"/>
      <c r="AD12" s="98"/>
      <c r="AE12" s="98"/>
      <c r="AF12" s="98"/>
      <c r="AG12" s="98"/>
      <c r="AH12" s="98"/>
      <c r="AI12" s="98"/>
      <c r="AJ12" s="98"/>
      <c r="AK12" s="98"/>
    </row>
    <row r="13" spans="1:37" ht="21.9" customHeight="1">
      <c r="A13" s="92"/>
      <c r="B13" s="92"/>
      <c r="C13" s="114"/>
      <c r="D13" s="114"/>
      <c r="E13" s="104"/>
      <c r="F13" s="105"/>
      <c r="G13" s="105"/>
      <c r="H13" s="105"/>
      <c r="I13" s="105"/>
      <c r="J13" s="105"/>
      <c r="K13" s="105"/>
      <c r="L13" s="105"/>
      <c r="M13" s="105"/>
      <c r="N13" s="105"/>
      <c r="O13" s="105"/>
      <c r="P13" s="105"/>
      <c r="Q13" s="105"/>
      <c r="R13" s="105"/>
      <c r="S13" s="105"/>
      <c r="T13" s="105"/>
      <c r="U13" s="105"/>
      <c r="V13" s="98"/>
      <c r="W13" s="98"/>
      <c r="X13" s="98"/>
      <c r="Y13" s="98"/>
      <c r="Z13" s="98"/>
      <c r="AA13" s="98"/>
      <c r="AB13" s="98"/>
      <c r="AC13" s="98"/>
      <c r="AD13" s="98"/>
      <c r="AE13" s="98"/>
      <c r="AF13" s="98"/>
      <c r="AG13" s="98"/>
      <c r="AH13" s="98"/>
      <c r="AI13" s="98"/>
      <c r="AJ13" s="98"/>
      <c r="AK13" s="98"/>
    </row>
    <row r="14" spans="1:37" ht="21.9" customHeight="1">
      <c r="A14" s="90"/>
      <c r="B14" s="90">
        <f>B10+1</f>
        <v>45659</v>
      </c>
      <c r="C14" s="113">
        <f>B14</f>
        <v>45659</v>
      </c>
      <c r="D14" s="200" t="str">
        <f t="shared" ref="D14" si="3">IF(C14="","",CHOOSE(WEEKDAY(C14,1),"日","月","火","水","木","金","土"))</f>
        <v>木</v>
      </c>
      <c r="E14" s="106" t="s">
        <v>28</v>
      </c>
      <c r="F14" s="106">
        <v>9</v>
      </c>
      <c r="G14" s="106" t="s">
        <v>28</v>
      </c>
      <c r="H14" s="106" t="s">
        <v>28</v>
      </c>
      <c r="I14" s="106" t="s">
        <v>28</v>
      </c>
      <c r="J14" s="106">
        <v>12</v>
      </c>
      <c r="K14" s="106" t="s">
        <v>28</v>
      </c>
      <c r="L14" s="106" t="s">
        <v>28</v>
      </c>
      <c r="M14" s="106" t="s">
        <v>28</v>
      </c>
      <c r="N14" s="106">
        <v>16</v>
      </c>
      <c r="O14" s="106" t="s">
        <v>28</v>
      </c>
      <c r="P14" s="106" t="s">
        <v>28</v>
      </c>
      <c r="Q14" s="106" t="s">
        <v>28</v>
      </c>
      <c r="R14" s="106">
        <v>20</v>
      </c>
      <c r="S14" s="106" t="s">
        <v>28</v>
      </c>
      <c r="T14" s="106" t="s">
        <v>28</v>
      </c>
      <c r="U14" s="106" t="s">
        <v>28</v>
      </c>
      <c r="V14" s="98"/>
      <c r="W14" s="98"/>
      <c r="X14" s="98"/>
      <c r="Y14" s="98"/>
      <c r="Z14" s="98"/>
      <c r="AA14" s="98"/>
      <c r="AB14" s="98"/>
      <c r="AC14" s="98"/>
      <c r="AD14" s="98"/>
      <c r="AE14" s="98"/>
      <c r="AF14" s="98"/>
      <c r="AG14" s="98"/>
      <c r="AH14" s="98"/>
      <c r="AI14" s="98"/>
      <c r="AJ14" s="98"/>
      <c r="AK14" s="98"/>
    </row>
    <row r="15" spans="1:37" ht="21.9" customHeight="1">
      <c r="A15" s="91"/>
      <c r="B15" s="91"/>
      <c r="C15" s="506" t="str">
        <f ca="1">IFERROR(VLOOKUP(B14,INDIRECT("祝祭日"),2,0),"")</f>
        <v/>
      </c>
      <c r="D15" s="506"/>
      <c r="E15" s="102"/>
      <c r="V15" s="98"/>
      <c r="W15" s="98"/>
      <c r="X15" s="98"/>
      <c r="Y15" s="98"/>
      <c r="Z15" s="98"/>
      <c r="AA15" s="98"/>
      <c r="AB15" s="98"/>
      <c r="AC15" s="98"/>
      <c r="AD15" s="98"/>
      <c r="AE15" s="98"/>
      <c r="AF15" s="98"/>
      <c r="AG15" s="98"/>
      <c r="AH15" s="98"/>
      <c r="AI15" s="98"/>
      <c r="AJ15" s="98"/>
      <c r="AK15" s="98"/>
    </row>
    <row r="16" spans="1:37" ht="21.9" customHeight="1">
      <c r="A16" s="91"/>
      <c r="B16" s="91"/>
      <c r="C16" s="200"/>
      <c r="D16" s="200"/>
      <c r="E16" s="102"/>
      <c r="V16" s="98"/>
      <c r="W16" s="98"/>
      <c r="X16" s="98"/>
      <c r="Y16" s="98"/>
      <c r="Z16" s="98"/>
      <c r="AA16" s="98"/>
      <c r="AB16" s="98"/>
      <c r="AC16" s="98"/>
      <c r="AD16" s="98"/>
      <c r="AE16" s="98"/>
      <c r="AF16" s="98"/>
      <c r="AG16" s="98"/>
      <c r="AH16" s="98"/>
      <c r="AI16" s="98"/>
      <c r="AJ16" s="98"/>
      <c r="AK16" s="98"/>
    </row>
    <row r="17" spans="1:37" ht="21.9" customHeight="1">
      <c r="A17" s="92"/>
      <c r="B17" s="92"/>
      <c r="C17" s="114"/>
      <c r="D17" s="114"/>
      <c r="E17" s="104"/>
      <c r="F17" s="105"/>
      <c r="G17" s="105"/>
      <c r="H17" s="105"/>
      <c r="I17" s="105"/>
      <c r="J17" s="105"/>
      <c r="K17" s="105"/>
      <c r="L17" s="105"/>
      <c r="M17" s="105"/>
      <c r="N17" s="105"/>
      <c r="O17" s="105"/>
      <c r="P17" s="105"/>
      <c r="Q17" s="105"/>
      <c r="R17" s="105"/>
      <c r="S17" s="105"/>
      <c r="T17" s="105"/>
      <c r="U17" s="105"/>
      <c r="V17" s="98"/>
      <c r="W17" s="98"/>
      <c r="X17" s="98"/>
      <c r="Y17" s="98"/>
      <c r="Z17" s="98"/>
      <c r="AA17" s="98"/>
      <c r="AB17" s="98"/>
      <c r="AC17" s="98"/>
      <c r="AD17" s="98"/>
      <c r="AE17" s="98"/>
      <c r="AF17" s="98"/>
      <c r="AG17" s="98"/>
      <c r="AH17" s="98"/>
      <c r="AI17" s="98"/>
      <c r="AJ17" s="98"/>
      <c r="AK17" s="98"/>
    </row>
    <row r="18" spans="1:37" ht="21.9" customHeight="1">
      <c r="A18" s="90"/>
      <c r="B18" s="90">
        <f>B14+1</f>
        <v>45660</v>
      </c>
      <c r="C18" s="113">
        <f>B18</f>
        <v>45660</v>
      </c>
      <c r="D18" s="200" t="str">
        <f t="shared" ref="D18" si="4">IF(C18="","",CHOOSE(WEEKDAY(C18,1),"日","月","火","水","木","金","土"))</f>
        <v>金</v>
      </c>
      <c r="E18" s="106" t="s">
        <v>28</v>
      </c>
      <c r="F18" s="106">
        <v>9</v>
      </c>
      <c r="G18" s="106" t="s">
        <v>28</v>
      </c>
      <c r="H18" s="106" t="s">
        <v>28</v>
      </c>
      <c r="I18" s="106" t="s">
        <v>28</v>
      </c>
      <c r="J18" s="106">
        <v>12</v>
      </c>
      <c r="K18" s="106" t="s">
        <v>28</v>
      </c>
      <c r="L18" s="106" t="s">
        <v>28</v>
      </c>
      <c r="M18" s="106" t="s">
        <v>28</v>
      </c>
      <c r="N18" s="106">
        <v>16</v>
      </c>
      <c r="O18" s="106" t="s">
        <v>28</v>
      </c>
      <c r="P18" s="106" t="s">
        <v>28</v>
      </c>
      <c r="Q18" s="106" t="s">
        <v>28</v>
      </c>
      <c r="R18" s="106">
        <v>20</v>
      </c>
      <c r="S18" s="106" t="s">
        <v>28</v>
      </c>
      <c r="T18" s="106" t="s">
        <v>28</v>
      </c>
      <c r="U18" s="106" t="s">
        <v>28</v>
      </c>
      <c r="V18" s="98"/>
      <c r="W18" s="98"/>
      <c r="X18" s="98"/>
      <c r="Y18" s="98"/>
      <c r="Z18" s="98"/>
      <c r="AA18" s="98"/>
      <c r="AB18" s="98"/>
      <c r="AC18" s="98"/>
      <c r="AD18" s="98"/>
      <c r="AE18" s="98"/>
      <c r="AF18" s="98"/>
      <c r="AG18" s="98"/>
      <c r="AH18" s="98"/>
      <c r="AI18" s="98"/>
      <c r="AJ18" s="98"/>
      <c r="AK18" s="98"/>
    </row>
    <row r="19" spans="1:37" ht="21.9" customHeight="1">
      <c r="A19" s="91"/>
      <c r="B19" s="91"/>
      <c r="C19" s="506" t="str">
        <f ca="1">IFERROR(VLOOKUP(B18,INDIRECT("祝祭日"),2,0),"")</f>
        <v/>
      </c>
      <c r="D19" s="506"/>
      <c r="E19" s="102"/>
      <c r="V19" s="98"/>
      <c r="W19" s="98"/>
      <c r="X19" s="98"/>
      <c r="Y19" s="98"/>
      <c r="Z19" s="98"/>
      <c r="AA19" s="98"/>
      <c r="AB19" s="98"/>
      <c r="AC19" s="98"/>
      <c r="AD19" s="98"/>
      <c r="AE19" s="98"/>
      <c r="AF19" s="98"/>
      <c r="AG19" s="98"/>
      <c r="AH19" s="98"/>
      <c r="AI19" s="98"/>
      <c r="AJ19" s="98"/>
      <c r="AK19" s="98"/>
    </row>
    <row r="20" spans="1:37" ht="21.9" customHeight="1">
      <c r="A20" s="91"/>
      <c r="B20" s="91"/>
      <c r="C20" s="200"/>
      <c r="D20" s="200"/>
      <c r="E20" s="102"/>
      <c r="V20" s="98"/>
      <c r="W20" s="98"/>
      <c r="X20" s="98"/>
      <c r="Y20" s="98"/>
      <c r="Z20" s="98"/>
      <c r="AA20" s="98"/>
      <c r="AB20" s="98"/>
      <c r="AC20" s="98"/>
      <c r="AD20" s="98"/>
      <c r="AE20" s="98"/>
      <c r="AF20" s="98"/>
      <c r="AG20" s="98"/>
      <c r="AH20" s="98"/>
      <c r="AI20" s="98"/>
      <c r="AJ20" s="98"/>
      <c r="AK20" s="98"/>
    </row>
    <row r="21" spans="1:37" ht="21.9" customHeight="1">
      <c r="A21" s="92"/>
      <c r="B21" s="92"/>
      <c r="C21" s="114"/>
      <c r="D21" s="114"/>
      <c r="E21" s="104"/>
      <c r="F21" s="105"/>
      <c r="G21" s="105"/>
      <c r="H21" s="105"/>
      <c r="I21" s="105"/>
      <c r="J21" s="105"/>
      <c r="K21" s="105"/>
      <c r="L21" s="105"/>
      <c r="M21" s="105"/>
      <c r="N21" s="105"/>
      <c r="O21" s="105"/>
      <c r="P21" s="105"/>
      <c r="Q21" s="105"/>
      <c r="R21" s="105"/>
      <c r="S21" s="105"/>
      <c r="T21" s="105"/>
      <c r="U21" s="105"/>
      <c r="V21" s="98"/>
      <c r="W21" s="98"/>
      <c r="X21" s="98"/>
      <c r="Y21" s="98"/>
      <c r="Z21" s="98"/>
      <c r="AA21" s="98"/>
      <c r="AB21" s="98"/>
      <c r="AC21" s="98"/>
      <c r="AD21" s="98"/>
      <c r="AE21" s="98"/>
      <c r="AF21" s="98"/>
      <c r="AG21" s="98"/>
      <c r="AH21" s="98"/>
      <c r="AI21" s="98"/>
      <c r="AJ21" s="98"/>
      <c r="AK21" s="98"/>
    </row>
    <row r="22" spans="1:37" ht="21.9" customHeight="1">
      <c r="A22" s="90"/>
      <c r="B22" s="90">
        <f>B18+1</f>
        <v>45661</v>
      </c>
      <c r="C22" s="113">
        <f>B22</f>
        <v>45661</v>
      </c>
      <c r="D22" s="200" t="str">
        <f t="shared" ref="D22" si="5">IF(C22="","",CHOOSE(WEEKDAY(C22,1),"日","月","火","水","木","金","土"))</f>
        <v>土</v>
      </c>
      <c r="E22" s="106" t="s">
        <v>28</v>
      </c>
      <c r="F22" s="106">
        <v>9</v>
      </c>
      <c r="G22" s="106" t="s">
        <v>28</v>
      </c>
      <c r="H22" s="106" t="s">
        <v>28</v>
      </c>
      <c r="I22" s="106" t="s">
        <v>28</v>
      </c>
      <c r="J22" s="106">
        <v>12</v>
      </c>
      <c r="K22" s="106" t="s">
        <v>28</v>
      </c>
      <c r="L22" s="106" t="s">
        <v>28</v>
      </c>
      <c r="M22" s="106" t="s">
        <v>28</v>
      </c>
      <c r="N22" s="106">
        <v>16</v>
      </c>
      <c r="O22" s="106" t="s">
        <v>28</v>
      </c>
      <c r="P22" s="106" t="s">
        <v>28</v>
      </c>
      <c r="Q22" s="106" t="s">
        <v>28</v>
      </c>
      <c r="R22" s="106">
        <v>20</v>
      </c>
      <c r="S22" s="106" t="s">
        <v>28</v>
      </c>
      <c r="T22" s="106" t="s">
        <v>28</v>
      </c>
      <c r="U22" s="106" t="s">
        <v>28</v>
      </c>
      <c r="V22" s="98"/>
      <c r="W22" s="98"/>
      <c r="X22" s="98"/>
      <c r="Y22" s="98"/>
      <c r="Z22" s="98"/>
      <c r="AA22" s="98"/>
      <c r="AB22" s="98"/>
      <c r="AC22" s="98"/>
      <c r="AD22" s="98"/>
      <c r="AE22" s="98"/>
      <c r="AF22" s="98"/>
      <c r="AG22" s="98"/>
      <c r="AH22" s="98"/>
      <c r="AI22" s="98"/>
      <c r="AJ22" s="98"/>
      <c r="AK22" s="98"/>
    </row>
    <row r="23" spans="1:37" ht="21.9" customHeight="1">
      <c r="A23" s="91"/>
      <c r="B23" s="91"/>
      <c r="C23" s="506" t="str">
        <f ca="1">IFERROR(VLOOKUP(B22,INDIRECT("祝祭日"),2,0),"")</f>
        <v/>
      </c>
      <c r="D23" s="506"/>
      <c r="E23" s="102"/>
      <c r="V23" s="98"/>
      <c r="W23" s="98"/>
      <c r="X23" s="98"/>
      <c r="Y23" s="98"/>
      <c r="Z23" s="98"/>
      <c r="AA23" s="98"/>
      <c r="AB23" s="98"/>
      <c r="AC23" s="98"/>
      <c r="AD23" s="98"/>
      <c r="AE23" s="98"/>
      <c r="AF23" s="98"/>
      <c r="AG23" s="98"/>
      <c r="AH23" s="98"/>
      <c r="AI23" s="98"/>
      <c r="AJ23" s="98"/>
      <c r="AK23" s="98"/>
    </row>
    <row r="24" spans="1:37" ht="21.9" customHeight="1">
      <c r="A24" s="91"/>
      <c r="B24" s="91"/>
      <c r="C24" s="200"/>
      <c r="D24" s="200"/>
      <c r="E24" s="102"/>
      <c r="V24" s="98"/>
      <c r="W24" s="98"/>
      <c r="X24" s="98"/>
      <c r="Y24" s="98"/>
      <c r="Z24" s="98"/>
      <c r="AA24" s="98"/>
      <c r="AB24" s="98"/>
      <c r="AC24" s="98"/>
      <c r="AD24" s="98"/>
      <c r="AE24" s="98"/>
      <c r="AF24" s="98"/>
      <c r="AG24" s="98"/>
      <c r="AH24" s="98"/>
      <c r="AI24" s="98"/>
      <c r="AJ24" s="98"/>
      <c r="AK24" s="98"/>
    </row>
    <row r="25" spans="1:37" ht="21.9" customHeight="1">
      <c r="A25" s="92"/>
      <c r="B25" s="92"/>
      <c r="C25" s="114"/>
      <c r="D25" s="114"/>
      <c r="E25" s="104"/>
      <c r="F25" s="105"/>
      <c r="G25" s="105"/>
      <c r="H25" s="105"/>
      <c r="I25" s="105"/>
      <c r="J25" s="105"/>
      <c r="K25" s="105"/>
      <c r="L25" s="105"/>
      <c r="M25" s="105"/>
      <c r="N25" s="105"/>
      <c r="O25" s="105"/>
      <c r="P25" s="105"/>
      <c r="Q25" s="105"/>
      <c r="R25" s="105"/>
      <c r="S25" s="105"/>
      <c r="T25" s="105"/>
      <c r="U25" s="105"/>
      <c r="V25" s="98"/>
      <c r="W25" s="98"/>
      <c r="X25" s="98"/>
      <c r="Y25" s="98"/>
      <c r="Z25" s="98"/>
      <c r="AA25" s="98"/>
      <c r="AB25" s="98"/>
      <c r="AC25" s="98"/>
      <c r="AD25" s="98"/>
      <c r="AE25" s="98"/>
      <c r="AF25" s="98"/>
      <c r="AG25" s="98"/>
      <c r="AH25" s="98"/>
      <c r="AI25" s="98"/>
      <c r="AJ25" s="98"/>
      <c r="AK25" s="98"/>
    </row>
    <row r="26" spans="1:37" ht="21.9" customHeight="1">
      <c r="A26" s="90"/>
      <c r="B26" s="90">
        <f>B22+1</f>
        <v>45662</v>
      </c>
      <c r="C26" s="113">
        <f>B26</f>
        <v>45662</v>
      </c>
      <c r="D26" s="200" t="str">
        <f t="shared" ref="D26" si="6">IF(C26="","",CHOOSE(WEEKDAY(C26,1),"日","月","火","水","木","金","土"))</f>
        <v>日</v>
      </c>
      <c r="E26" s="106" t="s">
        <v>28</v>
      </c>
      <c r="F26" s="106">
        <v>9</v>
      </c>
      <c r="G26" s="106" t="s">
        <v>28</v>
      </c>
      <c r="H26" s="106" t="s">
        <v>28</v>
      </c>
      <c r="I26" s="106" t="s">
        <v>28</v>
      </c>
      <c r="J26" s="106">
        <v>12</v>
      </c>
      <c r="K26" s="106" t="s">
        <v>28</v>
      </c>
      <c r="L26" s="106" t="s">
        <v>28</v>
      </c>
      <c r="M26" s="106" t="s">
        <v>28</v>
      </c>
      <c r="N26" s="106">
        <v>16</v>
      </c>
      <c r="O26" s="106" t="s">
        <v>28</v>
      </c>
      <c r="P26" s="106" t="s">
        <v>28</v>
      </c>
      <c r="Q26" s="106" t="s">
        <v>28</v>
      </c>
      <c r="R26" s="106">
        <v>20</v>
      </c>
      <c r="S26" s="106" t="s">
        <v>28</v>
      </c>
      <c r="T26" s="106" t="s">
        <v>28</v>
      </c>
      <c r="U26" s="106" t="s">
        <v>28</v>
      </c>
      <c r="V26" s="98"/>
      <c r="W26" s="98"/>
      <c r="X26" s="98"/>
      <c r="Y26" s="98"/>
      <c r="Z26" s="98"/>
      <c r="AA26" s="98"/>
      <c r="AB26" s="98"/>
      <c r="AC26" s="98"/>
      <c r="AD26" s="98"/>
      <c r="AE26" s="98"/>
      <c r="AF26" s="98"/>
      <c r="AG26" s="98"/>
      <c r="AH26" s="98"/>
      <c r="AI26" s="98"/>
      <c r="AJ26" s="98"/>
      <c r="AK26" s="98"/>
    </row>
    <row r="27" spans="1:37" ht="21.9" customHeight="1">
      <c r="A27" s="91"/>
      <c r="B27" s="91"/>
      <c r="C27" s="506" t="str">
        <f ca="1">IFERROR(VLOOKUP(B26,INDIRECT("祝祭日"),2,0),"")</f>
        <v/>
      </c>
      <c r="D27" s="506"/>
      <c r="E27" s="102"/>
      <c r="V27" s="98"/>
      <c r="W27" s="98"/>
      <c r="X27" s="98"/>
      <c r="Y27" s="98"/>
      <c r="Z27" s="98"/>
      <c r="AA27" s="98"/>
      <c r="AB27" s="98"/>
      <c r="AC27" s="98"/>
      <c r="AD27" s="98"/>
      <c r="AE27" s="98"/>
      <c r="AF27" s="98"/>
      <c r="AG27" s="98"/>
      <c r="AH27" s="98"/>
      <c r="AI27" s="98"/>
      <c r="AJ27" s="98"/>
      <c r="AK27" s="98"/>
    </row>
    <row r="28" spans="1:37" ht="21.9" customHeight="1">
      <c r="A28" s="91"/>
      <c r="B28" s="91"/>
      <c r="C28" s="200"/>
      <c r="D28" s="200"/>
      <c r="E28" s="102"/>
      <c r="V28" s="98"/>
      <c r="W28" s="98"/>
      <c r="X28" s="98"/>
      <c r="Y28" s="98"/>
      <c r="Z28" s="98"/>
      <c r="AA28" s="98"/>
      <c r="AB28" s="98"/>
      <c r="AC28" s="98"/>
      <c r="AD28" s="98"/>
      <c r="AE28" s="98"/>
      <c r="AF28" s="98"/>
      <c r="AG28" s="98"/>
      <c r="AH28" s="98"/>
      <c r="AI28" s="98"/>
      <c r="AJ28" s="98"/>
      <c r="AK28" s="98"/>
    </row>
    <row r="29" spans="1:37" ht="21.9" customHeight="1">
      <c r="A29" s="92"/>
      <c r="B29" s="92"/>
      <c r="C29" s="200"/>
      <c r="D29" s="200"/>
      <c r="E29" s="102"/>
      <c r="V29" s="109"/>
      <c r="W29" s="109"/>
      <c r="X29" s="109"/>
      <c r="Y29" s="109"/>
      <c r="Z29" s="109"/>
      <c r="AA29" s="109"/>
      <c r="AB29" s="109"/>
      <c r="AC29" s="109"/>
      <c r="AD29" s="109"/>
      <c r="AE29" s="109"/>
      <c r="AF29" s="109"/>
      <c r="AG29" s="109"/>
      <c r="AH29" s="109"/>
      <c r="AI29" s="109"/>
      <c r="AJ29" s="109"/>
      <c r="AK29" s="109"/>
    </row>
    <row r="30" spans="1:37" s="89" customFormat="1" ht="33" customHeight="1" thickBot="1">
      <c r="A30" s="93"/>
      <c r="B30" s="93"/>
      <c r="C30" s="307">
        <f>$C$1</f>
        <v>1</v>
      </c>
      <c r="D30" s="507" t="s">
        <v>1</v>
      </c>
      <c r="E30" s="507"/>
      <c r="F30" s="100"/>
      <c r="G30" s="100"/>
      <c r="H30" s="100"/>
      <c r="I30" s="100"/>
      <c r="J30" s="100"/>
      <c r="K30" s="100"/>
      <c r="L30" s="100"/>
      <c r="M30" s="100"/>
      <c r="N30" s="100"/>
      <c r="O30" s="100"/>
      <c r="P30" s="100"/>
      <c r="Q30" s="100"/>
      <c r="R30" s="100"/>
      <c r="S30" s="100"/>
      <c r="T30" s="100"/>
      <c r="U30" s="100"/>
      <c r="V30" s="97"/>
      <c r="W30" s="97"/>
      <c r="X30" s="97"/>
      <c r="Y30" s="97"/>
      <c r="Z30" s="97"/>
      <c r="AA30" s="97"/>
      <c r="AB30" s="97"/>
      <c r="AC30" s="97"/>
      <c r="AD30" s="97"/>
      <c r="AE30" s="97"/>
      <c r="AF30" s="97"/>
      <c r="AG30" s="97"/>
      <c r="AH30" s="99"/>
      <c r="AI30" s="508">
        <f>$AI$1</f>
        <v>2025</v>
      </c>
      <c r="AJ30" s="508"/>
      <c r="AK30" s="131" t="str">
        <f>AK1</f>
        <v>年</v>
      </c>
    </row>
    <row r="31" spans="1:37" ht="21.9" customHeight="1" thickTop="1">
      <c r="A31" s="96"/>
      <c r="B31" s="96">
        <f>B26+1</f>
        <v>45663</v>
      </c>
      <c r="C31" s="113">
        <f>B31</f>
        <v>45663</v>
      </c>
      <c r="D31" s="200" t="str">
        <f t="shared" ref="D31" si="7">IF(C31="","",CHOOSE(WEEKDAY(C31,1),"日","月","火","水","木","金","土"))</f>
        <v>月</v>
      </c>
      <c r="E31" s="107" t="s">
        <v>28</v>
      </c>
      <c r="F31" s="106">
        <v>9</v>
      </c>
      <c r="G31" s="106" t="s">
        <v>28</v>
      </c>
      <c r="H31" s="106" t="s">
        <v>28</v>
      </c>
      <c r="I31" s="106" t="s">
        <v>28</v>
      </c>
      <c r="J31" s="106">
        <v>12</v>
      </c>
      <c r="K31" s="106" t="s">
        <v>28</v>
      </c>
      <c r="L31" s="106" t="s">
        <v>28</v>
      </c>
      <c r="M31" s="106" t="s">
        <v>28</v>
      </c>
      <c r="N31" s="106">
        <v>16</v>
      </c>
      <c r="O31" s="107" t="s">
        <v>28</v>
      </c>
      <c r="P31" s="107" t="s">
        <v>28</v>
      </c>
      <c r="Q31" s="107" t="s">
        <v>28</v>
      </c>
      <c r="R31" s="106">
        <v>20</v>
      </c>
      <c r="S31" s="107" t="s">
        <v>28</v>
      </c>
      <c r="T31" s="107" t="s">
        <v>28</v>
      </c>
      <c r="U31" s="107" t="s">
        <v>28</v>
      </c>
      <c r="V31" s="110"/>
      <c r="W31" s="110"/>
      <c r="X31" s="110"/>
      <c r="Y31" s="110"/>
      <c r="Z31" s="110"/>
      <c r="AA31" s="110"/>
      <c r="AB31" s="110"/>
      <c r="AC31" s="110"/>
      <c r="AD31" s="110"/>
      <c r="AE31" s="110"/>
      <c r="AF31" s="110"/>
      <c r="AG31" s="110"/>
      <c r="AH31" s="110"/>
      <c r="AI31" s="110"/>
      <c r="AJ31" s="110"/>
      <c r="AK31" s="110"/>
    </row>
    <row r="32" spans="1:37" ht="21.9" customHeight="1">
      <c r="A32" s="94"/>
      <c r="B32" s="94"/>
      <c r="C32" s="506" t="str">
        <f ca="1">IFERROR(VLOOKUP(B31,INDIRECT("祝祭日"),2,0),"")</f>
        <v/>
      </c>
      <c r="D32" s="506"/>
      <c r="E32" s="102"/>
      <c r="V32" s="98"/>
      <c r="W32" s="98"/>
      <c r="X32" s="98"/>
      <c r="Y32" s="98"/>
      <c r="Z32" s="98"/>
      <c r="AA32" s="98"/>
      <c r="AB32" s="98"/>
      <c r="AC32" s="98"/>
      <c r="AD32" s="98"/>
      <c r="AE32" s="98"/>
      <c r="AF32" s="98"/>
      <c r="AG32" s="98"/>
      <c r="AH32" s="98"/>
      <c r="AI32" s="98"/>
      <c r="AJ32" s="98"/>
      <c r="AK32" s="98"/>
    </row>
    <row r="33" spans="1:37" ht="21.9" customHeight="1">
      <c r="A33" s="94"/>
      <c r="B33" s="94"/>
      <c r="C33" s="200"/>
      <c r="D33" s="200"/>
      <c r="E33" s="102"/>
      <c r="V33" s="98"/>
      <c r="W33" s="98"/>
      <c r="X33" s="98"/>
      <c r="Y33" s="98"/>
      <c r="Z33" s="98"/>
      <c r="AA33" s="98"/>
      <c r="AB33" s="98"/>
      <c r="AC33" s="98"/>
      <c r="AD33" s="98"/>
      <c r="AE33" s="98"/>
      <c r="AF33" s="98"/>
      <c r="AG33" s="98"/>
      <c r="AH33" s="98"/>
      <c r="AI33" s="98"/>
      <c r="AJ33" s="98"/>
      <c r="AK33" s="98"/>
    </row>
    <row r="34" spans="1:37" ht="21.9" customHeight="1">
      <c r="A34" s="95"/>
      <c r="B34" s="95"/>
      <c r="C34" s="114"/>
      <c r="D34" s="114"/>
      <c r="E34" s="104"/>
      <c r="F34" s="105"/>
      <c r="G34" s="105"/>
      <c r="H34" s="105"/>
      <c r="I34" s="105"/>
      <c r="J34" s="105"/>
      <c r="K34" s="105"/>
      <c r="L34" s="105"/>
      <c r="M34" s="105"/>
      <c r="N34" s="105"/>
      <c r="O34" s="105"/>
      <c r="P34" s="105"/>
      <c r="Q34" s="105"/>
      <c r="R34" s="105"/>
      <c r="S34" s="105"/>
      <c r="T34" s="105"/>
      <c r="U34" s="105"/>
      <c r="V34" s="98"/>
      <c r="W34" s="98"/>
      <c r="X34" s="98"/>
      <c r="Y34" s="98"/>
      <c r="Z34" s="98"/>
      <c r="AA34" s="98"/>
      <c r="AB34" s="98"/>
      <c r="AC34" s="98"/>
      <c r="AD34" s="98"/>
      <c r="AE34" s="98"/>
      <c r="AF34" s="98"/>
      <c r="AG34" s="98"/>
      <c r="AH34" s="98"/>
      <c r="AI34" s="98"/>
      <c r="AJ34" s="98"/>
      <c r="AK34" s="98"/>
    </row>
    <row r="35" spans="1:37" ht="21.9" customHeight="1">
      <c r="A35" s="96"/>
      <c r="B35" s="96">
        <f>B31+1</f>
        <v>45664</v>
      </c>
      <c r="C35" s="113">
        <f>B35</f>
        <v>45664</v>
      </c>
      <c r="D35" s="200" t="str">
        <f t="shared" ref="D35" si="8">IF(C35="","",CHOOSE(WEEKDAY(C35,1),"日","月","火","水","木","金","土"))</f>
        <v>火</v>
      </c>
      <c r="E35" s="106" t="s">
        <v>28</v>
      </c>
      <c r="F35" s="106">
        <v>9</v>
      </c>
      <c r="G35" s="106" t="s">
        <v>28</v>
      </c>
      <c r="H35" s="106" t="s">
        <v>28</v>
      </c>
      <c r="I35" s="106" t="s">
        <v>28</v>
      </c>
      <c r="J35" s="106">
        <v>12</v>
      </c>
      <c r="K35" s="106" t="s">
        <v>28</v>
      </c>
      <c r="L35" s="106" t="s">
        <v>28</v>
      </c>
      <c r="M35" s="106" t="s">
        <v>28</v>
      </c>
      <c r="N35" s="106">
        <v>16</v>
      </c>
      <c r="O35" s="106" t="s">
        <v>28</v>
      </c>
      <c r="P35" s="106" t="s">
        <v>28</v>
      </c>
      <c r="Q35" s="106" t="s">
        <v>28</v>
      </c>
      <c r="R35" s="106">
        <v>20</v>
      </c>
      <c r="S35" s="106" t="s">
        <v>28</v>
      </c>
      <c r="T35" s="106" t="s">
        <v>28</v>
      </c>
      <c r="U35" s="106" t="s">
        <v>28</v>
      </c>
      <c r="V35" s="98"/>
      <c r="W35" s="98"/>
      <c r="X35" s="98"/>
      <c r="Y35" s="98"/>
      <c r="Z35" s="98"/>
      <c r="AA35" s="98"/>
      <c r="AB35" s="98"/>
      <c r="AC35" s="98"/>
      <c r="AD35" s="98"/>
      <c r="AE35" s="98"/>
      <c r="AF35" s="98"/>
      <c r="AG35" s="98"/>
      <c r="AH35" s="98"/>
      <c r="AI35" s="98"/>
      <c r="AJ35" s="98"/>
      <c r="AK35" s="98"/>
    </row>
    <row r="36" spans="1:37" ht="21.9" customHeight="1">
      <c r="A36" s="94"/>
      <c r="B36" s="94"/>
      <c r="C36" s="506" t="str">
        <f ca="1">IFERROR(VLOOKUP(B35,INDIRECT("祝祭日"),2,0),"")</f>
        <v/>
      </c>
      <c r="D36" s="506"/>
      <c r="E36" s="102"/>
      <c r="V36" s="98"/>
      <c r="W36" s="98"/>
      <c r="X36" s="98"/>
      <c r="Y36" s="98"/>
      <c r="Z36" s="98"/>
      <c r="AA36" s="98"/>
      <c r="AB36" s="98"/>
      <c r="AC36" s="98"/>
      <c r="AD36" s="98"/>
      <c r="AE36" s="98"/>
      <c r="AF36" s="98"/>
      <c r="AG36" s="98"/>
      <c r="AH36" s="98"/>
      <c r="AI36" s="98"/>
      <c r="AJ36" s="98"/>
      <c r="AK36" s="98"/>
    </row>
    <row r="37" spans="1:37" ht="21.9" customHeight="1">
      <c r="A37" s="94"/>
      <c r="B37" s="94"/>
      <c r="C37" s="200"/>
      <c r="D37" s="200"/>
      <c r="E37" s="102"/>
      <c r="V37" s="98"/>
      <c r="W37" s="98"/>
      <c r="X37" s="98"/>
      <c r="Y37" s="98"/>
      <c r="Z37" s="98"/>
      <c r="AA37" s="98"/>
      <c r="AB37" s="98"/>
      <c r="AC37" s="98"/>
      <c r="AD37" s="98"/>
      <c r="AE37" s="98"/>
      <c r="AF37" s="98"/>
      <c r="AG37" s="98"/>
      <c r="AH37" s="98"/>
      <c r="AI37" s="98"/>
      <c r="AJ37" s="98"/>
      <c r="AK37" s="98"/>
    </row>
    <row r="38" spans="1:37" ht="21.9" customHeight="1">
      <c r="A38" s="95"/>
      <c r="B38" s="95"/>
      <c r="C38" s="114"/>
      <c r="D38" s="114"/>
      <c r="E38" s="104"/>
      <c r="F38" s="105"/>
      <c r="G38" s="105"/>
      <c r="H38" s="105"/>
      <c r="I38" s="105"/>
      <c r="J38" s="105"/>
      <c r="K38" s="105"/>
      <c r="L38" s="105"/>
      <c r="M38" s="105"/>
      <c r="N38" s="105"/>
      <c r="O38" s="105"/>
      <c r="P38" s="105"/>
      <c r="Q38" s="105"/>
      <c r="R38" s="105"/>
      <c r="S38" s="105"/>
      <c r="T38" s="105"/>
      <c r="U38" s="105"/>
      <c r="V38" s="98"/>
      <c r="W38" s="98"/>
      <c r="X38" s="98"/>
      <c r="Y38" s="98"/>
      <c r="Z38" s="98"/>
      <c r="AA38" s="98"/>
      <c r="AB38" s="98"/>
      <c r="AC38" s="98"/>
      <c r="AD38" s="98"/>
      <c r="AE38" s="98"/>
      <c r="AF38" s="98"/>
      <c r="AG38" s="98"/>
      <c r="AH38" s="98"/>
      <c r="AI38" s="98"/>
      <c r="AJ38" s="98"/>
      <c r="AK38" s="98"/>
    </row>
    <row r="39" spans="1:37" ht="21.9" customHeight="1">
      <c r="A39" s="96"/>
      <c r="B39" s="96">
        <f>B35+1</f>
        <v>45665</v>
      </c>
      <c r="C39" s="113">
        <f>B39</f>
        <v>45665</v>
      </c>
      <c r="D39" s="200" t="str">
        <f t="shared" ref="D39" si="9">IF(C39="","",CHOOSE(WEEKDAY(C39,1),"日","月","火","水","木","金","土"))</f>
        <v>水</v>
      </c>
      <c r="E39" s="106" t="s">
        <v>28</v>
      </c>
      <c r="F39" s="106">
        <v>9</v>
      </c>
      <c r="G39" s="106" t="s">
        <v>28</v>
      </c>
      <c r="H39" s="106" t="s">
        <v>28</v>
      </c>
      <c r="I39" s="106" t="s">
        <v>28</v>
      </c>
      <c r="J39" s="106">
        <v>12</v>
      </c>
      <c r="K39" s="106" t="s">
        <v>28</v>
      </c>
      <c r="L39" s="106" t="s">
        <v>28</v>
      </c>
      <c r="M39" s="106" t="s">
        <v>28</v>
      </c>
      <c r="N39" s="106">
        <v>16</v>
      </c>
      <c r="O39" s="106" t="s">
        <v>28</v>
      </c>
      <c r="P39" s="106" t="s">
        <v>28</v>
      </c>
      <c r="Q39" s="106" t="s">
        <v>28</v>
      </c>
      <c r="R39" s="106">
        <v>20</v>
      </c>
      <c r="S39" s="106" t="s">
        <v>28</v>
      </c>
      <c r="T39" s="106" t="s">
        <v>28</v>
      </c>
      <c r="U39" s="106" t="s">
        <v>28</v>
      </c>
      <c r="V39" s="98"/>
      <c r="W39" s="98"/>
      <c r="X39" s="98"/>
      <c r="Y39" s="98"/>
      <c r="Z39" s="98"/>
      <c r="AA39" s="98"/>
      <c r="AB39" s="98"/>
      <c r="AC39" s="98"/>
      <c r="AD39" s="98"/>
      <c r="AE39" s="98"/>
      <c r="AF39" s="98"/>
      <c r="AG39" s="98"/>
      <c r="AH39" s="98"/>
      <c r="AI39" s="98"/>
      <c r="AJ39" s="98"/>
      <c r="AK39" s="98"/>
    </row>
    <row r="40" spans="1:37" ht="21.9" customHeight="1">
      <c r="A40" s="94"/>
      <c r="B40" s="94"/>
      <c r="C40" s="509" t="str">
        <f ca="1">IFERROR(VLOOKUP(C39,INDIRECT("祝祭日"),2,0),"")</f>
        <v/>
      </c>
      <c r="D40" s="509"/>
      <c r="E40" s="102"/>
      <c r="V40" s="98"/>
      <c r="W40" s="98"/>
      <c r="X40" s="98"/>
      <c r="Y40" s="98"/>
      <c r="Z40" s="98"/>
      <c r="AA40" s="98"/>
      <c r="AB40" s="98"/>
      <c r="AC40" s="98"/>
      <c r="AD40" s="98"/>
      <c r="AE40" s="98"/>
      <c r="AF40" s="98"/>
      <c r="AG40" s="98"/>
      <c r="AH40" s="98"/>
      <c r="AI40" s="98"/>
      <c r="AJ40" s="98"/>
      <c r="AK40" s="98"/>
    </row>
    <row r="41" spans="1:37" ht="21.9" customHeight="1">
      <c r="A41" s="94"/>
      <c r="B41" s="94"/>
      <c r="C41" s="200"/>
      <c r="D41" s="200"/>
      <c r="E41" s="102"/>
      <c r="V41" s="98"/>
      <c r="W41" s="98"/>
      <c r="X41" s="98"/>
      <c r="Y41" s="98"/>
      <c r="Z41" s="98"/>
      <c r="AA41" s="98"/>
      <c r="AB41" s="98"/>
      <c r="AC41" s="98"/>
      <c r="AD41" s="98"/>
      <c r="AE41" s="98"/>
      <c r="AF41" s="98"/>
      <c r="AG41" s="98"/>
      <c r="AH41" s="98"/>
      <c r="AI41" s="98"/>
      <c r="AJ41" s="98"/>
      <c r="AK41" s="98"/>
    </row>
    <row r="42" spans="1:37" ht="21.9" customHeight="1">
      <c r="A42" s="95"/>
      <c r="B42" s="95"/>
      <c r="C42" s="114"/>
      <c r="D42" s="114"/>
      <c r="E42" s="104"/>
      <c r="F42" s="105"/>
      <c r="G42" s="105"/>
      <c r="H42" s="105"/>
      <c r="I42" s="105"/>
      <c r="J42" s="105"/>
      <c r="K42" s="105"/>
      <c r="L42" s="105"/>
      <c r="M42" s="105"/>
      <c r="N42" s="105"/>
      <c r="O42" s="105"/>
      <c r="P42" s="105"/>
      <c r="Q42" s="105"/>
      <c r="R42" s="105"/>
      <c r="S42" s="105"/>
      <c r="T42" s="105"/>
      <c r="U42" s="105"/>
      <c r="V42" s="98"/>
      <c r="W42" s="98"/>
      <c r="X42" s="98"/>
      <c r="Y42" s="98"/>
      <c r="Z42" s="98"/>
      <c r="AA42" s="98"/>
      <c r="AB42" s="98"/>
      <c r="AC42" s="98"/>
      <c r="AD42" s="98"/>
      <c r="AE42" s="98"/>
      <c r="AF42" s="98"/>
      <c r="AG42" s="98"/>
      <c r="AH42" s="98"/>
      <c r="AI42" s="98"/>
      <c r="AJ42" s="98"/>
      <c r="AK42" s="98"/>
    </row>
    <row r="43" spans="1:37" ht="21.9" customHeight="1">
      <c r="A43" s="96"/>
      <c r="B43" s="96">
        <f>B39+1</f>
        <v>45666</v>
      </c>
      <c r="C43" s="113">
        <f>B43</f>
        <v>45666</v>
      </c>
      <c r="D43" s="200" t="str">
        <f t="shared" ref="D43" si="10">IF(C43="","",CHOOSE(WEEKDAY(C43,1),"日","月","火","水","木","金","土"))</f>
        <v>木</v>
      </c>
      <c r="E43" s="106" t="s">
        <v>28</v>
      </c>
      <c r="F43" s="106">
        <v>9</v>
      </c>
      <c r="G43" s="106" t="s">
        <v>28</v>
      </c>
      <c r="H43" s="106" t="s">
        <v>28</v>
      </c>
      <c r="I43" s="106" t="s">
        <v>28</v>
      </c>
      <c r="J43" s="106">
        <v>12</v>
      </c>
      <c r="K43" s="106" t="s">
        <v>28</v>
      </c>
      <c r="L43" s="106" t="s">
        <v>28</v>
      </c>
      <c r="M43" s="106" t="s">
        <v>28</v>
      </c>
      <c r="N43" s="106">
        <v>16</v>
      </c>
      <c r="O43" s="106" t="s">
        <v>28</v>
      </c>
      <c r="P43" s="106" t="s">
        <v>28</v>
      </c>
      <c r="Q43" s="106" t="s">
        <v>28</v>
      </c>
      <c r="R43" s="106">
        <v>20</v>
      </c>
      <c r="S43" s="106" t="s">
        <v>28</v>
      </c>
      <c r="T43" s="106" t="s">
        <v>28</v>
      </c>
      <c r="U43" s="106" t="s">
        <v>28</v>
      </c>
      <c r="V43" s="98"/>
      <c r="W43" s="98"/>
      <c r="X43" s="98"/>
      <c r="Y43" s="98"/>
      <c r="Z43" s="98"/>
      <c r="AA43" s="98"/>
      <c r="AB43" s="98"/>
      <c r="AC43" s="98"/>
      <c r="AD43" s="98"/>
      <c r="AE43" s="98"/>
      <c r="AF43" s="98"/>
      <c r="AG43" s="98"/>
      <c r="AH43" s="98"/>
      <c r="AI43" s="98"/>
      <c r="AJ43" s="98"/>
      <c r="AK43" s="98"/>
    </row>
    <row r="44" spans="1:37" ht="21.9" customHeight="1">
      <c r="A44" s="94"/>
      <c r="B44" s="94"/>
      <c r="C44" s="506" t="str">
        <f ca="1">IFERROR(VLOOKUP(B43,INDIRECT("祝祭日"),2,0),"")</f>
        <v/>
      </c>
      <c r="D44" s="506"/>
      <c r="E44" s="102"/>
      <c r="V44" s="98"/>
      <c r="W44" s="98"/>
      <c r="X44" s="98"/>
      <c r="Y44" s="98"/>
      <c r="Z44" s="98"/>
      <c r="AA44" s="98"/>
      <c r="AB44" s="98"/>
      <c r="AC44" s="98"/>
      <c r="AD44" s="98"/>
      <c r="AE44" s="98"/>
      <c r="AF44" s="98"/>
      <c r="AG44" s="98"/>
      <c r="AH44" s="98"/>
      <c r="AI44" s="98"/>
      <c r="AJ44" s="98"/>
      <c r="AK44" s="98"/>
    </row>
    <row r="45" spans="1:37" ht="21.9" customHeight="1">
      <c r="A45" s="94"/>
      <c r="B45" s="94"/>
      <c r="C45" s="200"/>
      <c r="D45" s="200"/>
      <c r="E45" s="102"/>
      <c r="V45" s="98"/>
      <c r="W45" s="98"/>
      <c r="X45" s="98"/>
      <c r="Y45" s="98"/>
      <c r="Z45" s="98"/>
      <c r="AA45" s="98"/>
      <c r="AB45" s="98"/>
      <c r="AC45" s="98"/>
      <c r="AD45" s="98"/>
      <c r="AE45" s="98"/>
      <c r="AF45" s="98"/>
      <c r="AG45" s="98"/>
      <c r="AH45" s="98"/>
      <c r="AI45" s="98"/>
      <c r="AJ45" s="98"/>
      <c r="AK45" s="98"/>
    </row>
    <row r="46" spans="1:37" ht="21.9" customHeight="1">
      <c r="A46" s="95"/>
      <c r="B46" s="95"/>
      <c r="C46" s="114"/>
      <c r="D46" s="114"/>
      <c r="E46" s="104"/>
      <c r="F46" s="105"/>
      <c r="G46" s="105"/>
      <c r="H46" s="105"/>
      <c r="I46" s="105"/>
      <c r="J46" s="105"/>
      <c r="K46" s="105"/>
      <c r="L46" s="105"/>
      <c r="M46" s="105"/>
      <c r="N46" s="105"/>
      <c r="O46" s="105"/>
      <c r="P46" s="105"/>
      <c r="Q46" s="105"/>
      <c r="R46" s="105"/>
      <c r="S46" s="105"/>
      <c r="T46" s="105"/>
      <c r="U46" s="105"/>
      <c r="V46" s="98"/>
      <c r="W46" s="98"/>
      <c r="X46" s="98"/>
      <c r="Y46" s="98"/>
      <c r="Z46" s="98"/>
      <c r="AA46" s="98"/>
      <c r="AB46" s="98"/>
      <c r="AC46" s="98"/>
      <c r="AD46" s="98"/>
      <c r="AE46" s="98"/>
      <c r="AF46" s="98"/>
      <c r="AG46" s="98"/>
      <c r="AH46" s="98"/>
      <c r="AI46" s="98"/>
      <c r="AJ46" s="98"/>
      <c r="AK46" s="98"/>
    </row>
    <row r="47" spans="1:37" ht="21.9" customHeight="1">
      <c r="A47" s="96"/>
      <c r="B47" s="96">
        <f>B43+1</f>
        <v>45667</v>
      </c>
      <c r="C47" s="113">
        <f>B47</f>
        <v>45667</v>
      </c>
      <c r="D47" s="200" t="str">
        <f t="shared" ref="D47" si="11">IF(C47="","",CHOOSE(WEEKDAY(C47,1),"日","月","火","水","木","金","土"))</f>
        <v>金</v>
      </c>
      <c r="E47" s="106" t="s">
        <v>28</v>
      </c>
      <c r="F47" s="106">
        <v>9</v>
      </c>
      <c r="G47" s="106" t="s">
        <v>28</v>
      </c>
      <c r="H47" s="106" t="s">
        <v>28</v>
      </c>
      <c r="I47" s="106" t="s">
        <v>28</v>
      </c>
      <c r="J47" s="106">
        <v>12</v>
      </c>
      <c r="K47" s="106" t="s">
        <v>28</v>
      </c>
      <c r="L47" s="106" t="s">
        <v>28</v>
      </c>
      <c r="M47" s="106" t="s">
        <v>28</v>
      </c>
      <c r="N47" s="106">
        <v>16</v>
      </c>
      <c r="O47" s="106" t="s">
        <v>28</v>
      </c>
      <c r="P47" s="106" t="s">
        <v>28</v>
      </c>
      <c r="Q47" s="106" t="s">
        <v>28</v>
      </c>
      <c r="R47" s="106">
        <v>20</v>
      </c>
      <c r="S47" s="106" t="s">
        <v>28</v>
      </c>
      <c r="T47" s="106" t="s">
        <v>28</v>
      </c>
      <c r="U47" s="106" t="s">
        <v>28</v>
      </c>
      <c r="V47" s="98"/>
      <c r="W47" s="98"/>
      <c r="X47" s="98"/>
      <c r="Y47" s="98"/>
      <c r="Z47" s="98"/>
      <c r="AA47" s="98"/>
      <c r="AB47" s="98"/>
      <c r="AC47" s="98"/>
      <c r="AD47" s="98"/>
      <c r="AE47" s="98"/>
      <c r="AF47" s="98"/>
      <c r="AG47" s="98"/>
      <c r="AH47" s="98"/>
      <c r="AI47" s="98"/>
      <c r="AJ47" s="98"/>
      <c r="AK47" s="98"/>
    </row>
    <row r="48" spans="1:37" ht="21.9" customHeight="1">
      <c r="A48" s="94"/>
      <c r="B48" s="94"/>
      <c r="C48" s="506" t="str">
        <f ca="1">IFERROR(VLOOKUP(B47,INDIRECT("祝祭日"),2,0),"")</f>
        <v/>
      </c>
      <c r="D48" s="506"/>
      <c r="E48" s="102"/>
      <c r="V48" s="98"/>
      <c r="W48" s="98"/>
      <c r="X48" s="98"/>
      <c r="Y48" s="98"/>
      <c r="Z48" s="98"/>
      <c r="AA48" s="98"/>
      <c r="AB48" s="98"/>
      <c r="AC48" s="98"/>
      <c r="AD48" s="98"/>
      <c r="AE48" s="98"/>
      <c r="AF48" s="98"/>
      <c r="AG48" s="98"/>
      <c r="AH48" s="98"/>
      <c r="AI48" s="98"/>
      <c r="AJ48" s="98"/>
      <c r="AK48" s="98"/>
    </row>
    <row r="49" spans="1:37" ht="21.9" customHeight="1">
      <c r="A49" s="94"/>
      <c r="B49" s="94"/>
      <c r="C49" s="200"/>
      <c r="D49" s="200"/>
      <c r="E49" s="102"/>
      <c r="V49" s="98"/>
      <c r="W49" s="98"/>
      <c r="X49" s="98"/>
      <c r="Y49" s="98"/>
      <c r="Z49" s="98"/>
      <c r="AA49" s="98"/>
      <c r="AB49" s="98"/>
      <c r="AC49" s="98"/>
      <c r="AD49" s="98"/>
      <c r="AE49" s="98"/>
      <c r="AF49" s="98"/>
      <c r="AG49" s="98"/>
      <c r="AH49" s="98"/>
      <c r="AI49" s="98"/>
      <c r="AJ49" s="98"/>
      <c r="AK49" s="98"/>
    </row>
    <row r="50" spans="1:37" ht="21.9" customHeight="1">
      <c r="A50" s="95"/>
      <c r="B50" s="95"/>
      <c r="C50" s="114"/>
      <c r="D50" s="114"/>
      <c r="E50" s="104"/>
      <c r="F50" s="105"/>
      <c r="G50" s="105"/>
      <c r="H50" s="105"/>
      <c r="I50" s="105"/>
      <c r="J50" s="105"/>
      <c r="K50" s="105"/>
      <c r="L50" s="105"/>
      <c r="M50" s="105"/>
      <c r="N50" s="105"/>
      <c r="O50" s="105"/>
      <c r="P50" s="105"/>
      <c r="Q50" s="105"/>
      <c r="R50" s="105"/>
      <c r="S50" s="105"/>
      <c r="T50" s="105"/>
      <c r="U50" s="105"/>
      <c r="V50" s="98"/>
      <c r="W50" s="98"/>
      <c r="X50" s="98"/>
      <c r="Y50" s="98"/>
      <c r="Z50" s="98"/>
      <c r="AA50" s="98"/>
      <c r="AB50" s="98"/>
      <c r="AC50" s="98"/>
      <c r="AD50" s="98"/>
      <c r="AE50" s="98"/>
      <c r="AF50" s="98"/>
      <c r="AG50" s="98"/>
      <c r="AH50" s="98"/>
      <c r="AI50" s="98"/>
      <c r="AJ50" s="98"/>
      <c r="AK50" s="98"/>
    </row>
    <row r="51" spans="1:37" ht="21.9" customHeight="1">
      <c r="A51" s="96"/>
      <c r="B51" s="96">
        <f>B47+1</f>
        <v>45668</v>
      </c>
      <c r="C51" s="113">
        <f>B51</f>
        <v>45668</v>
      </c>
      <c r="D51" s="200" t="str">
        <f t="shared" ref="D51" si="12">IF(C51="","",CHOOSE(WEEKDAY(C51,1),"日","月","火","水","木","金","土"))</f>
        <v>土</v>
      </c>
      <c r="E51" s="106" t="s">
        <v>28</v>
      </c>
      <c r="F51" s="106">
        <v>9</v>
      </c>
      <c r="G51" s="106" t="s">
        <v>28</v>
      </c>
      <c r="H51" s="106" t="s">
        <v>28</v>
      </c>
      <c r="I51" s="106" t="s">
        <v>28</v>
      </c>
      <c r="J51" s="106">
        <v>12</v>
      </c>
      <c r="K51" s="106" t="s">
        <v>28</v>
      </c>
      <c r="L51" s="106" t="s">
        <v>28</v>
      </c>
      <c r="M51" s="106" t="s">
        <v>28</v>
      </c>
      <c r="N51" s="106">
        <v>16</v>
      </c>
      <c r="O51" s="106" t="s">
        <v>28</v>
      </c>
      <c r="P51" s="106" t="s">
        <v>28</v>
      </c>
      <c r="Q51" s="106" t="s">
        <v>28</v>
      </c>
      <c r="R51" s="106">
        <v>20</v>
      </c>
      <c r="S51" s="106" t="s">
        <v>28</v>
      </c>
      <c r="T51" s="106" t="s">
        <v>28</v>
      </c>
      <c r="U51" s="106" t="s">
        <v>28</v>
      </c>
      <c r="V51" s="98"/>
      <c r="W51" s="98"/>
      <c r="X51" s="98"/>
      <c r="Y51" s="98"/>
      <c r="Z51" s="98"/>
      <c r="AA51" s="98"/>
      <c r="AB51" s="98"/>
      <c r="AC51" s="98"/>
      <c r="AD51" s="98"/>
      <c r="AE51" s="98"/>
      <c r="AF51" s="98"/>
      <c r="AG51" s="98"/>
      <c r="AH51" s="98"/>
      <c r="AI51" s="98"/>
      <c r="AJ51" s="98"/>
      <c r="AK51" s="98"/>
    </row>
    <row r="52" spans="1:37" ht="21.9" customHeight="1">
      <c r="A52" s="94"/>
      <c r="B52" s="94"/>
      <c r="C52" s="506" t="str">
        <f ca="1">IFERROR(VLOOKUP(B51,INDIRECT("祝祭日"),2,0),"")</f>
        <v/>
      </c>
      <c r="D52" s="506"/>
      <c r="E52" s="102"/>
      <c r="V52" s="98"/>
      <c r="W52" s="98"/>
      <c r="X52" s="98"/>
      <c r="Y52" s="98"/>
      <c r="Z52" s="98"/>
      <c r="AA52" s="98"/>
      <c r="AB52" s="98"/>
      <c r="AC52" s="98"/>
      <c r="AD52" s="98"/>
      <c r="AE52" s="98"/>
      <c r="AF52" s="98"/>
      <c r="AG52" s="98"/>
      <c r="AH52" s="98"/>
      <c r="AI52" s="98"/>
      <c r="AJ52" s="98"/>
      <c r="AK52" s="98"/>
    </row>
    <row r="53" spans="1:37" ht="21.9" customHeight="1">
      <c r="A53" s="94"/>
      <c r="B53" s="94"/>
      <c r="C53" s="200"/>
      <c r="D53" s="200"/>
      <c r="E53" s="102"/>
      <c r="V53" s="98"/>
      <c r="W53" s="98"/>
      <c r="X53" s="98"/>
      <c r="Y53" s="98"/>
      <c r="Z53" s="98"/>
      <c r="AA53" s="98"/>
      <c r="AB53" s="98"/>
      <c r="AC53" s="98"/>
      <c r="AD53" s="98"/>
      <c r="AE53" s="98"/>
      <c r="AF53" s="98"/>
      <c r="AG53" s="98"/>
      <c r="AH53" s="98"/>
      <c r="AI53" s="98"/>
      <c r="AJ53" s="98"/>
      <c r="AK53" s="98"/>
    </row>
    <row r="54" spans="1:37" ht="21.9" customHeight="1">
      <c r="A54" s="95"/>
      <c r="B54" s="95"/>
      <c r="C54" s="114"/>
      <c r="D54" s="114"/>
      <c r="E54" s="104"/>
      <c r="F54" s="105"/>
      <c r="G54" s="105"/>
      <c r="H54" s="105"/>
      <c r="I54" s="105"/>
      <c r="J54" s="105"/>
      <c r="K54" s="105"/>
      <c r="L54" s="105"/>
      <c r="M54" s="105"/>
      <c r="N54" s="105"/>
      <c r="O54" s="105"/>
      <c r="P54" s="105"/>
      <c r="Q54" s="105"/>
      <c r="R54" s="105"/>
      <c r="S54" s="105"/>
      <c r="T54" s="105"/>
      <c r="U54" s="105"/>
      <c r="V54" s="98"/>
      <c r="W54" s="98"/>
      <c r="X54" s="98"/>
      <c r="Y54" s="98"/>
      <c r="Z54" s="98"/>
      <c r="AA54" s="98"/>
      <c r="AB54" s="98"/>
      <c r="AC54" s="98"/>
      <c r="AD54" s="98"/>
      <c r="AE54" s="98"/>
      <c r="AF54" s="98"/>
      <c r="AG54" s="98"/>
      <c r="AH54" s="98"/>
      <c r="AI54" s="98"/>
      <c r="AJ54" s="98"/>
      <c r="AK54" s="98"/>
    </row>
    <row r="55" spans="1:37" ht="21.9" customHeight="1">
      <c r="A55" s="96"/>
      <c r="B55" s="96">
        <f>B51+1</f>
        <v>45669</v>
      </c>
      <c r="C55" s="113">
        <f>B55</f>
        <v>45669</v>
      </c>
      <c r="D55" s="200" t="str">
        <f t="shared" ref="D55" si="13">IF(C55="","",CHOOSE(WEEKDAY(C55,1),"日","月","火","水","木","金","土"))</f>
        <v>日</v>
      </c>
      <c r="E55" s="106" t="s">
        <v>28</v>
      </c>
      <c r="F55" s="106">
        <v>9</v>
      </c>
      <c r="G55" s="106" t="s">
        <v>28</v>
      </c>
      <c r="H55" s="106" t="s">
        <v>28</v>
      </c>
      <c r="I55" s="106" t="s">
        <v>28</v>
      </c>
      <c r="J55" s="106">
        <v>12</v>
      </c>
      <c r="K55" s="106" t="s">
        <v>28</v>
      </c>
      <c r="L55" s="106" t="s">
        <v>28</v>
      </c>
      <c r="M55" s="106" t="s">
        <v>28</v>
      </c>
      <c r="N55" s="106">
        <v>16</v>
      </c>
      <c r="O55" s="106" t="s">
        <v>28</v>
      </c>
      <c r="P55" s="106" t="s">
        <v>28</v>
      </c>
      <c r="Q55" s="106" t="s">
        <v>28</v>
      </c>
      <c r="R55" s="106">
        <v>20</v>
      </c>
      <c r="S55" s="106" t="s">
        <v>28</v>
      </c>
      <c r="T55" s="106" t="s">
        <v>28</v>
      </c>
      <c r="U55" s="106" t="s">
        <v>28</v>
      </c>
      <c r="V55" s="98"/>
      <c r="W55" s="98"/>
      <c r="X55" s="98"/>
      <c r="Y55" s="98"/>
      <c r="Z55" s="98"/>
      <c r="AA55" s="98"/>
      <c r="AB55" s="98"/>
      <c r="AC55" s="98"/>
      <c r="AD55" s="98"/>
      <c r="AE55" s="98"/>
      <c r="AF55" s="98"/>
      <c r="AG55" s="98"/>
      <c r="AH55" s="98"/>
      <c r="AI55" s="98"/>
      <c r="AJ55" s="98"/>
      <c r="AK55" s="98"/>
    </row>
    <row r="56" spans="1:37" ht="21.9" customHeight="1">
      <c r="A56" s="94"/>
      <c r="B56" s="94"/>
      <c r="C56" s="506" t="str">
        <f ca="1">IFERROR(VLOOKUP(B55,INDIRECT("祝祭日"),2,0),"")</f>
        <v/>
      </c>
      <c r="D56" s="506"/>
      <c r="E56" s="102"/>
      <c r="V56" s="98"/>
      <c r="W56" s="98"/>
      <c r="X56" s="98"/>
      <c r="Y56" s="98"/>
      <c r="Z56" s="98"/>
      <c r="AA56" s="98"/>
      <c r="AB56" s="98"/>
      <c r="AC56" s="98"/>
      <c r="AD56" s="98"/>
      <c r="AE56" s="98"/>
      <c r="AF56" s="98"/>
      <c r="AG56" s="98"/>
      <c r="AH56" s="98"/>
      <c r="AI56" s="98"/>
      <c r="AJ56" s="98"/>
      <c r="AK56" s="98"/>
    </row>
    <row r="57" spans="1:37" ht="21.9" customHeight="1">
      <c r="A57" s="94"/>
      <c r="B57" s="94"/>
      <c r="C57" s="200"/>
      <c r="D57" s="200"/>
      <c r="E57" s="102"/>
      <c r="V57" s="98"/>
      <c r="W57" s="98"/>
      <c r="X57" s="98"/>
      <c r="Y57" s="98"/>
      <c r="Z57" s="98"/>
      <c r="AA57" s="98"/>
      <c r="AB57" s="98"/>
      <c r="AC57" s="98"/>
      <c r="AD57" s="98"/>
      <c r="AE57" s="98"/>
      <c r="AF57" s="98"/>
      <c r="AG57" s="98"/>
      <c r="AH57" s="98"/>
      <c r="AI57" s="98"/>
      <c r="AJ57" s="98"/>
      <c r="AK57" s="98"/>
    </row>
    <row r="58" spans="1:37" ht="21.9" customHeight="1">
      <c r="A58" s="95"/>
      <c r="B58" s="95"/>
      <c r="C58" s="200"/>
      <c r="D58" s="200"/>
      <c r="E58" s="102"/>
      <c r="V58" s="109"/>
      <c r="W58" s="109"/>
      <c r="X58" s="109"/>
      <c r="Y58" s="109"/>
      <c r="Z58" s="109"/>
      <c r="AA58" s="109"/>
      <c r="AB58" s="109"/>
      <c r="AC58" s="109"/>
      <c r="AD58" s="109"/>
      <c r="AE58" s="109"/>
      <c r="AF58" s="109"/>
      <c r="AG58" s="109"/>
      <c r="AH58" s="109"/>
      <c r="AI58" s="109"/>
      <c r="AJ58" s="109"/>
      <c r="AK58" s="109"/>
    </row>
    <row r="59" spans="1:37" s="89" customFormat="1" ht="30.6" thickBot="1">
      <c r="A59" s="93"/>
      <c r="B59" s="93"/>
      <c r="C59" s="307">
        <f>$C$1</f>
        <v>1</v>
      </c>
      <c r="D59" s="507" t="s">
        <v>1</v>
      </c>
      <c r="E59" s="507"/>
      <c r="F59" s="100"/>
      <c r="G59" s="100"/>
      <c r="H59" s="100"/>
      <c r="I59" s="100"/>
      <c r="J59" s="100"/>
      <c r="K59" s="100"/>
      <c r="L59" s="100"/>
      <c r="M59" s="100"/>
      <c r="N59" s="100"/>
      <c r="O59" s="100"/>
      <c r="P59" s="100"/>
      <c r="Q59" s="100"/>
      <c r="R59" s="100"/>
      <c r="S59" s="100"/>
      <c r="T59" s="100"/>
      <c r="U59" s="100"/>
      <c r="V59" s="97"/>
      <c r="W59" s="97"/>
      <c r="X59" s="97"/>
      <c r="Y59" s="97"/>
      <c r="Z59" s="97"/>
      <c r="AA59" s="97"/>
      <c r="AB59" s="97"/>
      <c r="AC59" s="97"/>
      <c r="AD59" s="97"/>
      <c r="AE59" s="97"/>
      <c r="AF59" s="97"/>
      <c r="AG59" s="97"/>
      <c r="AH59" s="99"/>
      <c r="AI59" s="508">
        <f>$AI$1</f>
        <v>2025</v>
      </c>
      <c r="AJ59" s="508"/>
      <c r="AK59" s="131" t="str">
        <f>AK30</f>
        <v>年</v>
      </c>
    </row>
    <row r="60" spans="1:37" ht="21.9" customHeight="1" thickTop="1">
      <c r="A60" s="96"/>
      <c r="B60" s="96">
        <f>B55+1</f>
        <v>45670</v>
      </c>
      <c r="C60" s="113">
        <f>B60</f>
        <v>45670</v>
      </c>
      <c r="D60" s="200" t="str">
        <f t="shared" ref="D60" si="14">IF(C60="","",CHOOSE(WEEKDAY(C60,1),"日","月","火","水","木","金","土"))</f>
        <v>月</v>
      </c>
      <c r="E60" s="106" t="s">
        <v>28</v>
      </c>
      <c r="F60" s="106">
        <v>9</v>
      </c>
      <c r="G60" s="106" t="s">
        <v>28</v>
      </c>
      <c r="H60" s="106" t="s">
        <v>28</v>
      </c>
      <c r="I60" s="106" t="s">
        <v>28</v>
      </c>
      <c r="J60" s="106">
        <v>12</v>
      </c>
      <c r="K60" s="106" t="s">
        <v>28</v>
      </c>
      <c r="L60" s="106" t="s">
        <v>28</v>
      </c>
      <c r="M60" s="106" t="s">
        <v>28</v>
      </c>
      <c r="N60" s="106">
        <v>16</v>
      </c>
      <c r="O60" s="106" t="s">
        <v>28</v>
      </c>
      <c r="P60" s="106" t="s">
        <v>28</v>
      </c>
      <c r="Q60" s="106" t="s">
        <v>28</v>
      </c>
      <c r="R60" s="106">
        <v>20</v>
      </c>
      <c r="S60" s="106" t="s">
        <v>28</v>
      </c>
      <c r="T60" s="106" t="s">
        <v>28</v>
      </c>
      <c r="U60" s="106" t="s">
        <v>28</v>
      </c>
      <c r="V60" s="110"/>
      <c r="W60" s="110"/>
      <c r="X60" s="110"/>
      <c r="Y60" s="110"/>
      <c r="Z60" s="110"/>
      <c r="AA60" s="110"/>
      <c r="AB60" s="110"/>
      <c r="AC60" s="110"/>
      <c r="AD60" s="110"/>
      <c r="AE60" s="110"/>
      <c r="AF60" s="110"/>
      <c r="AG60" s="110"/>
      <c r="AH60" s="110"/>
      <c r="AI60" s="110"/>
      <c r="AJ60" s="110"/>
      <c r="AK60" s="110"/>
    </row>
    <row r="61" spans="1:37" ht="21.9" customHeight="1">
      <c r="A61" s="94"/>
      <c r="B61" s="94"/>
      <c r="C61" s="506" t="str">
        <f ca="1">IFERROR(VLOOKUP(B60,INDIRECT("祝祭日"),2,0),"")</f>
        <v>成人の日</v>
      </c>
      <c r="D61" s="506"/>
      <c r="E61" s="102"/>
      <c r="V61" s="98"/>
      <c r="W61" s="98"/>
      <c r="X61" s="98"/>
      <c r="Y61" s="98"/>
      <c r="Z61" s="98"/>
      <c r="AA61" s="98"/>
      <c r="AB61" s="98"/>
      <c r="AC61" s="98"/>
      <c r="AD61" s="98"/>
      <c r="AE61" s="98"/>
      <c r="AF61" s="98"/>
      <c r="AG61" s="98"/>
      <c r="AH61" s="98"/>
      <c r="AI61" s="98"/>
      <c r="AJ61" s="98"/>
      <c r="AK61" s="98"/>
    </row>
    <row r="62" spans="1:37" ht="21.9" customHeight="1">
      <c r="A62" s="94"/>
      <c r="B62" s="94"/>
      <c r="C62" s="200"/>
      <c r="D62" s="200"/>
      <c r="E62" s="102"/>
      <c r="V62" s="98"/>
      <c r="W62" s="98"/>
      <c r="X62" s="98"/>
      <c r="Y62" s="98"/>
      <c r="Z62" s="98"/>
      <c r="AA62" s="98"/>
      <c r="AB62" s="98"/>
      <c r="AC62" s="98"/>
      <c r="AD62" s="98"/>
      <c r="AE62" s="98"/>
      <c r="AF62" s="98"/>
      <c r="AG62" s="98"/>
      <c r="AH62" s="98"/>
      <c r="AI62" s="98"/>
      <c r="AJ62" s="98"/>
      <c r="AK62" s="98"/>
    </row>
    <row r="63" spans="1:37" ht="21.9" customHeight="1">
      <c r="A63" s="95"/>
      <c r="B63" s="95"/>
      <c r="C63" s="114"/>
      <c r="D63" s="114"/>
      <c r="E63" s="104"/>
      <c r="F63" s="105"/>
      <c r="G63" s="105"/>
      <c r="H63" s="105"/>
      <c r="I63" s="105"/>
      <c r="J63" s="105"/>
      <c r="K63" s="105"/>
      <c r="L63" s="105"/>
      <c r="M63" s="105"/>
      <c r="N63" s="105"/>
      <c r="O63" s="105"/>
      <c r="P63" s="105"/>
      <c r="Q63" s="105"/>
      <c r="R63" s="105"/>
      <c r="S63" s="105"/>
      <c r="T63" s="105"/>
      <c r="U63" s="105"/>
      <c r="V63" s="98"/>
      <c r="W63" s="98"/>
      <c r="X63" s="98"/>
      <c r="Y63" s="98"/>
      <c r="Z63" s="98"/>
      <c r="AA63" s="98"/>
      <c r="AB63" s="98"/>
      <c r="AC63" s="98"/>
      <c r="AD63" s="98"/>
      <c r="AE63" s="98"/>
      <c r="AF63" s="98"/>
      <c r="AG63" s="98"/>
      <c r="AH63" s="98"/>
      <c r="AI63" s="98"/>
      <c r="AJ63" s="98"/>
      <c r="AK63" s="98"/>
    </row>
    <row r="64" spans="1:37" ht="21.9" customHeight="1">
      <c r="A64" s="96"/>
      <c r="B64" s="96">
        <f>B60+1</f>
        <v>45671</v>
      </c>
      <c r="C64" s="113">
        <f>B64</f>
        <v>45671</v>
      </c>
      <c r="D64" s="200" t="str">
        <f t="shared" ref="D64" si="15">IF(C64="","",CHOOSE(WEEKDAY(C64,1),"日","月","火","水","木","金","土"))</f>
        <v>火</v>
      </c>
      <c r="E64" s="106" t="s">
        <v>28</v>
      </c>
      <c r="F64" s="106">
        <v>9</v>
      </c>
      <c r="G64" s="106" t="s">
        <v>28</v>
      </c>
      <c r="H64" s="106" t="s">
        <v>28</v>
      </c>
      <c r="I64" s="106" t="s">
        <v>28</v>
      </c>
      <c r="J64" s="106">
        <v>12</v>
      </c>
      <c r="K64" s="106" t="s">
        <v>28</v>
      </c>
      <c r="L64" s="106" t="s">
        <v>28</v>
      </c>
      <c r="M64" s="106" t="s">
        <v>28</v>
      </c>
      <c r="N64" s="106">
        <v>16</v>
      </c>
      <c r="O64" s="106" t="s">
        <v>28</v>
      </c>
      <c r="P64" s="106" t="s">
        <v>28</v>
      </c>
      <c r="Q64" s="106" t="s">
        <v>28</v>
      </c>
      <c r="R64" s="106">
        <v>20</v>
      </c>
      <c r="S64" s="106" t="s">
        <v>28</v>
      </c>
      <c r="T64" s="106" t="s">
        <v>28</v>
      </c>
      <c r="U64" s="106" t="s">
        <v>28</v>
      </c>
      <c r="V64" s="98"/>
      <c r="W64" s="98"/>
      <c r="X64" s="98"/>
      <c r="Y64" s="98"/>
      <c r="Z64" s="98"/>
      <c r="AA64" s="98"/>
      <c r="AB64" s="98"/>
      <c r="AC64" s="98"/>
      <c r="AD64" s="98"/>
      <c r="AE64" s="98"/>
      <c r="AF64" s="98"/>
      <c r="AG64" s="98"/>
      <c r="AH64" s="98"/>
      <c r="AI64" s="98"/>
      <c r="AJ64" s="98"/>
      <c r="AK64" s="98"/>
    </row>
    <row r="65" spans="1:37" ht="21.9" customHeight="1">
      <c r="A65" s="94"/>
      <c r="B65" s="94"/>
      <c r="C65" s="506" t="str">
        <f ca="1">IFERROR(VLOOKUP(B64,INDIRECT("祝祭日"),2,0),"")</f>
        <v/>
      </c>
      <c r="D65" s="506"/>
      <c r="E65" s="102"/>
      <c r="V65" s="98"/>
      <c r="W65" s="98"/>
      <c r="X65" s="98"/>
      <c r="Y65" s="98"/>
      <c r="Z65" s="98"/>
      <c r="AA65" s="98"/>
      <c r="AB65" s="98"/>
      <c r="AC65" s="98"/>
      <c r="AD65" s="98"/>
      <c r="AE65" s="98"/>
      <c r="AF65" s="98"/>
      <c r="AG65" s="98"/>
      <c r="AH65" s="98"/>
      <c r="AI65" s="98"/>
      <c r="AJ65" s="98"/>
      <c r="AK65" s="98"/>
    </row>
    <row r="66" spans="1:37" ht="21.9" customHeight="1">
      <c r="A66" s="94"/>
      <c r="B66" s="94"/>
      <c r="C66" s="200"/>
      <c r="D66" s="200"/>
      <c r="E66" s="102"/>
      <c r="V66" s="98"/>
      <c r="W66" s="98"/>
      <c r="X66" s="98"/>
      <c r="Y66" s="98"/>
      <c r="Z66" s="98"/>
      <c r="AA66" s="98"/>
      <c r="AB66" s="98"/>
      <c r="AC66" s="98"/>
      <c r="AD66" s="98"/>
      <c r="AE66" s="98"/>
      <c r="AF66" s="98"/>
      <c r="AG66" s="98"/>
      <c r="AH66" s="98"/>
      <c r="AI66" s="98"/>
      <c r="AJ66" s="98"/>
      <c r="AK66" s="98"/>
    </row>
    <row r="67" spans="1:37" ht="21.9" customHeight="1">
      <c r="A67" s="95"/>
      <c r="B67" s="95"/>
      <c r="C67" s="114"/>
      <c r="D67" s="114"/>
      <c r="E67" s="104"/>
      <c r="F67" s="105"/>
      <c r="G67" s="105"/>
      <c r="H67" s="105"/>
      <c r="I67" s="105"/>
      <c r="J67" s="105"/>
      <c r="K67" s="105"/>
      <c r="L67" s="105"/>
      <c r="M67" s="105"/>
      <c r="N67" s="105"/>
      <c r="O67" s="105"/>
      <c r="P67" s="105"/>
      <c r="Q67" s="105"/>
      <c r="R67" s="105"/>
      <c r="S67" s="105"/>
      <c r="T67" s="105"/>
      <c r="U67" s="105"/>
      <c r="V67" s="98"/>
      <c r="W67" s="98"/>
      <c r="X67" s="98"/>
      <c r="Y67" s="98"/>
      <c r="Z67" s="98"/>
      <c r="AA67" s="98"/>
      <c r="AB67" s="98"/>
      <c r="AC67" s="98"/>
      <c r="AD67" s="98"/>
      <c r="AE67" s="98"/>
      <c r="AF67" s="98"/>
      <c r="AG67" s="98"/>
      <c r="AH67" s="98"/>
      <c r="AI67" s="98"/>
      <c r="AJ67" s="98"/>
      <c r="AK67" s="98"/>
    </row>
    <row r="68" spans="1:37" ht="21.9" customHeight="1">
      <c r="A68" s="96"/>
      <c r="B68" s="96">
        <f>B64+1</f>
        <v>45672</v>
      </c>
      <c r="C68" s="113">
        <f>B68</f>
        <v>45672</v>
      </c>
      <c r="D68" s="200" t="str">
        <f t="shared" ref="D68" si="16">IF(C68="","",CHOOSE(WEEKDAY(C68,1),"日","月","火","水","木","金","土"))</f>
        <v>水</v>
      </c>
      <c r="E68" s="106" t="s">
        <v>28</v>
      </c>
      <c r="F68" s="106">
        <v>9</v>
      </c>
      <c r="G68" s="106" t="s">
        <v>28</v>
      </c>
      <c r="H68" s="106" t="s">
        <v>28</v>
      </c>
      <c r="I68" s="106" t="s">
        <v>28</v>
      </c>
      <c r="J68" s="106">
        <v>12</v>
      </c>
      <c r="K68" s="106" t="s">
        <v>28</v>
      </c>
      <c r="L68" s="106" t="s">
        <v>28</v>
      </c>
      <c r="M68" s="106" t="s">
        <v>28</v>
      </c>
      <c r="N68" s="106">
        <v>16</v>
      </c>
      <c r="O68" s="106" t="s">
        <v>28</v>
      </c>
      <c r="P68" s="106" t="s">
        <v>28</v>
      </c>
      <c r="Q68" s="106" t="s">
        <v>28</v>
      </c>
      <c r="R68" s="106">
        <v>20</v>
      </c>
      <c r="S68" s="106" t="s">
        <v>28</v>
      </c>
      <c r="T68" s="106" t="s">
        <v>28</v>
      </c>
      <c r="U68" s="106" t="s">
        <v>28</v>
      </c>
      <c r="V68" s="98"/>
      <c r="W68" s="98"/>
      <c r="X68" s="98"/>
      <c r="Y68" s="98"/>
      <c r="Z68" s="98"/>
      <c r="AA68" s="98"/>
      <c r="AB68" s="98"/>
      <c r="AC68" s="98"/>
      <c r="AD68" s="98"/>
      <c r="AE68" s="98"/>
      <c r="AF68" s="98"/>
      <c r="AG68" s="98"/>
      <c r="AH68" s="98"/>
      <c r="AI68" s="98"/>
      <c r="AJ68" s="98"/>
      <c r="AK68" s="98"/>
    </row>
    <row r="69" spans="1:37" ht="21.9" customHeight="1">
      <c r="A69" s="94"/>
      <c r="B69" s="94"/>
      <c r="C69" s="506" t="str">
        <f ca="1">IFERROR(VLOOKUP(B68,INDIRECT("祝祭日"),2,0),"")</f>
        <v/>
      </c>
      <c r="D69" s="506"/>
      <c r="E69" s="102"/>
      <c r="V69" s="98"/>
      <c r="W69" s="98"/>
      <c r="X69" s="98"/>
      <c r="Y69" s="98"/>
      <c r="Z69" s="98"/>
      <c r="AA69" s="98"/>
      <c r="AB69" s="98"/>
      <c r="AC69" s="98"/>
      <c r="AD69" s="98"/>
      <c r="AE69" s="98"/>
      <c r="AF69" s="98"/>
      <c r="AG69" s="98"/>
      <c r="AH69" s="98"/>
      <c r="AI69" s="98"/>
      <c r="AJ69" s="98"/>
      <c r="AK69" s="98"/>
    </row>
    <row r="70" spans="1:37" ht="21.9" customHeight="1">
      <c r="A70" s="94"/>
      <c r="B70" s="94"/>
      <c r="C70" s="200"/>
      <c r="D70" s="200"/>
      <c r="E70" s="102"/>
      <c r="V70" s="98"/>
      <c r="W70" s="98"/>
      <c r="X70" s="98"/>
      <c r="Y70" s="98"/>
      <c r="Z70" s="98"/>
      <c r="AA70" s="98"/>
      <c r="AB70" s="98"/>
      <c r="AC70" s="98"/>
      <c r="AD70" s="98"/>
      <c r="AE70" s="98"/>
      <c r="AF70" s="98"/>
      <c r="AG70" s="98"/>
      <c r="AH70" s="98"/>
      <c r="AI70" s="98"/>
      <c r="AJ70" s="98"/>
      <c r="AK70" s="98"/>
    </row>
    <row r="71" spans="1:37" ht="21.9" customHeight="1">
      <c r="A71" s="95"/>
      <c r="B71" s="95"/>
      <c r="C71" s="114"/>
      <c r="D71" s="114"/>
      <c r="E71" s="104"/>
      <c r="F71" s="105"/>
      <c r="G71" s="105"/>
      <c r="H71" s="105"/>
      <c r="I71" s="105"/>
      <c r="J71" s="105"/>
      <c r="K71" s="105"/>
      <c r="L71" s="105"/>
      <c r="M71" s="105"/>
      <c r="N71" s="105"/>
      <c r="O71" s="105"/>
      <c r="P71" s="105"/>
      <c r="Q71" s="105"/>
      <c r="R71" s="105"/>
      <c r="S71" s="105"/>
      <c r="T71" s="105"/>
      <c r="U71" s="105"/>
      <c r="V71" s="98"/>
      <c r="W71" s="98"/>
      <c r="X71" s="98"/>
      <c r="Y71" s="98"/>
      <c r="Z71" s="98"/>
      <c r="AA71" s="98"/>
      <c r="AB71" s="98"/>
      <c r="AC71" s="98"/>
      <c r="AD71" s="98"/>
      <c r="AE71" s="98"/>
      <c r="AF71" s="98"/>
      <c r="AG71" s="98"/>
      <c r="AH71" s="98"/>
      <c r="AI71" s="98"/>
      <c r="AJ71" s="98"/>
      <c r="AK71" s="98"/>
    </row>
    <row r="72" spans="1:37" ht="21.9" customHeight="1">
      <c r="A72" s="96"/>
      <c r="B72" s="96">
        <f>B68+1</f>
        <v>45673</v>
      </c>
      <c r="C72" s="113">
        <f>B72</f>
        <v>45673</v>
      </c>
      <c r="D72" s="200" t="str">
        <f t="shared" ref="D72" si="17">IF(C72="","",CHOOSE(WEEKDAY(C72,1),"日","月","火","水","木","金","土"))</f>
        <v>木</v>
      </c>
      <c r="E72" s="106" t="s">
        <v>28</v>
      </c>
      <c r="F72" s="106">
        <v>9</v>
      </c>
      <c r="G72" s="106" t="s">
        <v>28</v>
      </c>
      <c r="H72" s="106" t="s">
        <v>28</v>
      </c>
      <c r="I72" s="106" t="s">
        <v>28</v>
      </c>
      <c r="J72" s="106">
        <v>12</v>
      </c>
      <c r="K72" s="106" t="s">
        <v>28</v>
      </c>
      <c r="L72" s="106" t="s">
        <v>28</v>
      </c>
      <c r="M72" s="106" t="s">
        <v>28</v>
      </c>
      <c r="N72" s="106">
        <v>16</v>
      </c>
      <c r="O72" s="106" t="s">
        <v>28</v>
      </c>
      <c r="P72" s="106" t="s">
        <v>28</v>
      </c>
      <c r="Q72" s="106" t="s">
        <v>28</v>
      </c>
      <c r="R72" s="106">
        <v>20</v>
      </c>
      <c r="S72" s="106" t="s">
        <v>28</v>
      </c>
      <c r="T72" s="106" t="s">
        <v>28</v>
      </c>
      <c r="U72" s="106" t="s">
        <v>28</v>
      </c>
      <c r="V72" s="98"/>
      <c r="W72" s="98"/>
      <c r="X72" s="98"/>
      <c r="Y72" s="98"/>
      <c r="Z72" s="98"/>
      <c r="AA72" s="98"/>
      <c r="AB72" s="98"/>
      <c r="AC72" s="98"/>
      <c r="AD72" s="98"/>
      <c r="AE72" s="98"/>
      <c r="AF72" s="98"/>
      <c r="AG72" s="98"/>
      <c r="AH72" s="98"/>
      <c r="AI72" s="98"/>
      <c r="AJ72" s="98"/>
      <c r="AK72" s="98"/>
    </row>
    <row r="73" spans="1:37" ht="21.9" customHeight="1">
      <c r="A73" s="94"/>
      <c r="B73" s="94"/>
      <c r="C73" s="506" t="str">
        <f ca="1">IFERROR(VLOOKUP(B72,INDIRECT("祝祭日"),2,0),"")</f>
        <v/>
      </c>
      <c r="D73" s="506"/>
      <c r="E73" s="102"/>
      <c r="V73" s="98"/>
      <c r="W73" s="98"/>
      <c r="X73" s="98"/>
      <c r="Y73" s="98"/>
      <c r="Z73" s="98"/>
      <c r="AA73" s="98"/>
      <c r="AB73" s="98"/>
      <c r="AC73" s="98"/>
      <c r="AD73" s="98"/>
      <c r="AE73" s="98"/>
      <c r="AF73" s="98"/>
      <c r="AG73" s="98"/>
      <c r="AH73" s="98"/>
      <c r="AI73" s="98"/>
      <c r="AJ73" s="98"/>
      <c r="AK73" s="98"/>
    </row>
    <row r="74" spans="1:37" ht="21.75" customHeight="1">
      <c r="A74" s="94"/>
      <c r="B74" s="94"/>
      <c r="C74" s="200"/>
      <c r="D74" s="200"/>
      <c r="E74" s="102"/>
      <c r="V74" s="98"/>
      <c r="W74" s="98"/>
      <c r="X74" s="98"/>
      <c r="Y74" s="98"/>
      <c r="Z74" s="98"/>
      <c r="AA74" s="98"/>
      <c r="AB74" s="98"/>
      <c r="AC74" s="98"/>
      <c r="AD74" s="98"/>
      <c r="AE74" s="98"/>
      <c r="AF74" s="98"/>
      <c r="AG74" s="98"/>
      <c r="AH74" s="98"/>
      <c r="AI74" s="98"/>
      <c r="AJ74" s="98"/>
      <c r="AK74" s="98"/>
    </row>
    <row r="75" spans="1:37" ht="21.75" customHeight="1">
      <c r="A75" s="95"/>
      <c r="B75" s="95"/>
      <c r="C75" s="114"/>
      <c r="D75" s="114"/>
      <c r="E75" s="104"/>
      <c r="F75" s="105"/>
      <c r="G75" s="105"/>
      <c r="H75" s="105"/>
      <c r="I75" s="105"/>
      <c r="J75" s="105"/>
      <c r="K75" s="105"/>
      <c r="L75" s="105"/>
      <c r="M75" s="105"/>
      <c r="N75" s="105"/>
      <c r="O75" s="105"/>
      <c r="P75" s="105"/>
      <c r="Q75" s="105"/>
      <c r="R75" s="105"/>
      <c r="S75" s="105"/>
      <c r="T75" s="105"/>
      <c r="U75" s="105"/>
      <c r="V75" s="98"/>
      <c r="W75" s="98"/>
      <c r="X75" s="98"/>
      <c r="Y75" s="98"/>
      <c r="Z75" s="98"/>
      <c r="AA75" s="98"/>
      <c r="AB75" s="98"/>
      <c r="AC75" s="98"/>
      <c r="AD75" s="98"/>
      <c r="AE75" s="98"/>
      <c r="AF75" s="98"/>
      <c r="AG75" s="98"/>
      <c r="AH75" s="98"/>
      <c r="AI75" s="98"/>
      <c r="AJ75" s="98"/>
      <c r="AK75" s="98"/>
    </row>
    <row r="76" spans="1:37" ht="21.9" customHeight="1">
      <c r="A76" s="96"/>
      <c r="B76" s="96">
        <f>B72+1</f>
        <v>45674</v>
      </c>
      <c r="C76" s="113">
        <f>B76</f>
        <v>45674</v>
      </c>
      <c r="D76" s="200" t="str">
        <f t="shared" ref="D76" si="18">IF(C76="","",CHOOSE(WEEKDAY(C76,1),"日","月","火","水","木","金","土"))</f>
        <v>金</v>
      </c>
      <c r="E76" s="106" t="s">
        <v>28</v>
      </c>
      <c r="F76" s="106">
        <v>9</v>
      </c>
      <c r="G76" s="106" t="s">
        <v>28</v>
      </c>
      <c r="H76" s="106" t="s">
        <v>28</v>
      </c>
      <c r="I76" s="106" t="s">
        <v>28</v>
      </c>
      <c r="J76" s="106">
        <v>12</v>
      </c>
      <c r="K76" s="106" t="s">
        <v>28</v>
      </c>
      <c r="L76" s="106" t="s">
        <v>28</v>
      </c>
      <c r="M76" s="106" t="s">
        <v>28</v>
      </c>
      <c r="N76" s="106">
        <v>16</v>
      </c>
      <c r="O76" s="106" t="s">
        <v>28</v>
      </c>
      <c r="P76" s="106" t="s">
        <v>28</v>
      </c>
      <c r="Q76" s="106" t="s">
        <v>28</v>
      </c>
      <c r="R76" s="106">
        <v>20</v>
      </c>
      <c r="S76" s="106" t="s">
        <v>28</v>
      </c>
      <c r="T76" s="106" t="s">
        <v>28</v>
      </c>
      <c r="U76" s="106" t="s">
        <v>28</v>
      </c>
      <c r="V76" s="98"/>
      <c r="W76" s="98"/>
      <c r="X76" s="98"/>
      <c r="Y76" s="98"/>
      <c r="Z76" s="98"/>
      <c r="AA76" s="98"/>
      <c r="AB76" s="98"/>
      <c r="AC76" s="98"/>
      <c r="AD76" s="98"/>
      <c r="AE76" s="98"/>
      <c r="AF76" s="98"/>
      <c r="AG76" s="98"/>
      <c r="AH76" s="98"/>
      <c r="AI76" s="98"/>
      <c r="AJ76" s="98"/>
      <c r="AK76" s="98"/>
    </row>
    <row r="77" spans="1:37" ht="21.9" customHeight="1">
      <c r="A77" s="94"/>
      <c r="B77" s="94"/>
      <c r="C77" s="506" t="str">
        <f ca="1">IFERROR(VLOOKUP(B76,INDIRECT("祝祭日"),2,0),"")</f>
        <v/>
      </c>
      <c r="D77" s="506"/>
      <c r="E77" s="102"/>
      <c r="V77" s="98"/>
      <c r="W77" s="98"/>
      <c r="X77" s="98"/>
      <c r="Y77" s="98"/>
      <c r="Z77" s="98"/>
      <c r="AA77" s="98"/>
      <c r="AB77" s="98"/>
      <c r="AC77" s="98"/>
      <c r="AD77" s="98"/>
      <c r="AE77" s="98"/>
      <c r="AF77" s="98"/>
      <c r="AG77" s="98"/>
      <c r="AH77" s="98"/>
      <c r="AI77" s="98"/>
      <c r="AJ77" s="98"/>
      <c r="AK77" s="98"/>
    </row>
    <row r="78" spans="1:37" ht="21.9" customHeight="1">
      <c r="A78" s="94"/>
      <c r="B78" s="94"/>
      <c r="C78" s="200"/>
      <c r="D78" s="200"/>
      <c r="E78" s="102"/>
      <c r="V78" s="98"/>
      <c r="W78" s="98"/>
      <c r="X78" s="98"/>
      <c r="Y78" s="98"/>
      <c r="Z78" s="98"/>
      <c r="AA78" s="98"/>
      <c r="AB78" s="98"/>
      <c r="AC78" s="98"/>
      <c r="AD78" s="98"/>
      <c r="AE78" s="98"/>
      <c r="AF78" s="98"/>
      <c r="AG78" s="98"/>
      <c r="AH78" s="98"/>
      <c r="AI78" s="98"/>
      <c r="AJ78" s="98"/>
      <c r="AK78" s="98"/>
    </row>
    <row r="79" spans="1:37" ht="21.9" customHeight="1">
      <c r="A79" s="95"/>
      <c r="B79" s="95"/>
      <c r="C79" s="114"/>
      <c r="D79" s="114"/>
      <c r="E79" s="104"/>
      <c r="F79" s="105"/>
      <c r="G79" s="105"/>
      <c r="H79" s="105"/>
      <c r="I79" s="105"/>
      <c r="J79" s="105"/>
      <c r="K79" s="105"/>
      <c r="L79" s="105"/>
      <c r="M79" s="105"/>
      <c r="N79" s="105"/>
      <c r="O79" s="105"/>
      <c r="P79" s="105"/>
      <c r="Q79" s="105"/>
      <c r="R79" s="105"/>
      <c r="S79" s="105"/>
      <c r="T79" s="105"/>
      <c r="U79" s="105"/>
      <c r="V79" s="98"/>
      <c r="W79" s="98"/>
      <c r="X79" s="98"/>
      <c r="Y79" s="98"/>
      <c r="Z79" s="98"/>
      <c r="AA79" s="98"/>
      <c r="AB79" s="98"/>
      <c r="AC79" s="98"/>
      <c r="AD79" s="98"/>
      <c r="AE79" s="98"/>
      <c r="AF79" s="98"/>
      <c r="AG79" s="98"/>
      <c r="AH79" s="98"/>
      <c r="AI79" s="98"/>
      <c r="AJ79" s="98"/>
      <c r="AK79" s="98"/>
    </row>
    <row r="80" spans="1:37" ht="21.9" customHeight="1">
      <c r="A80" s="96"/>
      <c r="B80" s="96">
        <f>B76+1</f>
        <v>45675</v>
      </c>
      <c r="C80" s="113">
        <f>B80</f>
        <v>45675</v>
      </c>
      <c r="D80" s="200" t="str">
        <f t="shared" ref="D80" si="19">IF(C80="","",CHOOSE(WEEKDAY(C80,1),"日","月","火","水","木","金","土"))</f>
        <v>土</v>
      </c>
      <c r="E80" s="106" t="s">
        <v>28</v>
      </c>
      <c r="F80" s="106">
        <v>9</v>
      </c>
      <c r="G80" s="106" t="s">
        <v>28</v>
      </c>
      <c r="H80" s="106" t="s">
        <v>28</v>
      </c>
      <c r="I80" s="106" t="s">
        <v>28</v>
      </c>
      <c r="J80" s="106">
        <v>12</v>
      </c>
      <c r="K80" s="106" t="s">
        <v>28</v>
      </c>
      <c r="L80" s="106" t="s">
        <v>28</v>
      </c>
      <c r="M80" s="106" t="s">
        <v>28</v>
      </c>
      <c r="N80" s="106">
        <v>16</v>
      </c>
      <c r="O80" s="106" t="s">
        <v>28</v>
      </c>
      <c r="P80" s="106" t="s">
        <v>28</v>
      </c>
      <c r="Q80" s="106" t="s">
        <v>28</v>
      </c>
      <c r="R80" s="106">
        <v>20</v>
      </c>
      <c r="S80" s="106" t="s">
        <v>28</v>
      </c>
      <c r="T80" s="106" t="s">
        <v>28</v>
      </c>
      <c r="U80" s="106" t="s">
        <v>28</v>
      </c>
      <c r="V80" s="98"/>
      <c r="W80" s="98"/>
      <c r="X80" s="98"/>
      <c r="Y80" s="98"/>
      <c r="Z80" s="98"/>
      <c r="AA80" s="98"/>
      <c r="AB80" s="98"/>
      <c r="AC80" s="98"/>
      <c r="AD80" s="98"/>
      <c r="AE80" s="98"/>
      <c r="AF80" s="98"/>
      <c r="AG80" s="98"/>
      <c r="AH80" s="98"/>
      <c r="AI80" s="98"/>
      <c r="AJ80" s="98"/>
      <c r="AK80" s="98"/>
    </row>
    <row r="81" spans="1:37" ht="21.9" customHeight="1">
      <c r="A81" s="94"/>
      <c r="B81" s="94"/>
      <c r="C81" s="506" t="str">
        <f ca="1">IFERROR(VLOOKUP(B80,INDIRECT("祝祭日"),2,0),"")</f>
        <v/>
      </c>
      <c r="D81" s="506"/>
      <c r="E81" s="102"/>
      <c r="V81" s="98"/>
      <c r="W81" s="98"/>
      <c r="X81" s="98"/>
      <c r="Y81" s="98"/>
      <c r="Z81" s="98"/>
      <c r="AA81" s="98"/>
      <c r="AB81" s="98"/>
      <c r="AC81" s="98"/>
      <c r="AD81" s="98"/>
      <c r="AE81" s="98"/>
      <c r="AF81" s="98"/>
      <c r="AG81" s="98"/>
      <c r="AH81" s="98"/>
      <c r="AI81" s="98"/>
      <c r="AJ81" s="98"/>
      <c r="AK81" s="98"/>
    </row>
    <row r="82" spans="1:37" ht="21.9" customHeight="1">
      <c r="A82" s="94"/>
      <c r="B82" s="94"/>
      <c r="C82" s="200"/>
      <c r="D82" s="200"/>
      <c r="E82" s="102"/>
      <c r="V82" s="98"/>
      <c r="W82" s="98"/>
      <c r="X82" s="98"/>
      <c r="Y82" s="98"/>
      <c r="Z82" s="98"/>
      <c r="AA82" s="98"/>
      <c r="AB82" s="98"/>
      <c r="AC82" s="98"/>
      <c r="AD82" s="98"/>
      <c r="AE82" s="98"/>
      <c r="AF82" s="98"/>
      <c r="AG82" s="98"/>
      <c r="AH82" s="98"/>
      <c r="AI82" s="98"/>
      <c r="AJ82" s="98"/>
      <c r="AK82" s="98"/>
    </row>
    <row r="83" spans="1:37" ht="21.9" customHeight="1">
      <c r="A83" s="95"/>
      <c r="B83" s="95"/>
      <c r="C83" s="114"/>
      <c r="D83" s="114"/>
      <c r="E83" s="104"/>
      <c r="F83" s="105"/>
      <c r="G83" s="105"/>
      <c r="H83" s="105"/>
      <c r="I83" s="105"/>
      <c r="J83" s="105"/>
      <c r="K83" s="105"/>
      <c r="L83" s="105"/>
      <c r="M83" s="105"/>
      <c r="N83" s="105"/>
      <c r="O83" s="105"/>
      <c r="P83" s="105"/>
      <c r="Q83" s="105"/>
      <c r="R83" s="105"/>
      <c r="S83" s="105"/>
      <c r="T83" s="105"/>
      <c r="U83" s="105"/>
      <c r="V83" s="98"/>
      <c r="W83" s="98"/>
      <c r="X83" s="98"/>
      <c r="Y83" s="98"/>
      <c r="Z83" s="98"/>
      <c r="AA83" s="98"/>
      <c r="AB83" s="98"/>
      <c r="AC83" s="98"/>
      <c r="AD83" s="98"/>
      <c r="AE83" s="98"/>
      <c r="AF83" s="98"/>
      <c r="AG83" s="98"/>
      <c r="AH83" s="98"/>
      <c r="AI83" s="98"/>
      <c r="AJ83" s="98"/>
      <c r="AK83" s="98"/>
    </row>
    <row r="84" spans="1:37" ht="21.9" customHeight="1">
      <c r="A84" s="96"/>
      <c r="B84" s="96">
        <f>B80+1</f>
        <v>45676</v>
      </c>
      <c r="C84" s="113">
        <f>B84</f>
        <v>45676</v>
      </c>
      <c r="D84" s="200" t="str">
        <f t="shared" ref="D84" si="20">IF(C84="","",CHOOSE(WEEKDAY(C84,1),"日","月","火","水","木","金","土"))</f>
        <v>日</v>
      </c>
      <c r="E84" s="106" t="s">
        <v>28</v>
      </c>
      <c r="F84" s="106">
        <v>9</v>
      </c>
      <c r="G84" s="106" t="s">
        <v>28</v>
      </c>
      <c r="H84" s="106" t="s">
        <v>28</v>
      </c>
      <c r="I84" s="106" t="s">
        <v>28</v>
      </c>
      <c r="J84" s="106">
        <v>12</v>
      </c>
      <c r="K84" s="106" t="s">
        <v>28</v>
      </c>
      <c r="L84" s="106" t="s">
        <v>28</v>
      </c>
      <c r="M84" s="106" t="s">
        <v>28</v>
      </c>
      <c r="N84" s="106">
        <v>16</v>
      </c>
      <c r="O84" s="106" t="s">
        <v>28</v>
      </c>
      <c r="P84" s="106" t="s">
        <v>28</v>
      </c>
      <c r="Q84" s="106" t="s">
        <v>28</v>
      </c>
      <c r="R84" s="106">
        <v>20</v>
      </c>
      <c r="S84" s="106" t="s">
        <v>28</v>
      </c>
      <c r="T84" s="106" t="s">
        <v>28</v>
      </c>
      <c r="U84" s="106" t="s">
        <v>28</v>
      </c>
      <c r="V84" s="98"/>
      <c r="W84" s="98"/>
      <c r="X84" s="98"/>
      <c r="Y84" s="98"/>
      <c r="Z84" s="98"/>
      <c r="AA84" s="98"/>
      <c r="AB84" s="98"/>
      <c r="AC84" s="98"/>
      <c r="AD84" s="98"/>
      <c r="AE84" s="98"/>
      <c r="AF84" s="98"/>
      <c r="AG84" s="98"/>
      <c r="AH84" s="98"/>
      <c r="AI84" s="98"/>
      <c r="AJ84" s="98"/>
      <c r="AK84" s="98"/>
    </row>
    <row r="85" spans="1:37" ht="21.9" customHeight="1">
      <c r="A85" s="94"/>
      <c r="B85" s="94"/>
      <c r="C85" s="506" t="str">
        <f ca="1">IFERROR(VLOOKUP(B84,INDIRECT("祝祭日"),2,0),"")</f>
        <v/>
      </c>
      <c r="D85" s="506"/>
      <c r="E85" s="102"/>
      <c r="V85" s="98"/>
      <c r="W85" s="98"/>
      <c r="X85" s="98"/>
      <c r="Y85" s="98"/>
      <c r="Z85" s="98"/>
      <c r="AA85" s="98"/>
      <c r="AB85" s="98"/>
      <c r="AC85" s="98"/>
      <c r="AD85" s="98"/>
      <c r="AE85" s="98"/>
      <c r="AF85" s="98"/>
      <c r="AG85" s="98"/>
      <c r="AH85" s="98"/>
      <c r="AI85" s="98"/>
      <c r="AJ85" s="98"/>
      <c r="AK85" s="98"/>
    </row>
    <row r="86" spans="1:37" ht="21.9" customHeight="1">
      <c r="A86" s="94"/>
      <c r="B86" s="94"/>
      <c r="C86" s="200"/>
      <c r="D86" s="200"/>
      <c r="E86" s="102"/>
      <c r="V86" s="98"/>
      <c r="W86" s="98"/>
      <c r="X86" s="98"/>
      <c r="Y86" s="98"/>
      <c r="Z86" s="98"/>
      <c r="AA86" s="98"/>
      <c r="AB86" s="98"/>
      <c r="AC86" s="98"/>
      <c r="AD86" s="98"/>
      <c r="AE86" s="98"/>
      <c r="AF86" s="98"/>
      <c r="AG86" s="98"/>
      <c r="AH86" s="98"/>
      <c r="AI86" s="98"/>
      <c r="AJ86" s="98"/>
      <c r="AK86" s="98"/>
    </row>
    <row r="87" spans="1:37" ht="21.9" customHeight="1">
      <c r="A87" s="95"/>
      <c r="B87" s="95"/>
      <c r="C87" s="200"/>
      <c r="D87" s="200"/>
      <c r="E87" s="102"/>
      <c r="V87" s="109"/>
      <c r="W87" s="109"/>
      <c r="X87" s="109"/>
      <c r="Y87" s="109"/>
      <c r="Z87" s="109"/>
      <c r="AA87" s="109"/>
      <c r="AB87" s="109"/>
      <c r="AC87" s="109"/>
      <c r="AD87" s="109"/>
      <c r="AE87" s="109"/>
      <c r="AF87" s="109"/>
      <c r="AG87" s="109"/>
      <c r="AH87" s="109"/>
      <c r="AI87" s="109"/>
      <c r="AJ87" s="109"/>
      <c r="AK87" s="109"/>
    </row>
    <row r="88" spans="1:37" s="89" customFormat="1" ht="30.6" thickBot="1">
      <c r="A88" s="93"/>
      <c r="B88" s="93"/>
      <c r="C88" s="307">
        <f>$C$1</f>
        <v>1</v>
      </c>
      <c r="D88" s="507" t="s">
        <v>1</v>
      </c>
      <c r="E88" s="507"/>
      <c r="F88" s="100"/>
      <c r="G88" s="100"/>
      <c r="H88" s="100"/>
      <c r="I88" s="100"/>
      <c r="J88" s="100"/>
      <c r="K88" s="100"/>
      <c r="L88" s="100"/>
      <c r="M88" s="100"/>
      <c r="N88" s="100"/>
      <c r="O88" s="100"/>
      <c r="P88" s="100"/>
      <c r="Q88" s="100"/>
      <c r="R88" s="100"/>
      <c r="S88" s="100"/>
      <c r="T88" s="100"/>
      <c r="U88" s="100"/>
      <c r="V88" s="97"/>
      <c r="W88" s="97"/>
      <c r="X88" s="97"/>
      <c r="Y88" s="97"/>
      <c r="Z88" s="97"/>
      <c r="AA88" s="97"/>
      <c r="AB88" s="97"/>
      <c r="AC88" s="97"/>
      <c r="AD88" s="97"/>
      <c r="AE88" s="97"/>
      <c r="AF88" s="97"/>
      <c r="AG88" s="97"/>
      <c r="AH88" s="99"/>
      <c r="AI88" s="508">
        <f>$AI$1</f>
        <v>2025</v>
      </c>
      <c r="AJ88" s="508"/>
      <c r="AK88" s="131" t="str">
        <f>AK59</f>
        <v>年</v>
      </c>
    </row>
    <row r="89" spans="1:37" ht="21.9" customHeight="1" thickTop="1">
      <c r="A89" s="94"/>
      <c r="B89" s="94">
        <f>B84+1</f>
        <v>45677</v>
      </c>
      <c r="C89" s="113">
        <f>B89</f>
        <v>45677</v>
      </c>
      <c r="D89" s="200" t="str">
        <f t="shared" ref="D89" si="21">IF(C89="","",CHOOSE(WEEKDAY(C89,1),"日","月","火","水","木","金","土"))</f>
        <v>月</v>
      </c>
      <c r="E89" s="106" t="s">
        <v>28</v>
      </c>
      <c r="F89" s="106">
        <v>9</v>
      </c>
      <c r="G89" s="106" t="s">
        <v>28</v>
      </c>
      <c r="H89" s="106" t="s">
        <v>28</v>
      </c>
      <c r="I89" s="106" t="s">
        <v>28</v>
      </c>
      <c r="J89" s="106">
        <v>12</v>
      </c>
      <c r="K89" s="106" t="s">
        <v>28</v>
      </c>
      <c r="L89" s="106" t="s">
        <v>28</v>
      </c>
      <c r="M89" s="106" t="s">
        <v>28</v>
      </c>
      <c r="N89" s="106">
        <v>16</v>
      </c>
      <c r="O89" s="106" t="s">
        <v>28</v>
      </c>
      <c r="P89" s="106" t="s">
        <v>28</v>
      </c>
      <c r="Q89" s="106" t="s">
        <v>28</v>
      </c>
      <c r="R89" s="106">
        <v>20</v>
      </c>
      <c r="S89" s="106" t="s">
        <v>28</v>
      </c>
      <c r="T89" s="106" t="s">
        <v>28</v>
      </c>
      <c r="U89" s="106" t="s">
        <v>28</v>
      </c>
      <c r="V89" s="110"/>
      <c r="W89" s="110"/>
      <c r="X89" s="110"/>
      <c r="Y89" s="110"/>
      <c r="Z89" s="110"/>
      <c r="AA89" s="110"/>
      <c r="AB89" s="110"/>
      <c r="AC89" s="110"/>
      <c r="AD89" s="110"/>
      <c r="AE89" s="110"/>
      <c r="AF89" s="110"/>
      <c r="AG89" s="110"/>
      <c r="AH89" s="110"/>
      <c r="AI89" s="110"/>
      <c r="AJ89" s="110"/>
      <c r="AK89" s="110"/>
    </row>
    <row r="90" spans="1:37" ht="21.9" customHeight="1">
      <c r="A90" s="94"/>
      <c r="B90" s="94"/>
      <c r="C90" s="506" t="str">
        <f ca="1">IFERROR(VLOOKUP(B89,INDIRECT("祝祭日"),2,0),"")</f>
        <v/>
      </c>
      <c r="D90" s="506"/>
      <c r="E90" s="102"/>
      <c r="V90" s="98"/>
      <c r="W90" s="98"/>
      <c r="X90" s="98"/>
      <c r="Y90" s="98"/>
      <c r="Z90" s="98"/>
      <c r="AA90" s="98"/>
      <c r="AB90" s="98"/>
      <c r="AC90" s="98"/>
      <c r="AD90" s="98"/>
      <c r="AE90" s="98"/>
      <c r="AF90" s="98"/>
      <c r="AG90" s="98"/>
      <c r="AH90" s="98"/>
      <c r="AI90" s="98"/>
      <c r="AJ90" s="98"/>
      <c r="AK90" s="98"/>
    </row>
    <row r="91" spans="1:37" ht="21.9" customHeight="1">
      <c r="A91" s="94"/>
      <c r="B91" s="94"/>
      <c r="C91" s="200"/>
      <c r="D91" s="200"/>
      <c r="E91" s="102"/>
      <c r="V91" s="98"/>
      <c r="W91" s="98"/>
      <c r="X91" s="98"/>
      <c r="Y91" s="98"/>
      <c r="Z91" s="98"/>
      <c r="AA91" s="98"/>
      <c r="AB91" s="98"/>
      <c r="AC91" s="98"/>
      <c r="AD91" s="98"/>
      <c r="AE91" s="98"/>
      <c r="AF91" s="98"/>
      <c r="AG91" s="98"/>
      <c r="AH91" s="98"/>
      <c r="AI91" s="98"/>
      <c r="AJ91" s="98"/>
      <c r="AK91" s="98"/>
    </row>
    <row r="92" spans="1:37" ht="21.9" customHeight="1">
      <c r="A92" s="95"/>
      <c r="B92" s="95"/>
      <c r="C92" s="114"/>
      <c r="D92" s="114"/>
      <c r="E92" s="104"/>
      <c r="F92" s="105"/>
      <c r="G92" s="105"/>
      <c r="H92" s="105"/>
      <c r="I92" s="105"/>
      <c r="J92" s="105"/>
      <c r="K92" s="105"/>
      <c r="L92" s="105"/>
      <c r="M92" s="105"/>
      <c r="N92" s="105"/>
      <c r="O92" s="105"/>
      <c r="P92" s="105"/>
      <c r="Q92" s="105"/>
      <c r="R92" s="105"/>
      <c r="S92" s="105"/>
      <c r="T92" s="105"/>
      <c r="U92" s="105"/>
      <c r="V92" s="98"/>
      <c r="W92" s="98"/>
      <c r="X92" s="98"/>
      <c r="Y92" s="98"/>
      <c r="Z92" s="98"/>
      <c r="AA92" s="98"/>
      <c r="AB92" s="98"/>
      <c r="AC92" s="98"/>
      <c r="AD92" s="98"/>
      <c r="AE92" s="98"/>
      <c r="AF92" s="98"/>
      <c r="AG92" s="98"/>
      <c r="AH92" s="98"/>
      <c r="AI92" s="98"/>
      <c r="AJ92" s="98"/>
      <c r="AK92" s="98"/>
    </row>
    <row r="93" spans="1:37" ht="21.9" customHeight="1">
      <c r="A93" s="96"/>
      <c r="B93" s="96">
        <f>B89+1</f>
        <v>45678</v>
      </c>
      <c r="C93" s="113">
        <f>B93</f>
        <v>45678</v>
      </c>
      <c r="D93" s="200" t="str">
        <f t="shared" ref="D93" si="22">IF(C93="","",CHOOSE(WEEKDAY(C93,1),"日","月","火","水","木","金","土"))</f>
        <v>火</v>
      </c>
      <c r="E93" s="106" t="s">
        <v>28</v>
      </c>
      <c r="F93" s="106">
        <v>9</v>
      </c>
      <c r="G93" s="106" t="s">
        <v>28</v>
      </c>
      <c r="H93" s="106" t="s">
        <v>28</v>
      </c>
      <c r="I93" s="106" t="s">
        <v>28</v>
      </c>
      <c r="J93" s="106">
        <v>12</v>
      </c>
      <c r="K93" s="106" t="s">
        <v>28</v>
      </c>
      <c r="L93" s="106" t="s">
        <v>28</v>
      </c>
      <c r="M93" s="106" t="s">
        <v>28</v>
      </c>
      <c r="N93" s="106">
        <v>16</v>
      </c>
      <c r="O93" s="106" t="s">
        <v>28</v>
      </c>
      <c r="P93" s="106" t="s">
        <v>28</v>
      </c>
      <c r="Q93" s="106" t="s">
        <v>28</v>
      </c>
      <c r="R93" s="106">
        <v>20</v>
      </c>
      <c r="S93" s="106" t="s">
        <v>28</v>
      </c>
      <c r="T93" s="106" t="s">
        <v>28</v>
      </c>
      <c r="U93" s="106" t="s">
        <v>28</v>
      </c>
      <c r="V93" s="98"/>
      <c r="W93" s="98"/>
      <c r="X93" s="98"/>
      <c r="Y93" s="98"/>
      <c r="Z93" s="98"/>
      <c r="AA93" s="98"/>
      <c r="AB93" s="98"/>
      <c r="AC93" s="98"/>
      <c r="AD93" s="98"/>
      <c r="AE93" s="98"/>
      <c r="AF93" s="98"/>
      <c r="AG93" s="98"/>
      <c r="AH93" s="98"/>
      <c r="AI93" s="98"/>
      <c r="AJ93" s="98"/>
      <c r="AK93" s="98"/>
    </row>
    <row r="94" spans="1:37" ht="21.9" customHeight="1">
      <c r="A94" s="94"/>
      <c r="B94" s="94"/>
      <c r="C94" s="506" t="str">
        <f ca="1">IFERROR(VLOOKUP(B93,INDIRECT("祝祭日"),2,0),"")</f>
        <v/>
      </c>
      <c r="D94" s="506"/>
      <c r="E94" s="102"/>
      <c r="V94" s="98"/>
      <c r="W94" s="98"/>
      <c r="X94" s="98"/>
      <c r="Y94" s="98"/>
      <c r="Z94" s="98"/>
      <c r="AA94" s="98"/>
      <c r="AB94" s="98"/>
      <c r="AC94" s="98"/>
      <c r="AD94" s="98"/>
      <c r="AE94" s="98"/>
      <c r="AF94" s="98"/>
      <c r="AG94" s="98"/>
      <c r="AH94" s="98"/>
      <c r="AI94" s="98"/>
      <c r="AJ94" s="98"/>
      <c r="AK94" s="98"/>
    </row>
    <row r="95" spans="1:37" ht="21.9" customHeight="1">
      <c r="A95" s="94"/>
      <c r="B95" s="94"/>
      <c r="C95" s="200"/>
      <c r="D95" s="200"/>
      <c r="E95" s="102"/>
      <c r="V95" s="98"/>
      <c r="W95" s="98"/>
      <c r="X95" s="98"/>
      <c r="Y95" s="98"/>
      <c r="Z95" s="98"/>
      <c r="AA95" s="98"/>
      <c r="AB95" s="98"/>
      <c r="AC95" s="98"/>
      <c r="AD95" s="98"/>
      <c r="AE95" s="98"/>
      <c r="AF95" s="98"/>
      <c r="AG95" s="98"/>
      <c r="AH95" s="98"/>
      <c r="AI95" s="98"/>
      <c r="AJ95" s="98"/>
      <c r="AK95" s="98"/>
    </row>
    <row r="96" spans="1:37" ht="21.9" customHeight="1">
      <c r="A96" s="95"/>
      <c r="B96" s="95"/>
      <c r="C96" s="114"/>
      <c r="D96" s="114"/>
      <c r="E96" s="104"/>
      <c r="F96" s="105"/>
      <c r="G96" s="105"/>
      <c r="H96" s="105"/>
      <c r="I96" s="105"/>
      <c r="J96" s="105"/>
      <c r="K96" s="105"/>
      <c r="L96" s="105"/>
      <c r="M96" s="105"/>
      <c r="N96" s="105"/>
      <c r="O96" s="105"/>
      <c r="P96" s="105"/>
      <c r="Q96" s="105"/>
      <c r="R96" s="105"/>
      <c r="S96" s="105"/>
      <c r="T96" s="105"/>
      <c r="U96" s="105"/>
      <c r="V96" s="98"/>
      <c r="W96" s="98"/>
      <c r="X96" s="98"/>
      <c r="Y96" s="98"/>
      <c r="Z96" s="98"/>
      <c r="AA96" s="98"/>
      <c r="AB96" s="98"/>
      <c r="AC96" s="98"/>
      <c r="AD96" s="98"/>
      <c r="AE96" s="98"/>
      <c r="AF96" s="98"/>
      <c r="AG96" s="98"/>
      <c r="AH96" s="98"/>
      <c r="AI96" s="98"/>
      <c r="AJ96" s="98"/>
      <c r="AK96" s="98"/>
    </row>
    <row r="97" spans="1:37" ht="21.9" customHeight="1">
      <c r="A97" s="96"/>
      <c r="B97" s="96">
        <f>B93+1</f>
        <v>45679</v>
      </c>
      <c r="C97" s="113">
        <f>B97</f>
        <v>45679</v>
      </c>
      <c r="D97" s="200" t="str">
        <f t="shared" ref="D97" si="23">IF(C97="","",CHOOSE(WEEKDAY(C97,1),"日","月","火","水","木","金","土"))</f>
        <v>水</v>
      </c>
      <c r="E97" s="106" t="s">
        <v>28</v>
      </c>
      <c r="F97" s="106">
        <v>9</v>
      </c>
      <c r="G97" s="106" t="s">
        <v>28</v>
      </c>
      <c r="H97" s="106" t="s">
        <v>28</v>
      </c>
      <c r="I97" s="106" t="s">
        <v>28</v>
      </c>
      <c r="J97" s="106">
        <v>12</v>
      </c>
      <c r="K97" s="106" t="s">
        <v>28</v>
      </c>
      <c r="L97" s="106" t="s">
        <v>28</v>
      </c>
      <c r="M97" s="106" t="s">
        <v>28</v>
      </c>
      <c r="N97" s="106">
        <v>16</v>
      </c>
      <c r="O97" s="106" t="s">
        <v>28</v>
      </c>
      <c r="P97" s="106" t="s">
        <v>28</v>
      </c>
      <c r="Q97" s="106" t="s">
        <v>28</v>
      </c>
      <c r="R97" s="106">
        <v>20</v>
      </c>
      <c r="S97" s="106" t="s">
        <v>28</v>
      </c>
      <c r="T97" s="106" t="s">
        <v>28</v>
      </c>
      <c r="U97" s="106" t="s">
        <v>28</v>
      </c>
      <c r="V97" s="98"/>
      <c r="W97" s="98"/>
      <c r="X97" s="98"/>
      <c r="Y97" s="98"/>
      <c r="Z97" s="98"/>
      <c r="AA97" s="98"/>
      <c r="AB97" s="98"/>
      <c r="AC97" s="98"/>
      <c r="AD97" s="98"/>
      <c r="AE97" s="98"/>
      <c r="AF97" s="98"/>
      <c r="AG97" s="98"/>
      <c r="AH97" s="98"/>
      <c r="AI97" s="98"/>
      <c r="AJ97" s="98"/>
      <c r="AK97" s="98"/>
    </row>
    <row r="98" spans="1:37" ht="21.9" customHeight="1">
      <c r="A98" s="94"/>
      <c r="B98" s="94"/>
      <c r="C98" s="506" t="str">
        <f ca="1">IFERROR(VLOOKUP(B97,INDIRECT("祝祭日"),2,0),"")</f>
        <v/>
      </c>
      <c r="D98" s="506"/>
      <c r="E98" s="102"/>
      <c r="V98" s="98"/>
      <c r="W98" s="98"/>
      <c r="X98" s="98"/>
      <c r="Y98" s="98"/>
      <c r="Z98" s="98"/>
      <c r="AA98" s="98"/>
      <c r="AB98" s="98"/>
      <c r="AC98" s="98"/>
      <c r="AD98" s="98"/>
      <c r="AE98" s="98"/>
      <c r="AF98" s="98"/>
      <c r="AG98" s="98"/>
      <c r="AH98" s="98"/>
      <c r="AI98" s="98"/>
      <c r="AJ98" s="98"/>
      <c r="AK98" s="98"/>
    </row>
    <row r="99" spans="1:37" ht="21.9" customHeight="1">
      <c r="A99" s="94"/>
      <c r="B99" s="94"/>
      <c r="C99" s="200"/>
      <c r="D99" s="200"/>
      <c r="E99" s="102"/>
      <c r="V99" s="98"/>
      <c r="W99" s="98"/>
      <c r="X99" s="98"/>
      <c r="Y99" s="98"/>
      <c r="Z99" s="98"/>
      <c r="AA99" s="98"/>
      <c r="AB99" s="98"/>
      <c r="AC99" s="98"/>
      <c r="AD99" s="98"/>
      <c r="AE99" s="98"/>
      <c r="AF99" s="98"/>
      <c r="AG99" s="98"/>
      <c r="AH99" s="98"/>
      <c r="AI99" s="98"/>
      <c r="AJ99" s="98"/>
      <c r="AK99" s="98"/>
    </row>
    <row r="100" spans="1:37" ht="21.9" customHeight="1">
      <c r="A100" s="95"/>
      <c r="B100" s="95"/>
      <c r="C100" s="114"/>
      <c r="D100" s="114"/>
      <c r="E100" s="104"/>
      <c r="F100" s="105"/>
      <c r="G100" s="105"/>
      <c r="H100" s="105"/>
      <c r="I100" s="105"/>
      <c r="J100" s="105"/>
      <c r="K100" s="105"/>
      <c r="L100" s="105"/>
      <c r="M100" s="105"/>
      <c r="N100" s="105"/>
      <c r="O100" s="105"/>
      <c r="P100" s="105"/>
      <c r="Q100" s="105"/>
      <c r="R100" s="105"/>
      <c r="S100" s="105"/>
      <c r="T100" s="105"/>
      <c r="U100" s="105"/>
      <c r="V100" s="98"/>
      <c r="W100" s="98"/>
      <c r="X100" s="98"/>
      <c r="Y100" s="98"/>
      <c r="Z100" s="98"/>
      <c r="AA100" s="98"/>
      <c r="AB100" s="98"/>
      <c r="AC100" s="98"/>
      <c r="AD100" s="98"/>
      <c r="AE100" s="98"/>
      <c r="AF100" s="98"/>
      <c r="AG100" s="98"/>
      <c r="AH100" s="98"/>
      <c r="AI100" s="98"/>
      <c r="AJ100" s="98"/>
      <c r="AK100" s="98"/>
    </row>
    <row r="101" spans="1:37" ht="21.9" customHeight="1">
      <c r="A101" s="96"/>
      <c r="B101" s="96">
        <f>B97+1</f>
        <v>45680</v>
      </c>
      <c r="C101" s="113">
        <f>B101</f>
        <v>45680</v>
      </c>
      <c r="D101" s="200" t="str">
        <f t="shared" ref="D101" si="24">IF(C101="","",CHOOSE(WEEKDAY(C101,1),"日","月","火","水","木","金","土"))</f>
        <v>木</v>
      </c>
      <c r="E101" s="106" t="s">
        <v>28</v>
      </c>
      <c r="F101" s="106">
        <v>9</v>
      </c>
      <c r="G101" s="106" t="s">
        <v>28</v>
      </c>
      <c r="H101" s="106" t="s">
        <v>28</v>
      </c>
      <c r="I101" s="106" t="s">
        <v>28</v>
      </c>
      <c r="J101" s="106">
        <v>12</v>
      </c>
      <c r="K101" s="106" t="s">
        <v>28</v>
      </c>
      <c r="L101" s="106" t="s">
        <v>28</v>
      </c>
      <c r="M101" s="106" t="s">
        <v>28</v>
      </c>
      <c r="N101" s="106">
        <v>16</v>
      </c>
      <c r="O101" s="106" t="s">
        <v>28</v>
      </c>
      <c r="P101" s="106" t="s">
        <v>28</v>
      </c>
      <c r="Q101" s="106" t="s">
        <v>28</v>
      </c>
      <c r="R101" s="106">
        <v>20</v>
      </c>
      <c r="S101" s="106" t="s">
        <v>28</v>
      </c>
      <c r="T101" s="106" t="s">
        <v>28</v>
      </c>
      <c r="U101" s="106" t="s">
        <v>28</v>
      </c>
      <c r="V101" s="98"/>
      <c r="W101" s="98"/>
      <c r="X101" s="98"/>
      <c r="Y101" s="98"/>
      <c r="Z101" s="98"/>
      <c r="AA101" s="98"/>
      <c r="AB101" s="98"/>
      <c r="AC101" s="98"/>
      <c r="AD101" s="98"/>
      <c r="AE101" s="98"/>
      <c r="AF101" s="98"/>
      <c r="AG101" s="98"/>
      <c r="AH101" s="98"/>
      <c r="AI101" s="98"/>
      <c r="AJ101" s="98"/>
      <c r="AK101" s="98"/>
    </row>
    <row r="102" spans="1:37" ht="21.9" customHeight="1">
      <c r="A102" s="94"/>
      <c r="B102" s="94"/>
      <c r="C102" s="506" t="str">
        <f ca="1">IFERROR(VLOOKUP(B101,INDIRECT("祝祭日"),2,0),"")</f>
        <v/>
      </c>
      <c r="D102" s="506"/>
      <c r="E102" s="102"/>
      <c r="V102" s="98"/>
      <c r="W102" s="98"/>
      <c r="X102" s="98"/>
      <c r="Y102" s="98"/>
      <c r="Z102" s="98"/>
      <c r="AA102" s="98"/>
      <c r="AB102" s="98"/>
      <c r="AC102" s="98"/>
      <c r="AD102" s="98"/>
      <c r="AE102" s="98"/>
      <c r="AF102" s="98"/>
      <c r="AG102" s="98"/>
      <c r="AH102" s="98"/>
      <c r="AI102" s="98"/>
      <c r="AJ102" s="98"/>
      <c r="AK102" s="98"/>
    </row>
    <row r="103" spans="1:37" ht="21.9" customHeight="1">
      <c r="A103" s="94"/>
      <c r="B103" s="94"/>
      <c r="C103" s="200"/>
      <c r="D103" s="200"/>
      <c r="E103" s="102"/>
      <c r="V103" s="98"/>
      <c r="W103" s="98"/>
      <c r="X103" s="98"/>
      <c r="Y103" s="98"/>
      <c r="Z103" s="98"/>
      <c r="AA103" s="98"/>
      <c r="AB103" s="98"/>
      <c r="AC103" s="98"/>
      <c r="AD103" s="98"/>
      <c r="AE103" s="98"/>
      <c r="AF103" s="98"/>
      <c r="AG103" s="98"/>
      <c r="AH103" s="98"/>
      <c r="AI103" s="98"/>
      <c r="AJ103" s="98"/>
      <c r="AK103" s="98"/>
    </row>
    <row r="104" spans="1:37" ht="21.9" customHeight="1">
      <c r="A104" s="95"/>
      <c r="B104" s="95"/>
      <c r="C104" s="114"/>
      <c r="D104" s="114"/>
      <c r="E104" s="104"/>
      <c r="F104" s="105"/>
      <c r="G104" s="105"/>
      <c r="H104" s="105"/>
      <c r="I104" s="105"/>
      <c r="J104" s="105"/>
      <c r="K104" s="105"/>
      <c r="L104" s="105"/>
      <c r="M104" s="105"/>
      <c r="N104" s="105"/>
      <c r="O104" s="105"/>
      <c r="P104" s="105"/>
      <c r="Q104" s="105"/>
      <c r="R104" s="105"/>
      <c r="S104" s="105"/>
      <c r="T104" s="105"/>
      <c r="U104" s="105"/>
      <c r="V104" s="98"/>
      <c r="W104" s="98"/>
      <c r="X104" s="98"/>
      <c r="Y104" s="98"/>
      <c r="Z104" s="98"/>
      <c r="AA104" s="98"/>
      <c r="AB104" s="98"/>
      <c r="AC104" s="98"/>
      <c r="AD104" s="98"/>
      <c r="AE104" s="98"/>
      <c r="AF104" s="98"/>
      <c r="AG104" s="98"/>
      <c r="AH104" s="98"/>
      <c r="AI104" s="98"/>
      <c r="AJ104" s="98"/>
      <c r="AK104" s="98"/>
    </row>
    <row r="105" spans="1:37" ht="21.9" customHeight="1">
      <c r="A105" s="96"/>
      <c r="B105" s="96">
        <f>B101+1</f>
        <v>45681</v>
      </c>
      <c r="C105" s="113">
        <f>B105</f>
        <v>45681</v>
      </c>
      <c r="D105" s="200" t="str">
        <f t="shared" ref="D105" si="25">IF(C105="","",CHOOSE(WEEKDAY(C105,1),"日","月","火","水","木","金","土"))</f>
        <v>金</v>
      </c>
      <c r="E105" s="106" t="s">
        <v>28</v>
      </c>
      <c r="F105" s="106">
        <v>9</v>
      </c>
      <c r="G105" s="106" t="s">
        <v>28</v>
      </c>
      <c r="H105" s="106" t="s">
        <v>28</v>
      </c>
      <c r="I105" s="106" t="s">
        <v>28</v>
      </c>
      <c r="J105" s="106">
        <v>12</v>
      </c>
      <c r="K105" s="106" t="s">
        <v>28</v>
      </c>
      <c r="L105" s="106" t="s">
        <v>28</v>
      </c>
      <c r="M105" s="106" t="s">
        <v>28</v>
      </c>
      <c r="N105" s="106">
        <v>16</v>
      </c>
      <c r="O105" s="106" t="s">
        <v>28</v>
      </c>
      <c r="P105" s="106" t="s">
        <v>28</v>
      </c>
      <c r="Q105" s="106" t="s">
        <v>28</v>
      </c>
      <c r="R105" s="106">
        <v>20</v>
      </c>
      <c r="S105" s="106" t="s">
        <v>28</v>
      </c>
      <c r="T105" s="106" t="s">
        <v>28</v>
      </c>
      <c r="U105" s="106" t="s">
        <v>28</v>
      </c>
      <c r="V105" s="98"/>
      <c r="W105" s="98"/>
      <c r="X105" s="98"/>
      <c r="Y105" s="98"/>
      <c r="Z105" s="98"/>
      <c r="AA105" s="98"/>
      <c r="AB105" s="98"/>
      <c r="AC105" s="98"/>
      <c r="AD105" s="98"/>
      <c r="AE105" s="98"/>
      <c r="AF105" s="98"/>
      <c r="AG105" s="98"/>
      <c r="AH105" s="98"/>
      <c r="AI105" s="98"/>
      <c r="AJ105" s="98"/>
      <c r="AK105" s="98"/>
    </row>
    <row r="106" spans="1:37" ht="21.9" customHeight="1">
      <c r="A106" s="94"/>
      <c r="B106" s="94"/>
      <c r="C106" s="506" t="str">
        <f ca="1">IFERROR(VLOOKUP(B105,INDIRECT("祝祭日"),2,0),"")</f>
        <v/>
      </c>
      <c r="D106" s="506"/>
      <c r="E106" s="102"/>
      <c r="V106" s="98"/>
      <c r="W106" s="98"/>
      <c r="X106" s="98"/>
      <c r="Y106" s="98"/>
      <c r="Z106" s="98"/>
      <c r="AA106" s="98"/>
      <c r="AB106" s="98"/>
      <c r="AC106" s="98"/>
      <c r="AD106" s="98"/>
      <c r="AE106" s="98"/>
      <c r="AF106" s="98"/>
      <c r="AG106" s="98"/>
      <c r="AH106" s="98"/>
      <c r="AI106" s="98"/>
      <c r="AJ106" s="98"/>
      <c r="AK106" s="98"/>
    </row>
    <row r="107" spans="1:37" ht="21.9" customHeight="1">
      <c r="A107" s="94"/>
      <c r="B107" s="94"/>
      <c r="C107" s="200"/>
      <c r="D107" s="200"/>
      <c r="E107" s="102"/>
      <c r="V107" s="98"/>
      <c r="W107" s="98"/>
      <c r="X107" s="98"/>
      <c r="Y107" s="98"/>
      <c r="Z107" s="98"/>
      <c r="AA107" s="98"/>
      <c r="AB107" s="98"/>
      <c r="AC107" s="98"/>
      <c r="AD107" s="98"/>
      <c r="AE107" s="98"/>
      <c r="AF107" s="98"/>
      <c r="AG107" s="98"/>
      <c r="AH107" s="98"/>
      <c r="AI107" s="98"/>
      <c r="AJ107" s="98"/>
      <c r="AK107" s="98"/>
    </row>
    <row r="108" spans="1:37" ht="21.9" customHeight="1">
      <c r="A108" s="95"/>
      <c r="B108" s="95"/>
      <c r="C108" s="114"/>
      <c r="D108" s="114"/>
      <c r="E108" s="104"/>
      <c r="F108" s="105"/>
      <c r="G108" s="105"/>
      <c r="H108" s="105"/>
      <c r="I108" s="105"/>
      <c r="J108" s="105"/>
      <c r="K108" s="105"/>
      <c r="L108" s="105"/>
      <c r="M108" s="105"/>
      <c r="N108" s="105"/>
      <c r="O108" s="105"/>
      <c r="P108" s="105"/>
      <c r="Q108" s="105"/>
      <c r="R108" s="105"/>
      <c r="S108" s="105"/>
      <c r="T108" s="105"/>
      <c r="U108" s="105"/>
      <c r="V108" s="98"/>
      <c r="W108" s="98"/>
      <c r="X108" s="98"/>
      <c r="Y108" s="98"/>
      <c r="Z108" s="98"/>
      <c r="AA108" s="98"/>
      <c r="AB108" s="98"/>
      <c r="AC108" s="98"/>
      <c r="AD108" s="98"/>
      <c r="AE108" s="98"/>
      <c r="AF108" s="98"/>
      <c r="AG108" s="98"/>
      <c r="AH108" s="98"/>
      <c r="AI108" s="98"/>
      <c r="AJ108" s="98"/>
      <c r="AK108" s="98"/>
    </row>
    <row r="109" spans="1:37" ht="21.9" customHeight="1">
      <c r="A109" s="96"/>
      <c r="B109" s="96">
        <f>B105+1</f>
        <v>45682</v>
      </c>
      <c r="C109" s="113">
        <f>B109</f>
        <v>45682</v>
      </c>
      <c r="D109" s="200" t="str">
        <f t="shared" ref="D109" si="26">IF(C109="","",CHOOSE(WEEKDAY(C109,1),"日","月","火","水","木","金","土"))</f>
        <v>土</v>
      </c>
      <c r="E109" s="106" t="s">
        <v>28</v>
      </c>
      <c r="F109" s="106">
        <v>9</v>
      </c>
      <c r="G109" s="106" t="s">
        <v>28</v>
      </c>
      <c r="H109" s="106" t="s">
        <v>28</v>
      </c>
      <c r="I109" s="106" t="s">
        <v>28</v>
      </c>
      <c r="J109" s="106">
        <v>12</v>
      </c>
      <c r="K109" s="106" t="s">
        <v>28</v>
      </c>
      <c r="L109" s="106" t="s">
        <v>28</v>
      </c>
      <c r="M109" s="106" t="s">
        <v>28</v>
      </c>
      <c r="N109" s="106">
        <v>16</v>
      </c>
      <c r="O109" s="106" t="s">
        <v>28</v>
      </c>
      <c r="P109" s="106" t="s">
        <v>28</v>
      </c>
      <c r="Q109" s="106" t="s">
        <v>28</v>
      </c>
      <c r="R109" s="106">
        <v>20</v>
      </c>
      <c r="S109" s="106" t="s">
        <v>28</v>
      </c>
      <c r="T109" s="106" t="s">
        <v>28</v>
      </c>
      <c r="U109" s="106" t="s">
        <v>28</v>
      </c>
      <c r="V109" s="98"/>
      <c r="W109" s="98"/>
      <c r="X109" s="98"/>
      <c r="Y109" s="98"/>
      <c r="Z109" s="98"/>
      <c r="AA109" s="98"/>
      <c r="AB109" s="98"/>
      <c r="AC109" s="98"/>
      <c r="AD109" s="98"/>
      <c r="AE109" s="98"/>
      <c r="AF109" s="98"/>
      <c r="AG109" s="98"/>
      <c r="AH109" s="98"/>
      <c r="AI109" s="98"/>
      <c r="AJ109" s="98"/>
      <c r="AK109" s="98"/>
    </row>
    <row r="110" spans="1:37" ht="21.9" customHeight="1">
      <c r="A110" s="94"/>
      <c r="B110" s="94"/>
      <c r="C110" s="506" t="str">
        <f ca="1">IFERROR(VLOOKUP(B109,INDIRECT("祝祭日"),2,0),"")</f>
        <v/>
      </c>
      <c r="D110" s="506"/>
      <c r="E110" s="102"/>
      <c r="V110" s="98"/>
      <c r="W110" s="98"/>
      <c r="X110" s="98"/>
      <c r="Y110" s="98"/>
      <c r="Z110" s="98"/>
      <c r="AA110" s="98"/>
      <c r="AB110" s="98"/>
      <c r="AC110" s="98"/>
      <c r="AD110" s="98"/>
      <c r="AE110" s="98"/>
      <c r="AF110" s="98"/>
      <c r="AG110" s="98"/>
      <c r="AH110" s="98"/>
      <c r="AI110" s="98"/>
      <c r="AJ110" s="98"/>
      <c r="AK110" s="98"/>
    </row>
    <row r="111" spans="1:37" ht="21.9" customHeight="1">
      <c r="A111" s="94"/>
      <c r="B111" s="94"/>
      <c r="C111" s="200"/>
      <c r="D111" s="200"/>
      <c r="E111" s="102"/>
      <c r="V111" s="98"/>
      <c r="W111" s="98"/>
      <c r="X111" s="98"/>
      <c r="Y111" s="98"/>
      <c r="Z111" s="98"/>
      <c r="AA111" s="98"/>
      <c r="AB111" s="98"/>
      <c r="AC111" s="98"/>
      <c r="AD111" s="98"/>
      <c r="AE111" s="98"/>
      <c r="AF111" s="98"/>
      <c r="AG111" s="98"/>
      <c r="AH111" s="98"/>
      <c r="AI111" s="98"/>
      <c r="AJ111" s="98"/>
      <c r="AK111" s="98"/>
    </row>
    <row r="112" spans="1:37" ht="21.9" customHeight="1">
      <c r="A112" s="95"/>
      <c r="B112" s="95"/>
      <c r="C112" s="114"/>
      <c r="D112" s="114"/>
      <c r="E112" s="104"/>
      <c r="F112" s="105"/>
      <c r="G112" s="105"/>
      <c r="H112" s="105"/>
      <c r="I112" s="105"/>
      <c r="J112" s="105"/>
      <c r="K112" s="105"/>
      <c r="L112" s="105"/>
      <c r="M112" s="105"/>
      <c r="N112" s="105"/>
      <c r="O112" s="105"/>
      <c r="P112" s="105"/>
      <c r="Q112" s="105"/>
      <c r="R112" s="105"/>
      <c r="S112" s="105"/>
      <c r="T112" s="105"/>
      <c r="U112" s="105"/>
      <c r="V112" s="98"/>
      <c r="W112" s="98"/>
      <c r="X112" s="98"/>
      <c r="Y112" s="98"/>
      <c r="Z112" s="98"/>
      <c r="AA112" s="98"/>
      <c r="AB112" s="98"/>
      <c r="AC112" s="98"/>
      <c r="AD112" s="98"/>
      <c r="AE112" s="98"/>
      <c r="AF112" s="98"/>
      <c r="AG112" s="98"/>
      <c r="AH112" s="98"/>
      <c r="AI112" s="98"/>
      <c r="AJ112" s="98"/>
      <c r="AK112" s="98"/>
    </row>
    <row r="113" spans="1:37" ht="21.9" customHeight="1">
      <c r="A113" s="96"/>
      <c r="B113" s="96">
        <f>B109+1</f>
        <v>45683</v>
      </c>
      <c r="C113" s="113">
        <f>B113</f>
        <v>45683</v>
      </c>
      <c r="D113" s="200" t="str">
        <f t="shared" ref="D113" si="27">IF(C113="","",CHOOSE(WEEKDAY(C113,1),"日","月","火","水","木","金","土"))</f>
        <v>日</v>
      </c>
      <c r="E113" s="106" t="s">
        <v>28</v>
      </c>
      <c r="F113" s="106">
        <v>9</v>
      </c>
      <c r="G113" s="106" t="s">
        <v>28</v>
      </c>
      <c r="H113" s="106" t="s">
        <v>28</v>
      </c>
      <c r="I113" s="106" t="s">
        <v>28</v>
      </c>
      <c r="J113" s="106">
        <v>12</v>
      </c>
      <c r="K113" s="106" t="s">
        <v>28</v>
      </c>
      <c r="L113" s="106" t="s">
        <v>28</v>
      </c>
      <c r="M113" s="106" t="s">
        <v>28</v>
      </c>
      <c r="N113" s="106">
        <v>16</v>
      </c>
      <c r="O113" s="106" t="s">
        <v>28</v>
      </c>
      <c r="P113" s="106" t="s">
        <v>28</v>
      </c>
      <c r="Q113" s="106" t="s">
        <v>28</v>
      </c>
      <c r="R113" s="106">
        <v>20</v>
      </c>
      <c r="S113" s="106" t="s">
        <v>28</v>
      </c>
      <c r="T113" s="106" t="s">
        <v>28</v>
      </c>
      <c r="U113" s="106" t="s">
        <v>28</v>
      </c>
      <c r="V113" s="98"/>
      <c r="W113" s="98"/>
      <c r="X113" s="98"/>
      <c r="Y113" s="98"/>
      <c r="Z113" s="98"/>
      <c r="AA113" s="98"/>
      <c r="AB113" s="98"/>
      <c r="AC113" s="98"/>
      <c r="AD113" s="98"/>
      <c r="AE113" s="98"/>
      <c r="AF113" s="98"/>
      <c r="AG113" s="98"/>
      <c r="AH113" s="98"/>
      <c r="AI113" s="98"/>
      <c r="AJ113" s="98"/>
      <c r="AK113" s="98"/>
    </row>
    <row r="114" spans="1:37" ht="21.9" customHeight="1">
      <c r="A114" s="94"/>
      <c r="B114" s="94"/>
      <c r="C114" s="506" t="str">
        <f ca="1">IFERROR(VLOOKUP(B113,INDIRECT("祝祭日"),2,0),"")</f>
        <v/>
      </c>
      <c r="D114" s="506"/>
      <c r="E114" s="102"/>
      <c r="V114" s="98"/>
      <c r="W114" s="98"/>
      <c r="X114" s="98"/>
      <c r="Y114" s="98"/>
      <c r="Z114" s="98"/>
      <c r="AA114" s="98"/>
      <c r="AB114" s="98"/>
      <c r="AC114" s="98"/>
      <c r="AD114" s="98"/>
      <c r="AE114" s="98"/>
      <c r="AF114" s="98"/>
      <c r="AG114" s="98"/>
      <c r="AH114" s="98"/>
      <c r="AI114" s="98"/>
      <c r="AJ114" s="98"/>
      <c r="AK114" s="98"/>
    </row>
    <row r="115" spans="1:37" ht="21.9" customHeight="1">
      <c r="A115" s="94"/>
      <c r="B115" s="94"/>
      <c r="C115" s="200"/>
      <c r="D115" s="200"/>
      <c r="E115" s="102"/>
      <c r="V115" s="98"/>
      <c r="W115" s="98"/>
      <c r="X115" s="98"/>
      <c r="Y115" s="98"/>
      <c r="Z115" s="98"/>
      <c r="AA115" s="98"/>
      <c r="AB115" s="98"/>
      <c r="AC115" s="98"/>
      <c r="AD115" s="98"/>
      <c r="AE115" s="98"/>
      <c r="AF115" s="98"/>
      <c r="AG115" s="98"/>
      <c r="AH115" s="98"/>
      <c r="AI115" s="98"/>
      <c r="AJ115" s="98"/>
      <c r="AK115" s="98"/>
    </row>
    <row r="116" spans="1:37" ht="21.9" customHeight="1">
      <c r="A116" s="95"/>
      <c r="B116" s="95"/>
      <c r="C116" s="200"/>
      <c r="D116" s="200"/>
      <c r="E116" s="102"/>
      <c r="V116" s="109"/>
      <c r="W116" s="109"/>
      <c r="X116" s="109"/>
      <c r="Y116" s="109"/>
      <c r="Z116" s="109"/>
      <c r="AA116" s="109"/>
      <c r="AB116" s="109"/>
      <c r="AC116" s="109"/>
      <c r="AD116" s="109"/>
      <c r="AE116" s="109"/>
      <c r="AF116" s="109"/>
      <c r="AG116" s="109"/>
      <c r="AH116" s="109"/>
      <c r="AI116" s="109"/>
      <c r="AJ116" s="109"/>
      <c r="AK116" s="109"/>
    </row>
    <row r="117" spans="1:37" s="89" customFormat="1" ht="33" customHeight="1" thickBot="1">
      <c r="A117" s="93"/>
      <c r="B117" s="93"/>
      <c r="C117" s="307">
        <f>$C$1</f>
        <v>1</v>
      </c>
      <c r="D117" s="507" t="s">
        <v>61</v>
      </c>
      <c r="E117" s="507"/>
      <c r="F117" s="100"/>
      <c r="G117" s="100"/>
      <c r="H117" s="100"/>
      <c r="I117" s="100"/>
      <c r="J117" s="100"/>
      <c r="K117" s="100"/>
      <c r="L117" s="100"/>
      <c r="M117" s="100"/>
      <c r="N117" s="100"/>
      <c r="O117" s="100"/>
      <c r="P117" s="100"/>
      <c r="Q117" s="100"/>
      <c r="R117" s="100"/>
      <c r="S117" s="100"/>
      <c r="T117" s="100"/>
      <c r="U117" s="100"/>
      <c r="V117" s="97"/>
      <c r="W117" s="97"/>
      <c r="X117" s="97"/>
      <c r="Y117" s="97"/>
      <c r="Z117" s="97"/>
      <c r="AA117" s="97"/>
      <c r="AB117" s="97"/>
      <c r="AC117" s="97"/>
      <c r="AD117" s="97"/>
      <c r="AE117" s="97"/>
      <c r="AF117" s="97"/>
      <c r="AG117" s="97"/>
      <c r="AH117" s="99"/>
      <c r="AI117" s="508">
        <f>$AI$1</f>
        <v>2025</v>
      </c>
      <c r="AJ117" s="508"/>
      <c r="AK117" s="131" t="str">
        <f>AK88</f>
        <v>年</v>
      </c>
    </row>
    <row r="118" spans="1:37" ht="21.9" customHeight="1" thickTop="1">
      <c r="A118" s="90"/>
      <c r="B118" s="90">
        <f>B113+1</f>
        <v>45684</v>
      </c>
      <c r="C118" s="113">
        <f>B118</f>
        <v>45684</v>
      </c>
      <c r="D118" s="200" t="str">
        <f t="shared" ref="D118" si="28">IF(C118="","",CHOOSE(WEEKDAY(C118,1),"日","月","火","水","木","金","土"))</f>
        <v>月</v>
      </c>
      <c r="E118" s="106" t="s">
        <v>28</v>
      </c>
      <c r="F118" s="106">
        <v>9</v>
      </c>
      <c r="G118" s="106" t="s">
        <v>28</v>
      </c>
      <c r="H118" s="106" t="s">
        <v>28</v>
      </c>
      <c r="I118" s="106" t="s">
        <v>28</v>
      </c>
      <c r="J118" s="106">
        <v>12</v>
      </c>
      <c r="K118" s="106" t="s">
        <v>28</v>
      </c>
      <c r="L118" s="106" t="s">
        <v>28</v>
      </c>
      <c r="M118" s="106" t="s">
        <v>28</v>
      </c>
      <c r="N118" s="106">
        <v>16</v>
      </c>
      <c r="O118" s="106" t="s">
        <v>28</v>
      </c>
      <c r="P118" s="106" t="s">
        <v>28</v>
      </c>
      <c r="Q118" s="106" t="s">
        <v>28</v>
      </c>
      <c r="R118" s="106">
        <v>20</v>
      </c>
      <c r="S118" s="106" t="s">
        <v>28</v>
      </c>
      <c r="T118" s="106" t="s">
        <v>28</v>
      </c>
      <c r="U118" s="106" t="s">
        <v>28</v>
      </c>
      <c r="V118" s="110"/>
      <c r="W118" s="110"/>
      <c r="X118" s="110"/>
      <c r="Y118" s="110"/>
      <c r="Z118" s="110"/>
      <c r="AA118" s="110"/>
      <c r="AB118" s="110"/>
      <c r="AC118" s="110"/>
      <c r="AD118" s="110"/>
      <c r="AE118" s="110"/>
      <c r="AF118" s="110"/>
      <c r="AG118" s="110"/>
      <c r="AH118" s="110"/>
      <c r="AI118" s="110"/>
      <c r="AJ118" s="110"/>
      <c r="AK118" s="110"/>
    </row>
    <row r="119" spans="1:37" ht="21.9" customHeight="1">
      <c r="A119" s="91"/>
      <c r="B119" s="91"/>
      <c r="C119" s="506" t="str">
        <f ca="1">IFERROR(VLOOKUP(B118,INDIRECT("祝祭日"),2,0),"")</f>
        <v/>
      </c>
      <c r="D119" s="506"/>
      <c r="E119" s="102"/>
      <c r="V119" s="98"/>
      <c r="W119" s="98"/>
      <c r="X119" s="98"/>
      <c r="Y119" s="98"/>
      <c r="Z119" s="98"/>
      <c r="AA119" s="98"/>
      <c r="AB119" s="98"/>
      <c r="AC119" s="98"/>
      <c r="AD119" s="98"/>
      <c r="AE119" s="98"/>
      <c r="AF119" s="98"/>
      <c r="AG119" s="98"/>
      <c r="AH119" s="98"/>
      <c r="AI119" s="98"/>
      <c r="AJ119" s="98"/>
      <c r="AK119" s="98"/>
    </row>
    <row r="120" spans="1:37" ht="21.9" customHeight="1">
      <c r="A120" s="91"/>
      <c r="B120" s="91"/>
      <c r="C120" s="200"/>
      <c r="D120" s="200"/>
      <c r="E120" s="102"/>
      <c r="V120" s="98"/>
      <c r="W120" s="98"/>
      <c r="X120" s="98"/>
      <c r="Y120" s="98"/>
      <c r="Z120" s="98"/>
      <c r="AA120" s="98"/>
      <c r="AB120" s="98"/>
      <c r="AC120" s="98"/>
      <c r="AD120" s="98"/>
      <c r="AE120" s="98"/>
      <c r="AF120" s="98"/>
      <c r="AG120" s="98"/>
      <c r="AH120" s="98"/>
      <c r="AI120" s="98"/>
      <c r="AJ120" s="98"/>
      <c r="AK120" s="98"/>
    </row>
    <row r="121" spans="1:37" ht="21.9" customHeight="1">
      <c r="A121" s="92"/>
      <c r="B121" s="92"/>
      <c r="C121" s="114"/>
      <c r="D121" s="114"/>
      <c r="E121" s="104"/>
      <c r="F121" s="105"/>
      <c r="G121" s="105"/>
      <c r="H121" s="105"/>
      <c r="I121" s="105"/>
      <c r="J121" s="105"/>
      <c r="K121" s="105"/>
      <c r="L121" s="105"/>
      <c r="M121" s="105"/>
      <c r="N121" s="105"/>
      <c r="O121" s="105"/>
      <c r="P121" s="105"/>
      <c r="Q121" s="105"/>
      <c r="R121" s="105"/>
      <c r="S121" s="105"/>
      <c r="T121" s="105"/>
      <c r="U121" s="105"/>
      <c r="V121" s="98"/>
      <c r="W121" s="98"/>
      <c r="X121" s="98"/>
      <c r="Y121" s="98"/>
      <c r="Z121" s="98"/>
      <c r="AA121" s="98"/>
      <c r="AB121" s="98"/>
      <c r="AC121" s="98"/>
      <c r="AD121" s="98"/>
      <c r="AE121" s="98"/>
      <c r="AF121" s="98"/>
      <c r="AG121" s="98"/>
      <c r="AH121" s="98"/>
      <c r="AI121" s="98"/>
      <c r="AJ121" s="98"/>
      <c r="AK121" s="98"/>
    </row>
    <row r="122" spans="1:37" ht="21.9" customHeight="1">
      <c r="A122" s="90"/>
      <c r="B122" s="90">
        <f>B118+1</f>
        <v>45685</v>
      </c>
      <c r="C122" s="113">
        <f>B122</f>
        <v>45685</v>
      </c>
      <c r="D122" s="200" t="str">
        <f t="shared" ref="D122" si="29">IF(C122="","",CHOOSE(WEEKDAY(C122,1),"日","月","火","水","木","金","土"))</f>
        <v>火</v>
      </c>
      <c r="E122" s="106" t="s">
        <v>28</v>
      </c>
      <c r="F122" s="106">
        <v>9</v>
      </c>
      <c r="G122" s="106" t="s">
        <v>28</v>
      </c>
      <c r="H122" s="106" t="s">
        <v>28</v>
      </c>
      <c r="I122" s="106" t="s">
        <v>28</v>
      </c>
      <c r="J122" s="106">
        <v>12</v>
      </c>
      <c r="K122" s="106" t="s">
        <v>28</v>
      </c>
      <c r="L122" s="106" t="s">
        <v>28</v>
      </c>
      <c r="M122" s="106" t="s">
        <v>28</v>
      </c>
      <c r="N122" s="106">
        <v>16</v>
      </c>
      <c r="O122" s="106" t="s">
        <v>28</v>
      </c>
      <c r="P122" s="106" t="s">
        <v>28</v>
      </c>
      <c r="Q122" s="106" t="s">
        <v>28</v>
      </c>
      <c r="R122" s="106">
        <v>20</v>
      </c>
      <c r="S122" s="106" t="s">
        <v>28</v>
      </c>
      <c r="T122" s="106" t="s">
        <v>28</v>
      </c>
      <c r="U122" s="106" t="s">
        <v>28</v>
      </c>
      <c r="V122" s="98"/>
      <c r="W122" s="98"/>
      <c r="X122" s="98"/>
      <c r="Y122" s="98"/>
      <c r="Z122" s="98"/>
      <c r="AA122" s="98"/>
      <c r="AB122" s="98"/>
      <c r="AC122" s="98"/>
      <c r="AD122" s="98"/>
      <c r="AE122" s="98"/>
      <c r="AF122" s="98"/>
      <c r="AG122" s="98"/>
      <c r="AH122" s="98"/>
      <c r="AI122" s="98"/>
      <c r="AJ122" s="98"/>
      <c r="AK122" s="98"/>
    </row>
    <row r="123" spans="1:37" ht="21.9" customHeight="1">
      <c r="A123" s="91"/>
      <c r="B123" s="91"/>
      <c r="C123" s="506" t="str">
        <f ca="1">IFERROR(VLOOKUP(B122,INDIRECT("祝祭日"),2,0),"")</f>
        <v/>
      </c>
      <c r="D123" s="506"/>
      <c r="E123" s="102"/>
      <c r="V123" s="98"/>
      <c r="W123" s="98"/>
      <c r="X123" s="98"/>
      <c r="Y123" s="98"/>
      <c r="Z123" s="98"/>
      <c r="AA123" s="98"/>
      <c r="AB123" s="98"/>
      <c r="AC123" s="98"/>
      <c r="AD123" s="98"/>
      <c r="AE123" s="98"/>
      <c r="AF123" s="98"/>
      <c r="AG123" s="98"/>
      <c r="AH123" s="98"/>
      <c r="AI123" s="98"/>
      <c r="AJ123" s="98"/>
      <c r="AK123" s="98"/>
    </row>
    <row r="124" spans="1:37" ht="21.9" customHeight="1">
      <c r="A124" s="91"/>
      <c r="B124" s="91"/>
      <c r="C124" s="200"/>
      <c r="D124" s="200"/>
      <c r="E124" s="102"/>
      <c r="V124" s="98"/>
      <c r="W124" s="98"/>
      <c r="X124" s="98"/>
      <c r="Y124" s="98"/>
      <c r="Z124" s="98"/>
      <c r="AA124" s="98"/>
      <c r="AB124" s="98"/>
      <c r="AC124" s="98"/>
      <c r="AD124" s="98"/>
      <c r="AE124" s="98"/>
      <c r="AF124" s="98"/>
      <c r="AG124" s="98"/>
      <c r="AH124" s="98"/>
      <c r="AI124" s="98"/>
      <c r="AJ124" s="98"/>
      <c r="AK124" s="98"/>
    </row>
    <row r="125" spans="1:37" ht="21.9" customHeight="1">
      <c r="A125" s="92"/>
      <c r="B125" s="92"/>
      <c r="C125" s="114"/>
      <c r="D125" s="114"/>
      <c r="E125" s="104"/>
      <c r="F125" s="105"/>
      <c r="G125" s="105"/>
      <c r="H125" s="105"/>
      <c r="I125" s="105"/>
      <c r="J125" s="105"/>
      <c r="K125" s="105"/>
      <c r="L125" s="105"/>
      <c r="M125" s="105"/>
      <c r="N125" s="105"/>
      <c r="O125" s="105"/>
      <c r="P125" s="105"/>
      <c r="Q125" s="105"/>
      <c r="R125" s="105"/>
      <c r="S125" s="105"/>
      <c r="T125" s="105"/>
      <c r="U125" s="105"/>
      <c r="V125" s="98"/>
      <c r="W125" s="98"/>
      <c r="X125" s="98"/>
      <c r="Y125" s="98"/>
      <c r="Z125" s="98"/>
      <c r="AA125" s="98"/>
      <c r="AB125" s="98"/>
      <c r="AC125" s="98"/>
      <c r="AD125" s="98"/>
      <c r="AE125" s="98"/>
      <c r="AF125" s="98"/>
      <c r="AG125" s="98"/>
      <c r="AH125" s="98"/>
      <c r="AI125" s="98"/>
      <c r="AJ125" s="98"/>
      <c r="AK125" s="98"/>
    </row>
    <row r="126" spans="1:37" ht="21.9" customHeight="1">
      <c r="A126" s="90"/>
      <c r="B126" s="90">
        <f>B122+1</f>
        <v>45686</v>
      </c>
      <c r="C126" s="113">
        <f>B126</f>
        <v>45686</v>
      </c>
      <c r="D126" s="200" t="str">
        <f t="shared" ref="D126" si="30">IF(C126="","",CHOOSE(WEEKDAY(C126,1),"日","月","火","水","木","金","土"))</f>
        <v>水</v>
      </c>
      <c r="E126" s="106" t="s">
        <v>28</v>
      </c>
      <c r="F126" s="106">
        <v>9</v>
      </c>
      <c r="G126" s="106" t="s">
        <v>28</v>
      </c>
      <c r="H126" s="106" t="s">
        <v>28</v>
      </c>
      <c r="I126" s="106" t="s">
        <v>28</v>
      </c>
      <c r="J126" s="106">
        <v>12</v>
      </c>
      <c r="K126" s="106" t="s">
        <v>28</v>
      </c>
      <c r="L126" s="106" t="s">
        <v>28</v>
      </c>
      <c r="M126" s="106" t="s">
        <v>28</v>
      </c>
      <c r="N126" s="106">
        <v>16</v>
      </c>
      <c r="O126" s="106" t="s">
        <v>28</v>
      </c>
      <c r="P126" s="106" t="s">
        <v>28</v>
      </c>
      <c r="Q126" s="106" t="s">
        <v>28</v>
      </c>
      <c r="R126" s="106">
        <v>20</v>
      </c>
      <c r="S126" s="106" t="s">
        <v>28</v>
      </c>
      <c r="T126" s="106" t="s">
        <v>28</v>
      </c>
      <c r="U126" s="106" t="s">
        <v>28</v>
      </c>
      <c r="V126" s="98"/>
      <c r="W126" s="98"/>
      <c r="X126" s="98"/>
      <c r="Y126" s="98"/>
      <c r="Z126" s="98"/>
      <c r="AA126" s="98"/>
      <c r="AB126" s="98"/>
      <c r="AC126" s="98"/>
      <c r="AD126" s="98"/>
      <c r="AE126" s="98"/>
      <c r="AF126" s="98"/>
      <c r="AG126" s="98"/>
      <c r="AH126" s="98"/>
      <c r="AI126" s="98"/>
      <c r="AJ126" s="98"/>
      <c r="AK126" s="98"/>
    </row>
    <row r="127" spans="1:37" ht="21.9" customHeight="1">
      <c r="A127" s="91"/>
      <c r="B127" s="91"/>
      <c r="C127" s="506" t="str">
        <f ca="1">IFERROR(VLOOKUP(B126,INDIRECT("祝祭日"),2,0),"")</f>
        <v/>
      </c>
      <c r="D127" s="506"/>
      <c r="E127" s="102"/>
      <c r="V127" s="98"/>
      <c r="W127" s="98"/>
      <c r="X127" s="98"/>
      <c r="Y127" s="98"/>
      <c r="Z127" s="98"/>
      <c r="AA127" s="98"/>
      <c r="AB127" s="98"/>
      <c r="AC127" s="98"/>
      <c r="AD127" s="98"/>
      <c r="AE127" s="98"/>
      <c r="AF127" s="98"/>
      <c r="AG127" s="98"/>
      <c r="AH127" s="98"/>
      <c r="AI127" s="98"/>
      <c r="AJ127" s="98"/>
      <c r="AK127" s="98"/>
    </row>
    <row r="128" spans="1:37" ht="21.9" customHeight="1">
      <c r="A128" s="91"/>
      <c r="B128" s="91"/>
      <c r="C128" s="200"/>
      <c r="D128" s="200"/>
      <c r="E128" s="102"/>
      <c r="V128" s="98"/>
      <c r="W128" s="98"/>
      <c r="X128" s="98"/>
      <c r="Y128" s="98"/>
      <c r="Z128" s="98"/>
      <c r="AA128" s="98"/>
      <c r="AB128" s="98"/>
      <c r="AC128" s="98"/>
      <c r="AD128" s="98"/>
      <c r="AE128" s="98"/>
      <c r="AF128" s="98"/>
      <c r="AG128" s="98"/>
      <c r="AH128" s="98"/>
      <c r="AI128" s="98"/>
      <c r="AJ128" s="98"/>
      <c r="AK128" s="98"/>
    </row>
    <row r="129" spans="1:37" ht="21.9" customHeight="1">
      <c r="A129" s="92"/>
      <c r="B129" s="92"/>
      <c r="C129" s="114"/>
      <c r="D129" s="114"/>
      <c r="E129" s="104"/>
      <c r="F129" s="105"/>
      <c r="G129" s="105"/>
      <c r="H129" s="105"/>
      <c r="I129" s="105"/>
      <c r="J129" s="105"/>
      <c r="K129" s="105"/>
      <c r="L129" s="105"/>
      <c r="M129" s="105"/>
      <c r="N129" s="105"/>
      <c r="O129" s="105"/>
      <c r="P129" s="105"/>
      <c r="Q129" s="105"/>
      <c r="R129" s="105"/>
      <c r="S129" s="105"/>
      <c r="T129" s="105"/>
      <c r="U129" s="105"/>
      <c r="V129" s="98"/>
      <c r="W129" s="98"/>
      <c r="X129" s="98"/>
      <c r="Y129" s="98"/>
      <c r="Z129" s="98"/>
      <c r="AA129" s="98"/>
      <c r="AB129" s="98"/>
      <c r="AC129" s="98"/>
      <c r="AD129" s="98"/>
      <c r="AE129" s="98"/>
      <c r="AF129" s="98"/>
      <c r="AG129" s="98"/>
      <c r="AH129" s="98"/>
      <c r="AI129" s="98"/>
      <c r="AJ129" s="98"/>
      <c r="AK129" s="98"/>
    </row>
    <row r="130" spans="1:37" ht="21.9" customHeight="1">
      <c r="A130" s="90"/>
      <c r="B130" s="90">
        <f>B126+1</f>
        <v>45687</v>
      </c>
      <c r="C130" s="113">
        <f>B130</f>
        <v>45687</v>
      </c>
      <c r="D130" s="200" t="str">
        <f t="shared" ref="D130" si="31">IF(C130="","",CHOOSE(WEEKDAY(C130,1),"日","月","火","水","木","金","土"))</f>
        <v>木</v>
      </c>
      <c r="E130" s="106" t="s">
        <v>28</v>
      </c>
      <c r="F130" s="106">
        <v>9</v>
      </c>
      <c r="G130" s="106" t="s">
        <v>28</v>
      </c>
      <c r="H130" s="106" t="s">
        <v>28</v>
      </c>
      <c r="I130" s="106" t="s">
        <v>28</v>
      </c>
      <c r="J130" s="106">
        <v>12</v>
      </c>
      <c r="K130" s="106" t="s">
        <v>28</v>
      </c>
      <c r="L130" s="106" t="s">
        <v>28</v>
      </c>
      <c r="M130" s="106" t="s">
        <v>28</v>
      </c>
      <c r="N130" s="106">
        <v>16</v>
      </c>
      <c r="O130" s="106" t="s">
        <v>28</v>
      </c>
      <c r="P130" s="106" t="s">
        <v>28</v>
      </c>
      <c r="Q130" s="106" t="s">
        <v>28</v>
      </c>
      <c r="R130" s="106">
        <v>20</v>
      </c>
      <c r="S130" s="106" t="s">
        <v>28</v>
      </c>
      <c r="T130" s="106" t="s">
        <v>28</v>
      </c>
      <c r="U130" s="106" t="s">
        <v>28</v>
      </c>
      <c r="V130" s="98"/>
      <c r="W130" s="98"/>
      <c r="X130" s="98"/>
      <c r="Y130" s="98"/>
      <c r="Z130" s="98"/>
      <c r="AA130" s="98"/>
      <c r="AB130" s="98"/>
      <c r="AC130" s="98"/>
      <c r="AD130" s="98"/>
      <c r="AE130" s="98"/>
      <c r="AF130" s="98"/>
      <c r="AG130" s="98"/>
      <c r="AH130" s="98"/>
      <c r="AI130" s="98"/>
      <c r="AJ130" s="98"/>
      <c r="AK130" s="98"/>
    </row>
    <row r="131" spans="1:37" ht="21.9" customHeight="1">
      <c r="A131" s="91"/>
      <c r="B131" s="91"/>
      <c r="C131" s="506" t="str">
        <f ca="1">IFERROR(VLOOKUP(B130,INDIRECT("祝祭日"),2,0),"")</f>
        <v/>
      </c>
      <c r="D131" s="506"/>
      <c r="E131" s="102"/>
      <c r="V131" s="98"/>
      <c r="W131" s="98"/>
      <c r="X131" s="98"/>
      <c r="Y131" s="98"/>
      <c r="Z131" s="98"/>
      <c r="AA131" s="98"/>
      <c r="AB131" s="98"/>
      <c r="AC131" s="98"/>
      <c r="AD131" s="98"/>
      <c r="AE131" s="98"/>
      <c r="AF131" s="98"/>
      <c r="AG131" s="98"/>
      <c r="AH131" s="98"/>
      <c r="AI131" s="98"/>
      <c r="AJ131" s="98"/>
      <c r="AK131" s="98"/>
    </row>
    <row r="132" spans="1:37" ht="21.9" customHeight="1">
      <c r="A132" s="91"/>
      <c r="B132" s="91"/>
      <c r="C132" s="200"/>
      <c r="D132" s="200"/>
      <c r="E132" s="102"/>
      <c r="V132" s="98"/>
      <c r="W132" s="98"/>
      <c r="X132" s="98"/>
      <c r="Y132" s="98"/>
      <c r="Z132" s="98"/>
      <c r="AA132" s="98"/>
      <c r="AB132" s="98"/>
      <c r="AC132" s="98"/>
      <c r="AD132" s="98"/>
      <c r="AE132" s="98"/>
      <c r="AF132" s="98"/>
      <c r="AG132" s="98"/>
      <c r="AH132" s="98"/>
      <c r="AI132" s="98"/>
      <c r="AJ132" s="98"/>
      <c r="AK132" s="98"/>
    </row>
    <row r="133" spans="1:37" ht="21.9" customHeight="1">
      <c r="A133" s="92"/>
      <c r="B133" s="92"/>
      <c r="C133" s="114"/>
      <c r="D133" s="114"/>
      <c r="E133" s="104"/>
      <c r="F133" s="105"/>
      <c r="G133" s="105"/>
      <c r="H133" s="105"/>
      <c r="I133" s="105"/>
      <c r="J133" s="105"/>
      <c r="K133" s="105"/>
      <c r="L133" s="105"/>
      <c r="M133" s="105"/>
      <c r="N133" s="105"/>
      <c r="O133" s="105"/>
      <c r="P133" s="105"/>
      <c r="Q133" s="105"/>
      <c r="R133" s="105"/>
      <c r="S133" s="105"/>
      <c r="T133" s="105"/>
      <c r="U133" s="105"/>
      <c r="V133" s="98"/>
      <c r="W133" s="98"/>
      <c r="X133" s="98"/>
      <c r="Y133" s="98"/>
      <c r="Z133" s="98"/>
      <c r="AA133" s="98"/>
      <c r="AB133" s="98"/>
      <c r="AC133" s="98"/>
      <c r="AD133" s="98"/>
      <c r="AE133" s="98"/>
      <c r="AF133" s="98"/>
      <c r="AG133" s="98"/>
      <c r="AH133" s="98"/>
      <c r="AI133" s="98"/>
      <c r="AJ133" s="98"/>
      <c r="AK133" s="98"/>
    </row>
    <row r="134" spans="1:37" ht="21.9" customHeight="1">
      <c r="A134" s="90"/>
      <c r="B134" s="90">
        <f>B130+1</f>
        <v>45688</v>
      </c>
      <c r="C134" s="113">
        <f>B134</f>
        <v>45688</v>
      </c>
      <c r="D134" s="200" t="str">
        <f t="shared" ref="D134" si="32">IF(C134="","",CHOOSE(WEEKDAY(C134,1),"日","月","火","水","木","金","土"))</f>
        <v>金</v>
      </c>
      <c r="E134" s="106" t="s">
        <v>28</v>
      </c>
      <c r="F134" s="106">
        <v>9</v>
      </c>
      <c r="G134" s="106" t="s">
        <v>28</v>
      </c>
      <c r="H134" s="106" t="s">
        <v>28</v>
      </c>
      <c r="I134" s="106" t="s">
        <v>28</v>
      </c>
      <c r="J134" s="106">
        <v>12</v>
      </c>
      <c r="K134" s="106" t="s">
        <v>28</v>
      </c>
      <c r="L134" s="106" t="s">
        <v>28</v>
      </c>
      <c r="M134" s="106" t="s">
        <v>28</v>
      </c>
      <c r="N134" s="106">
        <v>16</v>
      </c>
      <c r="O134" s="106" t="s">
        <v>28</v>
      </c>
      <c r="P134" s="106" t="s">
        <v>28</v>
      </c>
      <c r="Q134" s="106" t="s">
        <v>28</v>
      </c>
      <c r="R134" s="106">
        <v>20</v>
      </c>
      <c r="S134" s="106" t="s">
        <v>28</v>
      </c>
      <c r="T134" s="106" t="s">
        <v>28</v>
      </c>
      <c r="U134" s="106" t="s">
        <v>28</v>
      </c>
      <c r="V134" s="98"/>
      <c r="W134" s="98"/>
      <c r="X134" s="98"/>
      <c r="Y134" s="98"/>
      <c r="Z134" s="98"/>
      <c r="AA134" s="98"/>
      <c r="AB134" s="98"/>
      <c r="AC134" s="98"/>
      <c r="AD134" s="98"/>
      <c r="AE134" s="98"/>
      <c r="AF134" s="98"/>
      <c r="AG134" s="98"/>
      <c r="AH134" s="98"/>
      <c r="AI134" s="98"/>
      <c r="AJ134" s="98"/>
      <c r="AK134" s="98"/>
    </row>
    <row r="135" spans="1:37" ht="21.9" customHeight="1">
      <c r="A135" s="91"/>
      <c r="B135" s="91"/>
      <c r="C135" s="506" t="str">
        <f ca="1">IFERROR(VLOOKUP(B134,INDIRECT("祝祭日"),2,0),"")</f>
        <v/>
      </c>
      <c r="D135" s="506"/>
      <c r="E135" s="102"/>
      <c r="V135" s="98"/>
      <c r="W135" s="98"/>
      <c r="X135" s="98"/>
      <c r="Y135" s="98"/>
      <c r="Z135" s="98"/>
      <c r="AA135" s="98"/>
      <c r="AB135" s="98"/>
      <c r="AC135" s="98"/>
      <c r="AD135" s="98"/>
      <c r="AE135" s="98"/>
      <c r="AF135" s="98"/>
      <c r="AG135" s="98"/>
      <c r="AH135" s="98"/>
      <c r="AI135" s="98"/>
      <c r="AJ135" s="98"/>
      <c r="AK135" s="98"/>
    </row>
    <row r="136" spans="1:37" ht="21.9" customHeight="1">
      <c r="A136" s="91"/>
      <c r="B136" s="91"/>
      <c r="C136" s="200"/>
      <c r="D136" s="200"/>
      <c r="E136" s="102"/>
      <c r="V136" s="98"/>
      <c r="W136" s="98"/>
      <c r="X136" s="98"/>
      <c r="Y136" s="98"/>
      <c r="Z136" s="98"/>
      <c r="AA136" s="98"/>
      <c r="AB136" s="98"/>
      <c r="AC136" s="98"/>
      <c r="AD136" s="98"/>
      <c r="AE136" s="98"/>
      <c r="AF136" s="98"/>
      <c r="AG136" s="98"/>
      <c r="AH136" s="98"/>
      <c r="AI136" s="98"/>
      <c r="AJ136" s="98"/>
      <c r="AK136" s="98"/>
    </row>
    <row r="137" spans="1:37" ht="21.9" customHeight="1">
      <c r="A137" s="92"/>
      <c r="B137" s="92"/>
      <c r="C137" s="114"/>
      <c r="D137" s="114"/>
      <c r="E137" s="104"/>
      <c r="F137" s="105"/>
      <c r="G137" s="105"/>
      <c r="H137" s="105"/>
      <c r="I137" s="105"/>
      <c r="J137" s="105"/>
      <c r="K137" s="105"/>
      <c r="L137" s="105"/>
      <c r="M137" s="105"/>
      <c r="N137" s="105"/>
      <c r="O137" s="105"/>
      <c r="P137" s="105"/>
      <c r="Q137" s="105"/>
      <c r="R137" s="105"/>
      <c r="S137" s="105"/>
      <c r="T137" s="105"/>
      <c r="U137" s="105"/>
      <c r="V137" s="98"/>
      <c r="W137" s="98"/>
      <c r="X137" s="98"/>
      <c r="Y137" s="98"/>
      <c r="Z137" s="98"/>
      <c r="AA137" s="98"/>
      <c r="AB137" s="98"/>
      <c r="AC137" s="98"/>
      <c r="AD137" s="98"/>
      <c r="AE137" s="98"/>
      <c r="AF137" s="98"/>
      <c r="AG137" s="98"/>
      <c r="AH137" s="98"/>
      <c r="AI137" s="98"/>
      <c r="AJ137" s="98"/>
      <c r="AK137" s="98"/>
    </row>
    <row r="138" spans="1:37" ht="21.9" customHeight="1">
      <c r="A138" s="90"/>
      <c r="B138" s="90">
        <f>B134+1</f>
        <v>45689</v>
      </c>
      <c r="C138" s="113">
        <f>B138</f>
        <v>45689</v>
      </c>
      <c r="D138" s="200" t="str">
        <f t="shared" ref="D138" si="33">IF(C138="","",CHOOSE(WEEKDAY(C138,1),"日","月","火","水","木","金","土"))</f>
        <v>土</v>
      </c>
      <c r="E138" s="106" t="s">
        <v>28</v>
      </c>
      <c r="F138" s="106">
        <v>9</v>
      </c>
      <c r="G138" s="106" t="s">
        <v>28</v>
      </c>
      <c r="H138" s="106" t="s">
        <v>28</v>
      </c>
      <c r="I138" s="106" t="s">
        <v>28</v>
      </c>
      <c r="J138" s="106">
        <v>12</v>
      </c>
      <c r="K138" s="106" t="s">
        <v>28</v>
      </c>
      <c r="L138" s="106" t="s">
        <v>28</v>
      </c>
      <c r="M138" s="106" t="s">
        <v>28</v>
      </c>
      <c r="N138" s="106">
        <v>16</v>
      </c>
      <c r="O138" s="106" t="s">
        <v>28</v>
      </c>
      <c r="P138" s="106" t="s">
        <v>28</v>
      </c>
      <c r="Q138" s="106" t="s">
        <v>28</v>
      </c>
      <c r="R138" s="106">
        <v>20</v>
      </c>
      <c r="S138" s="106" t="s">
        <v>28</v>
      </c>
      <c r="T138" s="106" t="s">
        <v>28</v>
      </c>
      <c r="U138" s="106" t="s">
        <v>28</v>
      </c>
      <c r="V138" s="98"/>
      <c r="W138" s="98"/>
      <c r="X138" s="98"/>
      <c r="Y138" s="98"/>
      <c r="Z138" s="98"/>
      <c r="AA138" s="98"/>
      <c r="AB138" s="98"/>
      <c r="AC138" s="98"/>
      <c r="AD138" s="98"/>
      <c r="AE138" s="98"/>
      <c r="AF138" s="98"/>
      <c r="AG138" s="98"/>
      <c r="AH138" s="98"/>
      <c r="AI138" s="98"/>
      <c r="AJ138" s="98"/>
      <c r="AK138" s="98"/>
    </row>
    <row r="139" spans="1:37" ht="21.9" customHeight="1">
      <c r="A139" s="91"/>
      <c r="B139" s="91"/>
      <c r="C139" s="506" t="str">
        <f ca="1">IFERROR(VLOOKUP(B138,INDIRECT("祝祭日"),2,0),"")</f>
        <v/>
      </c>
      <c r="D139" s="506"/>
      <c r="E139" s="102"/>
      <c r="V139" s="98"/>
      <c r="W139" s="98"/>
      <c r="X139" s="98"/>
      <c r="Y139" s="98"/>
      <c r="Z139" s="98"/>
      <c r="AA139" s="98"/>
      <c r="AB139" s="98"/>
      <c r="AC139" s="98"/>
      <c r="AD139" s="98"/>
      <c r="AE139" s="98"/>
      <c r="AF139" s="98"/>
      <c r="AG139" s="98"/>
      <c r="AH139" s="98"/>
      <c r="AI139" s="98"/>
      <c r="AJ139" s="98"/>
      <c r="AK139" s="98"/>
    </row>
    <row r="140" spans="1:37" ht="21.9" customHeight="1">
      <c r="A140" s="91"/>
      <c r="B140" s="91"/>
      <c r="C140" s="200"/>
      <c r="D140" s="200"/>
      <c r="E140" s="102"/>
      <c r="V140" s="98"/>
      <c r="W140" s="98"/>
      <c r="X140" s="98"/>
      <c r="Y140" s="98"/>
      <c r="Z140" s="98"/>
      <c r="AA140" s="98"/>
      <c r="AB140" s="98"/>
      <c r="AC140" s="98"/>
      <c r="AD140" s="98"/>
      <c r="AE140" s="98"/>
      <c r="AF140" s="98"/>
      <c r="AG140" s="98"/>
      <c r="AH140" s="98"/>
      <c r="AI140" s="98"/>
      <c r="AJ140" s="98"/>
      <c r="AK140" s="98"/>
    </row>
    <row r="141" spans="1:37" ht="21.9" customHeight="1">
      <c r="A141" s="92"/>
      <c r="B141" s="92"/>
      <c r="C141" s="114"/>
      <c r="D141" s="114"/>
      <c r="E141" s="104"/>
      <c r="F141" s="105"/>
      <c r="G141" s="105"/>
      <c r="H141" s="105"/>
      <c r="I141" s="105"/>
      <c r="J141" s="105"/>
      <c r="K141" s="105"/>
      <c r="L141" s="105"/>
      <c r="M141" s="105"/>
      <c r="N141" s="105"/>
      <c r="O141" s="105"/>
      <c r="P141" s="105"/>
      <c r="Q141" s="105"/>
      <c r="R141" s="105"/>
      <c r="S141" s="105"/>
      <c r="T141" s="105"/>
      <c r="U141" s="105"/>
      <c r="V141" s="98"/>
      <c r="W141" s="98"/>
      <c r="X141" s="98"/>
      <c r="Y141" s="98"/>
      <c r="Z141" s="98"/>
      <c r="AA141" s="98"/>
      <c r="AB141" s="98"/>
      <c r="AC141" s="98"/>
      <c r="AD141" s="98"/>
      <c r="AE141" s="98"/>
      <c r="AF141" s="98"/>
      <c r="AG141" s="98"/>
      <c r="AH141" s="98"/>
      <c r="AI141" s="98"/>
      <c r="AJ141" s="98"/>
      <c r="AK141" s="98"/>
    </row>
    <row r="142" spans="1:37" ht="21.9" customHeight="1">
      <c r="A142" s="90"/>
      <c r="B142" s="90">
        <f>B138+1</f>
        <v>45690</v>
      </c>
      <c r="C142" s="113">
        <f>B142</f>
        <v>45690</v>
      </c>
      <c r="D142" s="200" t="str">
        <f t="shared" ref="D142" si="34">IF(C142="","",CHOOSE(WEEKDAY(C142,1),"日","月","火","水","木","金","土"))</f>
        <v>日</v>
      </c>
      <c r="E142" s="106" t="s">
        <v>28</v>
      </c>
      <c r="F142" s="106">
        <v>9</v>
      </c>
      <c r="G142" s="106" t="s">
        <v>28</v>
      </c>
      <c r="H142" s="106" t="s">
        <v>28</v>
      </c>
      <c r="I142" s="106" t="s">
        <v>28</v>
      </c>
      <c r="J142" s="106">
        <v>12</v>
      </c>
      <c r="K142" s="106" t="s">
        <v>28</v>
      </c>
      <c r="L142" s="106" t="s">
        <v>28</v>
      </c>
      <c r="M142" s="106" t="s">
        <v>28</v>
      </c>
      <c r="N142" s="106">
        <v>16</v>
      </c>
      <c r="O142" s="106" t="s">
        <v>28</v>
      </c>
      <c r="P142" s="106" t="s">
        <v>28</v>
      </c>
      <c r="Q142" s="106" t="s">
        <v>28</v>
      </c>
      <c r="R142" s="106">
        <v>20</v>
      </c>
      <c r="S142" s="106" t="s">
        <v>28</v>
      </c>
      <c r="T142" s="106" t="s">
        <v>28</v>
      </c>
      <c r="U142" s="106" t="s">
        <v>28</v>
      </c>
      <c r="V142" s="98"/>
      <c r="W142" s="98"/>
      <c r="X142" s="98"/>
      <c r="Y142" s="98"/>
      <c r="Z142" s="98"/>
      <c r="AA142" s="98"/>
      <c r="AB142" s="98"/>
      <c r="AC142" s="98"/>
      <c r="AD142" s="98"/>
      <c r="AE142" s="98"/>
      <c r="AF142" s="98"/>
      <c r="AG142" s="98"/>
      <c r="AH142" s="98"/>
      <c r="AI142" s="98"/>
      <c r="AJ142" s="98"/>
      <c r="AK142" s="98"/>
    </row>
    <row r="143" spans="1:37" ht="21.9" customHeight="1">
      <c r="A143" s="86"/>
      <c r="B143" s="86"/>
      <c r="C143" s="506" t="str">
        <f ca="1">IFERROR(VLOOKUP(B142,INDIRECT("祝祭日"),2,0),"")</f>
        <v/>
      </c>
      <c r="D143" s="506"/>
      <c r="E143" s="102"/>
      <c r="V143" s="98"/>
      <c r="W143" s="98"/>
      <c r="X143" s="98"/>
      <c r="Y143" s="98"/>
      <c r="Z143" s="98"/>
      <c r="AA143" s="98"/>
      <c r="AB143" s="98"/>
      <c r="AC143" s="98"/>
      <c r="AD143" s="98"/>
      <c r="AE143" s="98"/>
      <c r="AF143" s="98"/>
      <c r="AG143" s="98"/>
      <c r="AH143" s="98"/>
      <c r="AI143" s="98"/>
      <c r="AJ143" s="98"/>
      <c r="AK143" s="98"/>
    </row>
    <row r="144" spans="1:37" ht="21.9" customHeight="1">
      <c r="A144" s="86"/>
      <c r="B144" s="86"/>
      <c r="C144" s="115"/>
      <c r="D144" s="115"/>
      <c r="E144" s="102"/>
      <c r="V144" s="98"/>
      <c r="W144" s="98"/>
      <c r="X144" s="98"/>
      <c r="Y144" s="98"/>
      <c r="Z144" s="98"/>
      <c r="AA144" s="98"/>
      <c r="AB144" s="98"/>
      <c r="AC144" s="98"/>
      <c r="AD144" s="98"/>
      <c r="AE144" s="98"/>
      <c r="AF144" s="98"/>
      <c r="AG144" s="98"/>
      <c r="AH144" s="98"/>
      <c r="AI144" s="98"/>
      <c r="AJ144" s="98"/>
      <c r="AK144" s="98"/>
    </row>
    <row r="145" spans="1:37" ht="21.9" customHeight="1">
      <c r="A145" s="87"/>
      <c r="B145" s="87"/>
      <c r="C145" s="115"/>
      <c r="D145" s="115"/>
      <c r="E145" s="102"/>
      <c r="V145" s="109"/>
      <c r="W145" s="109"/>
      <c r="X145" s="109"/>
      <c r="Y145" s="109"/>
      <c r="Z145" s="109"/>
      <c r="AA145" s="109"/>
      <c r="AB145" s="109"/>
      <c r="AC145" s="109"/>
      <c r="AD145" s="109"/>
      <c r="AE145" s="109"/>
      <c r="AF145" s="109"/>
      <c r="AG145" s="109"/>
      <c r="AH145" s="109"/>
      <c r="AI145" s="109"/>
      <c r="AJ145" s="109"/>
      <c r="AK145" s="109"/>
    </row>
    <row r="146" spans="1:37" s="89" customFormat="1" ht="33" customHeight="1" thickBot="1">
      <c r="A146" s="93"/>
      <c r="B146" s="93"/>
      <c r="C146" s="307">
        <f>$C$1</f>
        <v>1</v>
      </c>
      <c r="D146" s="507" t="s">
        <v>1</v>
      </c>
      <c r="E146" s="507"/>
      <c r="F146" s="100"/>
      <c r="G146" s="100"/>
      <c r="H146" s="100"/>
      <c r="I146" s="100"/>
      <c r="J146" s="100"/>
      <c r="K146" s="100"/>
      <c r="L146" s="100"/>
      <c r="M146" s="100"/>
      <c r="N146" s="100"/>
      <c r="O146" s="100"/>
      <c r="P146" s="100"/>
      <c r="Q146" s="100"/>
      <c r="R146" s="100"/>
      <c r="S146" s="100"/>
      <c r="T146" s="100"/>
      <c r="U146" s="100"/>
      <c r="V146" s="97"/>
      <c r="W146" s="97"/>
      <c r="X146" s="97"/>
      <c r="Y146" s="97"/>
      <c r="Z146" s="97"/>
      <c r="AA146" s="97"/>
      <c r="AB146" s="97"/>
      <c r="AC146" s="97"/>
      <c r="AD146" s="97"/>
      <c r="AE146" s="97"/>
      <c r="AF146" s="97"/>
      <c r="AG146" s="97"/>
      <c r="AH146" s="99"/>
      <c r="AI146" s="508">
        <f>$AI$1</f>
        <v>2025</v>
      </c>
      <c r="AJ146" s="508"/>
      <c r="AK146" s="131" t="str">
        <f>AK117</f>
        <v>年</v>
      </c>
    </row>
    <row r="147" spans="1:37" ht="21.9" customHeight="1" thickTop="1">
      <c r="A147" s="90"/>
      <c r="B147" s="90">
        <f>B142+1</f>
        <v>45691</v>
      </c>
      <c r="C147" s="113">
        <f>B147</f>
        <v>45691</v>
      </c>
      <c r="D147" s="200" t="str">
        <f t="shared" ref="D147" si="35">IF(C147="","",CHOOSE(WEEKDAY(C147,1),"日","月","火","水","木","金","土"))</f>
        <v>月</v>
      </c>
      <c r="E147" s="106" t="s">
        <v>28</v>
      </c>
      <c r="F147" s="106">
        <v>9</v>
      </c>
      <c r="G147" s="106" t="s">
        <v>28</v>
      </c>
      <c r="H147" s="106" t="s">
        <v>28</v>
      </c>
      <c r="I147" s="106" t="s">
        <v>28</v>
      </c>
      <c r="J147" s="106">
        <v>12</v>
      </c>
      <c r="K147" s="106" t="s">
        <v>28</v>
      </c>
      <c r="L147" s="106" t="s">
        <v>28</v>
      </c>
      <c r="M147" s="106" t="s">
        <v>28</v>
      </c>
      <c r="N147" s="106">
        <v>16</v>
      </c>
      <c r="O147" s="106" t="s">
        <v>28</v>
      </c>
      <c r="P147" s="106" t="s">
        <v>28</v>
      </c>
      <c r="Q147" s="106" t="s">
        <v>28</v>
      </c>
      <c r="R147" s="106">
        <v>20</v>
      </c>
      <c r="S147" s="106" t="s">
        <v>28</v>
      </c>
      <c r="T147" s="106" t="s">
        <v>28</v>
      </c>
      <c r="U147" s="106" t="s">
        <v>28</v>
      </c>
      <c r="V147" s="110"/>
      <c r="W147" s="110"/>
      <c r="X147" s="110"/>
      <c r="Y147" s="110"/>
      <c r="Z147" s="110"/>
      <c r="AA147" s="110"/>
      <c r="AB147" s="110"/>
      <c r="AC147" s="110"/>
      <c r="AD147" s="110"/>
      <c r="AE147" s="110"/>
      <c r="AF147" s="110"/>
      <c r="AG147" s="110"/>
      <c r="AH147" s="110"/>
      <c r="AI147" s="110"/>
      <c r="AJ147" s="110"/>
      <c r="AK147" s="110"/>
    </row>
    <row r="148" spans="1:37" ht="21.9" customHeight="1">
      <c r="A148" s="91"/>
      <c r="B148" s="91"/>
      <c r="C148" s="506" t="str">
        <f ca="1">IFERROR(VLOOKUP(B147,INDIRECT("祝祭日"),2,0),"")</f>
        <v/>
      </c>
      <c r="D148" s="506"/>
      <c r="E148" s="102"/>
      <c r="V148" s="98"/>
      <c r="W148" s="98"/>
      <c r="X148" s="98"/>
      <c r="Y148" s="98"/>
      <c r="Z148" s="98"/>
      <c r="AA148" s="98"/>
      <c r="AB148" s="98"/>
      <c r="AC148" s="98"/>
      <c r="AD148" s="98"/>
      <c r="AE148" s="98"/>
      <c r="AF148" s="98"/>
      <c r="AG148" s="98"/>
      <c r="AH148" s="98"/>
      <c r="AI148" s="98"/>
      <c r="AJ148" s="98"/>
      <c r="AK148" s="98"/>
    </row>
    <row r="149" spans="1:37" ht="21.9" customHeight="1">
      <c r="A149" s="91"/>
      <c r="B149" s="91"/>
      <c r="C149" s="200"/>
      <c r="D149" s="200"/>
      <c r="E149" s="102"/>
      <c r="V149" s="98"/>
      <c r="W149" s="98"/>
      <c r="X149" s="98"/>
      <c r="Y149" s="98"/>
      <c r="Z149" s="98"/>
      <c r="AA149" s="98"/>
      <c r="AB149" s="98"/>
      <c r="AC149" s="98"/>
      <c r="AD149" s="98"/>
      <c r="AE149" s="98"/>
      <c r="AF149" s="98"/>
      <c r="AG149" s="98"/>
      <c r="AH149" s="98"/>
      <c r="AI149" s="98"/>
      <c r="AJ149" s="98"/>
      <c r="AK149" s="98"/>
    </row>
    <row r="150" spans="1:37" ht="21.9" customHeight="1">
      <c r="A150" s="92"/>
      <c r="B150" s="92"/>
      <c r="C150" s="114"/>
      <c r="D150" s="114"/>
      <c r="E150" s="104"/>
      <c r="F150" s="105"/>
      <c r="G150" s="105"/>
      <c r="H150" s="105"/>
      <c r="I150" s="105"/>
      <c r="J150" s="105"/>
      <c r="K150" s="105"/>
      <c r="L150" s="105"/>
      <c r="M150" s="105"/>
      <c r="N150" s="105"/>
      <c r="O150" s="105"/>
      <c r="P150" s="105"/>
      <c r="Q150" s="105"/>
      <c r="R150" s="105"/>
      <c r="S150" s="105"/>
      <c r="T150" s="105"/>
      <c r="U150" s="105"/>
      <c r="V150" s="98"/>
      <c r="W150" s="98"/>
      <c r="X150" s="98"/>
      <c r="Y150" s="98"/>
      <c r="Z150" s="98"/>
      <c r="AA150" s="98"/>
      <c r="AB150" s="98"/>
      <c r="AC150" s="98"/>
      <c r="AD150" s="98"/>
      <c r="AE150" s="98"/>
      <c r="AF150" s="98"/>
      <c r="AG150" s="98"/>
      <c r="AH150" s="98"/>
      <c r="AI150" s="98"/>
      <c r="AJ150" s="98"/>
      <c r="AK150" s="98"/>
    </row>
    <row r="151" spans="1:37" ht="21.9" customHeight="1">
      <c r="A151" s="90"/>
      <c r="B151" s="90">
        <f>B147+1</f>
        <v>45692</v>
      </c>
      <c r="C151" s="113">
        <f>B151</f>
        <v>45692</v>
      </c>
      <c r="D151" s="200" t="str">
        <f t="shared" ref="D151" si="36">IF(C151="","",CHOOSE(WEEKDAY(C151,1),"日","月","火","水","木","金","土"))</f>
        <v>火</v>
      </c>
      <c r="E151" s="106" t="s">
        <v>28</v>
      </c>
      <c r="F151" s="106">
        <v>9</v>
      </c>
      <c r="G151" s="106" t="s">
        <v>28</v>
      </c>
      <c r="H151" s="106" t="s">
        <v>28</v>
      </c>
      <c r="I151" s="106" t="s">
        <v>28</v>
      </c>
      <c r="J151" s="106">
        <v>12</v>
      </c>
      <c r="K151" s="106" t="s">
        <v>28</v>
      </c>
      <c r="L151" s="106" t="s">
        <v>28</v>
      </c>
      <c r="M151" s="106" t="s">
        <v>28</v>
      </c>
      <c r="N151" s="106">
        <v>16</v>
      </c>
      <c r="O151" s="106" t="s">
        <v>28</v>
      </c>
      <c r="P151" s="106" t="s">
        <v>28</v>
      </c>
      <c r="Q151" s="106" t="s">
        <v>28</v>
      </c>
      <c r="R151" s="106">
        <v>20</v>
      </c>
      <c r="S151" s="106" t="s">
        <v>28</v>
      </c>
      <c r="T151" s="106" t="s">
        <v>28</v>
      </c>
      <c r="U151" s="106" t="s">
        <v>28</v>
      </c>
      <c r="V151" s="98"/>
      <c r="W151" s="98"/>
      <c r="X151" s="98"/>
      <c r="Y151" s="98"/>
      <c r="Z151" s="98"/>
      <c r="AA151" s="98"/>
      <c r="AB151" s="98"/>
      <c r="AC151" s="98"/>
      <c r="AD151" s="98"/>
      <c r="AE151" s="98"/>
      <c r="AF151" s="98"/>
      <c r="AG151" s="98"/>
      <c r="AH151" s="98"/>
      <c r="AI151" s="98"/>
      <c r="AJ151" s="98"/>
      <c r="AK151" s="98"/>
    </row>
    <row r="152" spans="1:37" ht="21.9" customHeight="1">
      <c r="A152" s="91"/>
      <c r="B152" s="91"/>
      <c r="C152" s="506" t="str">
        <f ca="1">IFERROR(VLOOKUP(B151,INDIRECT("祝祭日"),2,0),"")</f>
        <v/>
      </c>
      <c r="D152" s="506"/>
      <c r="E152" s="102"/>
      <c r="V152" s="98"/>
      <c r="W152" s="98"/>
      <c r="X152" s="98"/>
      <c r="Y152" s="98"/>
      <c r="Z152" s="98"/>
      <c r="AA152" s="98"/>
      <c r="AB152" s="98"/>
      <c r="AC152" s="98"/>
      <c r="AD152" s="98"/>
      <c r="AE152" s="98"/>
      <c r="AF152" s="98"/>
      <c r="AG152" s="98"/>
      <c r="AH152" s="98"/>
      <c r="AI152" s="98"/>
      <c r="AJ152" s="98"/>
      <c r="AK152" s="98"/>
    </row>
    <row r="153" spans="1:37" ht="21.9" customHeight="1">
      <c r="A153" s="91"/>
      <c r="B153" s="91"/>
      <c r="C153" s="200"/>
      <c r="D153" s="200"/>
      <c r="E153" s="102"/>
      <c r="V153" s="98"/>
      <c r="W153" s="98"/>
      <c r="X153" s="98"/>
      <c r="Y153" s="98"/>
      <c r="Z153" s="98"/>
      <c r="AA153" s="98"/>
      <c r="AB153" s="98"/>
      <c r="AC153" s="98"/>
      <c r="AD153" s="98"/>
      <c r="AE153" s="98"/>
      <c r="AF153" s="98"/>
      <c r="AG153" s="98"/>
      <c r="AH153" s="98"/>
      <c r="AI153" s="98"/>
      <c r="AJ153" s="98"/>
      <c r="AK153" s="98"/>
    </row>
    <row r="154" spans="1:37" ht="21.9" customHeight="1">
      <c r="A154" s="92"/>
      <c r="B154" s="92"/>
      <c r="C154" s="114"/>
      <c r="D154" s="114"/>
      <c r="E154" s="104"/>
      <c r="F154" s="105"/>
      <c r="G154" s="105"/>
      <c r="H154" s="105"/>
      <c r="I154" s="105"/>
      <c r="J154" s="105"/>
      <c r="K154" s="105"/>
      <c r="L154" s="105"/>
      <c r="M154" s="105"/>
      <c r="N154" s="105"/>
      <c r="O154" s="105"/>
      <c r="P154" s="105"/>
      <c r="Q154" s="105"/>
      <c r="R154" s="105"/>
      <c r="S154" s="105"/>
      <c r="T154" s="105"/>
      <c r="U154" s="105"/>
      <c r="V154" s="98"/>
      <c r="W154" s="98"/>
      <c r="X154" s="98"/>
      <c r="Y154" s="98"/>
      <c r="Z154" s="98"/>
      <c r="AA154" s="98"/>
      <c r="AB154" s="98"/>
      <c r="AC154" s="98"/>
      <c r="AD154" s="98"/>
      <c r="AE154" s="98"/>
      <c r="AF154" s="98"/>
      <c r="AG154" s="98"/>
      <c r="AH154" s="98"/>
      <c r="AI154" s="98"/>
      <c r="AJ154" s="98"/>
      <c r="AK154" s="98"/>
    </row>
    <row r="155" spans="1:37" ht="21.9" customHeight="1">
      <c r="A155" s="90"/>
      <c r="B155" s="90">
        <f>B151+1</f>
        <v>45693</v>
      </c>
      <c r="C155" s="113">
        <f>B155</f>
        <v>45693</v>
      </c>
      <c r="D155" s="200" t="str">
        <f t="shared" ref="D155" si="37">IF(C155="","",CHOOSE(WEEKDAY(C155,1),"日","月","火","水","木","金","土"))</f>
        <v>水</v>
      </c>
      <c r="E155" s="106" t="s">
        <v>28</v>
      </c>
      <c r="F155" s="106">
        <v>9</v>
      </c>
      <c r="G155" s="106" t="s">
        <v>28</v>
      </c>
      <c r="H155" s="106" t="s">
        <v>28</v>
      </c>
      <c r="I155" s="106" t="s">
        <v>28</v>
      </c>
      <c r="J155" s="106">
        <v>12</v>
      </c>
      <c r="K155" s="106" t="s">
        <v>28</v>
      </c>
      <c r="L155" s="106" t="s">
        <v>28</v>
      </c>
      <c r="M155" s="106" t="s">
        <v>28</v>
      </c>
      <c r="N155" s="106">
        <v>16</v>
      </c>
      <c r="O155" s="106" t="s">
        <v>28</v>
      </c>
      <c r="P155" s="106" t="s">
        <v>28</v>
      </c>
      <c r="Q155" s="106" t="s">
        <v>28</v>
      </c>
      <c r="R155" s="106">
        <v>20</v>
      </c>
      <c r="S155" s="106" t="s">
        <v>28</v>
      </c>
      <c r="T155" s="106" t="s">
        <v>28</v>
      </c>
      <c r="U155" s="106" t="s">
        <v>28</v>
      </c>
      <c r="V155" s="98"/>
      <c r="W155" s="98"/>
      <c r="X155" s="98"/>
      <c r="Y155" s="98"/>
      <c r="Z155" s="98"/>
      <c r="AA155" s="98"/>
      <c r="AB155" s="98"/>
      <c r="AC155" s="98"/>
      <c r="AD155" s="98"/>
      <c r="AE155" s="98"/>
      <c r="AF155" s="98"/>
      <c r="AG155" s="98"/>
      <c r="AH155" s="98"/>
      <c r="AI155" s="98"/>
      <c r="AJ155" s="98"/>
      <c r="AK155" s="98"/>
    </row>
    <row r="156" spans="1:37" ht="21.9" customHeight="1">
      <c r="A156" s="91"/>
      <c r="B156" s="91"/>
      <c r="C156" s="506" t="str">
        <f ca="1">IFERROR(VLOOKUP(B155,INDIRECT("祝祭日"),2,0),"")</f>
        <v/>
      </c>
      <c r="D156" s="506"/>
      <c r="E156" s="102"/>
      <c r="V156" s="98"/>
      <c r="W156" s="98"/>
      <c r="X156" s="98"/>
      <c r="Y156" s="98"/>
      <c r="Z156" s="98"/>
      <c r="AA156" s="98"/>
      <c r="AB156" s="98"/>
      <c r="AC156" s="98"/>
      <c r="AD156" s="98"/>
      <c r="AE156" s="98"/>
      <c r="AF156" s="98"/>
      <c r="AG156" s="98"/>
      <c r="AH156" s="98"/>
      <c r="AI156" s="98"/>
      <c r="AJ156" s="98"/>
      <c r="AK156" s="98"/>
    </row>
    <row r="157" spans="1:37" ht="21.9" customHeight="1">
      <c r="A157" s="91"/>
      <c r="B157" s="91"/>
      <c r="C157" s="200"/>
      <c r="D157" s="200"/>
      <c r="E157" s="102"/>
      <c r="V157" s="98"/>
      <c r="W157" s="98"/>
      <c r="X157" s="98"/>
      <c r="Y157" s="98"/>
      <c r="Z157" s="98"/>
      <c r="AA157" s="98"/>
      <c r="AB157" s="98"/>
      <c r="AC157" s="98"/>
      <c r="AD157" s="98"/>
      <c r="AE157" s="98"/>
      <c r="AF157" s="98"/>
      <c r="AG157" s="98"/>
      <c r="AH157" s="98"/>
      <c r="AI157" s="98"/>
      <c r="AJ157" s="98"/>
      <c r="AK157" s="98"/>
    </row>
    <row r="158" spans="1:37" ht="21.9" customHeight="1">
      <c r="A158" s="92"/>
      <c r="B158" s="92"/>
      <c r="C158" s="114"/>
      <c r="D158" s="114"/>
      <c r="E158" s="104"/>
      <c r="F158" s="105"/>
      <c r="G158" s="105"/>
      <c r="H158" s="105"/>
      <c r="I158" s="105"/>
      <c r="J158" s="105"/>
      <c r="K158" s="105"/>
      <c r="L158" s="105"/>
      <c r="M158" s="105"/>
      <c r="N158" s="105"/>
      <c r="O158" s="105"/>
      <c r="P158" s="105"/>
      <c r="Q158" s="105"/>
      <c r="R158" s="105"/>
      <c r="S158" s="105"/>
      <c r="T158" s="105"/>
      <c r="U158" s="105"/>
      <c r="V158" s="98"/>
      <c r="W158" s="98"/>
      <c r="X158" s="98"/>
      <c r="Y158" s="98"/>
      <c r="Z158" s="98"/>
      <c r="AA158" s="98"/>
      <c r="AB158" s="98"/>
      <c r="AC158" s="98"/>
      <c r="AD158" s="98"/>
      <c r="AE158" s="98"/>
      <c r="AF158" s="98"/>
      <c r="AG158" s="98"/>
      <c r="AH158" s="98"/>
      <c r="AI158" s="98"/>
      <c r="AJ158" s="98"/>
      <c r="AK158" s="98"/>
    </row>
    <row r="159" spans="1:37" ht="21.9" customHeight="1">
      <c r="A159" s="90"/>
      <c r="B159" s="90">
        <f>B155+1</f>
        <v>45694</v>
      </c>
      <c r="C159" s="113">
        <f>B159</f>
        <v>45694</v>
      </c>
      <c r="D159" s="200" t="str">
        <f t="shared" ref="D159" si="38">IF(C159="","",CHOOSE(WEEKDAY(C159,1),"日","月","火","水","木","金","土"))</f>
        <v>木</v>
      </c>
      <c r="E159" s="106" t="s">
        <v>28</v>
      </c>
      <c r="F159" s="106">
        <v>9</v>
      </c>
      <c r="G159" s="106" t="s">
        <v>28</v>
      </c>
      <c r="H159" s="106" t="s">
        <v>28</v>
      </c>
      <c r="I159" s="106" t="s">
        <v>28</v>
      </c>
      <c r="J159" s="106">
        <v>12</v>
      </c>
      <c r="K159" s="106" t="s">
        <v>28</v>
      </c>
      <c r="L159" s="106" t="s">
        <v>28</v>
      </c>
      <c r="M159" s="106" t="s">
        <v>28</v>
      </c>
      <c r="N159" s="106">
        <v>16</v>
      </c>
      <c r="O159" s="106" t="s">
        <v>28</v>
      </c>
      <c r="P159" s="106" t="s">
        <v>28</v>
      </c>
      <c r="Q159" s="106" t="s">
        <v>28</v>
      </c>
      <c r="R159" s="106">
        <v>20</v>
      </c>
      <c r="S159" s="106" t="s">
        <v>28</v>
      </c>
      <c r="T159" s="106" t="s">
        <v>28</v>
      </c>
      <c r="U159" s="106" t="s">
        <v>28</v>
      </c>
      <c r="V159" s="98"/>
      <c r="W159" s="98"/>
      <c r="X159" s="98"/>
      <c r="Y159" s="98"/>
      <c r="Z159" s="98"/>
      <c r="AA159" s="98"/>
      <c r="AB159" s="98"/>
      <c r="AC159" s="98"/>
      <c r="AD159" s="98"/>
      <c r="AE159" s="98"/>
      <c r="AF159" s="98"/>
      <c r="AG159" s="98"/>
      <c r="AH159" s="98"/>
      <c r="AI159" s="98"/>
      <c r="AJ159" s="98"/>
      <c r="AK159" s="98"/>
    </row>
    <row r="160" spans="1:37" ht="21.9" customHeight="1">
      <c r="A160" s="91"/>
      <c r="B160" s="91"/>
      <c r="C160" s="506" t="str">
        <f ca="1">IFERROR(VLOOKUP(B159,INDIRECT("祝祭日"),2,0),"")</f>
        <v/>
      </c>
      <c r="D160" s="506"/>
      <c r="E160" s="102"/>
      <c r="V160" s="98"/>
      <c r="W160" s="98"/>
      <c r="X160" s="98"/>
      <c r="Y160" s="98"/>
      <c r="Z160" s="98"/>
      <c r="AA160" s="98"/>
      <c r="AB160" s="98"/>
      <c r="AC160" s="98"/>
      <c r="AD160" s="98"/>
      <c r="AE160" s="98"/>
      <c r="AF160" s="98"/>
      <c r="AG160" s="98"/>
      <c r="AH160" s="98"/>
      <c r="AI160" s="98"/>
      <c r="AJ160" s="98"/>
      <c r="AK160" s="98"/>
    </row>
    <row r="161" spans="1:37" ht="21.9" customHeight="1">
      <c r="A161" s="91"/>
      <c r="B161" s="91"/>
      <c r="C161" s="200"/>
      <c r="D161" s="200"/>
      <c r="E161" s="102"/>
      <c r="V161" s="98"/>
      <c r="W161" s="98"/>
      <c r="X161" s="98"/>
      <c r="Y161" s="98"/>
      <c r="Z161" s="98"/>
      <c r="AA161" s="98"/>
      <c r="AB161" s="98"/>
      <c r="AC161" s="98"/>
      <c r="AD161" s="98"/>
      <c r="AE161" s="98"/>
      <c r="AF161" s="98"/>
      <c r="AG161" s="98"/>
      <c r="AH161" s="98"/>
      <c r="AI161" s="98"/>
      <c r="AJ161" s="98"/>
      <c r="AK161" s="98"/>
    </row>
    <row r="162" spans="1:37" ht="21.9" customHeight="1">
      <c r="A162" s="92"/>
      <c r="B162" s="92"/>
      <c r="C162" s="114"/>
      <c r="D162" s="114"/>
      <c r="E162" s="104"/>
      <c r="F162" s="105"/>
      <c r="G162" s="105"/>
      <c r="H162" s="105"/>
      <c r="I162" s="105"/>
      <c r="J162" s="105"/>
      <c r="K162" s="105"/>
      <c r="L162" s="105"/>
      <c r="M162" s="105"/>
      <c r="N162" s="105"/>
      <c r="O162" s="105"/>
      <c r="P162" s="105"/>
      <c r="Q162" s="105"/>
      <c r="R162" s="105"/>
      <c r="S162" s="105"/>
      <c r="T162" s="105"/>
      <c r="U162" s="105"/>
      <c r="V162" s="98"/>
      <c r="W162" s="98"/>
      <c r="X162" s="98"/>
      <c r="Y162" s="98"/>
      <c r="Z162" s="98"/>
      <c r="AA162" s="98"/>
      <c r="AB162" s="98"/>
      <c r="AC162" s="98"/>
      <c r="AD162" s="98"/>
      <c r="AE162" s="98"/>
      <c r="AF162" s="98"/>
      <c r="AG162" s="98"/>
      <c r="AH162" s="98"/>
      <c r="AI162" s="98"/>
      <c r="AJ162" s="98"/>
      <c r="AK162" s="98"/>
    </row>
    <row r="163" spans="1:37" ht="21.9" customHeight="1">
      <c r="A163" s="90"/>
      <c r="B163" s="90">
        <f>B159+1</f>
        <v>45695</v>
      </c>
      <c r="C163" s="113">
        <f>B163</f>
        <v>45695</v>
      </c>
      <c r="D163" s="200" t="str">
        <f t="shared" ref="D163" si="39">IF(C163="","",CHOOSE(WEEKDAY(C163,1),"日","月","火","水","木","金","土"))</f>
        <v>金</v>
      </c>
      <c r="E163" s="106" t="s">
        <v>28</v>
      </c>
      <c r="F163" s="106">
        <v>9</v>
      </c>
      <c r="G163" s="106" t="s">
        <v>28</v>
      </c>
      <c r="H163" s="106" t="s">
        <v>28</v>
      </c>
      <c r="I163" s="106" t="s">
        <v>28</v>
      </c>
      <c r="J163" s="106">
        <v>12</v>
      </c>
      <c r="K163" s="106" t="s">
        <v>28</v>
      </c>
      <c r="L163" s="106" t="s">
        <v>28</v>
      </c>
      <c r="M163" s="106" t="s">
        <v>28</v>
      </c>
      <c r="N163" s="106">
        <v>16</v>
      </c>
      <c r="O163" s="106" t="s">
        <v>28</v>
      </c>
      <c r="P163" s="106" t="s">
        <v>28</v>
      </c>
      <c r="Q163" s="106" t="s">
        <v>28</v>
      </c>
      <c r="R163" s="106">
        <v>20</v>
      </c>
      <c r="S163" s="106" t="s">
        <v>28</v>
      </c>
      <c r="T163" s="106" t="s">
        <v>28</v>
      </c>
      <c r="U163" s="106" t="s">
        <v>28</v>
      </c>
      <c r="V163" s="98"/>
      <c r="W163" s="98"/>
      <c r="X163" s="98"/>
      <c r="Y163" s="98"/>
      <c r="Z163" s="98"/>
      <c r="AA163" s="98"/>
      <c r="AB163" s="98"/>
      <c r="AC163" s="98"/>
      <c r="AD163" s="98"/>
      <c r="AE163" s="98"/>
      <c r="AF163" s="98"/>
      <c r="AG163" s="98"/>
      <c r="AH163" s="98"/>
      <c r="AI163" s="98"/>
      <c r="AJ163" s="98"/>
      <c r="AK163" s="98"/>
    </row>
    <row r="164" spans="1:37" ht="21.9" customHeight="1">
      <c r="A164" s="91"/>
      <c r="B164" s="91"/>
      <c r="C164" s="506" t="str">
        <f ca="1">IFERROR(VLOOKUP(B163,INDIRECT("祝祭日"),2,0),"")</f>
        <v/>
      </c>
      <c r="D164" s="506"/>
      <c r="E164" s="102"/>
      <c r="V164" s="98"/>
      <c r="W164" s="98"/>
      <c r="X164" s="98"/>
      <c r="Y164" s="98"/>
      <c r="Z164" s="98"/>
      <c r="AA164" s="98"/>
      <c r="AB164" s="98"/>
      <c r="AC164" s="98"/>
      <c r="AD164" s="98"/>
      <c r="AE164" s="98"/>
      <c r="AF164" s="98"/>
      <c r="AG164" s="98"/>
      <c r="AH164" s="98"/>
      <c r="AI164" s="98"/>
      <c r="AJ164" s="98"/>
      <c r="AK164" s="98"/>
    </row>
    <row r="165" spans="1:37" ht="21.9" customHeight="1">
      <c r="A165" s="91"/>
      <c r="B165" s="91"/>
      <c r="C165" s="200"/>
      <c r="D165" s="200"/>
      <c r="E165" s="102"/>
      <c r="V165" s="98"/>
      <c r="W165" s="98"/>
      <c r="X165" s="98"/>
      <c r="Y165" s="98"/>
      <c r="Z165" s="98"/>
      <c r="AA165" s="98"/>
      <c r="AB165" s="98"/>
      <c r="AC165" s="98"/>
      <c r="AD165" s="98"/>
      <c r="AE165" s="98"/>
      <c r="AF165" s="98"/>
      <c r="AG165" s="98"/>
      <c r="AH165" s="98"/>
      <c r="AI165" s="98"/>
      <c r="AJ165" s="98"/>
      <c r="AK165" s="98"/>
    </row>
    <row r="166" spans="1:37" ht="21.9" customHeight="1">
      <c r="A166" s="92"/>
      <c r="B166" s="92"/>
      <c r="C166" s="114"/>
      <c r="D166" s="114"/>
      <c r="E166" s="104"/>
      <c r="F166" s="105"/>
      <c r="G166" s="105"/>
      <c r="H166" s="105"/>
      <c r="I166" s="105"/>
      <c r="J166" s="105"/>
      <c r="K166" s="105"/>
      <c r="L166" s="105"/>
      <c r="M166" s="105"/>
      <c r="N166" s="105"/>
      <c r="O166" s="105"/>
      <c r="P166" s="105"/>
      <c r="Q166" s="105"/>
      <c r="R166" s="105"/>
      <c r="S166" s="105"/>
      <c r="T166" s="105"/>
      <c r="U166" s="105"/>
      <c r="V166" s="98"/>
      <c r="W166" s="98"/>
      <c r="X166" s="98"/>
      <c r="Y166" s="98"/>
      <c r="Z166" s="98"/>
      <c r="AA166" s="98"/>
      <c r="AB166" s="98"/>
      <c r="AC166" s="98"/>
      <c r="AD166" s="98"/>
      <c r="AE166" s="98"/>
      <c r="AF166" s="98"/>
      <c r="AG166" s="98"/>
      <c r="AH166" s="98"/>
      <c r="AI166" s="98"/>
      <c r="AJ166" s="98"/>
      <c r="AK166" s="98"/>
    </row>
    <row r="167" spans="1:37" ht="21.9" customHeight="1">
      <c r="A167" s="90"/>
      <c r="B167" s="90">
        <f>B163+1</f>
        <v>45696</v>
      </c>
      <c r="C167" s="113">
        <f>B167</f>
        <v>45696</v>
      </c>
      <c r="D167" s="200" t="str">
        <f t="shared" ref="D167" si="40">IF(C167="","",CHOOSE(WEEKDAY(C167,1),"日","月","火","水","木","金","土"))</f>
        <v>土</v>
      </c>
      <c r="E167" s="106" t="s">
        <v>28</v>
      </c>
      <c r="F167" s="106">
        <v>9</v>
      </c>
      <c r="G167" s="106" t="s">
        <v>28</v>
      </c>
      <c r="H167" s="106" t="s">
        <v>28</v>
      </c>
      <c r="I167" s="106" t="s">
        <v>28</v>
      </c>
      <c r="J167" s="106">
        <v>12</v>
      </c>
      <c r="K167" s="106" t="s">
        <v>28</v>
      </c>
      <c r="L167" s="106" t="s">
        <v>28</v>
      </c>
      <c r="M167" s="106" t="s">
        <v>28</v>
      </c>
      <c r="N167" s="106">
        <v>16</v>
      </c>
      <c r="O167" s="106" t="s">
        <v>28</v>
      </c>
      <c r="P167" s="106" t="s">
        <v>28</v>
      </c>
      <c r="Q167" s="106" t="s">
        <v>28</v>
      </c>
      <c r="R167" s="106">
        <v>20</v>
      </c>
      <c r="S167" s="106" t="s">
        <v>28</v>
      </c>
      <c r="T167" s="106" t="s">
        <v>28</v>
      </c>
      <c r="U167" s="106" t="s">
        <v>28</v>
      </c>
      <c r="V167" s="98"/>
      <c r="W167" s="98"/>
      <c r="X167" s="98"/>
      <c r="Y167" s="98"/>
      <c r="Z167" s="98"/>
      <c r="AA167" s="98"/>
      <c r="AB167" s="98"/>
      <c r="AC167" s="98"/>
      <c r="AD167" s="98"/>
      <c r="AE167" s="98"/>
      <c r="AF167" s="98"/>
      <c r="AG167" s="98"/>
      <c r="AH167" s="98"/>
      <c r="AI167" s="98"/>
      <c r="AJ167" s="98"/>
      <c r="AK167" s="98"/>
    </row>
    <row r="168" spans="1:37" ht="21.9" customHeight="1">
      <c r="A168" s="91"/>
      <c r="B168" s="91"/>
      <c r="C168" s="506" t="str">
        <f ca="1">IFERROR(VLOOKUP(B167,INDIRECT("祝祭日"),2,0),"")</f>
        <v/>
      </c>
      <c r="D168" s="506"/>
      <c r="E168" s="102"/>
      <c r="V168" s="98"/>
      <c r="W168" s="98"/>
      <c r="X168" s="98"/>
      <c r="Y168" s="98"/>
      <c r="Z168" s="98"/>
      <c r="AA168" s="98"/>
      <c r="AB168" s="98"/>
      <c r="AC168" s="98"/>
      <c r="AD168" s="98"/>
      <c r="AE168" s="98"/>
      <c r="AF168" s="98"/>
      <c r="AG168" s="98"/>
      <c r="AH168" s="98"/>
      <c r="AI168" s="98"/>
      <c r="AJ168" s="98"/>
      <c r="AK168" s="98"/>
    </row>
    <row r="169" spans="1:37" ht="21.9" customHeight="1">
      <c r="A169" s="91"/>
      <c r="B169" s="91"/>
      <c r="C169" s="200"/>
      <c r="D169" s="200"/>
      <c r="E169" s="102"/>
      <c r="V169" s="98"/>
      <c r="W169" s="98"/>
      <c r="X169" s="98"/>
      <c r="Y169" s="98"/>
      <c r="Z169" s="98"/>
      <c r="AA169" s="98"/>
      <c r="AB169" s="98"/>
      <c r="AC169" s="98"/>
      <c r="AD169" s="98"/>
      <c r="AE169" s="98"/>
      <c r="AF169" s="98"/>
      <c r="AG169" s="98"/>
      <c r="AH169" s="98"/>
      <c r="AI169" s="98"/>
      <c r="AJ169" s="98"/>
      <c r="AK169" s="98"/>
    </row>
    <row r="170" spans="1:37" ht="21.9" customHeight="1">
      <c r="A170" s="92"/>
      <c r="B170" s="92"/>
      <c r="C170" s="114"/>
      <c r="D170" s="114"/>
      <c r="E170" s="104"/>
      <c r="F170" s="105"/>
      <c r="G170" s="105"/>
      <c r="H170" s="105"/>
      <c r="I170" s="105"/>
      <c r="J170" s="105"/>
      <c r="K170" s="105"/>
      <c r="L170" s="105"/>
      <c r="M170" s="105"/>
      <c r="N170" s="105"/>
      <c r="O170" s="105"/>
      <c r="P170" s="105"/>
      <c r="Q170" s="105"/>
      <c r="R170" s="105"/>
      <c r="S170" s="105"/>
      <c r="T170" s="105"/>
      <c r="U170" s="105"/>
      <c r="V170" s="98"/>
      <c r="W170" s="98"/>
      <c r="X170" s="98"/>
      <c r="Y170" s="98"/>
      <c r="Z170" s="98"/>
      <c r="AA170" s="98"/>
      <c r="AB170" s="98"/>
      <c r="AC170" s="98"/>
      <c r="AD170" s="98"/>
      <c r="AE170" s="98"/>
      <c r="AF170" s="98"/>
      <c r="AG170" s="98"/>
      <c r="AH170" s="98"/>
      <c r="AI170" s="98"/>
      <c r="AJ170" s="98"/>
      <c r="AK170" s="98"/>
    </row>
    <row r="171" spans="1:37" ht="21.9" customHeight="1">
      <c r="A171" s="90"/>
      <c r="B171" s="90">
        <f>B167+1</f>
        <v>45697</v>
      </c>
      <c r="C171" s="113">
        <f>B171</f>
        <v>45697</v>
      </c>
      <c r="D171" s="200" t="str">
        <f t="shared" ref="D171" si="41">IF(C171="","",CHOOSE(WEEKDAY(C171,1),"日","月","火","水","木","金","土"))</f>
        <v>日</v>
      </c>
      <c r="E171" s="106" t="s">
        <v>28</v>
      </c>
      <c r="F171" s="106">
        <v>9</v>
      </c>
      <c r="G171" s="106" t="s">
        <v>28</v>
      </c>
      <c r="H171" s="106" t="s">
        <v>28</v>
      </c>
      <c r="I171" s="106" t="s">
        <v>28</v>
      </c>
      <c r="J171" s="106">
        <v>12</v>
      </c>
      <c r="K171" s="106" t="s">
        <v>28</v>
      </c>
      <c r="L171" s="106" t="s">
        <v>28</v>
      </c>
      <c r="M171" s="106" t="s">
        <v>28</v>
      </c>
      <c r="N171" s="106">
        <v>16</v>
      </c>
      <c r="O171" s="106" t="s">
        <v>28</v>
      </c>
      <c r="P171" s="106" t="s">
        <v>28</v>
      </c>
      <c r="Q171" s="106" t="s">
        <v>28</v>
      </c>
      <c r="R171" s="106">
        <v>20</v>
      </c>
      <c r="S171" s="106" t="s">
        <v>28</v>
      </c>
      <c r="T171" s="106" t="s">
        <v>28</v>
      </c>
      <c r="U171" s="106" t="s">
        <v>28</v>
      </c>
      <c r="V171" s="98"/>
      <c r="W171" s="98"/>
      <c r="X171" s="98"/>
      <c r="Y171" s="98"/>
      <c r="Z171" s="98"/>
      <c r="AA171" s="98"/>
      <c r="AB171" s="98"/>
      <c r="AC171" s="98"/>
      <c r="AD171" s="98"/>
      <c r="AE171" s="98"/>
      <c r="AF171" s="98"/>
      <c r="AG171" s="98"/>
      <c r="AH171" s="98"/>
      <c r="AI171" s="98"/>
      <c r="AJ171" s="98"/>
      <c r="AK171" s="98"/>
    </row>
    <row r="172" spans="1:37" ht="21.9" customHeight="1">
      <c r="A172" s="86"/>
      <c r="B172" s="86"/>
      <c r="C172" s="506" t="str">
        <f ca="1">IFERROR(VLOOKUP(B171,INDIRECT("祝祭日"),2,0),"")</f>
        <v/>
      </c>
      <c r="D172" s="506"/>
      <c r="E172" s="102"/>
      <c r="V172" s="98"/>
      <c r="W172" s="98"/>
      <c r="X172" s="98"/>
      <c r="Y172" s="98"/>
      <c r="Z172" s="98"/>
      <c r="AA172" s="98"/>
      <c r="AB172" s="98"/>
      <c r="AC172" s="98"/>
      <c r="AD172" s="98"/>
      <c r="AE172" s="98"/>
      <c r="AF172" s="98"/>
      <c r="AG172" s="98"/>
      <c r="AH172" s="98"/>
      <c r="AI172" s="98"/>
      <c r="AJ172" s="98"/>
      <c r="AK172" s="98"/>
    </row>
    <row r="173" spans="1:37" ht="21.9" customHeight="1">
      <c r="A173" s="86"/>
      <c r="B173" s="86"/>
      <c r="C173" s="115"/>
      <c r="D173" s="115"/>
      <c r="E173" s="102"/>
      <c r="V173" s="98"/>
      <c r="W173" s="98"/>
      <c r="X173" s="98"/>
      <c r="Y173" s="98"/>
      <c r="Z173" s="98"/>
      <c r="AA173" s="98"/>
      <c r="AB173" s="98"/>
      <c r="AC173" s="98"/>
      <c r="AD173" s="98"/>
      <c r="AE173" s="98"/>
      <c r="AF173" s="98"/>
      <c r="AG173" s="98"/>
      <c r="AH173" s="98"/>
      <c r="AI173" s="98"/>
      <c r="AJ173" s="98"/>
      <c r="AK173" s="98"/>
    </row>
    <row r="174" spans="1:37" ht="21.9" customHeight="1">
      <c r="A174" s="87"/>
      <c r="B174" s="87"/>
      <c r="C174" s="116"/>
      <c r="D174" s="116"/>
      <c r="E174" s="104"/>
      <c r="F174" s="105"/>
      <c r="G174" s="105"/>
      <c r="H174" s="105"/>
      <c r="I174" s="105"/>
      <c r="J174" s="105"/>
      <c r="K174" s="105"/>
      <c r="L174" s="105"/>
      <c r="M174" s="105"/>
      <c r="N174" s="105"/>
      <c r="O174" s="105"/>
      <c r="P174" s="105"/>
      <c r="Q174" s="105"/>
      <c r="R174" s="105"/>
      <c r="S174" s="105"/>
      <c r="T174" s="105"/>
      <c r="U174" s="105"/>
      <c r="V174" s="109"/>
      <c r="W174" s="109"/>
      <c r="X174" s="109"/>
      <c r="Y174" s="109"/>
      <c r="Z174" s="109"/>
      <c r="AA174" s="109"/>
      <c r="AB174" s="109"/>
      <c r="AC174" s="109"/>
      <c r="AD174" s="109"/>
      <c r="AE174" s="109"/>
      <c r="AF174" s="109"/>
      <c r="AG174" s="109"/>
      <c r="AH174" s="109"/>
      <c r="AI174" s="109"/>
      <c r="AJ174" s="109"/>
      <c r="AK174" s="109"/>
    </row>
  </sheetData>
  <sheetProtection sheet="1" objects="1" scenarios="1"/>
  <mergeCells count="54">
    <mergeCell ref="C32:D32"/>
    <mergeCell ref="AI1:AJ1"/>
    <mergeCell ref="C27:D27"/>
    <mergeCell ref="C23:D23"/>
    <mergeCell ref="C3:D3"/>
    <mergeCell ref="C7:D7"/>
    <mergeCell ref="C11:D11"/>
    <mergeCell ref="C15:D15"/>
    <mergeCell ref="C19:D19"/>
    <mergeCell ref="C123:D123"/>
    <mergeCell ref="C36:D36"/>
    <mergeCell ref="C40:D40"/>
    <mergeCell ref="C44:D44"/>
    <mergeCell ref="C48:D48"/>
    <mergeCell ref="C52:D52"/>
    <mergeCell ref="C81:D81"/>
    <mergeCell ref="C77:D77"/>
    <mergeCell ref="C73:D73"/>
    <mergeCell ref="C119:D119"/>
    <mergeCell ref="C114:D114"/>
    <mergeCell ref="C110:D110"/>
    <mergeCell ref="C106:D106"/>
    <mergeCell ref="C102:D102"/>
    <mergeCell ref="C98:D98"/>
    <mergeCell ref="C143:D143"/>
    <mergeCell ref="C139:D139"/>
    <mergeCell ref="C135:D135"/>
    <mergeCell ref="C131:D131"/>
    <mergeCell ref="C127:D127"/>
    <mergeCell ref="AI88:AJ88"/>
    <mergeCell ref="AI117:AJ117"/>
    <mergeCell ref="D1:E1"/>
    <mergeCell ref="D30:E30"/>
    <mergeCell ref="D59:E59"/>
    <mergeCell ref="D88:E88"/>
    <mergeCell ref="D117:E117"/>
    <mergeCell ref="C69:D69"/>
    <mergeCell ref="C65:D65"/>
    <mergeCell ref="C61:D61"/>
    <mergeCell ref="C56:D56"/>
    <mergeCell ref="AI30:AJ30"/>
    <mergeCell ref="AI59:AJ59"/>
    <mergeCell ref="C94:D94"/>
    <mergeCell ref="C90:D90"/>
    <mergeCell ref="C85:D85"/>
    <mergeCell ref="C164:D164"/>
    <mergeCell ref="C168:D168"/>
    <mergeCell ref="C172:D172"/>
    <mergeCell ref="D146:E146"/>
    <mergeCell ref="AI146:AJ146"/>
    <mergeCell ref="C148:D148"/>
    <mergeCell ref="C152:D152"/>
    <mergeCell ref="C156:D156"/>
    <mergeCell ref="C160:D160"/>
  </mergeCells>
  <phoneticPr fontId="1"/>
  <conditionalFormatting sqref="C2 C6">
    <cfRule type="expression" dxfId="1245" priority="5873">
      <formula>C3&lt;&gt;""</formula>
    </cfRule>
    <cfRule type="expression" dxfId="1244" priority="872">
      <formula>MONTH(C2)&lt;&gt;$C$1</formula>
    </cfRule>
    <cfRule type="expression" dxfId="1243" priority="5871">
      <formula>D2="日"</formula>
    </cfRule>
    <cfRule type="expression" dxfId="1242" priority="5872">
      <formula>D2="土"</formula>
    </cfRule>
  </conditionalFormatting>
  <conditionalFormatting sqref="C10">
    <cfRule type="expression" dxfId="1241" priority="319">
      <formula>D10="土"</formula>
    </cfRule>
    <cfRule type="expression" dxfId="1240" priority="320">
      <formula>C11&lt;&gt;""</formula>
    </cfRule>
    <cfRule type="expression" dxfId="1239" priority="317">
      <formula>MONTH(C10)&lt;&gt;$C$1</formula>
    </cfRule>
    <cfRule type="expression" dxfId="1238" priority="318">
      <formula>D10="日"</formula>
    </cfRule>
  </conditionalFormatting>
  <conditionalFormatting sqref="C14">
    <cfRule type="expression" dxfId="1237" priority="310">
      <formula>D14="日"</formula>
    </cfRule>
    <cfRule type="expression" dxfId="1236" priority="311">
      <formula>D14="土"</formula>
    </cfRule>
    <cfRule type="expression" dxfId="1235" priority="309">
      <formula>MONTH(C14)&lt;&gt;$C$1</formula>
    </cfRule>
    <cfRule type="expression" dxfId="1234" priority="312">
      <formula>C15&lt;&gt;""</formula>
    </cfRule>
  </conditionalFormatting>
  <conditionalFormatting sqref="C18">
    <cfRule type="expression" dxfId="1233" priority="304">
      <formula>C19&lt;&gt;""</formula>
    </cfRule>
    <cfRule type="expression" dxfId="1232" priority="303">
      <formula>D18="土"</formula>
    </cfRule>
    <cfRule type="expression" dxfId="1231" priority="302">
      <formula>D18="日"</formula>
    </cfRule>
    <cfRule type="expression" dxfId="1230" priority="301">
      <formula>MONTH(C18)&lt;&gt;$C$1</formula>
    </cfRule>
  </conditionalFormatting>
  <conditionalFormatting sqref="C22">
    <cfRule type="expression" dxfId="1229" priority="293">
      <formula>MONTH(C22)&lt;&gt;$C$1</formula>
    </cfRule>
    <cfRule type="expression" dxfId="1228" priority="296">
      <formula>C23&lt;&gt;""</formula>
    </cfRule>
    <cfRule type="expression" dxfId="1227" priority="295">
      <formula>D22="土"</formula>
    </cfRule>
    <cfRule type="expression" dxfId="1226" priority="294">
      <formula>D22="日"</formula>
    </cfRule>
  </conditionalFormatting>
  <conditionalFormatting sqref="C26">
    <cfRule type="expression" dxfId="1225" priority="288">
      <formula>C27&lt;&gt;""</formula>
    </cfRule>
    <cfRule type="expression" dxfId="1224" priority="285">
      <formula>MONTH(C26)&lt;&gt;$C$1</formula>
    </cfRule>
    <cfRule type="expression" dxfId="1223" priority="286">
      <formula>D26="日"</formula>
    </cfRule>
    <cfRule type="expression" dxfId="1222" priority="287">
      <formula>D26="土"</formula>
    </cfRule>
  </conditionalFormatting>
  <conditionalFormatting sqref="C31">
    <cfRule type="expression" dxfId="1221" priority="277">
      <formula>MONTH(C31)&lt;&gt;$C$1</formula>
    </cfRule>
    <cfRule type="expression" dxfId="1220" priority="278">
      <formula>D31="日"</formula>
    </cfRule>
    <cfRule type="expression" dxfId="1219" priority="279">
      <formula>D31="土"</formula>
    </cfRule>
    <cfRule type="expression" dxfId="1218" priority="280">
      <formula>C32&lt;&gt;""</formula>
    </cfRule>
  </conditionalFormatting>
  <conditionalFormatting sqref="C35">
    <cfRule type="expression" dxfId="1217" priority="269">
      <formula>MONTH(C35)&lt;&gt;$C$1</formula>
    </cfRule>
    <cfRule type="expression" dxfId="1216" priority="270">
      <formula>D35="日"</formula>
    </cfRule>
    <cfRule type="expression" dxfId="1215" priority="271">
      <formula>D35="土"</formula>
    </cfRule>
    <cfRule type="expression" dxfId="1214" priority="272">
      <formula>C36&lt;&gt;""</formula>
    </cfRule>
  </conditionalFormatting>
  <conditionalFormatting sqref="C39">
    <cfRule type="expression" dxfId="1213" priority="263">
      <formula>D39="土"</formula>
    </cfRule>
    <cfRule type="expression" dxfId="1212" priority="261">
      <formula>MONTH(C39)&lt;&gt;$C$1</formula>
    </cfRule>
    <cfRule type="expression" dxfId="1211" priority="262">
      <formula>D39="日"</formula>
    </cfRule>
    <cfRule type="expression" dxfId="1210" priority="264">
      <formula>C40&lt;&gt;""</formula>
    </cfRule>
  </conditionalFormatting>
  <conditionalFormatting sqref="C43">
    <cfRule type="expression" dxfId="1209" priority="256">
      <formula>C44&lt;&gt;""</formula>
    </cfRule>
    <cfRule type="expression" dxfId="1208" priority="254">
      <formula>D43="日"</formula>
    </cfRule>
    <cfRule type="expression" dxfId="1207" priority="255">
      <formula>D43="土"</formula>
    </cfRule>
    <cfRule type="expression" dxfId="1206" priority="253">
      <formula>MONTH(C43)&lt;&gt;$C$1</formula>
    </cfRule>
  </conditionalFormatting>
  <conditionalFormatting sqref="C47">
    <cfRule type="expression" dxfId="1205" priority="245">
      <formula>MONTH(C47)&lt;&gt;$C$1</formula>
    </cfRule>
    <cfRule type="expression" dxfId="1204" priority="246">
      <formula>D47="日"</formula>
    </cfRule>
    <cfRule type="expression" dxfId="1203" priority="247">
      <formula>D47="土"</formula>
    </cfRule>
    <cfRule type="expression" dxfId="1202" priority="248">
      <formula>C48&lt;&gt;""</formula>
    </cfRule>
  </conditionalFormatting>
  <conditionalFormatting sqref="C51">
    <cfRule type="expression" dxfId="1201" priority="237">
      <formula>MONTH(C51)&lt;&gt;$C$1</formula>
    </cfRule>
    <cfRule type="expression" dxfId="1200" priority="238">
      <formula>D51="日"</formula>
    </cfRule>
    <cfRule type="expression" dxfId="1199" priority="239">
      <formula>D51="土"</formula>
    </cfRule>
    <cfRule type="expression" dxfId="1198" priority="240">
      <formula>C52&lt;&gt;""</formula>
    </cfRule>
  </conditionalFormatting>
  <conditionalFormatting sqref="C55">
    <cfRule type="expression" dxfId="1197" priority="232">
      <formula>C56&lt;&gt;""</formula>
    </cfRule>
    <cfRule type="expression" dxfId="1196" priority="231">
      <formula>D55="土"</formula>
    </cfRule>
    <cfRule type="expression" dxfId="1195" priority="230">
      <formula>D55="日"</formula>
    </cfRule>
    <cfRule type="expression" dxfId="1194" priority="229">
      <formula>MONTH(C55)&lt;&gt;$C$1</formula>
    </cfRule>
  </conditionalFormatting>
  <conditionalFormatting sqref="C60">
    <cfRule type="expression" dxfId="1193" priority="223">
      <formula>D60="土"</formula>
    </cfRule>
    <cfRule type="expression" dxfId="1192" priority="222">
      <formula>D60="日"</formula>
    </cfRule>
    <cfRule type="expression" dxfId="1191" priority="224">
      <formula>C61&lt;&gt;""</formula>
    </cfRule>
    <cfRule type="expression" dxfId="1190" priority="221">
      <formula>MONTH(C60)&lt;&gt;$C$1</formula>
    </cfRule>
  </conditionalFormatting>
  <conditionalFormatting sqref="C64">
    <cfRule type="expression" dxfId="1189" priority="215">
      <formula>D64="土"</formula>
    </cfRule>
    <cfRule type="expression" dxfId="1188" priority="216">
      <formula>C65&lt;&gt;""</formula>
    </cfRule>
    <cfRule type="expression" dxfId="1187" priority="213">
      <formula>MONTH(C64)&lt;&gt;$C$1</formula>
    </cfRule>
    <cfRule type="expression" dxfId="1186" priority="214">
      <formula>D64="日"</formula>
    </cfRule>
  </conditionalFormatting>
  <conditionalFormatting sqref="C68">
    <cfRule type="expression" dxfId="1185" priority="207">
      <formula>D68="土"</formula>
    </cfRule>
    <cfRule type="expression" dxfId="1184" priority="206">
      <formula>D68="日"</formula>
    </cfRule>
    <cfRule type="expression" dxfId="1183" priority="205">
      <formula>MONTH(C68)&lt;&gt;$C$1</formula>
    </cfRule>
    <cfRule type="expression" dxfId="1182" priority="208">
      <formula>C69&lt;&gt;""</formula>
    </cfRule>
  </conditionalFormatting>
  <conditionalFormatting sqref="C72">
    <cfRule type="expression" dxfId="1181" priority="197">
      <formula>MONTH(C72)&lt;&gt;$C$1</formula>
    </cfRule>
    <cfRule type="expression" dxfId="1180" priority="198">
      <formula>D72="日"</formula>
    </cfRule>
    <cfRule type="expression" dxfId="1179" priority="200">
      <formula>C73&lt;&gt;""</formula>
    </cfRule>
    <cfRule type="expression" dxfId="1178" priority="199">
      <formula>D72="土"</formula>
    </cfRule>
  </conditionalFormatting>
  <conditionalFormatting sqref="C76">
    <cfRule type="expression" dxfId="1177" priority="190">
      <formula>D76="日"</formula>
    </cfRule>
    <cfRule type="expression" dxfId="1176" priority="192">
      <formula>C77&lt;&gt;""</formula>
    </cfRule>
    <cfRule type="expression" dxfId="1175" priority="191">
      <formula>D76="土"</formula>
    </cfRule>
    <cfRule type="expression" dxfId="1174" priority="189">
      <formula>MONTH(C76)&lt;&gt;$C$1</formula>
    </cfRule>
  </conditionalFormatting>
  <conditionalFormatting sqref="C80">
    <cfRule type="expression" dxfId="1173" priority="181">
      <formula>MONTH(C80)&lt;&gt;$C$1</formula>
    </cfRule>
    <cfRule type="expression" dxfId="1172" priority="184">
      <formula>C81&lt;&gt;""</formula>
    </cfRule>
    <cfRule type="expression" dxfId="1171" priority="182">
      <formula>D80="日"</formula>
    </cfRule>
    <cfRule type="expression" dxfId="1170" priority="183">
      <formula>D80="土"</formula>
    </cfRule>
  </conditionalFormatting>
  <conditionalFormatting sqref="C84">
    <cfRule type="expression" dxfId="1169" priority="174">
      <formula>D84="日"</formula>
    </cfRule>
    <cfRule type="expression" dxfId="1168" priority="173">
      <formula>MONTH(C84)&lt;&gt;$C$1</formula>
    </cfRule>
    <cfRule type="expression" dxfId="1167" priority="175">
      <formula>D84="土"</formula>
    </cfRule>
    <cfRule type="expression" dxfId="1166" priority="176">
      <formula>C85&lt;&gt;""</formula>
    </cfRule>
  </conditionalFormatting>
  <conditionalFormatting sqref="C89">
    <cfRule type="expression" dxfId="1165" priority="168">
      <formula>C90&lt;&gt;""</formula>
    </cfRule>
    <cfRule type="expression" dxfId="1164" priority="167">
      <formula>D89="土"</formula>
    </cfRule>
    <cfRule type="expression" dxfId="1163" priority="166">
      <formula>D89="日"</formula>
    </cfRule>
    <cfRule type="expression" dxfId="1162" priority="165">
      <formula>MONTH(C89)&lt;&gt;$C$1</formula>
    </cfRule>
  </conditionalFormatting>
  <conditionalFormatting sqref="C93">
    <cfRule type="expression" dxfId="1161" priority="159">
      <formula>D93="土"</formula>
    </cfRule>
    <cfRule type="expression" dxfId="1160" priority="160">
      <formula>C94&lt;&gt;""</formula>
    </cfRule>
    <cfRule type="expression" dxfId="1159" priority="157">
      <formula>MONTH(C93)&lt;&gt;$C$1</formula>
    </cfRule>
    <cfRule type="expression" dxfId="1158" priority="158">
      <formula>D93="日"</formula>
    </cfRule>
  </conditionalFormatting>
  <conditionalFormatting sqref="C97">
    <cfRule type="expression" dxfId="1157" priority="151">
      <formula>D97="土"</formula>
    </cfRule>
    <cfRule type="expression" dxfId="1156" priority="152">
      <formula>C98&lt;&gt;""</formula>
    </cfRule>
    <cfRule type="expression" dxfId="1155" priority="150">
      <formula>D97="日"</formula>
    </cfRule>
    <cfRule type="expression" dxfId="1154" priority="149">
      <formula>MONTH(C97)&lt;&gt;$C$1</formula>
    </cfRule>
  </conditionalFormatting>
  <conditionalFormatting sqref="C101">
    <cfRule type="expression" dxfId="1153" priority="143">
      <formula>D101="土"</formula>
    </cfRule>
    <cfRule type="expression" dxfId="1152" priority="144">
      <formula>C102&lt;&gt;""</formula>
    </cfRule>
    <cfRule type="expression" dxfId="1151" priority="142">
      <formula>D101="日"</formula>
    </cfRule>
    <cfRule type="expression" dxfId="1150" priority="141">
      <formula>MONTH(C101)&lt;&gt;$C$1</formula>
    </cfRule>
  </conditionalFormatting>
  <conditionalFormatting sqref="C105">
    <cfRule type="expression" dxfId="1149" priority="135">
      <formula>D105="土"</formula>
    </cfRule>
    <cfRule type="expression" dxfId="1148" priority="133">
      <formula>MONTH(C105)&lt;&gt;$C$1</formula>
    </cfRule>
    <cfRule type="expression" dxfId="1147" priority="134">
      <formula>D105="日"</formula>
    </cfRule>
    <cfRule type="expression" dxfId="1146" priority="136">
      <formula>C106&lt;&gt;""</formula>
    </cfRule>
  </conditionalFormatting>
  <conditionalFormatting sqref="C109">
    <cfRule type="expression" dxfId="1145" priority="127">
      <formula>D109="土"</formula>
    </cfRule>
    <cfRule type="expression" dxfId="1144" priority="128">
      <formula>C110&lt;&gt;""</formula>
    </cfRule>
    <cfRule type="expression" dxfId="1143" priority="126">
      <formula>D109="日"</formula>
    </cfRule>
    <cfRule type="expression" dxfId="1142" priority="125">
      <formula>MONTH(C109)&lt;&gt;$C$1</formula>
    </cfRule>
  </conditionalFormatting>
  <conditionalFormatting sqref="C113">
    <cfRule type="expression" dxfId="1141" priority="118">
      <formula>D113="日"</formula>
    </cfRule>
    <cfRule type="expression" dxfId="1140" priority="117">
      <formula>MONTH(C113)&lt;&gt;$C$1</formula>
    </cfRule>
    <cfRule type="expression" dxfId="1139" priority="120">
      <formula>C114&lt;&gt;""</formula>
    </cfRule>
    <cfRule type="expression" dxfId="1138" priority="119">
      <formula>D113="土"</formula>
    </cfRule>
  </conditionalFormatting>
  <conditionalFormatting sqref="C118">
    <cfRule type="expression" dxfId="1137" priority="112">
      <formula>C119&lt;&gt;""</formula>
    </cfRule>
    <cfRule type="expression" dxfId="1136" priority="109">
      <formula>MONTH(C118)&lt;&gt;$C$1</formula>
    </cfRule>
    <cfRule type="expression" dxfId="1135" priority="110">
      <formula>D118="日"</formula>
    </cfRule>
    <cfRule type="expression" dxfId="1134" priority="111">
      <formula>D118="土"</formula>
    </cfRule>
  </conditionalFormatting>
  <conditionalFormatting sqref="C122">
    <cfRule type="expression" dxfId="1133" priority="103">
      <formula>D122="土"</formula>
    </cfRule>
    <cfRule type="expression" dxfId="1132" priority="104">
      <formula>C123&lt;&gt;""</formula>
    </cfRule>
    <cfRule type="expression" dxfId="1131" priority="101">
      <formula>MONTH(C122)&lt;&gt;$C$1</formula>
    </cfRule>
    <cfRule type="expression" dxfId="1130" priority="102">
      <formula>D122="日"</formula>
    </cfRule>
  </conditionalFormatting>
  <conditionalFormatting sqref="C126">
    <cfRule type="expression" dxfId="1129" priority="96">
      <formula>C127&lt;&gt;""</formula>
    </cfRule>
    <cfRule type="expression" dxfId="1128" priority="94">
      <formula>D126="日"</formula>
    </cfRule>
    <cfRule type="expression" dxfId="1127" priority="93">
      <formula>MONTH(C126)&lt;&gt;$C$1</formula>
    </cfRule>
    <cfRule type="expression" dxfId="1126" priority="95">
      <formula>D126="土"</formula>
    </cfRule>
  </conditionalFormatting>
  <conditionalFormatting sqref="C130">
    <cfRule type="expression" dxfId="1125" priority="88">
      <formula>C131&lt;&gt;""</formula>
    </cfRule>
    <cfRule type="expression" dxfId="1124" priority="85">
      <formula>MONTH(C130)&lt;&gt;$C$1</formula>
    </cfRule>
    <cfRule type="expression" dxfId="1123" priority="86">
      <formula>D130="日"</formula>
    </cfRule>
    <cfRule type="expression" dxfId="1122" priority="87">
      <formula>D130="土"</formula>
    </cfRule>
  </conditionalFormatting>
  <conditionalFormatting sqref="C134">
    <cfRule type="expression" dxfId="1121" priority="79">
      <formula>D134="土"</formula>
    </cfRule>
    <cfRule type="expression" dxfId="1120" priority="80">
      <formula>C135&lt;&gt;""</formula>
    </cfRule>
    <cfRule type="expression" dxfId="1119" priority="78">
      <formula>D134="日"</formula>
    </cfRule>
    <cfRule type="expression" dxfId="1118" priority="77">
      <formula>MONTH(C134)&lt;&gt;$C$1</formula>
    </cfRule>
  </conditionalFormatting>
  <conditionalFormatting sqref="C138">
    <cfRule type="expression" dxfId="1117" priority="69">
      <formula>MONTH(C138)&lt;&gt;$C$1</formula>
    </cfRule>
    <cfRule type="expression" dxfId="1116" priority="70">
      <formula>D138="日"</formula>
    </cfRule>
    <cfRule type="expression" dxfId="1115" priority="72">
      <formula>C139&lt;&gt;""</formula>
    </cfRule>
    <cfRule type="expression" dxfId="1114" priority="71">
      <formula>D138="土"</formula>
    </cfRule>
  </conditionalFormatting>
  <conditionalFormatting sqref="C142">
    <cfRule type="expression" dxfId="1113" priority="64">
      <formula>C143&lt;&gt;""</formula>
    </cfRule>
    <cfRule type="expression" dxfId="1112" priority="63">
      <formula>D142="土"</formula>
    </cfRule>
    <cfRule type="expression" dxfId="1111" priority="62">
      <formula>D142="日"</formula>
    </cfRule>
    <cfRule type="expression" dxfId="1110" priority="61">
      <formula>MONTH(C142)&lt;&gt;$C$1</formula>
    </cfRule>
  </conditionalFormatting>
  <conditionalFormatting sqref="C147">
    <cfRule type="expression" dxfId="1109" priority="56">
      <formula>C148&lt;&gt;""</formula>
    </cfRule>
    <cfRule type="expression" dxfId="1108" priority="55">
      <formula>D147="土"</formula>
    </cfRule>
    <cfRule type="expression" dxfId="1107" priority="53">
      <formula>MONTH(C147)&lt;&gt;$C$1</formula>
    </cfRule>
    <cfRule type="expression" dxfId="1106" priority="54">
      <formula>D147="日"</formula>
    </cfRule>
  </conditionalFormatting>
  <conditionalFormatting sqref="C151">
    <cfRule type="expression" dxfId="1105" priority="46">
      <formula>D151="日"</formula>
    </cfRule>
    <cfRule type="expression" dxfId="1104" priority="47">
      <formula>D151="土"</formula>
    </cfRule>
    <cfRule type="expression" dxfId="1103" priority="48">
      <formula>C152&lt;&gt;""</formula>
    </cfRule>
    <cfRule type="expression" dxfId="1102" priority="45">
      <formula>MONTH(C151)&lt;&gt;$C$1</formula>
    </cfRule>
  </conditionalFormatting>
  <conditionalFormatting sqref="C155">
    <cfRule type="expression" dxfId="1101" priority="40">
      <formula>C156&lt;&gt;""</formula>
    </cfRule>
    <cfRule type="expression" dxfId="1100" priority="39">
      <formula>D155="土"</formula>
    </cfRule>
    <cfRule type="expression" dxfId="1099" priority="38">
      <formula>D155="日"</formula>
    </cfRule>
    <cfRule type="expression" dxfId="1098" priority="37">
      <formula>MONTH(C155)&lt;&gt;$C$1</formula>
    </cfRule>
  </conditionalFormatting>
  <conditionalFormatting sqref="C159">
    <cfRule type="expression" dxfId="1097" priority="31">
      <formula>D159="土"</formula>
    </cfRule>
    <cfRule type="expression" dxfId="1096" priority="32">
      <formula>C160&lt;&gt;""</formula>
    </cfRule>
    <cfRule type="expression" dxfId="1095" priority="29">
      <formula>MONTH(C159)&lt;&gt;$C$1</formula>
    </cfRule>
    <cfRule type="expression" dxfId="1094" priority="30">
      <formula>D159="日"</formula>
    </cfRule>
  </conditionalFormatting>
  <conditionalFormatting sqref="C163">
    <cfRule type="expression" dxfId="1093" priority="21">
      <formula>MONTH(C163)&lt;&gt;$C$1</formula>
    </cfRule>
    <cfRule type="expression" dxfId="1092" priority="24">
      <formula>C164&lt;&gt;""</formula>
    </cfRule>
    <cfRule type="expression" dxfId="1091" priority="22">
      <formula>D163="日"</formula>
    </cfRule>
    <cfRule type="expression" dxfId="1090" priority="23">
      <formula>D163="土"</formula>
    </cfRule>
  </conditionalFormatting>
  <conditionalFormatting sqref="C167">
    <cfRule type="expression" dxfId="1089" priority="13">
      <formula>MONTH(C167)&lt;&gt;$C$1</formula>
    </cfRule>
    <cfRule type="expression" dxfId="1088" priority="14">
      <formula>D167="日"</formula>
    </cfRule>
    <cfRule type="expression" dxfId="1087" priority="15">
      <formula>D167="土"</formula>
    </cfRule>
    <cfRule type="expression" dxfId="1086" priority="16">
      <formula>C168&lt;&gt;""</formula>
    </cfRule>
  </conditionalFormatting>
  <conditionalFormatting sqref="C171">
    <cfRule type="expression" dxfId="1085" priority="8">
      <formula>C172&lt;&gt;""</formula>
    </cfRule>
    <cfRule type="expression" dxfId="1084" priority="7">
      <formula>D171="土"</formula>
    </cfRule>
    <cfRule type="expression" dxfId="1083" priority="5">
      <formula>MONTH(C171)&lt;&gt;$C$1</formula>
    </cfRule>
    <cfRule type="expression" dxfId="1082" priority="6">
      <formula>D171="日"</formula>
    </cfRule>
  </conditionalFormatting>
  <conditionalFormatting sqref="C3:D3">
    <cfRule type="expression" dxfId="1081" priority="699">
      <formula>MONTH(B2)&lt;&gt;$C$1</formula>
    </cfRule>
  </conditionalFormatting>
  <conditionalFormatting sqref="C7:D7">
    <cfRule type="expression" dxfId="1080" priority="698">
      <formula>MONTH(B6)&lt;&gt;$C$1</formula>
    </cfRule>
  </conditionalFormatting>
  <conditionalFormatting sqref="C11:D11">
    <cfRule type="expression" dxfId="1079" priority="697">
      <formula>MONTH(B10)&lt;&gt;$C$1</formula>
    </cfRule>
  </conditionalFormatting>
  <conditionalFormatting sqref="C15:D15">
    <cfRule type="expression" dxfId="1078" priority="696">
      <formula>MONTH(B14)&lt;&gt;$C$1</formula>
    </cfRule>
  </conditionalFormatting>
  <conditionalFormatting sqref="C19:D19">
    <cfRule type="expression" dxfId="1077" priority="695">
      <formula>MONTH(B18)&lt;&gt;$C$1</formula>
    </cfRule>
  </conditionalFormatting>
  <conditionalFormatting sqref="C23:D23">
    <cfRule type="expression" dxfId="1076" priority="694">
      <formula>MONTH(B22)&lt;&gt;$C$1</formula>
    </cfRule>
  </conditionalFormatting>
  <conditionalFormatting sqref="C27:D27">
    <cfRule type="expression" dxfId="1075" priority="691">
      <formula>MONTH(B26)&lt;&gt;$C$1</formula>
    </cfRule>
  </conditionalFormatting>
  <conditionalFormatting sqref="C32:D32">
    <cfRule type="expression" dxfId="1074" priority="690">
      <formula>MONTH(B31)&lt;&gt;$C$1</formula>
    </cfRule>
  </conditionalFormatting>
  <conditionalFormatting sqref="C36:D36">
    <cfRule type="expression" dxfId="1073" priority="689">
      <formula>MONTH(B35)&lt;&gt;$C$1</formula>
    </cfRule>
  </conditionalFormatting>
  <conditionalFormatting sqref="C44:D44">
    <cfRule type="expression" dxfId="1072" priority="688">
      <formula>MONTH(B43)&lt;&gt;$C$1</formula>
    </cfRule>
  </conditionalFormatting>
  <conditionalFormatting sqref="C48:D48">
    <cfRule type="expression" dxfId="1071" priority="687">
      <formula>MONTH(B47)&lt;&gt;$C$1</formula>
    </cfRule>
  </conditionalFormatting>
  <conditionalFormatting sqref="C52:D52">
    <cfRule type="expression" dxfId="1070" priority="686">
      <formula>MONTH(B51)&lt;&gt;$C$1</formula>
    </cfRule>
  </conditionalFormatting>
  <conditionalFormatting sqref="C56:D56">
    <cfRule type="expression" dxfId="1069" priority="685">
      <formula>MONTH(B55)&lt;&gt;$C$1</formula>
    </cfRule>
  </conditionalFormatting>
  <conditionalFormatting sqref="C61:D61">
    <cfRule type="expression" dxfId="1068" priority="684">
      <formula>MONTH(B60)&lt;&gt;$C$1</formula>
    </cfRule>
  </conditionalFormatting>
  <conditionalFormatting sqref="C65:D65">
    <cfRule type="expression" dxfId="1067" priority="683">
      <formula>MONTH(B64)&lt;&gt;$C$1</formula>
    </cfRule>
  </conditionalFormatting>
  <conditionalFormatting sqref="C69:D69">
    <cfRule type="expression" dxfId="1066" priority="682">
      <formula>MONTH(B68)&lt;&gt;$C$1</formula>
    </cfRule>
  </conditionalFormatting>
  <conditionalFormatting sqref="C73:D73">
    <cfRule type="expression" dxfId="1065" priority="681">
      <formula>MONTH(B72)&lt;&gt;$C$1</formula>
    </cfRule>
  </conditionalFormatting>
  <conditionalFormatting sqref="C77:D77">
    <cfRule type="expression" dxfId="1064" priority="680">
      <formula>MONTH(B76)&lt;&gt;$C$1</formula>
    </cfRule>
  </conditionalFormatting>
  <conditionalFormatting sqref="C81:D81">
    <cfRule type="expression" dxfId="1063" priority="679">
      <formula>MONTH(B80)&lt;&gt;$C$1</formula>
    </cfRule>
  </conditionalFormatting>
  <conditionalFormatting sqref="C85:D85">
    <cfRule type="expression" dxfId="1062" priority="678">
      <formula>MONTH(B84)&lt;&gt;$C$1</formula>
    </cfRule>
  </conditionalFormatting>
  <conditionalFormatting sqref="C90:D90">
    <cfRule type="expression" dxfId="1061" priority="677">
      <formula>MONTH(B89)&lt;&gt;$C$1</formula>
    </cfRule>
  </conditionalFormatting>
  <conditionalFormatting sqref="C94:D94">
    <cfRule type="expression" dxfId="1060" priority="676">
      <formula>MONTH(B93)&lt;&gt;$C$1</formula>
    </cfRule>
  </conditionalFormatting>
  <conditionalFormatting sqref="C98:D98">
    <cfRule type="expression" dxfId="1059" priority="675">
      <formula>MONTH(B97)&lt;&gt;$C$1</formula>
    </cfRule>
  </conditionalFormatting>
  <conditionalFormatting sqref="C102:D102">
    <cfRule type="expression" dxfId="1058" priority="674">
      <formula>MONTH(B101)&lt;&gt;$C$1</formula>
    </cfRule>
  </conditionalFormatting>
  <conditionalFormatting sqref="C106:D106">
    <cfRule type="expression" dxfId="1057" priority="673">
      <formula>MONTH(B105)&lt;&gt;$C$1</formula>
    </cfRule>
  </conditionalFormatting>
  <conditionalFormatting sqref="C110:D110">
    <cfRule type="expression" dxfId="1056" priority="672">
      <formula>MONTH(B109)&lt;&gt;$C$1</formula>
    </cfRule>
  </conditionalFormatting>
  <conditionalFormatting sqref="C114:D114">
    <cfRule type="expression" dxfId="1055" priority="671">
      <formula>MONTH(B113)&lt;&gt;$C$1</formula>
    </cfRule>
  </conditionalFormatting>
  <conditionalFormatting sqref="C119:D119">
    <cfRule type="expression" dxfId="1054" priority="670">
      <formula>MONTH(B118)&lt;&gt;$C$1</formula>
    </cfRule>
  </conditionalFormatting>
  <conditionalFormatting sqref="C123:D123">
    <cfRule type="expression" dxfId="1053" priority="669">
      <formula>MONTH(B122)&lt;&gt;$C$1</formula>
    </cfRule>
  </conditionalFormatting>
  <conditionalFormatting sqref="C127:D127">
    <cfRule type="expression" dxfId="1052" priority="668">
      <formula>MONTH(B126)&lt;&gt;$C$1</formula>
    </cfRule>
  </conditionalFormatting>
  <conditionalFormatting sqref="C131:D131">
    <cfRule type="expression" dxfId="1051" priority="667">
      <formula>MONTH(B130)&lt;&gt;$C$1</formula>
    </cfRule>
  </conditionalFormatting>
  <conditionalFormatting sqref="C135:D135">
    <cfRule type="expression" dxfId="1050" priority="666">
      <formula>MONTH(B134)&lt;&gt;$C$1</formula>
    </cfRule>
  </conditionalFormatting>
  <conditionalFormatting sqref="C139:D139">
    <cfRule type="expression" dxfId="1049" priority="665">
      <formula>MONTH(B138)&lt;&gt;$C$1</formula>
    </cfRule>
  </conditionalFormatting>
  <conditionalFormatting sqref="C143:D143">
    <cfRule type="expression" dxfId="1048" priority="664">
      <formula>MONTH(B142)&lt;&gt;$C$1</formula>
    </cfRule>
  </conditionalFormatting>
  <conditionalFormatting sqref="C148:D148">
    <cfRule type="expression" dxfId="1047" priority="663">
      <formula>MONTH(B147)&lt;&gt;$C$1</formula>
    </cfRule>
  </conditionalFormatting>
  <conditionalFormatting sqref="C152:D152">
    <cfRule type="expression" dxfId="1046" priority="662">
      <formula>MONTH(B151)&lt;&gt;$C$1</formula>
    </cfRule>
  </conditionalFormatting>
  <conditionalFormatting sqref="C156:D156">
    <cfRule type="expression" dxfId="1045" priority="661">
      <formula>MONTH(B155)&lt;&gt;$C$1</formula>
    </cfRule>
  </conditionalFormatting>
  <conditionalFormatting sqref="C160:D160">
    <cfRule type="expression" dxfId="1044" priority="660">
      <formula>MONTH(B159)&lt;&gt;$C$1</formula>
    </cfRule>
  </conditionalFormatting>
  <conditionalFormatting sqref="C164:D164">
    <cfRule type="expression" dxfId="1043" priority="659">
      <formula>MONTH(B163)&lt;&gt;$C$1</formula>
    </cfRule>
  </conditionalFormatting>
  <conditionalFormatting sqref="C168:D168">
    <cfRule type="expression" dxfId="1042" priority="658">
      <formula>MONTH(B167)&lt;&gt;$C$1</formula>
    </cfRule>
  </conditionalFormatting>
  <conditionalFormatting sqref="C172:D172">
    <cfRule type="expression" dxfId="1041" priority="657">
      <formula>MONTH(B171)&lt;&gt;$C$1</formula>
    </cfRule>
  </conditionalFormatting>
  <conditionalFormatting sqref="D2">
    <cfRule type="expression" dxfId="1040" priority="896">
      <formula>C3&lt;&gt;""</formula>
    </cfRule>
    <cfRule type="expression" dxfId="1039" priority="895">
      <formula>D2="土"</formula>
    </cfRule>
    <cfRule type="expression" dxfId="1038" priority="894">
      <formula>D2="日"</formula>
    </cfRule>
    <cfRule type="expression" dxfId="1037" priority="871">
      <formula>MONTH(C2)&lt;&gt;$C$1</formula>
    </cfRule>
  </conditionalFormatting>
  <conditionalFormatting sqref="D6">
    <cfRule type="expression" dxfId="1036" priority="492">
      <formula>C7&lt;&gt;""</formula>
    </cfRule>
    <cfRule type="expression" dxfId="1035" priority="491">
      <formula>D6="土"</formula>
    </cfRule>
    <cfRule type="expression" dxfId="1034" priority="490">
      <formula>D6="日"</formula>
    </cfRule>
    <cfRule type="expression" dxfId="1033" priority="489">
      <formula>MONTH(C6)&lt;&gt;$C$1</formula>
    </cfRule>
  </conditionalFormatting>
  <conditionalFormatting sqref="D10">
    <cfRule type="expression" dxfId="1032" priority="314">
      <formula>D10="日"</formula>
    </cfRule>
    <cfRule type="expression" dxfId="1031" priority="313">
      <formula>MONTH(C10)&lt;&gt;$C$1</formula>
    </cfRule>
    <cfRule type="expression" dxfId="1030" priority="316">
      <formula>C11&lt;&gt;""</formula>
    </cfRule>
    <cfRule type="expression" dxfId="1029" priority="315">
      <formula>D10="土"</formula>
    </cfRule>
  </conditionalFormatting>
  <conditionalFormatting sqref="D14">
    <cfRule type="expression" dxfId="1028" priority="308">
      <formula>C15&lt;&gt;""</formula>
    </cfRule>
    <cfRule type="expression" dxfId="1027" priority="307">
      <formula>D14="土"</formula>
    </cfRule>
    <cfRule type="expression" dxfId="1026" priority="306">
      <formula>D14="日"</formula>
    </cfRule>
    <cfRule type="expression" dxfId="1025" priority="305">
      <formula>MONTH(C14)&lt;&gt;$C$1</formula>
    </cfRule>
  </conditionalFormatting>
  <conditionalFormatting sqref="D18">
    <cfRule type="expression" dxfId="1024" priority="300">
      <formula>C19&lt;&gt;""</formula>
    </cfRule>
    <cfRule type="expression" dxfId="1023" priority="299">
      <formula>D18="土"</formula>
    </cfRule>
    <cfRule type="expression" dxfId="1022" priority="298">
      <formula>D18="日"</formula>
    </cfRule>
    <cfRule type="expression" dxfId="1021" priority="297">
      <formula>MONTH(C18)&lt;&gt;$C$1</formula>
    </cfRule>
  </conditionalFormatting>
  <conditionalFormatting sqref="D22">
    <cfRule type="expression" dxfId="1020" priority="289">
      <formula>MONTH(C22)&lt;&gt;$C$1</formula>
    </cfRule>
    <cfRule type="expression" dxfId="1019" priority="290">
      <formula>D22="日"</formula>
    </cfRule>
    <cfRule type="expression" dxfId="1018" priority="292">
      <formula>C23&lt;&gt;""</formula>
    </cfRule>
    <cfRule type="expression" dxfId="1017" priority="291">
      <formula>D22="土"</formula>
    </cfRule>
  </conditionalFormatting>
  <conditionalFormatting sqref="D26">
    <cfRule type="expression" dxfId="1016" priority="282">
      <formula>D26="日"</formula>
    </cfRule>
    <cfRule type="expression" dxfId="1015" priority="283">
      <formula>D26="土"</formula>
    </cfRule>
    <cfRule type="expression" dxfId="1014" priority="284">
      <formula>C27&lt;&gt;""</formula>
    </cfRule>
    <cfRule type="expression" dxfId="1013" priority="281">
      <formula>MONTH(C26)&lt;&gt;$C$1</formula>
    </cfRule>
  </conditionalFormatting>
  <conditionalFormatting sqref="D31">
    <cfRule type="expression" dxfId="1012" priority="273">
      <formula>MONTH(C31)&lt;&gt;$C$1</formula>
    </cfRule>
    <cfRule type="expression" dxfId="1011" priority="276">
      <formula>C32&lt;&gt;""</formula>
    </cfRule>
    <cfRule type="expression" dxfId="1010" priority="275">
      <formula>D31="土"</formula>
    </cfRule>
    <cfRule type="expression" dxfId="1009" priority="274">
      <formula>D31="日"</formula>
    </cfRule>
  </conditionalFormatting>
  <conditionalFormatting sqref="D35">
    <cfRule type="expression" dxfId="1008" priority="268">
      <formula>C36&lt;&gt;""</formula>
    </cfRule>
    <cfRule type="expression" dxfId="1007" priority="267">
      <formula>D35="土"</formula>
    </cfRule>
    <cfRule type="expression" dxfId="1006" priority="266">
      <formula>D35="日"</formula>
    </cfRule>
    <cfRule type="expression" dxfId="1005" priority="265">
      <formula>MONTH(C35)&lt;&gt;$C$1</formula>
    </cfRule>
  </conditionalFormatting>
  <conditionalFormatting sqref="D39">
    <cfRule type="expression" dxfId="1004" priority="260">
      <formula>C40&lt;&gt;""</formula>
    </cfRule>
    <cfRule type="expression" dxfId="1003" priority="259">
      <formula>D39="土"</formula>
    </cfRule>
    <cfRule type="expression" dxfId="1002" priority="258">
      <formula>D39="日"</formula>
    </cfRule>
    <cfRule type="expression" dxfId="1001" priority="257">
      <formula>MONTH(C39)&lt;&gt;$C$1</formula>
    </cfRule>
  </conditionalFormatting>
  <conditionalFormatting sqref="D43">
    <cfRule type="expression" dxfId="1000" priority="249">
      <formula>MONTH(C43)&lt;&gt;$C$1</formula>
    </cfRule>
    <cfRule type="expression" dxfId="999" priority="250">
      <formula>D43="日"</formula>
    </cfRule>
    <cfRule type="expression" dxfId="998" priority="251">
      <formula>D43="土"</formula>
    </cfRule>
    <cfRule type="expression" dxfId="997" priority="252">
      <formula>C44&lt;&gt;""</formula>
    </cfRule>
  </conditionalFormatting>
  <conditionalFormatting sqref="D47">
    <cfRule type="expression" dxfId="996" priority="242">
      <formula>D47="日"</formula>
    </cfRule>
    <cfRule type="expression" dxfId="995" priority="243">
      <formula>D47="土"</formula>
    </cfRule>
    <cfRule type="expression" dxfId="994" priority="244">
      <formula>C48&lt;&gt;""</formula>
    </cfRule>
    <cfRule type="expression" dxfId="993" priority="241">
      <formula>MONTH(C47)&lt;&gt;$C$1</formula>
    </cfRule>
  </conditionalFormatting>
  <conditionalFormatting sqref="D51">
    <cfRule type="expression" dxfId="992" priority="233">
      <formula>MONTH(C51)&lt;&gt;$C$1</formula>
    </cfRule>
    <cfRule type="expression" dxfId="991" priority="234">
      <formula>D51="日"</formula>
    </cfRule>
    <cfRule type="expression" dxfId="990" priority="235">
      <formula>D51="土"</formula>
    </cfRule>
    <cfRule type="expression" dxfId="989" priority="236">
      <formula>C52&lt;&gt;""</formula>
    </cfRule>
  </conditionalFormatting>
  <conditionalFormatting sqref="D55">
    <cfRule type="expression" dxfId="988" priority="228">
      <formula>C56&lt;&gt;""</formula>
    </cfRule>
    <cfRule type="expression" dxfId="987" priority="227">
      <formula>D55="土"</formula>
    </cfRule>
    <cfRule type="expression" dxfId="986" priority="225">
      <formula>MONTH(C55)&lt;&gt;$C$1</formula>
    </cfRule>
    <cfRule type="expression" dxfId="985" priority="226">
      <formula>D55="日"</formula>
    </cfRule>
  </conditionalFormatting>
  <conditionalFormatting sqref="D60">
    <cfRule type="expression" dxfId="984" priority="218">
      <formula>D60="日"</formula>
    </cfRule>
    <cfRule type="expression" dxfId="983" priority="217">
      <formula>MONTH(C60)&lt;&gt;$C$1</formula>
    </cfRule>
    <cfRule type="expression" dxfId="982" priority="219">
      <formula>D60="土"</formula>
    </cfRule>
    <cfRule type="expression" dxfId="981" priority="220">
      <formula>C61&lt;&gt;""</formula>
    </cfRule>
  </conditionalFormatting>
  <conditionalFormatting sqref="D64">
    <cfRule type="expression" dxfId="980" priority="211">
      <formula>D64="土"</formula>
    </cfRule>
    <cfRule type="expression" dxfId="979" priority="212">
      <formula>C65&lt;&gt;""</formula>
    </cfRule>
    <cfRule type="expression" dxfId="978" priority="209">
      <formula>MONTH(C64)&lt;&gt;$C$1</formula>
    </cfRule>
    <cfRule type="expression" dxfId="977" priority="210">
      <formula>D64="日"</formula>
    </cfRule>
  </conditionalFormatting>
  <conditionalFormatting sqref="D68">
    <cfRule type="expression" dxfId="976" priority="203">
      <formula>D68="土"</formula>
    </cfRule>
    <cfRule type="expression" dxfId="975" priority="201">
      <formula>MONTH(C68)&lt;&gt;$C$1</formula>
    </cfRule>
    <cfRule type="expression" dxfId="974" priority="202">
      <formula>D68="日"</formula>
    </cfRule>
    <cfRule type="expression" dxfId="973" priority="204">
      <formula>C69&lt;&gt;""</formula>
    </cfRule>
  </conditionalFormatting>
  <conditionalFormatting sqref="D72">
    <cfRule type="expression" dxfId="972" priority="196">
      <formula>C73&lt;&gt;""</formula>
    </cfRule>
    <cfRule type="expression" dxfId="971" priority="195">
      <formula>D72="土"</formula>
    </cfRule>
    <cfRule type="expression" dxfId="970" priority="194">
      <formula>D72="日"</formula>
    </cfRule>
    <cfRule type="expression" dxfId="969" priority="193">
      <formula>MONTH(C72)&lt;&gt;$C$1</formula>
    </cfRule>
  </conditionalFormatting>
  <conditionalFormatting sqref="D76">
    <cfRule type="expression" dxfId="968" priority="185">
      <formula>MONTH(C76)&lt;&gt;$C$1</formula>
    </cfRule>
    <cfRule type="expression" dxfId="967" priority="186">
      <formula>D76="日"</formula>
    </cfRule>
    <cfRule type="expression" dxfId="966" priority="187">
      <formula>D76="土"</formula>
    </cfRule>
    <cfRule type="expression" dxfId="965" priority="188">
      <formula>C77&lt;&gt;""</formula>
    </cfRule>
  </conditionalFormatting>
  <conditionalFormatting sqref="D80">
    <cfRule type="expression" dxfId="964" priority="178">
      <formula>D80="日"</formula>
    </cfRule>
    <cfRule type="expression" dxfId="963" priority="179">
      <formula>D80="土"</formula>
    </cfRule>
    <cfRule type="expression" dxfId="962" priority="177">
      <formula>MONTH(C80)&lt;&gt;$C$1</formula>
    </cfRule>
    <cfRule type="expression" dxfId="961" priority="180">
      <formula>C81&lt;&gt;""</formula>
    </cfRule>
  </conditionalFormatting>
  <conditionalFormatting sqref="D84">
    <cfRule type="expression" dxfId="960" priority="172">
      <formula>C85&lt;&gt;""</formula>
    </cfRule>
    <cfRule type="expression" dxfId="959" priority="170">
      <formula>D84="日"</formula>
    </cfRule>
    <cfRule type="expression" dxfId="958" priority="169">
      <formula>MONTH(C84)&lt;&gt;$C$1</formula>
    </cfRule>
    <cfRule type="expression" dxfId="957" priority="171">
      <formula>D84="土"</formula>
    </cfRule>
  </conditionalFormatting>
  <conditionalFormatting sqref="D89">
    <cfRule type="expression" dxfId="956" priority="162">
      <formula>D89="日"</formula>
    </cfRule>
    <cfRule type="expression" dxfId="955" priority="163">
      <formula>D89="土"</formula>
    </cfRule>
    <cfRule type="expression" dxfId="954" priority="164">
      <formula>C90&lt;&gt;""</formula>
    </cfRule>
    <cfRule type="expression" dxfId="953" priority="161">
      <formula>MONTH(C89)&lt;&gt;$C$1</formula>
    </cfRule>
  </conditionalFormatting>
  <conditionalFormatting sqref="D93">
    <cfRule type="expression" dxfId="952" priority="156">
      <formula>C94&lt;&gt;""</formula>
    </cfRule>
    <cfRule type="expression" dxfId="951" priority="154">
      <formula>D93="日"</formula>
    </cfRule>
    <cfRule type="expression" dxfId="950" priority="155">
      <formula>D93="土"</formula>
    </cfRule>
    <cfRule type="expression" dxfId="949" priority="153">
      <formula>MONTH(C93)&lt;&gt;$C$1</formula>
    </cfRule>
  </conditionalFormatting>
  <conditionalFormatting sqref="D97">
    <cfRule type="expression" dxfId="948" priority="145">
      <formula>MONTH(C97)&lt;&gt;$C$1</formula>
    </cfRule>
    <cfRule type="expression" dxfId="947" priority="146">
      <formula>D97="日"</formula>
    </cfRule>
    <cfRule type="expression" dxfId="946" priority="148">
      <formula>C98&lt;&gt;""</formula>
    </cfRule>
    <cfRule type="expression" dxfId="945" priority="147">
      <formula>D97="土"</formula>
    </cfRule>
  </conditionalFormatting>
  <conditionalFormatting sqref="D101">
    <cfRule type="expression" dxfId="944" priority="137">
      <formula>MONTH(C101)&lt;&gt;$C$1</formula>
    </cfRule>
    <cfRule type="expression" dxfId="943" priority="138">
      <formula>D101="日"</formula>
    </cfRule>
    <cfRule type="expression" dxfId="942" priority="140">
      <formula>C102&lt;&gt;""</formula>
    </cfRule>
    <cfRule type="expression" dxfId="941" priority="139">
      <formula>D101="土"</formula>
    </cfRule>
  </conditionalFormatting>
  <conditionalFormatting sqref="D105">
    <cfRule type="expression" dxfId="940" priority="131">
      <formula>D105="土"</formula>
    </cfRule>
    <cfRule type="expression" dxfId="939" priority="132">
      <formula>C106&lt;&gt;""</formula>
    </cfRule>
    <cfRule type="expression" dxfId="938" priority="130">
      <formula>D105="日"</formula>
    </cfRule>
    <cfRule type="expression" dxfId="937" priority="129">
      <formula>MONTH(C105)&lt;&gt;$C$1</formula>
    </cfRule>
  </conditionalFormatting>
  <conditionalFormatting sqref="D109">
    <cfRule type="expression" dxfId="936" priority="124">
      <formula>C110&lt;&gt;""</formula>
    </cfRule>
    <cfRule type="expression" dxfId="935" priority="123">
      <formula>D109="土"</formula>
    </cfRule>
    <cfRule type="expression" dxfId="934" priority="122">
      <formula>D109="日"</formula>
    </cfRule>
    <cfRule type="expression" dxfId="933" priority="121">
      <formula>MONTH(C109)&lt;&gt;$C$1</formula>
    </cfRule>
  </conditionalFormatting>
  <conditionalFormatting sqref="D113">
    <cfRule type="expression" dxfId="932" priority="113">
      <formula>MONTH(C113)&lt;&gt;$C$1</formula>
    </cfRule>
    <cfRule type="expression" dxfId="931" priority="114">
      <formula>D113="日"</formula>
    </cfRule>
    <cfRule type="expression" dxfId="930" priority="115">
      <formula>D113="土"</formula>
    </cfRule>
    <cfRule type="expression" dxfId="929" priority="116">
      <formula>C114&lt;&gt;""</formula>
    </cfRule>
  </conditionalFormatting>
  <conditionalFormatting sqref="D118">
    <cfRule type="expression" dxfId="928" priority="107">
      <formula>D118="土"</formula>
    </cfRule>
    <cfRule type="expression" dxfId="927" priority="108">
      <formula>C119&lt;&gt;""</formula>
    </cfRule>
    <cfRule type="expression" dxfId="926" priority="105">
      <formula>MONTH(C118)&lt;&gt;$C$1</formula>
    </cfRule>
    <cfRule type="expression" dxfId="925" priority="106">
      <formula>D118="日"</formula>
    </cfRule>
  </conditionalFormatting>
  <conditionalFormatting sqref="D122">
    <cfRule type="expression" dxfId="924" priority="97">
      <formula>MONTH(C122)&lt;&gt;$C$1</formula>
    </cfRule>
    <cfRule type="expression" dxfId="923" priority="98">
      <formula>D122="日"</formula>
    </cfRule>
    <cfRule type="expression" dxfId="922" priority="99">
      <formula>D122="土"</formula>
    </cfRule>
    <cfRule type="expression" dxfId="921" priority="100">
      <formula>C123&lt;&gt;""</formula>
    </cfRule>
  </conditionalFormatting>
  <conditionalFormatting sqref="D126">
    <cfRule type="expression" dxfId="920" priority="91">
      <formula>D126="土"</formula>
    </cfRule>
    <cfRule type="expression" dxfId="919" priority="89">
      <formula>MONTH(C126)&lt;&gt;$C$1</formula>
    </cfRule>
    <cfRule type="expression" dxfId="918" priority="90">
      <formula>D126="日"</formula>
    </cfRule>
    <cfRule type="expression" dxfId="917" priority="92">
      <formula>C127&lt;&gt;""</formula>
    </cfRule>
  </conditionalFormatting>
  <conditionalFormatting sqref="D130">
    <cfRule type="expression" dxfId="916" priority="84">
      <formula>C131&lt;&gt;""</formula>
    </cfRule>
    <cfRule type="expression" dxfId="915" priority="82">
      <formula>D130="日"</formula>
    </cfRule>
    <cfRule type="expression" dxfId="914" priority="81">
      <formula>MONTH(C130)&lt;&gt;$C$1</formula>
    </cfRule>
    <cfRule type="expression" dxfId="913" priority="83">
      <formula>D130="土"</formula>
    </cfRule>
  </conditionalFormatting>
  <conditionalFormatting sqref="D134">
    <cfRule type="expression" dxfId="912" priority="76">
      <formula>C135&lt;&gt;""</formula>
    </cfRule>
    <cfRule type="expression" dxfId="911" priority="75">
      <formula>D134="土"</formula>
    </cfRule>
    <cfRule type="expression" dxfId="910" priority="74">
      <formula>D134="日"</formula>
    </cfRule>
    <cfRule type="expression" dxfId="909" priority="73">
      <formula>MONTH(C134)&lt;&gt;$C$1</formula>
    </cfRule>
  </conditionalFormatting>
  <conditionalFormatting sqref="D138">
    <cfRule type="expression" dxfId="908" priority="66">
      <formula>D138="日"</formula>
    </cfRule>
    <cfRule type="expression" dxfId="907" priority="67">
      <formula>D138="土"</formula>
    </cfRule>
    <cfRule type="expression" dxfId="906" priority="68">
      <formula>C139&lt;&gt;""</formula>
    </cfRule>
    <cfRule type="expression" dxfId="905" priority="65">
      <formula>MONTH(C138)&lt;&gt;$C$1</formula>
    </cfRule>
  </conditionalFormatting>
  <conditionalFormatting sqref="D142">
    <cfRule type="expression" dxfId="904" priority="57">
      <formula>MONTH(C142)&lt;&gt;$C$1</formula>
    </cfRule>
    <cfRule type="expression" dxfId="903" priority="60">
      <formula>C143&lt;&gt;""</formula>
    </cfRule>
    <cfRule type="expression" dxfId="902" priority="58">
      <formula>D142="日"</formula>
    </cfRule>
    <cfRule type="expression" dxfId="901" priority="59">
      <formula>D142="土"</formula>
    </cfRule>
  </conditionalFormatting>
  <conditionalFormatting sqref="D147">
    <cfRule type="expression" dxfId="900" priority="52">
      <formula>C148&lt;&gt;""</formula>
    </cfRule>
    <cfRule type="expression" dxfId="899" priority="51">
      <formula>D147="土"</formula>
    </cfRule>
    <cfRule type="expression" dxfId="898" priority="50">
      <formula>D147="日"</formula>
    </cfRule>
    <cfRule type="expression" dxfId="897" priority="49">
      <formula>MONTH(C147)&lt;&gt;$C$1</formula>
    </cfRule>
  </conditionalFormatting>
  <conditionalFormatting sqref="D151">
    <cfRule type="expression" dxfId="896" priority="44">
      <formula>C152&lt;&gt;""</formula>
    </cfRule>
    <cfRule type="expression" dxfId="895" priority="43">
      <formula>D151="土"</formula>
    </cfRule>
    <cfRule type="expression" dxfId="894" priority="42">
      <formula>D151="日"</formula>
    </cfRule>
    <cfRule type="expression" dxfId="893" priority="41">
      <formula>MONTH(C151)&lt;&gt;$C$1</formula>
    </cfRule>
  </conditionalFormatting>
  <conditionalFormatting sqref="D155">
    <cfRule type="expression" dxfId="892" priority="35">
      <formula>D155="土"</formula>
    </cfRule>
    <cfRule type="expression" dxfId="891" priority="33">
      <formula>MONTH(C155)&lt;&gt;$C$1</formula>
    </cfRule>
    <cfRule type="expression" dxfId="890" priority="34">
      <formula>D155="日"</formula>
    </cfRule>
    <cfRule type="expression" dxfId="889" priority="36">
      <formula>C156&lt;&gt;""</formula>
    </cfRule>
  </conditionalFormatting>
  <conditionalFormatting sqref="D159">
    <cfRule type="expression" dxfId="888" priority="26">
      <formula>D159="日"</formula>
    </cfRule>
    <cfRule type="expression" dxfId="887" priority="28">
      <formula>C160&lt;&gt;""</formula>
    </cfRule>
    <cfRule type="expression" dxfId="886" priority="27">
      <formula>D159="土"</formula>
    </cfRule>
    <cfRule type="expression" dxfId="885" priority="25">
      <formula>MONTH(C159)&lt;&gt;$C$1</formula>
    </cfRule>
  </conditionalFormatting>
  <conditionalFormatting sqref="D163">
    <cfRule type="expression" dxfId="884" priority="20">
      <formula>C164&lt;&gt;""</formula>
    </cfRule>
    <cfRule type="expression" dxfId="883" priority="19">
      <formula>D163="土"</formula>
    </cfRule>
    <cfRule type="expression" dxfId="882" priority="18">
      <formula>D163="日"</formula>
    </cfRule>
    <cfRule type="expression" dxfId="881" priority="17">
      <formula>MONTH(C163)&lt;&gt;$C$1</formula>
    </cfRule>
  </conditionalFormatting>
  <conditionalFormatting sqref="D167">
    <cfRule type="expression" dxfId="880" priority="11">
      <formula>D167="土"</formula>
    </cfRule>
    <cfRule type="expression" dxfId="879" priority="12">
      <formula>C168&lt;&gt;""</formula>
    </cfRule>
    <cfRule type="expression" dxfId="878" priority="9">
      <formula>MONTH(C167)&lt;&gt;$C$1</formula>
    </cfRule>
    <cfRule type="expression" dxfId="877" priority="10">
      <formula>D167="日"</formula>
    </cfRule>
  </conditionalFormatting>
  <conditionalFormatting sqref="D171">
    <cfRule type="expression" dxfId="876" priority="2">
      <formula>D171="日"</formula>
    </cfRule>
    <cfRule type="expression" dxfId="875" priority="1">
      <formula>MONTH(C171)&lt;&gt;$C$1</formula>
    </cfRule>
    <cfRule type="expression" dxfId="874" priority="3">
      <formula>D171="土"</formula>
    </cfRule>
    <cfRule type="expression" dxfId="873" priority="4">
      <formula>C172&lt;&gt;""</formula>
    </cfRule>
  </conditionalFormatting>
  <conditionalFormatting sqref="E3 E7 E11 E15 E19 E23 E27 E32 E36 E40 E44 E48 E52 E56 E61 E65 E69 E73 E77 E81 E85 E90 E94:E96 C95:C96 E98 E102 E106 E110 E114 E119 E123 E127 E131 E135 E139 E143">
    <cfRule type="expression" dxfId="872" priority="1068">
      <formula>#REF!="土"</formula>
    </cfRule>
    <cfRule type="expression" dxfId="871" priority="1069">
      <formula>C3&lt;&gt;""</formula>
    </cfRule>
  </conditionalFormatting>
  <conditionalFormatting sqref="E148 E152 E156 E160 E164 E168 E172">
    <cfRule type="expression" dxfId="870" priority="729">
      <formula>#REF!="日"</formula>
    </cfRule>
    <cfRule type="expression" dxfId="869" priority="730">
      <formula>#REF!="土"</formula>
    </cfRule>
    <cfRule type="expression" dxfId="868" priority="731">
      <formula>E148&lt;&gt;""</formula>
    </cfRule>
  </conditionalFormatting>
  <dataValidations count="3">
    <dataValidation type="list" allowBlank="1" showInputMessage="1" showErrorMessage="1" sqref="C1" xr:uid="{00000000-0002-0000-0300-000000000000}">
      <formula1>"1,2,3,4,5,6,7,8,9,10,11,12"</formula1>
    </dataValidation>
    <dataValidation type="whole" allowBlank="1" showInputMessage="1" showErrorMessage="1" sqref="AI1" xr:uid="{00000000-0002-0000-0300-000001000000}">
      <formula1>1</formula1>
      <formula2>3000</formula2>
    </dataValidation>
    <dataValidation type="list" allowBlank="1" showInputMessage="1" showErrorMessage="1" sqref="AE1" xr:uid="{00000000-0002-0000-0300-000002000000}">
      <formula1>"月,火,水,木,金,土,日"</formula1>
    </dataValidation>
  </dataValidations>
  <pageMargins left="0.23622047244094491" right="0.23622047244094491" top="0.59055118110236227" bottom="0.19685039370078741" header="0.31496062992125984" footer="0.31496062992125984"/>
  <pageSetup paperSize="9" scale="84" fitToHeight="0" orientation="landscape" r:id="rId1"/>
  <headerFooter alignWithMargins="0"/>
  <rowBreaks count="5" manualBreakCount="5">
    <brk id="29" max="32" man="1"/>
    <brk id="58" max="32" man="1"/>
    <brk id="87" max="32" man="1"/>
    <brk id="116" max="32" man="1"/>
    <brk id="145"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B1:T217"/>
  <sheetViews>
    <sheetView zoomScale="70" zoomScaleNormal="70" zoomScaleSheetLayoutView="85" workbookViewId="0"/>
  </sheetViews>
  <sheetFormatPr defaultColWidth="9" defaultRowHeight="15"/>
  <cols>
    <col min="1" max="1" width="2" style="1" customWidth="1"/>
    <col min="2" max="2" width="11.6640625" style="1" hidden="1" customWidth="1"/>
    <col min="3" max="3" width="6.109375" style="54" customWidth="1"/>
    <col min="4" max="4" width="4" style="18" customWidth="1"/>
    <col min="5" max="5" width="8.33203125" style="17" customWidth="1"/>
    <col min="6" max="6" width="60.6640625" style="16" customWidth="1"/>
    <col min="7" max="7" width="11.109375" style="10" customWidth="1"/>
    <col min="8" max="8" width="7.77734375" style="10" bestFit="1" customWidth="1"/>
    <col min="9" max="9" width="5.77734375" style="10" bestFit="1" customWidth="1"/>
    <col min="10" max="10" width="4.77734375" style="10" bestFit="1" customWidth="1"/>
    <col min="11" max="11" width="4.77734375" style="10" customWidth="1"/>
    <col min="12" max="12" width="19.21875" style="10" customWidth="1"/>
    <col min="13" max="20" width="5.6640625" style="11" customWidth="1"/>
    <col min="21" max="53" width="5.6640625" style="1" customWidth="1"/>
    <col min="54" max="16384" width="9" style="1"/>
  </cols>
  <sheetData>
    <row r="1" spans="2:20" s="330" customFormat="1" ht="24.6">
      <c r="C1" s="334"/>
      <c r="D1" s="335"/>
      <c r="E1" s="336"/>
      <c r="F1" s="337"/>
      <c r="G1" s="338">
        <v>2025</v>
      </c>
      <c r="H1" s="339" t="s">
        <v>0</v>
      </c>
      <c r="I1" s="340">
        <v>1</v>
      </c>
      <c r="J1" s="339" t="s">
        <v>1</v>
      </c>
      <c r="K1" s="342">
        <v>1</v>
      </c>
      <c r="L1" s="341" t="s">
        <v>83</v>
      </c>
      <c r="M1" s="341"/>
      <c r="N1" s="341"/>
      <c r="O1" s="341"/>
      <c r="P1" s="341"/>
      <c r="Q1" s="341"/>
      <c r="R1" s="341"/>
      <c r="S1" s="341"/>
      <c r="T1" s="341"/>
    </row>
    <row r="2" spans="2:20" ht="6.75" customHeight="1" thickBot="1">
      <c r="C2" s="44"/>
      <c r="D2" s="45"/>
      <c r="E2" s="24"/>
      <c r="F2" s="25"/>
      <c r="G2" s="26"/>
      <c r="H2" s="26"/>
      <c r="I2" s="26"/>
      <c r="J2" s="26"/>
      <c r="K2" s="26"/>
      <c r="L2" s="26"/>
    </row>
    <row r="3" spans="2:20" ht="15.6" thickBot="1">
      <c r="B3" s="6"/>
      <c r="C3" s="520" t="s">
        <v>2</v>
      </c>
      <c r="D3" s="521"/>
      <c r="E3" s="205" t="s">
        <v>27</v>
      </c>
      <c r="F3" s="522" t="s">
        <v>17</v>
      </c>
      <c r="G3" s="523"/>
      <c r="H3" s="523"/>
      <c r="I3" s="523"/>
      <c r="J3" s="523"/>
      <c r="K3" s="523"/>
      <c r="L3" s="524"/>
      <c r="M3" s="12"/>
      <c r="N3" s="12"/>
      <c r="O3" s="12"/>
      <c r="P3" s="12"/>
      <c r="Q3" s="12"/>
      <c r="R3" s="12"/>
      <c r="S3" s="12"/>
      <c r="T3" s="12"/>
    </row>
    <row r="4" spans="2:20" s="14" customFormat="1" ht="27" customHeight="1" thickTop="1">
      <c r="B4" s="15">
        <f>DATE($G$1,$I$1,K1)</f>
        <v>45658</v>
      </c>
      <c r="C4" s="411">
        <f>IF(MONTH(B4)&gt;$I$1,IF($K$1=1,"",IF(DAY(B4)&gt;=$K$1,"",B4)),B4)</f>
        <v>45658</v>
      </c>
      <c r="D4" s="412" t="str">
        <f>IF(C4="","",CHOOSE(WEEKDAY(C4,1),"日","月","火","水","木","金","土"))</f>
        <v>水</v>
      </c>
      <c r="E4" s="413" t="str">
        <f ca="1">IFERROR(VLOOKUP(B4,INDIRECT("祝祭日"),2,0),"")</f>
        <v>元日</v>
      </c>
      <c r="F4" s="514"/>
      <c r="G4" s="515"/>
      <c r="H4" s="515"/>
      <c r="I4" s="515"/>
      <c r="J4" s="515"/>
      <c r="K4" s="515"/>
      <c r="L4" s="516"/>
      <c r="M4" s="13"/>
      <c r="N4" s="13"/>
      <c r="O4" s="13"/>
      <c r="P4" s="13"/>
      <c r="Q4" s="13"/>
      <c r="R4" s="13"/>
      <c r="S4" s="13"/>
      <c r="T4" s="13"/>
    </row>
    <row r="5" spans="2:20" s="14" customFormat="1" ht="27" customHeight="1">
      <c r="B5" s="15">
        <f>B4+1</f>
        <v>45659</v>
      </c>
      <c r="C5" s="414">
        <f t="shared" ref="C5:C34" si="0">IF(MONTH(B5)&gt;$I$1,IF($K$1=1,"",IF(DAY(B5)&gt;=$K$1,"",B5)),B5)</f>
        <v>45659</v>
      </c>
      <c r="D5" s="19" t="str">
        <f t="shared" ref="D5:D34" si="1">IF(C5="","",CHOOSE(WEEKDAY(C5,1),"日","月","火","水","木","金","土"))</f>
        <v>木</v>
      </c>
      <c r="E5" s="20" t="str">
        <f t="shared" ref="E5:E34" ca="1" si="2">IFERROR(VLOOKUP(C5,INDIRECT("祝祭日"),2,0),"")</f>
        <v/>
      </c>
      <c r="F5" s="511"/>
      <c r="G5" s="512"/>
      <c r="H5" s="512"/>
      <c r="I5" s="512"/>
      <c r="J5" s="512"/>
      <c r="K5" s="512"/>
      <c r="L5" s="513"/>
      <c r="M5" s="13"/>
      <c r="N5" s="13"/>
      <c r="O5" s="13"/>
      <c r="P5" s="13"/>
      <c r="Q5" s="13"/>
      <c r="R5" s="13"/>
      <c r="S5" s="13"/>
      <c r="T5" s="13"/>
    </row>
    <row r="6" spans="2:20" s="14" customFormat="1" ht="27" customHeight="1">
      <c r="B6" s="15">
        <f t="shared" ref="B6:B34" si="3">B5+1</f>
        <v>45660</v>
      </c>
      <c r="C6" s="414">
        <f t="shared" si="0"/>
        <v>45660</v>
      </c>
      <c r="D6" s="19" t="str">
        <f t="shared" si="1"/>
        <v>金</v>
      </c>
      <c r="E6" s="20" t="str">
        <f t="shared" ca="1" si="2"/>
        <v/>
      </c>
      <c r="F6" s="511"/>
      <c r="G6" s="512"/>
      <c r="H6" s="512"/>
      <c r="I6" s="512"/>
      <c r="J6" s="512"/>
      <c r="K6" s="512"/>
      <c r="L6" s="513"/>
      <c r="M6" s="13"/>
      <c r="N6" s="13"/>
      <c r="O6" s="13"/>
      <c r="P6" s="13"/>
      <c r="Q6" s="13"/>
      <c r="R6" s="13"/>
      <c r="S6" s="13"/>
      <c r="T6" s="13"/>
    </row>
    <row r="7" spans="2:20" s="14" customFormat="1" ht="27" customHeight="1">
      <c r="B7" s="15">
        <f t="shared" si="3"/>
        <v>45661</v>
      </c>
      <c r="C7" s="414">
        <f t="shared" si="0"/>
        <v>45661</v>
      </c>
      <c r="D7" s="19" t="str">
        <f t="shared" si="1"/>
        <v>土</v>
      </c>
      <c r="E7" s="20" t="str">
        <f t="shared" ca="1" si="2"/>
        <v/>
      </c>
      <c r="F7" s="511"/>
      <c r="G7" s="512"/>
      <c r="H7" s="512"/>
      <c r="I7" s="512"/>
      <c r="J7" s="512"/>
      <c r="K7" s="512"/>
      <c r="L7" s="513"/>
      <c r="M7" s="13"/>
      <c r="N7" s="13"/>
      <c r="O7" s="13"/>
      <c r="P7" s="13"/>
      <c r="Q7" s="13"/>
      <c r="R7" s="13"/>
      <c r="S7" s="13"/>
      <c r="T7" s="13"/>
    </row>
    <row r="8" spans="2:20" s="14" customFormat="1" ht="27" customHeight="1">
      <c r="B8" s="15">
        <f t="shared" si="3"/>
        <v>45662</v>
      </c>
      <c r="C8" s="414">
        <f t="shared" si="0"/>
        <v>45662</v>
      </c>
      <c r="D8" s="19" t="str">
        <f t="shared" si="1"/>
        <v>日</v>
      </c>
      <c r="E8" s="20" t="str">
        <f t="shared" ca="1" si="2"/>
        <v/>
      </c>
      <c r="F8" s="511"/>
      <c r="G8" s="512"/>
      <c r="H8" s="512"/>
      <c r="I8" s="512"/>
      <c r="J8" s="512"/>
      <c r="K8" s="512"/>
      <c r="L8" s="513"/>
      <c r="M8" s="13"/>
      <c r="N8" s="13"/>
      <c r="O8" s="13"/>
      <c r="P8" s="13"/>
      <c r="Q8" s="13"/>
      <c r="R8" s="13"/>
      <c r="S8" s="13"/>
      <c r="T8" s="13"/>
    </row>
    <row r="9" spans="2:20" s="14" customFormat="1" ht="27" customHeight="1">
      <c r="B9" s="15">
        <f t="shared" si="3"/>
        <v>45663</v>
      </c>
      <c r="C9" s="414">
        <f t="shared" si="0"/>
        <v>45663</v>
      </c>
      <c r="D9" s="19" t="str">
        <f t="shared" si="1"/>
        <v>月</v>
      </c>
      <c r="E9" s="20" t="str">
        <f t="shared" ca="1" si="2"/>
        <v/>
      </c>
      <c r="F9" s="511"/>
      <c r="G9" s="512"/>
      <c r="H9" s="512"/>
      <c r="I9" s="512"/>
      <c r="J9" s="512"/>
      <c r="K9" s="512"/>
      <c r="L9" s="513"/>
      <c r="M9" s="13"/>
      <c r="N9" s="13"/>
      <c r="O9" s="13"/>
      <c r="P9" s="13"/>
      <c r="Q9" s="13"/>
      <c r="R9" s="13"/>
      <c r="S9" s="13"/>
      <c r="T9" s="13"/>
    </row>
    <row r="10" spans="2:20" s="14" customFormat="1" ht="27" customHeight="1">
      <c r="B10" s="15">
        <f t="shared" si="3"/>
        <v>45664</v>
      </c>
      <c r="C10" s="414">
        <f t="shared" si="0"/>
        <v>45664</v>
      </c>
      <c r="D10" s="19" t="str">
        <f t="shared" si="1"/>
        <v>火</v>
      </c>
      <c r="E10" s="20" t="str">
        <f t="shared" ca="1" si="2"/>
        <v/>
      </c>
      <c r="F10" s="511"/>
      <c r="G10" s="512"/>
      <c r="H10" s="512"/>
      <c r="I10" s="512"/>
      <c r="J10" s="512"/>
      <c r="K10" s="512"/>
      <c r="L10" s="513"/>
      <c r="M10" s="13"/>
      <c r="N10" s="13"/>
      <c r="O10" s="13"/>
      <c r="P10" s="13"/>
      <c r="Q10" s="13"/>
      <c r="R10" s="13"/>
      <c r="S10" s="13"/>
      <c r="T10" s="13"/>
    </row>
    <row r="11" spans="2:20" s="14" customFormat="1" ht="27" customHeight="1">
      <c r="B11" s="15">
        <f t="shared" si="3"/>
        <v>45665</v>
      </c>
      <c r="C11" s="414">
        <f t="shared" si="0"/>
        <v>45665</v>
      </c>
      <c r="D11" s="19" t="str">
        <f t="shared" si="1"/>
        <v>水</v>
      </c>
      <c r="E11" s="20" t="str">
        <f t="shared" ca="1" si="2"/>
        <v/>
      </c>
      <c r="F11" s="511"/>
      <c r="G11" s="512"/>
      <c r="H11" s="512"/>
      <c r="I11" s="512"/>
      <c r="J11" s="512"/>
      <c r="K11" s="512"/>
      <c r="L11" s="513"/>
      <c r="M11" s="13"/>
      <c r="N11" s="13"/>
      <c r="O11" s="13"/>
      <c r="P11" s="13"/>
      <c r="Q11" s="13"/>
      <c r="R11" s="13"/>
      <c r="S11" s="13"/>
      <c r="T11" s="13"/>
    </row>
    <row r="12" spans="2:20" s="14" customFormat="1" ht="27" customHeight="1">
      <c r="B12" s="15">
        <f t="shared" si="3"/>
        <v>45666</v>
      </c>
      <c r="C12" s="414">
        <f t="shared" si="0"/>
        <v>45666</v>
      </c>
      <c r="D12" s="19" t="str">
        <f t="shared" si="1"/>
        <v>木</v>
      </c>
      <c r="E12" s="20" t="str">
        <f t="shared" ca="1" si="2"/>
        <v/>
      </c>
      <c r="F12" s="511"/>
      <c r="G12" s="512"/>
      <c r="H12" s="512"/>
      <c r="I12" s="512"/>
      <c r="J12" s="512"/>
      <c r="K12" s="512"/>
      <c r="L12" s="513"/>
      <c r="M12" s="13"/>
      <c r="N12" s="13"/>
      <c r="O12" s="13"/>
      <c r="P12" s="13"/>
      <c r="Q12" s="13"/>
      <c r="R12" s="13"/>
      <c r="S12" s="13"/>
      <c r="T12" s="13"/>
    </row>
    <row r="13" spans="2:20" s="14" customFormat="1" ht="27" customHeight="1">
      <c r="B13" s="15">
        <f t="shared" si="3"/>
        <v>45667</v>
      </c>
      <c r="C13" s="414">
        <f t="shared" si="0"/>
        <v>45667</v>
      </c>
      <c r="D13" s="19" t="str">
        <f t="shared" si="1"/>
        <v>金</v>
      </c>
      <c r="E13" s="20" t="str">
        <f t="shared" ca="1" si="2"/>
        <v/>
      </c>
      <c r="F13" s="511"/>
      <c r="G13" s="512"/>
      <c r="H13" s="512"/>
      <c r="I13" s="512"/>
      <c r="J13" s="512"/>
      <c r="K13" s="512"/>
      <c r="L13" s="513"/>
      <c r="M13" s="13"/>
      <c r="N13" s="13"/>
      <c r="O13" s="13"/>
      <c r="P13" s="13"/>
      <c r="Q13" s="13"/>
      <c r="R13" s="13"/>
      <c r="S13" s="13"/>
      <c r="T13" s="13"/>
    </row>
    <row r="14" spans="2:20" s="14" customFormat="1" ht="27" customHeight="1">
      <c r="B14" s="15">
        <f t="shared" si="3"/>
        <v>45668</v>
      </c>
      <c r="C14" s="414">
        <f t="shared" si="0"/>
        <v>45668</v>
      </c>
      <c r="D14" s="19" t="str">
        <f t="shared" si="1"/>
        <v>土</v>
      </c>
      <c r="E14" s="20" t="str">
        <f t="shared" ca="1" si="2"/>
        <v/>
      </c>
      <c r="F14" s="511"/>
      <c r="G14" s="512"/>
      <c r="H14" s="512"/>
      <c r="I14" s="512"/>
      <c r="J14" s="512"/>
      <c r="K14" s="512"/>
      <c r="L14" s="513"/>
      <c r="M14" s="13"/>
      <c r="N14" s="13"/>
      <c r="O14" s="13"/>
      <c r="P14" s="13"/>
      <c r="Q14" s="13"/>
      <c r="R14" s="13"/>
      <c r="S14" s="13"/>
      <c r="T14" s="13"/>
    </row>
    <row r="15" spans="2:20" s="14" customFormat="1" ht="27" customHeight="1">
      <c r="B15" s="15">
        <f t="shared" si="3"/>
        <v>45669</v>
      </c>
      <c r="C15" s="414">
        <f t="shared" si="0"/>
        <v>45669</v>
      </c>
      <c r="D15" s="19" t="str">
        <f t="shared" si="1"/>
        <v>日</v>
      </c>
      <c r="E15" s="20" t="str">
        <f t="shared" ca="1" si="2"/>
        <v/>
      </c>
      <c r="F15" s="511"/>
      <c r="G15" s="512"/>
      <c r="H15" s="512"/>
      <c r="I15" s="512"/>
      <c r="J15" s="512"/>
      <c r="K15" s="512"/>
      <c r="L15" s="513"/>
      <c r="M15" s="13"/>
      <c r="N15" s="13"/>
      <c r="O15" s="13"/>
      <c r="P15" s="13"/>
      <c r="Q15" s="13"/>
      <c r="R15" s="13"/>
      <c r="S15" s="13"/>
      <c r="T15" s="13"/>
    </row>
    <row r="16" spans="2:20" s="14" customFormat="1" ht="27.9" customHeight="1">
      <c r="B16" s="15">
        <f t="shared" si="3"/>
        <v>45670</v>
      </c>
      <c r="C16" s="414">
        <f t="shared" si="0"/>
        <v>45670</v>
      </c>
      <c r="D16" s="19" t="str">
        <f t="shared" si="1"/>
        <v>月</v>
      </c>
      <c r="E16" s="20" t="str">
        <f t="shared" ca="1" si="2"/>
        <v>成人の日</v>
      </c>
      <c r="F16" s="511"/>
      <c r="G16" s="512"/>
      <c r="H16" s="512"/>
      <c r="I16" s="512"/>
      <c r="J16" s="512"/>
      <c r="K16" s="512"/>
      <c r="L16" s="513"/>
      <c r="M16" s="13"/>
      <c r="N16" s="13"/>
      <c r="O16" s="13"/>
      <c r="P16" s="13"/>
      <c r="Q16" s="13"/>
      <c r="R16" s="13"/>
      <c r="S16" s="13"/>
      <c r="T16" s="13"/>
    </row>
    <row r="17" spans="2:20" s="14" customFormat="1" ht="27.9" customHeight="1">
      <c r="B17" s="15">
        <f t="shared" si="3"/>
        <v>45671</v>
      </c>
      <c r="C17" s="414">
        <f t="shared" si="0"/>
        <v>45671</v>
      </c>
      <c r="D17" s="19" t="str">
        <f t="shared" si="1"/>
        <v>火</v>
      </c>
      <c r="E17" s="20" t="str">
        <f t="shared" ca="1" si="2"/>
        <v/>
      </c>
      <c r="F17" s="511"/>
      <c r="G17" s="512"/>
      <c r="H17" s="512"/>
      <c r="I17" s="512"/>
      <c r="J17" s="512"/>
      <c r="K17" s="512"/>
      <c r="L17" s="513"/>
      <c r="M17" s="13"/>
      <c r="N17" s="13"/>
      <c r="O17" s="13"/>
      <c r="P17" s="13"/>
      <c r="Q17" s="13"/>
      <c r="R17" s="13"/>
      <c r="S17" s="13"/>
      <c r="T17" s="13"/>
    </row>
    <row r="18" spans="2:20" s="14" customFormat="1" ht="27.9" customHeight="1">
      <c r="B18" s="15">
        <f t="shared" si="3"/>
        <v>45672</v>
      </c>
      <c r="C18" s="414">
        <f t="shared" si="0"/>
        <v>45672</v>
      </c>
      <c r="D18" s="19" t="str">
        <f t="shared" si="1"/>
        <v>水</v>
      </c>
      <c r="E18" s="20" t="str">
        <f t="shared" ca="1" si="2"/>
        <v/>
      </c>
      <c r="F18" s="511"/>
      <c r="G18" s="512"/>
      <c r="H18" s="512"/>
      <c r="I18" s="512"/>
      <c r="J18" s="512"/>
      <c r="K18" s="512"/>
      <c r="L18" s="513"/>
      <c r="M18" s="13"/>
      <c r="N18" s="13"/>
      <c r="O18" s="13"/>
      <c r="P18" s="13"/>
      <c r="Q18" s="13"/>
      <c r="R18" s="13"/>
      <c r="S18" s="13"/>
      <c r="T18" s="13"/>
    </row>
    <row r="19" spans="2:20" s="14" customFormat="1" ht="27.9" customHeight="1">
      <c r="B19" s="15">
        <f t="shared" si="3"/>
        <v>45673</v>
      </c>
      <c r="C19" s="414">
        <f t="shared" si="0"/>
        <v>45673</v>
      </c>
      <c r="D19" s="19" t="str">
        <f t="shared" si="1"/>
        <v>木</v>
      </c>
      <c r="E19" s="20" t="str">
        <f t="shared" ca="1" si="2"/>
        <v/>
      </c>
      <c r="F19" s="511"/>
      <c r="G19" s="512"/>
      <c r="H19" s="512"/>
      <c r="I19" s="512"/>
      <c r="J19" s="512"/>
      <c r="K19" s="512"/>
      <c r="L19" s="513"/>
      <c r="M19" s="13"/>
      <c r="N19" s="13"/>
      <c r="O19" s="13"/>
      <c r="P19" s="13"/>
      <c r="Q19" s="13"/>
      <c r="R19" s="13"/>
      <c r="S19" s="13"/>
      <c r="T19" s="13"/>
    </row>
    <row r="20" spans="2:20" s="14" customFormat="1" ht="27.9" customHeight="1">
      <c r="B20" s="15">
        <f t="shared" si="3"/>
        <v>45674</v>
      </c>
      <c r="C20" s="414">
        <f t="shared" si="0"/>
        <v>45674</v>
      </c>
      <c r="D20" s="19" t="str">
        <f t="shared" si="1"/>
        <v>金</v>
      </c>
      <c r="E20" s="20" t="str">
        <f t="shared" ca="1" si="2"/>
        <v/>
      </c>
      <c r="F20" s="511"/>
      <c r="G20" s="512"/>
      <c r="H20" s="512"/>
      <c r="I20" s="512"/>
      <c r="J20" s="512"/>
      <c r="K20" s="512"/>
      <c r="L20" s="513"/>
      <c r="M20" s="13"/>
      <c r="N20" s="13"/>
      <c r="O20" s="13"/>
      <c r="P20" s="13"/>
      <c r="Q20" s="13"/>
      <c r="R20" s="13"/>
      <c r="S20" s="13"/>
      <c r="T20" s="13"/>
    </row>
    <row r="21" spans="2:20" s="14" customFormat="1" ht="27.9" customHeight="1">
      <c r="B21" s="15">
        <f t="shared" si="3"/>
        <v>45675</v>
      </c>
      <c r="C21" s="414">
        <f t="shared" si="0"/>
        <v>45675</v>
      </c>
      <c r="D21" s="19" t="str">
        <f t="shared" si="1"/>
        <v>土</v>
      </c>
      <c r="E21" s="20" t="str">
        <f t="shared" ca="1" si="2"/>
        <v/>
      </c>
      <c r="F21" s="511"/>
      <c r="G21" s="512"/>
      <c r="H21" s="512"/>
      <c r="I21" s="512"/>
      <c r="J21" s="512"/>
      <c r="K21" s="512"/>
      <c r="L21" s="513"/>
      <c r="M21" s="13"/>
      <c r="N21" s="13"/>
      <c r="O21" s="13"/>
      <c r="P21" s="13"/>
      <c r="Q21" s="13"/>
      <c r="R21" s="13"/>
      <c r="S21" s="13"/>
      <c r="T21" s="13"/>
    </row>
    <row r="22" spans="2:20" s="14" customFormat="1" ht="27.9" customHeight="1">
      <c r="B22" s="15">
        <f t="shared" si="3"/>
        <v>45676</v>
      </c>
      <c r="C22" s="414">
        <f t="shared" si="0"/>
        <v>45676</v>
      </c>
      <c r="D22" s="19" t="str">
        <f t="shared" si="1"/>
        <v>日</v>
      </c>
      <c r="E22" s="20" t="str">
        <f t="shared" ca="1" si="2"/>
        <v/>
      </c>
      <c r="F22" s="511"/>
      <c r="G22" s="512"/>
      <c r="H22" s="512"/>
      <c r="I22" s="512"/>
      <c r="J22" s="512"/>
      <c r="K22" s="512"/>
      <c r="L22" s="513"/>
      <c r="M22" s="13"/>
      <c r="N22" s="13"/>
      <c r="O22" s="13"/>
      <c r="P22" s="13"/>
      <c r="Q22" s="13"/>
      <c r="R22" s="13"/>
      <c r="S22" s="13"/>
      <c r="T22" s="13"/>
    </row>
    <row r="23" spans="2:20" s="14" customFormat="1" ht="27.9" customHeight="1">
      <c r="B23" s="15">
        <f t="shared" si="3"/>
        <v>45677</v>
      </c>
      <c r="C23" s="414">
        <f t="shared" si="0"/>
        <v>45677</v>
      </c>
      <c r="D23" s="19" t="str">
        <f t="shared" si="1"/>
        <v>月</v>
      </c>
      <c r="E23" s="20" t="str">
        <f t="shared" ca="1" si="2"/>
        <v/>
      </c>
      <c r="F23" s="511"/>
      <c r="G23" s="512"/>
      <c r="H23" s="512"/>
      <c r="I23" s="512"/>
      <c r="J23" s="512"/>
      <c r="K23" s="512"/>
      <c r="L23" s="513"/>
      <c r="M23" s="13"/>
      <c r="N23" s="13"/>
      <c r="O23" s="13"/>
      <c r="P23" s="13"/>
      <c r="Q23" s="13"/>
      <c r="R23" s="13"/>
      <c r="S23" s="13"/>
      <c r="T23" s="13"/>
    </row>
    <row r="24" spans="2:20" s="14" customFormat="1" ht="27.9" customHeight="1">
      <c r="B24" s="15">
        <f t="shared" si="3"/>
        <v>45678</v>
      </c>
      <c r="C24" s="414">
        <f t="shared" si="0"/>
        <v>45678</v>
      </c>
      <c r="D24" s="19" t="str">
        <f t="shared" si="1"/>
        <v>火</v>
      </c>
      <c r="E24" s="20" t="str">
        <f t="shared" ca="1" si="2"/>
        <v/>
      </c>
      <c r="F24" s="511"/>
      <c r="G24" s="512"/>
      <c r="H24" s="512"/>
      <c r="I24" s="512"/>
      <c r="J24" s="512"/>
      <c r="K24" s="512"/>
      <c r="L24" s="513"/>
      <c r="M24" s="13"/>
      <c r="N24" s="13"/>
      <c r="O24" s="13"/>
      <c r="P24" s="13"/>
      <c r="Q24" s="13"/>
      <c r="R24" s="13"/>
      <c r="S24" s="13"/>
      <c r="T24" s="13"/>
    </row>
    <row r="25" spans="2:20" s="14" customFormat="1" ht="27.9" customHeight="1">
      <c r="B25" s="15">
        <f t="shared" si="3"/>
        <v>45679</v>
      </c>
      <c r="C25" s="414">
        <f t="shared" si="0"/>
        <v>45679</v>
      </c>
      <c r="D25" s="19" t="str">
        <f t="shared" si="1"/>
        <v>水</v>
      </c>
      <c r="E25" s="20" t="str">
        <f t="shared" ca="1" si="2"/>
        <v/>
      </c>
      <c r="F25" s="511"/>
      <c r="G25" s="512"/>
      <c r="H25" s="512"/>
      <c r="I25" s="512"/>
      <c r="J25" s="512"/>
      <c r="K25" s="512"/>
      <c r="L25" s="513"/>
      <c r="M25" s="13"/>
      <c r="N25" s="13"/>
      <c r="O25" s="13"/>
      <c r="P25" s="13"/>
      <c r="Q25" s="13"/>
      <c r="R25" s="13"/>
      <c r="S25" s="13"/>
      <c r="T25" s="13"/>
    </row>
    <row r="26" spans="2:20" s="14" customFormat="1" ht="27.9" customHeight="1">
      <c r="B26" s="15">
        <f t="shared" si="3"/>
        <v>45680</v>
      </c>
      <c r="C26" s="414">
        <f t="shared" si="0"/>
        <v>45680</v>
      </c>
      <c r="D26" s="19" t="str">
        <f t="shared" si="1"/>
        <v>木</v>
      </c>
      <c r="E26" s="20" t="str">
        <f t="shared" ca="1" si="2"/>
        <v/>
      </c>
      <c r="F26" s="511"/>
      <c r="G26" s="512"/>
      <c r="H26" s="512"/>
      <c r="I26" s="512"/>
      <c r="J26" s="512"/>
      <c r="K26" s="512"/>
      <c r="L26" s="513"/>
      <c r="M26" s="13"/>
      <c r="N26" s="13"/>
      <c r="O26" s="13"/>
      <c r="P26" s="13"/>
      <c r="Q26" s="13"/>
      <c r="R26" s="13"/>
      <c r="S26" s="13"/>
      <c r="T26" s="13"/>
    </row>
    <row r="27" spans="2:20" s="14" customFormat="1" ht="27.9" customHeight="1">
      <c r="B27" s="15">
        <f t="shared" si="3"/>
        <v>45681</v>
      </c>
      <c r="C27" s="414">
        <f t="shared" si="0"/>
        <v>45681</v>
      </c>
      <c r="D27" s="19" t="str">
        <f t="shared" si="1"/>
        <v>金</v>
      </c>
      <c r="E27" s="20" t="str">
        <f t="shared" ca="1" si="2"/>
        <v/>
      </c>
      <c r="F27" s="511"/>
      <c r="G27" s="512"/>
      <c r="H27" s="512"/>
      <c r="I27" s="512"/>
      <c r="J27" s="512"/>
      <c r="K27" s="512"/>
      <c r="L27" s="513"/>
      <c r="M27" s="13"/>
      <c r="N27" s="13"/>
      <c r="O27" s="13"/>
      <c r="P27" s="13"/>
      <c r="Q27" s="13"/>
      <c r="R27" s="13"/>
      <c r="S27" s="13"/>
      <c r="T27" s="13"/>
    </row>
    <row r="28" spans="2:20" s="14" customFormat="1" ht="27.9" customHeight="1">
      <c r="B28" s="15">
        <f t="shared" si="3"/>
        <v>45682</v>
      </c>
      <c r="C28" s="414">
        <f t="shared" si="0"/>
        <v>45682</v>
      </c>
      <c r="D28" s="19" t="str">
        <f t="shared" si="1"/>
        <v>土</v>
      </c>
      <c r="E28" s="20" t="str">
        <f t="shared" ca="1" si="2"/>
        <v/>
      </c>
      <c r="F28" s="511"/>
      <c r="G28" s="512"/>
      <c r="H28" s="512"/>
      <c r="I28" s="512"/>
      <c r="J28" s="512"/>
      <c r="K28" s="512"/>
      <c r="L28" s="513"/>
      <c r="M28" s="13"/>
      <c r="N28" s="13"/>
      <c r="O28" s="13"/>
      <c r="P28" s="13"/>
      <c r="Q28" s="13"/>
      <c r="R28" s="13"/>
      <c r="S28" s="13"/>
      <c r="T28" s="13"/>
    </row>
    <row r="29" spans="2:20" s="14" customFormat="1" ht="27.9" customHeight="1">
      <c r="B29" s="15">
        <f t="shared" si="3"/>
        <v>45683</v>
      </c>
      <c r="C29" s="414">
        <f t="shared" si="0"/>
        <v>45683</v>
      </c>
      <c r="D29" s="19" t="str">
        <f t="shared" si="1"/>
        <v>日</v>
      </c>
      <c r="E29" s="20" t="str">
        <f t="shared" ca="1" si="2"/>
        <v/>
      </c>
      <c r="F29" s="511"/>
      <c r="G29" s="512"/>
      <c r="H29" s="512"/>
      <c r="I29" s="512"/>
      <c r="J29" s="512"/>
      <c r="K29" s="512"/>
      <c r="L29" s="513"/>
      <c r="M29" s="13"/>
      <c r="N29" s="13"/>
      <c r="O29" s="13"/>
      <c r="P29" s="13"/>
      <c r="Q29" s="13"/>
      <c r="R29" s="13"/>
      <c r="S29" s="13"/>
      <c r="T29" s="13"/>
    </row>
    <row r="30" spans="2:20" s="14" customFormat="1" ht="27.9" customHeight="1">
      <c r="B30" s="15">
        <f t="shared" si="3"/>
        <v>45684</v>
      </c>
      <c r="C30" s="414">
        <f t="shared" si="0"/>
        <v>45684</v>
      </c>
      <c r="D30" s="19" t="str">
        <f t="shared" si="1"/>
        <v>月</v>
      </c>
      <c r="E30" s="20" t="str">
        <f t="shared" ca="1" si="2"/>
        <v/>
      </c>
      <c r="F30" s="511"/>
      <c r="G30" s="512"/>
      <c r="H30" s="512"/>
      <c r="I30" s="512"/>
      <c r="J30" s="512"/>
      <c r="K30" s="512"/>
      <c r="L30" s="513"/>
      <c r="M30" s="13"/>
      <c r="N30" s="13"/>
      <c r="O30" s="13"/>
      <c r="P30" s="13"/>
      <c r="Q30" s="13"/>
      <c r="R30" s="13"/>
      <c r="S30" s="13"/>
      <c r="T30" s="13"/>
    </row>
    <row r="31" spans="2:20" s="14" customFormat="1" ht="27.9" customHeight="1">
      <c r="B31" s="15">
        <f t="shared" si="3"/>
        <v>45685</v>
      </c>
      <c r="C31" s="414">
        <f t="shared" si="0"/>
        <v>45685</v>
      </c>
      <c r="D31" s="19" t="str">
        <f t="shared" si="1"/>
        <v>火</v>
      </c>
      <c r="E31" s="20" t="str">
        <f t="shared" ca="1" si="2"/>
        <v/>
      </c>
      <c r="F31" s="511"/>
      <c r="G31" s="512"/>
      <c r="H31" s="512"/>
      <c r="I31" s="512"/>
      <c r="J31" s="512"/>
      <c r="K31" s="512"/>
      <c r="L31" s="513"/>
      <c r="M31" s="13"/>
      <c r="N31" s="13"/>
      <c r="O31" s="13"/>
      <c r="P31" s="13"/>
      <c r="Q31" s="13"/>
      <c r="R31" s="13"/>
      <c r="S31" s="13"/>
      <c r="T31" s="13"/>
    </row>
    <row r="32" spans="2:20" s="14" customFormat="1" ht="27.9" customHeight="1">
      <c r="B32" s="15">
        <f t="shared" si="3"/>
        <v>45686</v>
      </c>
      <c r="C32" s="414">
        <f t="shared" si="0"/>
        <v>45686</v>
      </c>
      <c r="D32" s="19" t="str">
        <f t="shared" si="1"/>
        <v>水</v>
      </c>
      <c r="E32" s="20" t="str">
        <f t="shared" ca="1" si="2"/>
        <v/>
      </c>
      <c r="F32" s="511"/>
      <c r="G32" s="512"/>
      <c r="H32" s="512"/>
      <c r="I32" s="512"/>
      <c r="J32" s="512"/>
      <c r="K32" s="512"/>
      <c r="L32" s="513"/>
      <c r="M32" s="13"/>
      <c r="N32" s="13"/>
      <c r="O32" s="13"/>
      <c r="P32" s="13"/>
      <c r="Q32" s="13"/>
      <c r="R32" s="13"/>
      <c r="S32" s="13"/>
      <c r="T32" s="13"/>
    </row>
    <row r="33" spans="2:20" s="14" customFormat="1" ht="27.9" customHeight="1">
      <c r="B33" s="15">
        <f>B32+1</f>
        <v>45687</v>
      </c>
      <c r="C33" s="414">
        <f t="shared" si="0"/>
        <v>45687</v>
      </c>
      <c r="D33" s="19" t="str">
        <f t="shared" si="1"/>
        <v>木</v>
      </c>
      <c r="E33" s="20" t="str">
        <f t="shared" ca="1" si="2"/>
        <v/>
      </c>
      <c r="F33" s="511"/>
      <c r="G33" s="512"/>
      <c r="H33" s="512"/>
      <c r="I33" s="512"/>
      <c r="J33" s="512"/>
      <c r="K33" s="512"/>
      <c r="L33" s="513"/>
      <c r="M33" s="13"/>
      <c r="N33" s="13"/>
      <c r="O33" s="13"/>
      <c r="P33" s="13"/>
      <c r="Q33" s="13"/>
      <c r="R33" s="13"/>
      <c r="S33" s="13"/>
      <c r="T33" s="13"/>
    </row>
    <row r="34" spans="2:20" s="14" customFormat="1" ht="27.9" customHeight="1" thickBot="1">
      <c r="B34" s="15">
        <f t="shared" si="3"/>
        <v>45688</v>
      </c>
      <c r="C34" s="415">
        <f t="shared" si="0"/>
        <v>45688</v>
      </c>
      <c r="D34" s="21" t="str">
        <f t="shared" si="1"/>
        <v>金</v>
      </c>
      <c r="E34" s="22" t="str">
        <f t="shared" ca="1" si="2"/>
        <v/>
      </c>
      <c r="F34" s="517"/>
      <c r="G34" s="518"/>
      <c r="H34" s="518"/>
      <c r="I34" s="518"/>
      <c r="J34" s="518"/>
      <c r="K34" s="518"/>
      <c r="L34" s="519"/>
      <c r="M34" s="13"/>
      <c r="N34" s="13"/>
      <c r="O34" s="13"/>
      <c r="P34" s="13"/>
      <c r="Q34" s="13"/>
      <c r="R34" s="13"/>
      <c r="S34" s="13"/>
      <c r="T34" s="13"/>
    </row>
    <row r="49" spans="5:6">
      <c r="E49" s="6"/>
      <c r="F49" s="10"/>
    </row>
    <row r="50" spans="5:6">
      <c r="E50" s="6"/>
      <c r="F50" s="10"/>
    </row>
    <row r="51" spans="5:6">
      <c r="E51" s="6"/>
      <c r="F51" s="10"/>
    </row>
    <row r="52" spans="5:6">
      <c r="E52" s="6"/>
      <c r="F52" s="10"/>
    </row>
    <row r="53" spans="5:6">
      <c r="E53" s="6"/>
      <c r="F53" s="10"/>
    </row>
    <row r="54" spans="5:6">
      <c r="E54" s="6"/>
      <c r="F54" s="10"/>
    </row>
    <row r="55" spans="5:6">
      <c r="E55" s="6"/>
      <c r="F55" s="10"/>
    </row>
    <row r="56" spans="5:6">
      <c r="E56" s="6"/>
      <c r="F56" s="10"/>
    </row>
    <row r="57" spans="5:6">
      <c r="E57" s="6"/>
      <c r="F57" s="10"/>
    </row>
    <row r="58" spans="5:6">
      <c r="E58" s="6"/>
      <c r="F58" s="10"/>
    </row>
    <row r="59" spans="5:6">
      <c r="E59" s="6"/>
      <c r="F59" s="10"/>
    </row>
    <row r="60" spans="5:6">
      <c r="E60" s="6"/>
      <c r="F60" s="10"/>
    </row>
    <row r="61" spans="5:6">
      <c r="E61" s="6"/>
      <c r="F61" s="10"/>
    </row>
    <row r="62" spans="5:6">
      <c r="E62" s="6"/>
      <c r="F62" s="10"/>
    </row>
    <row r="63" spans="5:6">
      <c r="E63" s="6"/>
      <c r="F63" s="10"/>
    </row>
    <row r="64" spans="5:6">
      <c r="E64" s="6"/>
      <c r="F64" s="10"/>
    </row>
    <row r="65" spans="5:6">
      <c r="E65" s="6"/>
      <c r="F65" s="10"/>
    </row>
    <row r="66" spans="5:6">
      <c r="E66" s="6"/>
      <c r="F66" s="10"/>
    </row>
    <row r="67" spans="5:6">
      <c r="E67" s="6"/>
      <c r="F67" s="10"/>
    </row>
    <row r="68" spans="5:6">
      <c r="E68" s="6"/>
      <c r="F68" s="10"/>
    </row>
    <row r="69" spans="5:6">
      <c r="E69" s="6"/>
      <c r="F69" s="10"/>
    </row>
    <row r="70" spans="5:6">
      <c r="E70" s="6"/>
      <c r="F70" s="10"/>
    </row>
    <row r="71" spans="5:6">
      <c r="E71" s="6"/>
      <c r="F71" s="10"/>
    </row>
    <row r="72" spans="5:6">
      <c r="E72" s="6"/>
      <c r="F72" s="10"/>
    </row>
    <row r="73" spans="5:6">
      <c r="E73" s="6"/>
      <c r="F73" s="10"/>
    </row>
    <row r="74" spans="5:6">
      <c r="E74" s="6"/>
      <c r="F74" s="10"/>
    </row>
    <row r="75" spans="5:6">
      <c r="E75" s="6"/>
      <c r="F75" s="10"/>
    </row>
    <row r="76" spans="5:6">
      <c r="E76" s="6"/>
      <c r="F76" s="10"/>
    </row>
    <row r="77" spans="5:6">
      <c r="E77" s="6"/>
      <c r="F77" s="10"/>
    </row>
    <row r="78" spans="5:6">
      <c r="E78" s="6"/>
      <c r="F78" s="10"/>
    </row>
    <row r="79" spans="5:6">
      <c r="E79" s="6"/>
      <c r="F79" s="10"/>
    </row>
    <row r="80" spans="5:6">
      <c r="E80" s="6"/>
      <c r="F80" s="10"/>
    </row>
    <row r="81" spans="5:6">
      <c r="E81" s="6"/>
      <c r="F81" s="10"/>
    </row>
    <row r="82" spans="5:6">
      <c r="E82" s="6"/>
      <c r="F82" s="10"/>
    </row>
    <row r="83" spans="5:6">
      <c r="E83" s="6"/>
      <c r="F83" s="10"/>
    </row>
    <row r="84" spans="5:6">
      <c r="E84" s="6"/>
      <c r="F84" s="10"/>
    </row>
    <row r="85" spans="5:6">
      <c r="E85" s="6"/>
      <c r="F85" s="10"/>
    </row>
    <row r="86" spans="5:6">
      <c r="E86" s="6"/>
      <c r="F86" s="10"/>
    </row>
    <row r="87" spans="5:6">
      <c r="E87" s="6"/>
      <c r="F87" s="10"/>
    </row>
    <row r="88" spans="5:6">
      <c r="E88" s="6"/>
      <c r="F88" s="10"/>
    </row>
    <row r="89" spans="5:6">
      <c r="E89" s="6"/>
      <c r="F89" s="10"/>
    </row>
    <row r="90" spans="5:6">
      <c r="E90" s="6"/>
      <c r="F90" s="10"/>
    </row>
    <row r="91" spans="5:6">
      <c r="E91" s="6"/>
      <c r="F91" s="10"/>
    </row>
    <row r="92" spans="5:6">
      <c r="E92" s="6"/>
      <c r="F92" s="10"/>
    </row>
    <row r="93" spans="5:6">
      <c r="E93" s="6"/>
      <c r="F93" s="10"/>
    </row>
    <row r="94" spans="5:6">
      <c r="E94" s="6"/>
      <c r="F94" s="10"/>
    </row>
    <row r="95" spans="5:6">
      <c r="E95" s="6"/>
      <c r="F95" s="10"/>
    </row>
    <row r="96" spans="5:6">
      <c r="E96" s="6"/>
      <c r="F96" s="10"/>
    </row>
    <row r="97" spans="5:6">
      <c r="E97" s="6"/>
      <c r="F97" s="10"/>
    </row>
    <row r="98" spans="5:6">
      <c r="E98" s="6"/>
      <c r="F98" s="10"/>
    </row>
    <row r="99" spans="5:6">
      <c r="E99" s="6"/>
      <c r="F99" s="10"/>
    </row>
    <row r="100" spans="5:6">
      <c r="E100" s="6"/>
      <c r="F100" s="10"/>
    </row>
    <row r="101" spans="5:6">
      <c r="E101" s="6"/>
      <c r="F101" s="10"/>
    </row>
    <row r="102" spans="5:6">
      <c r="E102" s="6"/>
      <c r="F102" s="10"/>
    </row>
    <row r="103" spans="5:6">
      <c r="E103" s="6"/>
      <c r="F103" s="10"/>
    </row>
    <row r="104" spans="5:6">
      <c r="E104" s="6"/>
      <c r="F104" s="10"/>
    </row>
    <row r="105" spans="5:6">
      <c r="E105" s="6"/>
      <c r="F105" s="10"/>
    </row>
    <row r="106" spans="5:6">
      <c r="E106" s="6"/>
      <c r="F106" s="10"/>
    </row>
    <row r="107" spans="5:6">
      <c r="E107" s="6"/>
      <c r="F107" s="10"/>
    </row>
    <row r="108" spans="5:6">
      <c r="E108" s="6"/>
      <c r="F108" s="10"/>
    </row>
    <row r="109" spans="5:6">
      <c r="E109" s="6"/>
      <c r="F109" s="10"/>
    </row>
    <row r="110" spans="5:6">
      <c r="E110" s="6"/>
      <c r="F110" s="10"/>
    </row>
    <row r="111" spans="5:6">
      <c r="E111" s="6"/>
      <c r="F111" s="10"/>
    </row>
    <row r="112" spans="5:6">
      <c r="E112" s="6"/>
      <c r="F112" s="10"/>
    </row>
    <row r="113" spans="5:6">
      <c r="E113" s="6"/>
      <c r="F113" s="10"/>
    </row>
    <row r="114" spans="5:6">
      <c r="E114" s="6"/>
      <c r="F114" s="10"/>
    </row>
    <row r="115" spans="5:6">
      <c r="E115" s="6"/>
      <c r="F115" s="10"/>
    </row>
    <row r="116" spans="5:6">
      <c r="E116" s="6"/>
      <c r="F116" s="10"/>
    </row>
    <row r="117" spans="5:6">
      <c r="E117" s="6"/>
      <c r="F117" s="10"/>
    </row>
    <row r="118" spans="5:6">
      <c r="E118" s="6"/>
      <c r="F118" s="10"/>
    </row>
    <row r="119" spans="5:6">
      <c r="E119" s="6"/>
      <c r="F119" s="10"/>
    </row>
    <row r="120" spans="5:6">
      <c r="E120" s="6"/>
      <c r="F120" s="10"/>
    </row>
    <row r="121" spans="5:6">
      <c r="E121" s="6"/>
      <c r="F121" s="10"/>
    </row>
    <row r="122" spans="5:6">
      <c r="E122" s="6"/>
      <c r="F122" s="10"/>
    </row>
    <row r="123" spans="5:6">
      <c r="E123" s="6"/>
      <c r="F123" s="10"/>
    </row>
    <row r="124" spans="5:6">
      <c r="E124" s="6"/>
      <c r="F124" s="10"/>
    </row>
    <row r="125" spans="5:6">
      <c r="E125" s="6"/>
      <c r="F125" s="10"/>
    </row>
    <row r="126" spans="5:6">
      <c r="E126" s="6"/>
      <c r="F126" s="10"/>
    </row>
    <row r="127" spans="5:6">
      <c r="E127" s="6"/>
      <c r="F127" s="10"/>
    </row>
    <row r="128" spans="5:6">
      <c r="E128" s="6"/>
      <c r="F128" s="10"/>
    </row>
    <row r="129" spans="5:6">
      <c r="E129" s="6"/>
      <c r="F129" s="10"/>
    </row>
    <row r="130" spans="5:6">
      <c r="E130" s="6"/>
      <c r="F130" s="10"/>
    </row>
    <row r="131" spans="5:6">
      <c r="E131" s="6"/>
      <c r="F131" s="10"/>
    </row>
    <row r="132" spans="5:6">
      <c r="E132" s="6"/>
      <c r="F132" s="10"/>
    </row>
    <row r="133" spans="5:6">
      <c r="E133" s="6"/>
      <c r="F133" s="10"/>
    </row>
    <row r="134" spans="5:6">
      <c r="E134" s="6"/>
      <c r="F134" s="10"/>
    </row>
    <row r="135" spans="5:6">
      <c r="E135" s="6"/>
      <c r="F135" s="10"/>
    </row>
    <row r="136" spans="5:6">
      <c r="E136" s="6"/>
      <c r="F136" s="10"/>
    </row>
    <row r="137" spans="5:6">
      <c r="E137" s="6"/>
      <c r="F137" s="10"/>
    </row>
    <row r="138" spans="5:6">
      <c r="E138" s="6"/>
      <c r="F138" s="10"/>
    </row>
    <row r="139" spans="5:6">
      <c r="E139" s="6"/>
      <c r="F139" s="10"/>
    </row>
    <row r="140" spans="5:6">
      <c r="E140" s="6"/>
      <c r="F140" s="10"/>
    </row>
    <row r="141" spans="5:6">
      <c r="E141" s="6"/>
      <c r="F141" s="10"/>
    </row>
    <row r="142" spans="5:6">
      <c r="E142" s="6"/>
      <c r="F142" s="10"/>
    </row>
    <row r="143" spans="5:6">
      <c r="E143" s="6"/>
      <c r="F143" s="10"/>
    </row>
    <row r="144" spans="5:6">
      <c r="E144" s="6"/>
      <c r="F144" s="10"/>
    </row>
    <row r="145" spans="5:6">
      <c r="E145" s="6"/>
      <c r="F145" s="10"/>
    </row>
    <row r="146" spans="5:6">
      <c r="E146" s="6"/>
      <c r="F146" s="10"/>
    </row>
    <row r="147" spans="5:6">
      <c r="E147" s="6"/>
      <c r="F147" s="10"/>
    </row>
    <row r="148" spans="5:6">
      <c r="E148" s="6"/>
      <c r="F148" s="10"/>
    </row>
    <row r="149" spans="5:6">
      <c r="E149" s="6"/>
      <c r="F149" s="10"/>
    </row>
    <row r="150" spans="5:6">
      <c r="E150" s="6"/>
      <c r="F150" s="10"/>
    </row>
    <row r="151" spans="5:6">
      <c r="E151" s="6"/>
      <c r="F151" s="10"/>
    </row>
    <row r="152" spans="5:6">
      <c r="E152" s="6"/>
      <c r="F152" s="10"/>
    </row>
    <row r="153" spans="5:6">
      <c r="E153" s="6"/>
      <c r="F153" s="10"/>
    </row>
    <row r="154" spans="5:6">
      <c r="E154" s="6"/>
      <c r="F154" s="10"/>
    </row>
    <row r="155" spans="5:6">
      <c r="E155" s="6"/>
      <c r="F155" s="10"/>
    </row>
    <row r="156" spans="5:6">
      <c r="E156" s="6"/>
      <c r="F156" s="10"/>
    </row>
    <row r="157" spans="5:6">
      <c r="E157" s="6"/>
      <c r="F157" s="10"/>
    </row>
    <row r="158" spans="5:6">
      <c r="E158" s="6"/>
      <c r="F158" s="10"/>
    </row>
    <row r="159" spans="5:6">
      <c r="E159" s="6"/>
      <c r="F159" s="10"/>
    </row>
    <row r="160" spans="5:6">
      <c r="E160" s="6"/>
      <c r="F160" s="10"/>
    </row>
    <row r="161" spans="5:6">
      <c r="E161" s="6"/>
      <c r="F161" s="10"/>
    </row>
    <row r="162" spans="5:6">
      <c r="E162" s="6"/>
      <c r="F162" s="10"/>
    </row>
    <row r="163" spans="5:6">
      <c r="E163" s="6"/>
      <c r="F163" s="10"/>
    </row>
    <row r="164" spans="5:6">
      <c r="E164" s="6"/>
      <c r="F164" s="10"/>
    </row>
    <row r="165" spans="5:6">
      <c r="E165" s="6"/>
      <c r="F165" s="10"/>
    </row>
    <row r="166" spans="5:6">
      <c r="E166" s="6"/>
      <c r="F166" s="10"/>
    </row>
    <row r="167" spans="5:6">
      <c r="E167" s="6"/>
      <c r="F167" s="10"/>
    </row>
    <row r="168" spans="5:6">
      <c r="E168" s="6"/>
      <c r="F168" s="10"/>
    </row>
    <row r="169" spans="5:6">
      <c r="E169" s="6"/>
      <c r="F169" s="10"/>
    </row>
    <row r="170" spans="5:6">
      <c r="E170" s="6"/>
      <c r="F170" s="10"/>
    </row>
    <row r="171" spans="5:6">
      <c r="E171" s="6"/>
      <c r="F171" s="10"/>
    </row>
    <row r="172" spans="5:6">
      <c r="E172" s="6"/>
      <c r="F172" s="10"/>
    </row>
    <row r="173" spans="5:6">
      <c r="E173" s="6"/>
      <c r="F173" s="10"/>
    </row>
    <row r="174" spans="5:6">
      <c r="E174" s="6"/>
      <c r="F174" s="10"/>
    </row>
    <row r="175" spans="5:6">
      <c r="E175" s="6"/>
      <c r="F175" s="10"/>
    </row>
    <row r="176" spans="5:6">
      <c r="E176" s="6"/>
      <c r="F176" s="10"/>
    </row>
    <row r="177" spans="5:6">
      <c r="E177" s="6"/>
      <c r="F177" s="10"/>
    </row>
    <row r="178" spans="5:6">
      <c r="E178" s="6"/>
      <c r="F178" s="10"/>
    </row>
    <row r="179" spans="5:6">
      <c r="E179" s="6"/>
      <c r="F179" s="10"/>
    </row>
    <row r="180" spans="5:6">
      <c r="E180" s="6"/>
      <c r="F180" s="10"/>
    </row>
    <row r="181" spans="5:6">
      <c r="E181" s="6"/>
      <c r="F181" s="10"/>
    </row>
    <row r="182" spans="5:6">
      <c r="E182" s="6"/>
      <c r="F182" s="10"/>
    </row>
    <row r="183" spans="5:6">
      <c r="E183" s="6"/>
      <c r="F183" s="10"/>
    </row>
    <row r="184" spans="5:6">
      <c r="E184" s="6"/>
      <c r="F184" s="10"/>
    </row>
    <row r="185" spans="5:6">
      <c r="E185" s="6"/>
      <c r="F185" s="10"/>
    </row>
    <row r="186" spans="5:6">
      <c r="E186" s="6"/>
      <c r="F186" s="10"/>
    </row>
    <row r="187" spans="5:6">
      <c r="E187" s="6"/>
      <c r="F187" s="10"/>
    </row>
    <row r="188" spans="5:6">
      <c r="E188" s="6"/>
      <c r="F188" s="10"/>
    </row>
    <row r="189" spans="5:6">
      <c r="E189" s="6"/>
      <c r="F189" s="10"/>
    </row>
    <row r="190" spans="5:6">
      <c r="E190" s="6"/>
      <c r="F190" s="10"/>
    </row>
    <row r="191" spans="5:6">
      <c r="E191" s="6"/>
      <c r="F191" s="10"/>
    </row>
    <row r="192" spans="5:6">
      <c r="E192" s="6"/>
      <c r="F192" s="10"/>
    </row>
    <row r="193" spans="5:6">
      <c r="E193" s="6"/>
      <c r="F193" s="10"/>
    </row>
    <row r="194" spans="5:6">
      <c r="E194" s="6"/>
      <c r="F194" s="10"/>
    </row>
    <row r="195" spans="5:6">
      <c r="E195" s="6"/>
      <c r="F195" s="10"/>
    </row>
    <row r="196" spans="5:6">
      <c r="E196" s="6"/>
      <c r="F196" s="10"/>
    </row>
    <row r="197" spans="5:6">
      <c r="E197" s="6"/>
      <c r="F197" s="10"/>
    </row>
    <row r="198" spans="5:6">
      <c r="E198" s="6"/>
      <c r="F198" s="10"/>
    </row>
    <row r="199" spans="5:6">
      <c r="E199" s="6"/>
      <c r="F199" s="10"/>
    </row>
    <row r="200" spans="5:6">
      <c r="E200" s="6"/>
      <c r="F200" s="10"/>
    </row>
    <row r="201" spans="5:6">
      <c r="E201" s="6"/>
      <c r="F201" s="10"/>
    </row>
    <row r="202" spans="5:6">
      <c r="E202" s="6"/>
      <c r="F202" s="10"/>
    </row>
    <row r="203" spans="5:6">
      <c r="E203" s="6"/>
      <c r="F203" s="10"/>
    </row>
    <row r="204" spans="5:6">
      <c r="E204" s="6"/>
      <c r="F204" s="10"/>
    </row>
    <row r="205" spans="5:6">
      <c r="E205" s="6"/>
      <c r="F205" s="10"/>
    </row>
    <row r="206" spans="5:6">
      <c r="E206" s="6"/>
      <c r="F206" s="10"/>
    </row>
    <row r="207" spans="5:6">
      <c r="E207" s="6"/>
      <c r="F207" s="10"/>
    </row>
    <row r="208" spans="5:6">
      <c r="E208" s="6"/>
      <c r="F208" s="10"/>
    </row>
    <row r="209" spans="5:6">
      <c r="E209" s="6"/>
      <c r="F209" s="10"/>
    </row>
    <row r="210" spans="5:6">
      <c r="E210" s="6"/>
      <c r="F210" s="10"/>
    </row>
    <row r="211" spans="5:6">
      <c r="E211" s="6"/>
      <c r="F211" s="10"/>
    </row>
    <row r="212" spans="5:6">
      <c r="E212" s="6"/>
      <c r="F212" s="10"/>
    </row>
    <row r="213" spans="5:6">
      <c r="E213" s="6"/>
      <c r="F213" s="10"/>
    </row>
    <row r="214" spans="5:6">
      <c r="E214" s="6"/>
      <c r="F214" s="10"/>
    </row>
    <row r="215" spans="5:6">
      <c r="E215" s="6"/>
      <c r="F215" s="10"/>
    </row>
    <row r="216" spans="5:6">
      <c r="E216" s="6"/>
      <c r="F216" s="10"/>
    </row>
    <row r="217" spans="5:6">
      <c r="E217" s="6"/>
      <c r="F217" s="10"/>
    </row>
  </sheetData>
  <sheetProtection sheet="1" objects="1" scenarios="1"/>
  <mergeCells count="33">
    <mergeCell ref="C3:D3"/>
    <mergeCell ref="F3:L3"/>
    <mergeCell ref="F16:L16"/>
    <mergeCell ref="F15:L15"/>
    <mergeCell ref="F14:L14"/>
    <mergeCell ref="F13:L13"/>
    <mergeCell ref="F12:L12"/>
    <mergeCell ref="F11:L11"/>
    <mergeCell ref="F8:L8"/>
    <mergeCell ref="F7:L7"/>
    <mergeCell ref="F6:L6"/>
    <mergeCell ref="F5:L5"/>
    <mergeCell ref="F26:L26"/>
    <mergeCell ref="F25:L25"/>
    <mergeCell ref="F24:L24"/>
    <mergeCell ref="F23:L23"/>
    <mergeCell ref="F22:L22"/>
    <mergeCell ref="F21:L21"/>
    <mergeCell ref="F4:L4"/>
    <mergeCell ref="F34:L34"/>
    <mergeCell ref="F33:L33"/>
    <mergeCell ref="F32:L32"/>
    <mergeCell ref="F31:L31"/>
    <mergeCell ref="F30:L30"/>
    <mergeCell ref="F29:L29"/>
    <mergeCell ref="F28:L28"/>
    <mergeCell ref="F27:L27"/>
    <mergeCell ref="F20:L20"/>
    <mergeCell ref="F19:L19"/>
    <mergeCell ref="F18:L18"/>
    <mergeCell ref="F17:L17"/>
    <mergeCell ref="F10:L10"/>
    <mergeCell ref="F9:L9"/>
  </mergeCells>
  <phoneticPr fontId="1"/>
  <conditionalFormatting sqref="C4:C34">
    <cfRule type="expression" dxfId="867" priority="23">
      <formula>D4="日"</formula>
    </cfRule>
    <cfRule type="expression" dxfId="866" priority="24">
      <formula>D4="土"</formula>
    </cfRule>
    <cfRule type="expression" dxfId="865" priority="25">
      <formula>E4&lt;&gt;""</formula>
    </cfRule>
  </conditionalFormatting>
  <conditionalFormatting sqref="D4:D34">
    <cfRule type="expression" dxfId="864" priority="20">
      <formula>D4="日"</formula>
    </cfRule>
    <cfRule type="expression" dxfId="863" priority="21">
      <formula>D4="土"</formula>
    </cfRule>
    <cfRule type="expression" dxfId="862" priority="22">
      <formula>E4&lt;&gt;""</formula>
    </cfRule>
  </conditionalFormatting>
  <conditionalFormatting sqref="E4:E34">
    <cfRule type="expression" dxfId="861" priority="14">
      <formula>D4="日"</formula>
    </cfRule>
    <cfRule type="expression" dxfId="860" priority="15">
      <formula>D4="土"</formula>
    </cfRule>
    <cfRule type="expression" dxfId="859" priority="16">
      <formula>E4&lt;&gt;""</formula>
    </cfRule>
  </conditionalFormatting>
  <conditionalFormatting sqref="F4:L34">
    <cfRule type="expression" dxfId="858" priority="1">
      <formula>DAY(C4)=1</formula>
    </cfRule>
  </conditionalFormatting>
  <dataValidations count="2">
    <dataValidation type="whole" allowBlank="1" showInputMessage="1" showErrorMessage="1" sqref="G1" xr:uid="{00000000-0002-0000-0400-000000000000}">
      <formula1>1</formula1>
      <formula2>3000</formula2>
    </dataValidation>
    <dataValidation type="list" allowBlank="1" showInputMessage="1" showErrorMessage="1" sqref="I1" xr:uid="{00000000-0002-0000-0400-000001000000}">
      <formula1>"1,2,3,4,5,6,7,8,9,10,11,12"</formula1>
    </dataValidation>
  </dataValidations>
  <pageMargins left="0.25" right="0.25" top="0.75" bottom="0.75" header="0.3" footer="0.3"/>
  <pageSetup paperSize="9" scale="76" fitToWidth="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BK219"/>
  <sheetViews>
    <sheetView view="pageBreakPreview" zoomScale="55" zoomScaleNormal="40" zoomScaleSheetLayoutView="55" workbookViewId="0"/>
  </sheetViews>
  <sheetFormatPr defaultColWidth="9" defaultRowHeight="24.6"/>
  <cols>
    <col min="1" max="1" width="2" style="1" customWidth="1"/>
    <col min="2" max="2" width="11.6640625" style="1" hidden="1" customWidth="1"/>
    <col min="3" max="3" width="8.6640625" style="375" customWidth="1"/>
    <col min="4" max="4" width="4" style="359" customWidth="1"/>
    <col min="5" max="5" width="8.33203125" style="17" hidden="1" customWidth="1"/>
    <col min="6" max="7" width="12.6640625" style="16" customWidth="1"/>
    <col min="8" max="8" width="12.6640625" style="10" customWidth="1"/>
    <col min="9" max="9" width="11.6640625" style="1" hidden="1" customWidth="1"/>
    <col min="10" max="10" width="8.6640625" style="375" customWidth="1"/>
    <col min="11" max="11" width="4" style="359" customWidth="1"/>
    <col min="12" max="12" width="8.33203125" style="17" hidden="1" customWidth="1"/>
    <col min="13" max="13" width="37.6640625" style="16" customWidth="1"/>
    <col min="14" max="14" width="11.6640625" style="1" hidden="1" customWidth="1"/>
    <col min="15" max="15" width="8.6640625" style="375" customWidth="1"/>
    <col min="16" max="16" width="4" style="359" customWidth="1"/>
    <col min="17" max="17" width="8.33203125" style="17" hidden="1" customWidth="1"/>
    <col min="18" max="18" width="37.6640625" style="16" customWidth="1"/>
    <col min="19" max="19" width="11.6640625" style="1" hidden="1" customWidth="1"/>
    <col min="20" max="20" width="8.6640625" style="375" customWidth="1"/>
    <col min="21" max="21" width="4" style="359" customWidth="1"/>
    <col min="22" max="22" width="8.33203125" style="17" hidden="1" customWidth="1"/>
    <col min="23" max="23" width="37.6640625" style="16" customWidth="1"/>
    <col min="24" max="24" width="11.6640625" style="1" hidden="1" customWidth="1"/>
    <col min="25" max="25" width="8.6640625" style="375" customWidth="1"/>
    <col min="26" max="26" width="4" style="359" customWidth="1"/>
    <col min="27" max="27" width="8.33203125" style="17" hidden="1" customWidth="1"/>
    <col min="28" max="28" width="37.6640625" style="16" customWidth="1"/>
    <col min="29" max="29" width="11.6640625" style="1" hidden="1" customWidth="1"/>
    <col min="30" max="30" width="8.6640625" style="375" customWidth="1"/>
    <col min="31" max="31" width="4" style="359" customWidth="1"/>
    <col min="32" max="32" width="8.33203125" style="17" hidden="1" customWidth="1"/>
    <col min="33" max="33" width="37.6640625" style="16" customWidth="1"/>
    <col min="34" max="34" width="11.6640625" style="1" hidden="1" customWidth="1"/>
    <col min="35" max="35" width="8.6640625" style="375" customWidth="1"/>
    <col min="36" max="36" width="4" style="359" customWidth="1"/>
    <col min="37" max="37" width="8.33203125" style="17" hidden="1" customWidth="1"/>
    <col min="38" max="38" width="37.6640625" style="16" customWidth="1"/>
    <col min="39" max="39" width="11.6640625" style="1" hidden="1" customWidth="1"/>
    <col min="40" max="40" width="8.6640625" style="375" customWidth="1"/>
    <col min="41" max="41" width="4" style="359" customWidth="1"/>
    <col min="42" max="42" width="8.33203125" style="17" hidden="1" customWidth="1"/>
    <col min="43" max="43" width="37.6640625" style="16" customWidth="1"/>
    <col min="44" max="44" width="11.6640625" style="1" hidden="1" customWidth="1"/>
    <col min="45" max="45" width="8.6640625" style="375" customWidth="1"/>
    <col min="46" max="46" width="4" style="359" customWidth="1"/>
    <col min="47" max="47" width="8.33203125" style="17" hidden="1" customWidth="1"/>
    <col min="48" max="48" width="37.6640625" style="16" customWidth="1"/>
    <col min="49" max="49" width="11.6640625" style="1" hidden="1" customWidth="1"/>
    <col min="50" max="50" width="8.6640625" style="375" customWidth="1"/>
    <col min="51" max="51" width="4" style="359" customWidth="1"/>
    <col min="52" max="52" width="8.33203125" style="17" hidden="1" customWidth="1"/>
    <col min="53" max="53" width="37.6640625" style="16" customWidth="1"/>
    <col min="54" max="54" width="11.6640625" style="1" hidden="1" customWidth="1"/>
    <col min="55" max="55" width="8.6640625" style="375" customWidth="1"/>
    <col min="56" max="56" width="4" style="359" customWidth="1"/>
    <col min="57" max="57" width="8.33203125" style="17" hidden="1" customWidth="1"/>
    <col min="58" max="58" width="37.6640625" style="16" customWidth="1"/>
    <col min="59" max="59" width="11.6640625" style="1" hidden="1" customWidth="1"/>
    <col min="60" max="60" width="8.6640625" style="375" customWidth="1"/>
    <col min="61" max="61" width="4" style="359" customWidth="1"/>
    <col min="62" max="62" width="8.33203125" style="17" hidden="1" customWidth="1"/>
    <col min="63" max="63" width="37.6640625" style="16" customWidth="1"/>
    <col min="64" max="16384" width="9" style="1"/>
  </cols>
  <sheetData>
    <row r="1" spans="2:63" s="330" customFormat="1" ht="30">
      <c r="C1" s="373"/>
      <c r="D1" s="332"/>
      <c r="E1" s="333"/>
      <c r="F1" s="535">
        <v>2025</v>
      </c>
      <c r="G1" s="535"/>
      <c r="H1" s="331" t="s">
        <v>0</v>
      </c>
      <c r="I1" s="333"/>
      <c r="J1" s="528">
        <v>1</v>
      </c>
      <c r="K1" s="528"/>
      <c r="L1" s="333"/>
      <c r="M1" s="350" t="s">
        <v>83</v>
      </c>
      <c r="N1" s="333"/>
      <c r="O1" s="373"/>
      <c r="P1" s="332"/>
      <c r="Q1" s="333"/>
      <c r="R1" s="333"/>
      <c r="S1" s="333"/>
      <c r="T1" s="373"/>
      <c r="U1" s="332"/>
      <c r="V1" s="333"/>
      <c r="W1" s="333"/>
      <c r="X1" s="333"/>
      <c r="Y1" s="373"/>
      <c r="Z1" s="332"/>
      <c r="AA1" s="333"/>
      <c r="AB1" s="333"/>
      <c r="AC1" s="333"/>
      <c r="AD1" s="373"/>
      <c r="AE1" s="332"/>
      <c r="AF1" s="333"/>
      <c r="AG1" s="333"/>
      <c r="AH1" s="333"/>
      <c r="AI1" s="373"/>
      <c r="AJ1" s="332"/>
      <c r="AK1" s="333"/>
      <c r="AL1" s="333"/>
      <c r="AM1" s="333"/>
      <c r="AN1" s="373"/>
      <c r="AO1" s="332"/>
      <c r="AP1" s="333"/>
      <c r="AQ1" s="333"/>
      <c r="AR1" s="333"/>
      <c r="AS1" s="373"/>
      <c r="AT1" s="332"/>
      <c r="AU1" s="333"/>
      <c r="AV1" s="333"/>
      <c r="AW1" s="333"/>
      <c r="AX1" s="373"/>
      <c r="AY1" s="332"/>
      <c r="AZ1" s="333"/>
      <c r="BA1" s="333"/>
      <c r="BB1" s="333"/>
      <c r="BC1" s="373"/>
      <c r="BD1" s="332"/>
      <c r="BE1" s="333"/>
      <c r="BF1" s="333"/>
      <c r="BG1" s="333"/>
      <c r="BH1" s="373"/>
      <c r="BI1" s="332"/>
      <c r="BJ1" s="333"/>
      <c r="BK1" s="333"/>
    </row>
    <row r="2" spans="2:63" s="330" customFormat="1" ht="7.5" customHeight="1">
      <c r="C2" s="374"/>
      <c r="D2" s="339"/>
      <c r="E2" s="345"/>
      <c r="F2" s="339"/>
      <c r="G2" s="339"/>
      <c r="H2" s="344"/>
      <c r="I2" s="333"/>
      <c r="J2" s="374"/>
      <c r="K2" s="339"/>
      <c r="L2" s="345"/>
      <c r="M2" s="339"/>
      <c r="N2" s="333"/>
      <c r="O2" s="374"/>
      <c r="P2" s="339"/>
      <c r="Q2" s="345"/>
      <c r="R2" s="339"/>
      <c r="S2" s="333"/>
      <c r="T2" s="374"/>
      <c r="U2" s="339"/>
      <c r="V2" s="345"/>
      <c r="W2" s="339"/>
      <c r="X2" s="333"/>
      <c r="Y2" s="374"/>
      <c r="Z2" s="339"/>
      <c r="AA2" s="345"/>
      <c r="AB2" s="339"/>
      <c r="AC2" s="333"/>
      <c r="AD2" s="374"/>
      <c r="AE2" s="339"/>
      <c r="AF2" s="345"/>
      <c r="AG2" s="339"/>
      <c r="AH2" s="333"/>
      <c r="AI2" s="374"/>
      <c r="AJ2" s="339"/>
      <c r="AK2" s="345"/>
      <c r="AL2" s="339"/>
      <c r="AM2" s="333"/>
      <c r="AN2" s="374"/>
      <c r="AO2" s="339"/>
      <c r="AP2" s="345"/>
      <c r="AQ2" s="339"/>
      <c r="AR2" s="333"/>
      <c r="AS2" s="374"/>
      <c r="AT2" s="339"/>
      <c r="AU2" s="345"/>
      <c r="AV2" s="339"/>
      <c r="AW2" s="333"/>
      <c r="AX2" s="374"/>
      <c r="AY2" s="339"/>
      <c r="AZ2" s="345"/>
      <c r="BA2" s="339"/>
      <c r="BB2" s="333"/>
      <c r="BC2" s="374"/>
      <c r="BD2" s="339"/>
      <c r="BE2" s="345"/>
      <c r="BF2" s="339"/>
      <c r="BG2" s="333"/>
      <c r="BH2" s="374"/>
      <c r="BI2" s="339"/>
      <c r="BJ2" s="345"/>
      <c r="BK2" s="339"/>
    </row>
    <row r="3" spans="2:63" s="391" customFormat="1" ht="19.5" customHeight="1">
      <c r="C3" s="525"/>
      <c r="D3" s="525"/>
      <c r="E3" s="392"/>
      <c r="F3" s="393"/>
      <c r="G3" s="393"/>
      <c r="H3" s="393"/>
      <c r="I3" s="394"/>
      <c r="J3" s="525" t="str">
        <f>IF(YEAR(I6)&lt;&gt;YEAR(B6),YEAR(I6),"")</f>
        <v/>
      </c>
      <c r="K3" s="525"/>
      <c r="L3" s="392"/>
      <c r="M3" s="393"/>
      <c r="N3" s="394"/>
      <c r="O3" s="525" t="str">
        <f>IF(YEAR(N6)&lt;&gt;YEAR(I6),YEAR(N6),"")</f>
        <v/>
      </c>
      <c r="P3" s="525"/>
      <c r="Q3" s="392"/>
      <c r="R3" s="393"/>
      <c r="S3" s="394"/>
      <c r="T3" s="525" t="str">
        <f>IF(YEAR(S6)&lt;&gt;YEAR(N6),YEAR(S6),"")</f>
        <v/>
      </c>
      <c r="U3" s="525"/>
      <c r="V3" s="392"/>
      <c r="W3" s="393"/>
      <c r="X3" s="394"/>
      <c r="Y3" s="525" t="str">
        <f>IF(YEAR(X6)&lt;&gt;YEAR(S6),YEAR(X6),"")</f>
        <v/>
      </c>
      <c r="Z3" s="525"/>
      <c r="AA3" s="392"/>
      <c r="AB3" s="393"/>
      <c r="AC3" s="394"/>
      <c r="AD3" s="525" t="str">
        <f>IF(YEAR(AC6)&lt;&gt;YEAR(X6),YEAR(AC6),"")</f>
        <v/>
      </c>
      <c r="AE3" s="525"/>
      <c r="AF3" s="392"/>
      <c r="AG3" s="393"/>
      <c r="AH3" s="394"/>
      <c r="AI3" s="525" t="str">
        <f>IF(YEAR(AH6)&lt;&gt;YEAR(AC6),YEAR(AH6),"")</f>
        <v/>
      </c>
      <c r="AJ3" s="525"/>
      <c r="AK3" s="392"/>
      <c r="AL3" s="393"/>
      <c r="AM3" s="394"/>
      <c r="AN3" s="525" t="str">
        <f>IF(YEAR(AM6)&lt;&gt;YEAR(AH6),YEAR(AM6),"")</f>
        <v/>
      </c>
      <c r="AO3" s="525"/>
      <c r="AP3" s="392"/>
      <c r="AQ3" s="393"/>
      <c r="AR3" s="394"/>
      <c r="AS3" s="525" t="str">
        <f>IF(YEAR(AR6)&lt;&gt;YEAR(AM6),YEAR(AR6),"")</f>
        <v/>
      </c>
      <c r="AT3" s="525"/>
      <c r="AU3" s="392"/>
      <c r="AV3" s="393"/>
      <c r="AW3" s="394"/>
      <c r="AX3" s="525" t="str">
        <f>IF(YEAR(AW6)&lt;&gt;YEAR(AR6),YEAR(AW6),"")</f>
        <v/>
      </c>
      <c r="AY3" s="525"/>
      <c r="AZ3" s="392"/>
      <c r="BA3" s="393"/>
      <c r="BB3" s="394"/>
      <c r="BC3" s="525" t="str">
        <f>IF(YEAR(BB6)&lt;&gt;YEAR(AW6),YEAR(BB6),"")</f>
        <v/>
      </c>
      <c r="BD3" s="525"/>
      <c r="BE3" s="392"/>
      <c r="BF3" s="393"/>
      <c r="BG3" s="394"/>
      <c r="BH3" s="525" t="str">
        <f>IF(YEAR(BG6)&lt;&gt;YEAR(BB6),YEAR(BG6),"")</f>
        <v/>
      </c>
      <c r="BI3" s="525"/>
      <c r="BJ3" s="392"/>
      <c r="BK3" s="393"/>
    </row>
    <row r="4" spans="2:63" s="360" customFormat="1" ht="34.5" customHeight="1">
      <c r="C4" s="365">
        <v>1</v>
      </c>
      <c r="D4" s="366" t="s">
        <v>1</v>
      </c>
      <c r="E4" s="361"/>
      <c r="F4" s="366"/>
      <c r="G4" s="366"/>
      <c r="H4" s="367"/>
      <c r="I4" s="368"/>
      <c r="J4" s="369">
        <f>IF(C4=12,1,C4+1)</f>
        <v>2</v>
      </c>
      <c r="K4" s="370" t="s">
        <v>1</v>
      </c>
      <c r="L4" s="369"/>
      <c r="M4" s="370"/>
      <c r="N4" s="368"/>
      <c r="O4" s="369">
        <f>IF(J4=12,1,J4+1)</f>
        <v>3</v>
      </c>
      <c r="P4" s="370" t="s">
        <v>1</v>
      </c>
      <c r="Q4" s="369"/>
      <c r="R4" s="370"/>
      <c r="S4" s="368"/>
      <c r="T4" s="369">
        <f>IF(O4=12,1,O4+1)</f>
        <v>4</v>
      </c>
      <c r="U4" s="370" t="s">
        <v>1</v>
      </c>
      <c r="V4" s="369"/>
      <c r="W4" s="370"/>
      <c r="X4" s="368"/>
      <c r="Y4" s="369">
        <f>IF(T4=12,1,T4+1)</f>
        <v>5</v>
      </c>
      <c r="Z4" s="370" t="s">
        <v>1</v>
      </c>
      <c r="AA4" s="369"/>
      <c r="AB4" s="370"/>
      <c r="AC4" s="368"/>
      <c r="AD4" s="369">
        <f>IF(Y4=12,1,Y4+1)</f>
        <v>6</v>
      </c>
      <c r="AE4" s="370" t="s">
        <v>1</v>
      </c>
      <c r="AF4" s="369"/>
      <c r="AG4" s="370"/>
      <c r="AH4" s="368"/>
      <c r="AI4" s="369">
        <f>IF(AD4=12,1,AD4+1)</f>
        <v>7</v>
      </c>
      <c r="AJ4" s="370" t="s">
        <v>1</v>
      </c>
      <c r="AK4" s="369"/>
      <c r="AL4" s="370"/>
      <c r="AM4" s="368"/>
      <c r="AN4" s="369">
        <f>IF(AI4=12,1,AI4+1)</f>
        <v>8</v>
      </c>
      <c r="AO4" s="370" t="s">
        <v>1</v>
      </c>
      <c r="AP4" s="369"/>
      <c r="AQ4" s="370"/>
      <c r="AR4" s="368"/>
      <c r="AS4" s="369">
        <f>IF(AN4=12,1,AN4+1)</f>
        <v>9</v>
      </c>
      <c r="AT4" s="370" t="s">
        <v>1</v>
      </c>
      <c r="AU4" s="369"/>
      <c r="AV4" s="370"/>
      <c r="AW4" s="368"/>
      <c r="AX4" s="369">
        <f>IF(AS4=12,1,AS4+1)</f>
        <v>10</v>
      </c>
      <c r="AY4" s="370" t="s">
        <v>1</v>
      </c>
      <c r="AZ4" s="369"/>
      <c r="BA4" s="370"/>
      <c r="BB4" s="368"/>
      <c r="BC4" s="369">
        <f>IF(AX4=12,1,AX4+1)</f>
        <v>11</v>
      </c>
      <c r="BD4" s="370" t="s">
        <v>1</v>
      </c>
      <c r="BE4" s="369"/>
      <c r="BF4" s="370"/>
      <c r="BG4" s="368"/>
      <c r="BH4" s="369">
        <f>IF(BC4=12,1,BC4+1)</f>
        <v>12</v>
      </c>
      <c r="BI4" s="370" t="s">
        <v>1</v>
      </c>
      <c r="BJ4" s="369"/>
      <c r="BK4" s="370"/>
    </row>
    <row r="5" spans="2:63" s="354" customFormat="1" ht="24.75" customHeight="1" thickBot="1">
      <c r="B5" s="351"/>
      <c r="C5" s="526" t="s">
        <v>2</v>
      </c>
      <c r="D5" s="527"/>
      <c r="E5" s="352" t="s">
        <v>27</v>
      </c>
      <c r="F5" s="536"/>
      <c r="G5" s="537"/>
      <c r="H5" s="538"/>
      <c r="I5" s="362"/>
      <c r="J5" s="526" t="s">
        <v>2</v>
      </c>
      <c r="K5" s="527"/>
      <c r="L5" s="352" t="s">
        <v>27</v>
      </c>
      <c r="M5" s="353"/>
      <c r="N5" s="362"/>
      <c r="O5" s="526" t="s">
        <v>2</v>
      </c>
      <c r="P5" s="527"/>
      <c r="Q5" s="352" t="s">
        <v>27</v>
      </c>
      <c r="R5" s="353"/>
      <c r="S5" s="362"/>
      <c r="T5" s="526" t="s">
        <v>2</v>
      </c>
      <c r="U5" s="527"/>
      <c r="V5" s="352" t="s">
        <v>27</v>
      </c>
      <c r="W5" s="353"/>
      <c r="X5" s="362"/>
      <c r="Y5" s="526" t="s">
        <v>2</v>
      </c>
      <c r="Z5" s="527"/>
      <c r="AA5" s="352" t="s">
        <v>27</v>
      </c>
      <c r="AB5" s="353"/>
      <c r="AC5" s="362"/>
      <c r="AD5" s="526" t="s">
        <v>2</v>
      </c>
      <c r="AE5" s="527"/>
      <c r="AF5" s="352" t="s">
        <v>27</v>
      </c>
      <c r="AG5" s="353"/>
      <c r="AH5" s="362"/>
      <c r="AI5" s="526" t="s">
        <v>2</v>
      </c>
      <c r="AJ5" s="527"/>
      <c r="AK5" s="352" t="s">
        <v>27</v>
      </c>
      <c r="AL5" s="353"/>
      <c r="AM5" s="362"/>
      <c r="AN5" s="529" t="s">
        <v>2</v>
      </c>
      <c r="AO5" s="530"/>
      <c r="AP5" s="352" t="s">
        <v>27</v>
      </c>
      <c r="AQ5" s="353"/>
      <c r="AR5" s="362"/>
      <c r="AS5" s="526" t="s">
        <v>2</v>
      </c>
      <c r="AT5" s="527"/>
      <c r="AU5" s="352" t="s">
        <v>27</v>
      </c>
      <c r="AV5" s="353"/>
      <c r="AW5" s="362"/>
      <c r="AX5" s="526" t="s">
        <v>2</v>
      </c>
      <c r="AY5" s="527"/>
      <c r="AZ5" s="352" t="s">
        <v>27</v>
      </c>
      <c r="BA5" s="353"/>
      <c r="BB5" s="362"/>
      <c r="BC5" s="526" t="s">
        <v>2</v>
      </c>
      <c r="BD5" s="527"/>
      <c r="BE5" s="352" t="s">
        <v>27</v>
      </c>
      <c r="BF5" s="363"/>
      <c r="BG5" s="362"/>
      <c r="BH5" s="526" t="s">
        <v>2</v>
      </c>
      <c r="BI5" s="527"/>
      <c r="BJ5" s="352" t="s">
        <v>27</v>
      </c>
      <c r="BK5" s="353"/>
    </row>
    <row r="6" spans="2:63" s="14" customFormat="1" ht="36" customHeight="1" thickTop="1">
      <c r="B6" s="15">
        <f>DATE($F$1,$C$4,J1)</f>
        <v>45658</v>
      </c>
      <c r="C6" s="371">
        <f t="shared" ref="C6:C36" si="0">IF(MONTH(B6)&gt;$C$4,IF($J$1=1,"",IF(DAY(B6)&gt;=$J$1,"",B6)),B6)</f>
        <v>45658</v>
      </c>
      <c r="D6" s="356" t="str">
        <f>IF(C6="","",CHOOSE(WEEKDAY(C6,1),"日","月","火","水","木","金","土"))</f>
        <v>水</v>
      </c>
      <c r="E6" s="204" t="str">
        <f ca="1">IFERROR(VLOOKUP(B6,INDIRECT("祝祭日"),2,0),"")</f>
        <v>元日</v>
      </c>
      <c r="F6" s="514"/>
      <c r="G6" s="515"/>
      <c r="H6" s="539"/>
      <c r="I6" s="15">
        <f>DATE($F$1,$C$4+1,J1)</f>
        <v>45689</v>
      </c>
      <c r="J6" s="371">
        <f t="shared" ref="J6:J36" si="1">IF(MONTH(I6)&gt;$J$4,IF($J$1=1,"",IF(DAY(I6)&gt;=$J$1,"",I6)),I6)</f>
        <v>45689</v>
      </c>
      <c r="K6" s="356" t="str">
        <f>IF(J6="","",CHOOSE(WEEKDAY(J6,1),"日","月","火","水","木","金","土"))</f>
        <v>土</v>
      </c>
      <c r="L6" s="204" t="str">
        <f ca="1">IFERROR(VLOOKUP(I6,INDIRECT("祝祭日"),2,0),"")</f>
        <v/>
      </c>
      <c r="M6" s="346"/>
      <c r="N6" s="15">
        <f>DATE($F$1,$C$4+2,J1)</f>
        <v>45717</v>
      </c>
      <c r="O6" s="371">
        <f t="shared" ref="O6:O36" si="2">IF(MONTH(N6)&gt;$O$4,IF($J$1=1,"",IF(DAY(N6)&gt;=$J$1,"",N6)),N6)</f>
        <v>45717</v>
      </c>
      <c r="P6" s="356" t="str">
        <f>IF(O6="","",CHOOSE(WEEKDAY(O6,1),"日","月","火","水","木","金","土"))</f>
        <v>土</v>
      </c>
      <c r="Q6" s="204" t="str">
        <f ca="1">IFERROR(VLOOKUP(N6,INDIRECT("祝祭日"),2,0),"")</f>
        <v/>
      </c>
      <c r="R6" s="346"/>
      <c r="S6" s="15">
        <f>DATE($F$1,$C$4+3,J1)</f>
        <v>45748</v>
      </c>
      <c r="T6" s="371">
        <f t="shared" ref="T6:T36" si="3">IF(MONTH(S6)&gt;$T$4,IF($J$1=1,"",IF(DAY(S6)&gt;=$J$1,"",S6)),S6)</f>
        <v>45748</v>
      </c>
      <c r="U6" s="356" t="str">
        <f>IF(T6="","",CHOOSE(WEEKDAY(T6,1),"日","月","火","水","木","金","土"))</f>
        <v>火</v>
      </c>
      <c r="V6" s="204" t="str">
        <f ca="1">IFERROR(VLOOKUP(S6,INDIRECT("祝祭日"),2,0),"")</f>
        <v/>
      </c>
      <c r="W6" s="346"/>
      <c r="X6" s="15">
        <f>DATE($F$1,$C$4+4,J1)</f>
        <v>45778</v>
      </c>
      <c r="Y6" s="371">
        <f t="shared" ref="Y6:Y36" si="4">IF(MONTH(X6)&gt;$Y$4,IF($J$1=1,"",IF(DAY(X6)&gt;=$J$1,"",X6)),X6)</f>
        <v>45778</v>
      </c>
      <c r="Z6" s="356" t="str">
        <f>IF(Y6="","",CHOOSE(WEEKDAY(Y6,1),"日","月","火","水","木","金","土"))</f>
        <v>木</v>
      </c>
      <c r="AA6" s="204" t="str">
        <f ca="1">IFERROR(VLOOKUP(X6,INDIRECT("祝祭日"),2,0),"")</f>
        <v/>
      </c>
      <c r="AB6" s="346"/>
      <c r="AC6" s="15">
        <f>DATE($F$1,$C$4+5,J1)</f>
        <v>45809</v>
      </c>
      <c r="AD6" s="371">
        <f t="shared" ref="AD6:AD36" si="5">IF(MONTH(AC6)&gt;$AD$4,IF($J$1=1,"",IF(DAY(AC6)&gt;=$J$1,"",AC6)),AC6)</f>
        <v>45809</v>
      </c>
      <c r="AE6" s="356" t="str">
        <f>IF(AD6="","",CHOOSE(WEEKDAY(AD6,1),"日","月","火","水","木","金","土"))</f>
        <v>日</v>
      </c>
      <c r="AF6" s="204" t="str">
        <f ca="1">IFERROR(VLOOKUP(AC6,INDIRECT("祝祭日"),2,0),"")</f>
        <v/>
      </c>
      <c r="AG6" s="346"/>
      <c r="AH6" s="15">
        <f>DATE($F$1,$C$4+6,J1)</f>
        <v>45839</v>
      </c>
      <c r="AI6" s="371">
        <f t="shared" ref="AI6:AI36" si="6">IF(MONTH(AH6)&gt;$AI$4,IF($J$1=1,"",IF(DAY(AH6)&gt;=$J$1,"",AH6)),AH6)</f>
        <v>45839</v>
      </c>
      <c r="AJ6" s="356" t="str">
        <f>IF(AI6="","",CHOOSE(WEEKDAY(AI6,1),"日","月","火","水","木","金","土"))</f>
        <v>火</v>
      </c>
      <c r="AK6" s="204" t="str">
        <f ca="1">IFERROR(VLOOKUP(AH6,INDIRECT("祝祭日"),2,0),"")</f>
        <v/>
      </c>
      <c r="AL6" s="346"/>
      <c r="AM6" s="15">
        <f>DATE($F$1,$C$4+7,J1)</f>
        <v>45870</v>
      </c>
      <c r="AN6" s="371">
        <f t="shared" ref="AN6:AN36" si="7">IF(MONTH(AM6)&gt;$AN$4,IF($J$1=1,"",IF(DAY(AM6)&gt;=$J$1,"",AM6)),AM6)</f>
        <v>45870</v>
      </c>
      <c r="AO6" s="356" t="str">
        <f>IF(AN6="","",CHOOSE(WEEKDAY(AN6,1),"日","月","火","水","木","金","土"))</f>
        <v>金</v>
      </c>
      <c r="AP6" s="204" t="str">
        <f ca="1">IFERROR(VLOOKUP(AM6,INDIRECT("祝祭日"),2,0),"")</f>
        <v/>
      </c>
      <c r="AQ6" s="346"/>
      <c r="AR6" s="15">
        <f>DATE($F$1,$C$4+8,J1)</f>
        <v>45901</v>
      </c>
      <c r="AS6" s="371">
        <f t="shared" ref="AS6:AS36" si="8">IF(MONTH(AR6)&gt;$AS$4,IF($J$1=1,"",IF(DAY(AR6)&gt;=$J$1,"",AR6)),AR6)</f>
        <v>45901</v>
      </c>
      <c r="AT6" s="356" t="str">
        <f>IF(AS6="","",CHOOSE(WEEKDAY(AS6,1),"日","月","火","水","木","金","土"))</f>
        <v>月</v>
      </c>
      <c r="AU6" s="204" t="str">
        <f ca="1">IFERROR(VLOOKUP(AR6,INDIRECT("祝祭日"),2,0),"")</f>
        <v/>
      </c>
      <c r="AV6" s="346"/>
      <c r="AW6" s="15">
        <f>DATE($F$1,$C$4+9,J1)</f>
        <v>45931</v>
      </c>
      <c r="AX6" s="371">
        <f t="shared" ref="AX6:AX36" si="9">IF(MONTH(AW6)&gt;$AX$4,IF($J$1=1,"",IF(DAY(AW6)&gt;=$J$1,"",AW6)),AW6)</f>
        <v>45931</v>
      </c>
      <c r="AY6" s="356" t="str">
        <f>IF(AX6="","",CHOOSE(WEEKDAY(AX6,1),"日","月","火","水","木","金","土"))</f>
        <v>水</v>
      </c>
      <c r="AZ6" s="204" t="str">
        <f ca="1">IFERROR(VLOOKUP(AW6,INDIRECT("祝祭日"),2,0),"")</f>
        <v/>
      </c>
      <c r="BA6" s="346"/>
      <c r="BB6" s="15">
        <f>DATE($F$1,$C$4+10,J1)</f>
        <v>45962</v>
      </c>
      <c r="BC6" s="371">
        <f t="shared" ref="BC6:BC36" si="10">IF(MONTH(BB6)&gt;$BC$4,IF($J$1=1,"",IF(DAY(BB6)&gt;=$J$1,"",BB6)),BB6)</f>
        <v>45962</v>
      </c>
      <c r="BD6" s="356" t="str">
        <f>IF(BC6="","",CHOOSE(WEEKDAY(BC6,1),"日","月","火","水","木","金","土"))</f>
        <v>土</v>
      </c>
      <c r="BE6" s="204" t="str">
        <f ca="1">IFERROR(VLOOKUP(BB6,INDIRECT("祝祭日"),2,0),"")</f>
        <v/>
      </c>
      <c r="BF6" s="346"/>
      <c r="BG6" s="15">
        <f>DATE($F$1,$C$4+11,J1)</f>
        <v>45992</v>
      </c>
      <c r="BH6" s="371">
        <f t="shared" ref="BH6:BH36" si="11">IF(MONTH(BG6)&gt;$BH$4,IF($J$1=1,"",IF(DAY(BG6)&gt;=$J$1,"",BG6)),BG6)</f>
        <v>45992</v>
      </c>
      <c r="BI6" s="356" t="str">
        <f>IF(BH6="","",CHOOSE(WEEKDAY(BH6,1),"日","月","火","水","木","金","土"))</f>
        <v>月</v>
      </c>
      <c r="BJ6" s="204" t="str">
        <f ca="1">IFERROR(VLOOKUP(BG6,INDIRECT("祝祭日"),2,0),"")</f>
        <v/>
      </c>
      <c r="BK6" s="346"/>
    </row>
    <row r="7" spans="2:63" s="14" customFormat="1" ht="36" customHeight="1">
      <c r="B7" s="15">
        <f>B6+1</f>
        <v>45659</v>
      </c>
      <c r="C7" s="371">
        <f t="shared" si="0"/>
        <v>45659</v>
      </c>
      <c r="D7" s="357" t="str">
        <f t="shared" ref="D7:D36" si="12">IF(C7="","",CHOOSE(WEEKDAY(C7,1),"日","月","火","水","木","金","土"))</f>
        <v>木</v>
      </c>
      <c r="E7" s="20" t="str">
        <f t="shared" ref="E7:E36" ca="1" si="13">IFERROR(VLOOKUP(C7,INDIRECT("祝祭日"),2,0),"")</f>
        <v/>
      </c>
      <c r="F7" s="511"/>
      <c r="G7" s="512"/>
      <c r="H7" s="531"/>
      <c r="I7" s="15">
        <f>I6+1</f>
        <v>45690</v>
      </c>
      <c r="J7" s="371">
        <f t="shared" si="1"/>
        <v>45690</v>
      </c>
      <c r="K7" s="357" t="str">
        <f t="shared" ref="K7:K36" si="14">IF(J7="","",CHOOSE(WEEKDAY(J7,1),"日","月","火","水","木","金","土"))</f>
        <v>日</v>
      </c>
      <c r="L7" s="20" t="str">
        <f t="shared" ref="L7:L36" ca="1" si="15">IFERROR(VLOOKUP(J7,INDIRECT("祝祭日"),2,0),"")</f>
        <v/>
      </c>
      <c r="M7" s="347"/>
      <c r="N7" s="15">
        <f>N6+1</f>
        <v>45718</v>
      </c>
      <c r="O7" s="371">
        <f t="shared" si="2"/>
        <v>45718</v>
      </c>
      <c r="P7" s="357" t="str">
        <f t="shared" ref="P7:P36" si="16">IF(O7="","",CHOOSE(WEEKDAY(O7,1),"日","月","火","水","木","金","土"))</f>
        <v>日</v>
      </c>
      <c r="Q7" s="20" t="str">
        <f t="shared" ref="Q7:Q36" ca="1" si="17">IFERROR(VLOOKUP(O7,INDIRECT("祝祭日"),2,0),"")</f>
        <v/>
      </c>
      <c r="R7" s="347"/>
      <c r="S7" s="15">
        <f>S6+1</f>
        <v>45749</v>
      </c>
      <c r="T7" s="371">
        <f t="shared" si="3"/>
        <v>45749</v>
      </c>
      <c r="U7" s="357" t="str">
        <f t="shared" ref="U7:U36" si="18">IF(T7="","",CHOOSE(WEEKDAY(T7,1),"日","月","火","水","木","金","土"))</f>
        <v>水</v>
      </c>
      <c r="V7" s="20" t="str">
        <f t="shared" ref="V7:V36" ca="1" si="19">IFERROR(VLOOKUP(T7,INDIRECT("祝祭日"),2,0),"")</f>
        <v/>
      </c>
      <c r="W7" s="347"/>
      <c r="X7" s="15">
        <f>X6+1</f>
        <v>45779</v>
      </c>
      <c r="Y7" s="371">
        <f t="shared" si="4"/>
        <v>45779</v>
      </c>
      <c r="Z7" s="357" t="str">
        <f t="shared" ref="Z7:Z36" si="20">IF(Y7="","",CHOOSE(WEEKDAY(Y7,1),"日","月","火","水","木","金","土"))</f>
        <v>金</v>
      </c>
      <c r="AA7" s="20" t="str">
        <f t="shared" ref="AA7:AA36" ca="1" si="21">IFERROR(VLOOKUP(Y7,INDIRECT("祝祭日"),2,0),"")</f>
        <v/>
      </c>
      <c r="AB7" s="347"/>
      <c r="AC7" s="15">
        <f>AC6+1</f>
        <v>45810</v>
      </c>
      <c r="AD7" s="371">
        <f t="shared" si="5"/>
        <v>45810</v>
      </c>
      <c r="AE7" s="357" t="str">
        <f t="shared" ref="AE7:AE36" si="22">IF(AD7="","",CHOOSE(WEEKDAY(AD7,1),"日","月","火","水","木","金","土"))</f>
        <v>月</v>
      </c>
      <c r="AF7" s="20" t="str">
        <f t="shared" ref="AF7:AF36" ca="1" si="23">IFERROR(VLOOKUP(AD7,INDIRECT("祝祭日"),2,0),"")</f>
        <v/>
      </c>
      <c r="AG7" s="347"/>
      <c r="AH7" s="15">
        <f>AH6+1</f>
        <v>45840</v>
      </c>
      <c r="AI7" s="371">
        <f t="shared" si="6"/>
        <v>45840</v>
      </c>
      <c r="AJ7" s="357" t="str">
        <f t="shared" ref="AJ7:AJ36" si="24">IF(AI7="","",CHOOSE(WEEKDAY(AI7,1),"日","月","火","水","木","金","土"))</f>
        <v>水</v>
      </c>
      <c r="AK7" s="20" t="str">
        <f t="shared" ref="AK7:AK36" ca="1" si="25">IFERROR(VLOOKUP(AI7,INDIRECT("祝祭日"),2,0),"")</f>
        <v/>
      </c>
      <c r="AL7" s="347"/>
      <c r="AM7" s="15">
        <f>AM6+1</f>
        <v>45871</v>
      </c>
      <c r="AN7" s="371">
        <f t="shared" si="7"/>
        <v>45871</v>
      </c>
      <c r="AO7" s="357" t="str">
        <f t="shared" ref="AO7:AO36" si="26">IF(AN7="","",CHOOSE(WEEKDAY(AN7,1),"日","月","火","水","木","金","土"))</f>
        <v>土</v>
      </c>
      <c r="AP7" s="20" t="str">
        <f t="shared" ref="AP7:AP36" ca="1" si="27">IFERROR(VLOOKUP(AN7,INDIRECT("祝祭日"),2,0),"")</f>
        <v/>
      </c>
      <c r="AQ7" s="347"/>
      <c r="AR7" s="15">
        <f>AR6+1</f>
        <v>45902</v>
      </c>
      <c r="AS7" s="371">
        <f t="shared" si="8"/>
        <v>45902</v>
      </c>
      <c r="AT7" s="357" t="str">
        <f t="shared" ref="AT7:AT36" si="28">IF(AS7="","",CHOOSE(WEEKDAY(AS7,1),"日","月","火","水","木","金","土"))</f>
        <v>火</v>
      </c>
      <c r="AU7" s="20" t="str">
        <f t="shared" ref="AU7:AU36" ca="1" si="29">IFERROR(VLOOKUP(AS7,INDIRECT("祝祭日"),2,0),"")</f>
        <v/>
      </c>
      <c r="AV7" s="347"/>
      <c r="AW7" s="15">
        <f>AW6+1</f>
        <v>45932</v>
      </c>
      <c r="AX7" s="371">
        <f t="shared" si="9"/>
        <v>45932</v>
      </c>
      <c r="AY7" s="357" t="str">
        <f t="shared" ref="AY7:AY36" si="30">IF(AX7="","",CHOOSE(WEEKDAY(AX7,1),"日","月","火","水","木","金","土"))</f>
        <v>木</v>
      </c>
      <c r="AZ7" s="20" t="str">
        <f t="shared" ref="AZ7:AZ36" ca="1" si="31">IFERROR(VLOOKUP(AX7,INDIRECT("祝祭日"),2,0),"")</f>
        <v/>
      </c>
      <c r="BA7" s="347"/>
      <c r="BB7" s="15">
        <f>BB6+1</f>
        <v>45963</v>
      </c>
      <c r="BC7" s="371">
        <f t="shared" si="10"/>
        <v>45963</v>
      </c>
      <c r="BD7" s="357" t="str">
        <f t="shared" ref="BD7:BD36" si="32">IF(BC7="","",CHOOSE(WEEKDAY(BC7,1),"日","月","火","水","木","金","土"))</f>
        <v>日</v>
      </c>
      <c r="BE7" s="20" t="str">
        <f t="shared" ref="BE7:BE36" ca="1" si="33">IFERROR(VLOOKUP(BC7,INDIRECT("祝祭日"),2,0),"")</f>
        <v/>
      </c>
      <c r="BF7" s="347"/>
      <c r="BG7" s="15">
        <f>BG6+1</f>
        <v>45993</v>
      </c>
      <c r="BH7" s="371">
        <f t="shared" si="11"/>
        <v>45993</v>
      </c>
      <c r="BI7" s="357" t="str">
        <f t="shared" ref="BI7:BI36" si="34">IF(BH7="","",CHOOSE(WEEKDAY(BH7,1),"日","月","火","水","木","金","土"))</f>
        <v>火</v>
      </c>
      <c r="BJ7" s="20" t="str">
        <f t="shared" ref="BJ7:BJ36" ca="1" si="35">IFERROR(VLOOKUP(BH7,INDIRECT("祝祭日"),2,0),"")</f>
        <v/>
      </c>
      <c r="BK7" s="347"/>
    </row>
    <row r="8" spans="2:63" s="14" customFormat="1" ht="36" customHeight="1">
      <c r="B8" s="15">
        <f t="shared" ref="B8:B36" si="36">B7+1</f>
        <v>45660</v>
      </c>
      <c r="C8" s="371">
        <f t="shared" si="0"/>
        <v>45660</v>
      </c>
      <c r="D8" s="357" t="str">
        <f t="shared" si="12"/>
        <v>金</v>
      </c>
      <c r="E8" s="20" t="str">
        <f t="shared" ca="1" si="13"/>
        <v/>
      </c>
      <c r="F8" s="511"/>
      <c r="G8" s="512"/>
      <c r="H8" s="531"/>
      <c r="I8" s="15">
        <f t="shared" ref="I8:I36" si="37">I7+1</f>
        <v>45691</v>
      </c>
      <c r="J8" s="371">
        <f t="shared" si="1"/>
        <v>45691</v>
      </c>
      <c r="K8" s="357" t="str">
        <f t="shared" si="14"/>
        <v>月</v>
      </c>
      <c r="L8" s="20" t="str">
        <f t="shared" ca="1" si="15"/>
        <v/>
      </c>
      <c r="M8" s="347"/>
      <c r="N8" s="15">
        <f t="shared" ref="N8:N36" si="38">N7+1</f>
        <v>45719</v>
      </c>
      <c r="O8" s="371">
        <f t="shared" si="2"/>
        <v>45719</v>
      </c>
      <c r="P8" s="357" t="str">
        <f t="shared" si="16"/>
        <v>月</v>
      </c>
      <c r="Q8" s="20" t="str">
        <f t="shared" ca="1" si="17"/>
        <v/>
      </c>
      <c r="R8" s="347"/>
      <c r="S8" s="15">
        <f t="shared" ref="S8:S36" si="39">S7+1</f>
        <v>45750</v>
      </c>
      <c r="T8" s="371">
        <f t="shared" si="3"/>
        <v>45750</v>
      </c>
      <c r="U8" s="357" t="str">
        <f t="shared" si="18"/>
        <v>木</v>
      </c>
      <c r="V8" s="20" t="str">
        <f t="shared" ca="1" si="19"/>
        <v/>
      </c>
      <c r="W8" s="347"/>
      <c r="X8" s="15">
        <f t="shared" ref="X8:X36" si="40">X7+1</f>
        <v>45780</v>
      </c>
      <c r="Y8" s="371">
        <f t="shared" si="4"/>
        <v>45780</v>
      </c>
      <c r="Z8" s="357" t="str">
        <f t="shared" si="20"/>
        <v>土</v>
      </c>
      <c r="AA8" s="20" t="str">
        <f t="shared" ca="1" si="21"/>
        <v>憲法記念日</v>
      </c>
      <c r="AB8" s="347"/>
      <c r="AC8" s="15">
        <f t="shared" ref="AC8:AC36" si="41">AC7+1</f>
        <v>45811</v>
      </c>
      <c r="AD8" s="371">
        <f t="shared" si="5"/>
        <v>45811</v>
      </c>
      <c r="AE8" s="357" t="str">
        <f t="shared" si="22"/>
        <v>火</v>
      </c>
      <c r="AF8" s="20" t="str">
        <f t="shared" ca="1" si="23"/>
        <v/>
      </c>
      <c r="AG8" s="347"/>
      <c r="AH8" s="15">
        <f t="shared" ref="AH8:AH36" si="42">AH7+1</f>
        <v>45841</v>
      </c>
      <c r="AI8" s="371">
        <f t="shared" si="6"/>
        <v>45841</v>
      </c>
      <c r="AJ8" s="357" t="str">
        <f t="shared" si="24"/>
        <v>木</v>
      </c>
      <c r="AK8" s="20" t="str">
        <f t="shared" ca="1" si="25"/>
        <v/>
      </c>
      <c r="AL8" s="347"/>
      <c r="AM8" s="15">
        <f t="shared" ref="AM8:AM36" si="43">AM7+1</f>
        <v>45872</v>
      </c>
      <c r="AN8" s="371">
        <f t="shared" si="7"/>
        <v>45872</v>
      </c>
      <c r="AO8" s="357" t="str">
        <f t="shared" si="26"/>
        <v>日</v>
      </c>
      <c r="AP8" s="20" t="str">
        <f t="shared" ca="1" si="27"/>
        <v/>
      </c>
      <c r="AQ8" s="347"/>
      <c r="AR8" s="15">
        <f t="shared" ref="AR8:AR36" si="44">AR7+1</f>
        <v>45903</v>
      </c>
      <c r="AS8" s="371">
        <f t="shared" si="8"/>
        <v>45903</v>
      </c>
      <c r="AT8" s="357" t="str">
        <f t="shared" si="28"/>
        <v>水</v>
      </c>
      <c r="AU8" s="20" t="str">
        <f t="shared" ca="1" si="29"/>
        <v/>
      </c>
      <c r="AV8" s="347"/>
      <c r="AW8" s="15">
        <f t="shared" ref="AW8:AW36" si="45">AW7+1</f>
        <v>45933</v>
      </c>
      <c r="AX8" s="371">
        <f t="shared" si="9"/>
        <v>45933</v>
      </c>
      <c r="AY8" s="357" t="str">
        <f t="shared" si="30"/>
        <v>金</v>
      </c>
      <c r="AZ8" s="20" t="str">
        <f t="shared" ca="1" si="31"/>
        <v/>
      </c>
      <c r="BA8" s="347"/>
      <c r="BB8" s="15">
        <f t="shared" ref="BB8:BB36" si="46">BB7+1</f>
        <v>45964</v>
      </c>
      <c r="BC8" s="371">
        <f t="shared" si="10"/>
        <v>45964</v>
      </c>
      <c r="BD8" s="357" t="str">
        <f t="shared" si="32"/>
        <v>月</v>
      </c>
      <c r="BE8" s="20" t="str">
        <f t="shared" ca="1" si="33"/>
        <v>文化の日</v>
      </c>
      <c r="BF8" s="347"/>
      <c r="BG8" s="15">
        <f t="shared" ref="BG8:BG36" si="47">BG7+1</f>
        <v>45994</v>
      </c>
      <c r="BH8" s="371">
        <f t="shared" si="11"/>
        <v>45994</v>
      </c>
      <c r="BI8" s="357" t="str">
        <f t="shared" si="34"/>
        <v>水</v>
      </c>
      <c r="BJ8" s="20" t="str">
        <f t="shared" ca="1" si="35"/>
        <v/>
      </c>
      <c r="BK8" s="347"/>
    </row>
    <row r="9" spans="2:63" s="14" customFormat="1" ht="36" customHeight="1">
      <c r="B9" s="15">
        <f t="shared" si="36"/>
        <v>45661</v>
      </c>
      <c r="C9" s="371">
        <f t="shared" si="0"/>
        <v>45661</v>
      </c>
      <c r="D9" s="357" t="str">
        <f t="shared" si="12"/>
        <v>土</v>
      </c>
      <c r="E9" s="20" t="str">
        <f t="shared" ca="1" si="13"/>
        <v/>
      </c>
      <c r="F9" s="511"/>
      <c r="G9" s="512"/>
      <c r="H9" s="531"/>
      <c r="I9" s="15">
        <f t="shared" si="37"/>
        <v>45692</v>
      </c>
      <c r="J9" s="371">
        <f t="shared" si="1"/>
        <v>45692</v>
      </c>
      <c r="K9" s="357" t="str">
        <f t="shared" si="14"/>
        <v>火</v>
      </c>
      <c r="L9" s="20" t="str">
        <f t="shared" ca="1" si="15"/>
        <v/>
      </c>
      <c r="M9" s="347"/>
      <c r="N9" s="15">
        <f t="shared" si="38"/>
        <v>45720</v>
      </c>
      <c r="O9" s="371">
        <f t="shared" si="2"/>
        <v>45720</v>
      </c>
      <c r="P9" s="357" t="str">
        <f t="shared" si="16"/>
        <v>火</v>
      </c>
      <c r="Q9" s="20" t="str">
        <f t="shared" ca="1" si="17"/>
        <v/>
      </c>
      <c r="R9" s="347"/>
      <c r="S9" s="15">
        <f t="shared" si="39"/>
        <v>45751</v>
      </c>
      <c r="T9" s="371">
        <f t="shared" si="3"/>
        <v>45751</v>
      </c>
      <c r="U9" s="357" t="str">
        <f t="shared" si="18"/>
        <v>金</v>
      </c>
      <c r="V9" s="20" t="str">
        <f t="shared" ca="1" si="19"/>
        <v/>
      </c>
      <c r="W9" s="347"/>
      <c r="X9" s="15">
        <f t="shared" si="40"/>
        <v>45781</v>
      </c>
      <c r="Y9" s="371">
        <f t="shared" si="4"/>
        <v>45781</v>
      </c>
      <c r="Z9" s="357" t="str">
        <f t="shared" si="20"/>
        <v>日</v>
      </c>
      <c r="AA9" s="20" t="str">
        <f t="shared" ca="1" si="21"/>
        <v>みどりの日</v>
      </c>
      <c r="AB9" s="347"/>
      <c r="AC9" s="15">
        <f t="shared" si="41"/>
        <v>45812</v>
      </c>
      <c r="AD9" s="371">
        <f t="shared" si="5"/>
        <v>45812</v>
      </c>
      <c r="AE9" s="357" t="str">
        <f t="shared" si="22"/>
        <v>水</v>
      </c>
      <c r="AF9" s="20" t="str">
        <f t="shared" ca="1" si="23"/>
        <v/>
      </c>
      <c r="AG9" s="347"/>
      <c r="AH9" s="15">
        <f t="shared" si="42"/>
        <v>45842</v>
      </c>
      <c r="AI9" s="371">
        <f t="shared" si="6"/>
        <v>45842</v>
      </c>
      <c r="AJ9" s="357" t="str">
        <f t="shared" si="24"/>
        <v>金</v>
      </c>
      <c r="AK9" s="20" t="str">
        <f t="shared" ca="1" si="25"/>
        <v/>
      </c>
      <c r="AL9" s="347"/>
      <c r="AM9" s="15">
        <f t="shared" si="43"/>
        <v>45873</v>
      </c>
      <c r="AN9" s="371">
        <f t="shared" si="7"/>
        <v>45873</v>
      </c>
      <c r="AO9" s="357" t="str">
        <f t="shared" si="26"/>
        <v>月</v>
      </c>
      <c r="AP9" s="20" t="str">
        <f t="shared" ca="1" si="27"/>
        <v/>
      </c>
      <c r="AQ9" s="347"/>
      <c r="AR9" s="15">
        <f t="shared" si="44"/>
        <v>45904</v>
      </c>
      <c r="AS9" s="371">
        <f t="shared" si="8"/>
        <v>45904</v>
      </c>
      <c r="AT9" s="357" t="str">
        <f t="shared" si="28"/>
        <v>木</v>
      </c>
      <c r="AU9" s="20" t="str">
        <f t="shared" ca="1" si="29"/>
        <v/>
      </c>
      <c r="AV9" s="347"/>
      <c r="AW9" s="15">
        <f t="shared" si="45"/>
        <v>45934</v>
      </c>
      <c r="AX9" s="371">
        <f t="shared" si="9"/>
        <v>45934</v>
      </c>
      <c r="AY9" s="357" t="str">
        <f t="shared" si="30"/>
        <v>土</v>
      </c>
      <c r="AZ9" s="20" t="str">
        <f t="shared" ca="1" si="31"/>
        <v/>
      </c>
      <c r="BA9" s="347"/>
      <c r="BB9" s="15">
        <f t="shared" si="46"/>
        <v>45965</v>
      </c>
      <c r="BC9" s="371">
        <f t="shared" si="10"/>
        <v>45965</v>
      </c>
      <c r="BD9" s="357" t="str">
        <f t="shared" si="32"/>
        <v>火</v>
      </c>
      <c r="BE9" s="20" t="str">
        <f t="shared" ca="1" si="33"/>
        <v/>
      </c>
      <c r="BF9" s="347"/>
      <c r="BG9" s="15">
        <f t="shared" si="47"/>
        <v>45995</v>
      </c>
      <c r="BH9" s="371">
        <f t="shared" si="11"/>
        <v>45995</v>
      </c>
      <c r="BI9" s="357" t="str">
        <f t="shared" si="34"/>
        <v>木</v>
      </c>
      <c r="BJ9" s="20" t="str">
        <f t="shared" ca="1" si="35"/>
        <v/>
      </c>
      <c r="BK9" s="347"/>
    </row>
    <row r="10" spans="2:63" s="14" customFormat="1" ht="36" customHeight="1">
      <c r="B10" s="15">
        <f t="shared" si="36"/>
        <v>45662</v>
      </c>
      <c r="C10" s="371">
        <f t="shared" si="0"/>
        <v>45662</v>
      </c>
      <c r="D10" s="357" t="str">
        <f t="shared" si="12"/>
        <v>日</v>
      </c>
      <c r="E10" s="20" t="str">
        <f t="shared" ca="1" si="13"/>
        <v/>
      </c>
      <c r="F10" s="511"/>
      <c r="G10" s="512"/>
      <c r="H10" s="531"/>
      <c r="I10" s="15">
        <f t="shared" si="37"/>
        <v>45693</v>
      </c>
      <c r="J10" s="371">
        <f t="shared" si="1"/>
        <v>45693</v>
      </c>
      <c r="K10" s="357" t="str">
        <f t="shared" si="14"/>
        <v>水</v>
      </c>
      <c r="L10" s="20" t="str">
        <f t="shared" ca="1" si="15"/>
        <v/>
      </c>
      <c r="M10" s="347"/>
      <c r="N10" s="15">
        <f t="shared" si="38"/>
        <v>45721</v>
      </c>
      <c r="O10" s="371">
        <f t="shared" si="2"/>
        <v>45721</v>
      </c>
      <c r="P10" s="357" t="str">
        <f t="shared" si="16"/>
        <v>水</v>
      </c>
      <c r="Q10" s="20" t="str">
        <f t="shared" ca="1" si="17"/>
        <v/>
      </c>
      <c r="R10" s="347"/>
      <c r="S10" s="15">
        <f t="shared" si="39"/>
        <v>45752</v>
      </c>
      <c r="T10" s="371">
        <f t="shared" si="3"/>
        <v>45752</v>
      </c>
      <c r="U10" s="357" t="str">
        <f t="shared" si="18"/>
        <v>土</v>
      </c>
      <c r="V10" s="20" t="str">
        <f t="shared" ca="1" si="19"/>
        <v/>
      </c>
      <c r="W10" s="347"/>
      <c r="X10" s="15">
        <f t="shared" si="40"/>
        <v>45782</v>
      </c>
      <c r="Y10" s="371">
        <f t="shared" si="4"/>
        <v>45782</v>
      </c>
      <c r="Z10" s="357" t="str">
        <f t="shared" si="20"/>
        <v>月</v>
      </c>
      <c r="AA10" s="20" t="str">
        <f t="shared" ca="1" si="21"/>
        <v>こどもの日</v>
      </c>
      <c r="AB10" s="347"/>
      <c r="AC10" s="15">
        <f t="shared" si="41"/>
        <v>45813</v>
      </c>
      <c r="AD10" s="371">
        <f t="shared" si="5"/>
        <v>45813</v>
      </c>
      <c r="AE10" s="357" t="str">
        <f t="shared" si="22"/>
        <v>木</v>
      </c>
      <c r="AF10" s="20" t="str">
        <f t="shared" ca="1" si="23"/>
        <v/>
      </c>
      <c r="AG10" s="347"/>
      <c r="AH10" s="15">
        <f t="shared" si="42"/>
        <v>45843</v>
      </c>
      <c r="AI10" s="371">
        <f t="shared" si="6"/>
        <v>45843</v>
      </c>
      <c r="AJ10" s="357" t="str">
        <f t="shared" si="24"/>
        <v>土</v>
      </c>
      <c r="AK10" s="20" t="str">
        <f t="shared" ca="1" si="25"/>
        <v/>
      </c>
      <c r="AL10" s="347"/>
      <c r="AM10" s="15">
        <f t="shared" si="43"/>
        <v>45874</v>
      </c>
      <c r="AN10" s="371">
        <f t="shared" si="7"/>
        <v>45874</v>
      </c>
      <c r="AO10" s="357" t="str">
        <f t="shared" si="26"/>
        <v>火</v>
      </c>
      <c r="AP10" s="20" t="str">
        <f t="shared" ca="1" si="27"/>
        <v/>
      </c>
      <c r="AQ10" s="347"/>
      <c r="AR10" s="15">
        <f t="shared" si="44"/>
        <v>45905</v>
      </c>
      <c r="AS10" s="371">
        <f t="shared" si="8"/>
        <v>45905</v>
      </c>
      <c r="AT10" s="357" t="str">
        <f t="shared" si="28"/>
        <v>金</v>
      </c>
      <c r="AU10" s="20" t="str">
        <f t="shared" ca="1" si="29"/>
        <v/>
      </c>
      <c r="AV10" s="347"/>
      <c r="AW10" s="15">
        <f t="shared" si="45"/>
        <v>45935</v>
      </c>
      <c r="AX10" s="371">
        <f t="shared" si="9"/>
        <v>45935</v>
      </c>
      <c r="AY10" s="357" t="str">
        <f t="shared" si="30"/>
        <v>日</v>
      </c>
      <c r="AZ10" s="20" t="str">
        <f t="shared" ca="1" si="31"/>
        <v/>
      </c>
      <c r="BA10" s="347"/>
      <c r="BB10" s="15">
        <f t="shared" si="46"/>
        <v>45966</v>
      </c>
      <c r="BC10" s="371">
        <f t="shared" si="10"/>
        <v>45966</v>
      </c>
      <c r="BD10" s="357" t="str">
        <f t="shared" si="32"/>
        <v>水</v>
      </c>
      <c r="BE10" s="20" t="str">
        <f t="shared" ca="1" si="33"/>
        <v/>
      </c>
      <c r="BF10" s="347"/>
      <c r="BG10" s="15">
        <f t="shared" si="47"/>
        <v>45996</v>
      </c>
      <c r="BH10" s="371">
        <f t="shared" si="11"/>
        <v>45996</v>
      </c>
      <c r="BI10" s="357" t="str">
        <f t="shared" si="34"/>
        <v>金</v>
      </c>
      <c r="BJ10" s="20" t="str">
        <f t="shared" ca="1" si="35"/>
        <v/>
      </c>
      <c r="BK10" s="347"/>
    </row>
    <row r="11" spans="2:63" s="14" customFormat="1" ht="36" customHeight="1">
      <c r="B11" s="15">
        <f t="shared" si="36"/>
        <v>45663</v>
      </c>
      <c r="C11" s="371">
        <f t="shared" si="0"/>
        <v>45663</v>
      </c>
      <c r="D11" s="357" t="str">
        <f t="shared" si="12"/>
        <v>月</v>
      </c>
      <c r="E11" s="20" t="str">
        <f t="shared" ca="1" si="13"/>
        <v/>
      </c>
      <c r="F11" s="511"/>
      <c r="G11" s="512"/>
      <c r="H11" s="531"/>
      <c r="I11" s="15">
        <f t="shared" si="37"/>
        <v>45694</v>
      </c>
      <c r="J11" s="371">
        <f t="shared" si="1"/>
        <v>45694</v>
      </c>
      <c r="K11" s="357" t="str">
        <f t="shared" si="14"/>
        <v>木</v>
      </c>
      <c r="L11" s="20" t="str">
        <f t="shared" ca="1" si="15"/>
        <v/>
      </c>
      <c r="M11" s="347"/>
      <c r="N11" s="15">
        <f t="shared" si="38"/>
        <v>45722</v>
      </c>
      <c r="O11" s="371">
        <f t="shared" si="2"/>
        <v>45722</v>
      </c>
      <c r="P11" s="357" t="str">
        <f t="shared" si="16"/>
        <v>木</v>
      </c>
      <c r="Q11" s="20" t="str">
        <f t="shared" ca="1" si="17"/>
        <v/>
      </c>
      <c r="R11" s="347"/>
      <c r="S11" s="15">
        <f t="shared" si="39"/>
        <v>45753</v>
      </c>
      <c r="T11" s="371">
        <f t="shared" si="3"/>
        <v>45753</v>
      </c>
      <c r="U11" s="357" t="str">
        <f t="shared" si="18"/>
        <v>日</v>
      </c>
      <c r="V11" s="20" t="str">
        <f t="shared" ca="1" si="19"/>
        <v/>
      </c>
      <c r="W11" s="347"/>
      <c r="X11" s="15">
        <f t="shared" si="40"/>
        <v>45783</v>
      </c>
      <c r="Y11" s="371">
        <f t="shared" si="4"/>
        <v>45783</v>
      </c>
      <c r="Z11" s="357" t="str">
        <f t="shared" si="20"/>
        <v>火</v>
      </c>
      <c r="AA11" s="20" t="str">
        <f t="shared" ca="1" si="21"/>
        <v>休日</v>
      </c>
      <c r="AB11" s="347"/>
      <c r="AC11" s="15">
        <f t="shared" si="41"/>
        <v>45814</v>
      </c>
      <c r="AD11" s="371">
        <f t="shared" si="5"/>
        <v>45814</v>
      </c>
      <c r="AE11" s="357" t="str">
        <f t="shared" si="22"/>
        <v>金</v>
      </c>
      <c r="AF11" s="20" t="str">
        <f t="shared" ca="1" si="23"/>
        <v/>
      </c>
      <c r="AG11" s="347"/>
      <c r="AH11" s="15">
        <f t="shared" si="42"/>
        <v>45844</v>
      </c>
      <c r="AI11" s="371">
        <f t="shared" si="6"/>
        <v>45844</v>
      </c>
      <c r="AJ11" s="357" t="str">
        <f t="shared" si="24"/>
        <v>日</v>
      </c>
      <c r="AK11" s="20" t="str">
        <f t="shared" ca="1" si="25"/>
        <v/>
      </c>
      <c r="AL11" s="347"/>
      <c r="AM11" s="15">
        <f t="shared" si="43"/>
        <v>45875</v>
      </c>
      <c r="AN11" s="371">
        <f t="shared" si="7"/>
        <v>45875</v>
      </c>
      <c r="AO11" s="357" t="str">
        <f t="shared" si="26"/>
        <v>水</v>
      </c>
      <c r="AP11" s="20" t="str">
        <f t="shared" ca="1" si="27"/>
        <v/>
      </c>
      <c r="AQ11" s="347"/>
      <c r="AR11" s="15">
        <f t="shared" si="44"/>
        <v>45906</v>
      </c>
      <c r="AS11" s="371">
        <f t="shared" si="8"/>
        <v>45906</v>
      </c>
      <c r="AT11" s="357" t="str">
        <f t="shared" si="28"/>
        <v>土</v>
      </c>
      <c r="AU11" s="20" t="str">
        <f t="shared" ca="1" si="29"/>
        <v/>
      </c>
      <c r="AV11" s="347"/>
      <c r="AW11" s="15">
        <f t="shared" si="45"/>
        <v>45936</v>
      </c>
      <c r="AX11" s="371">
        <f t="shared" si="9"/>
        <v>45936</v>
      </c>
      <c r="AY11" s="357" t="str">
        <f t="shared" si="30"/>
        <v>月</v>
      </c>
      <c r="AZ11" s="20" t="str">
        <f t="shared" ca="1" si="31"/>
        <v/>
      </c>
      <c r="BA11" s="347"/>
      <c r="BB11" s="15">
        <f t="shared" si="46"/>
        <v>45967</v>
      </c>
      <c r="BC11" s="371">
        <f t="shared" si="10"/>
        <v>45967</v>
      </c>
      <c r="BD11" s="357" t="str">
        <f t="shared" si="32"/>
        <v>木</v>
      </c>
      <c r="BE11" s="20" t="str">
        <f t="shared" ca="1" si="33"/>
        <v/>
      </c>
      <c r="BF11" s="347"/>
      <c r="BG11" s="15">
        <f t="shared" si="47"/>
        <v>45997</v>
      </c>
      <c r="BH11" s="371">
        <f t="shared" si="11"/>
        <v>45997</v>
      </c>
      <c r="BI11" s="357" t="str">
        <f t="shared" si="34"/>
        <v>土</v>
      </c>
      <c r="BJ11" s="20" t="str">
        <f t="shared" ca="1" si="35"/>
        <v/>
      </c>
      <c r="BK11" s="347"/>
    </row>
    <row r="12" spans="2:63" s="14" customFormat="1" ht="36" customHeight="1">
      <c r="B12" s="15">
        <f t="shared" si="36"/>
        <v>45664</v>
      </c>
      <c r="C12" s="371">
        <f t="shared" si="0"/>
        <v>45664</v>
      </c>
      <c r="D12" s="357" t="str">
        <f t="shared" si="12"/>
        <v>火</v>
      </c>
      <c r="E12" s="20" t="str">
        <f t="shared" ca="1" si="13"/>
        <v/>
      </c>
      <c r="F12" s="511"/>
      <c r="G12" s="512"/>
      <c r="H12" s="531"/>
      <c r="I12" s="15">
        <f t="shared" si="37"/>
        <v>45695</v>
      </c>
      <c r="J12" s="371">
        <f t="shared" si="1"/>
        <v>45695</v>
      </c>
      <c r="K12" s="357" t="str">
        <f t="shared" si="14"/>
        <v>金</v>
      </c>
      <c r="L12" s="20" t="str">
        <f t="shared" ca="1" si="15"/>
        <v/>
      </c>
      <c r="M12" s="347"/>
      <c r="N12" s="15">
        <f t="shared" si="38"/>
        <v>45723</v>
      </c>
      <c r="O12" s="371">
        <f t="shared" si="2"/>
        <v>45723</v>
      </c>
      <c r="P12" s="357" t="str">
        <f t="shared" si="16"/>
        <v>金</v>
      </c>
      <c r="Q12" s="20" t="str">
        <f t="shared" ca="1" si="17"/>
        <v/>
      </c>
      <c r="R12" s="347"/>
      <c r="S12" s="15">
        <f t="shared" si="39"/>
        <v>45754</v>
      </c>
      <c r="T12" s="371">
        <f t="shared" si="3"/>
        <v>45754</v>
      </c>
      <c r="U12" s="357" t="str">
        <f t="shared" si="18"/>
        <v>月</v>
      </c>
      <c r="V12" s="20" t="str">
        <f t="shared" ca="1" si="19"/>
        <v/>
      </c>
      <c r="W12" s="347"/>
      <c r="X12" s="15">
        <f t="shared" si="40"/>
        <v>45784</v>
      </c>
      <c r="Y12" s="371">
        <f t="shared" si="4"/>
        <v>45784</v>
      </c>
      <c r="Z12" s="357" t="str">
        <f t="shared" si="20"/>
        <v>水</v>
      </c>
      <c r="AA12" s="20" t="str">
        <f t="shared" ca="1" si="21"/>
        <v/>
      </c>
      <c r="AB12" s="347"/>
      <c r="AC12" s="15">
        <f t="shared" si="41"/>
        <v>45815</v>
      </c>
      <c r="AD12" s="371">
        <f t="shared" si="5"/>
        <v>45815</v>
      </c>
      <c r="AE12" s="357" t="str">
        <f t="shared" si="22"/>
        <v>土</v>
      </c>
      <c r="AF12" s="20" t="str">
        <f t="shared" ca="1" si="23"/>
        <v/>
      </c>
      <c r="AG12" s="347"/>
      <c r="AH12" s="15">
        <f t="shared" si="42"/>
        <v>45845</v>
      </c>
      <c r="AI12" s="371">
        <f t="shared" si="6"/>
        <v>45845</v>
      </c>
      <c r="AJ12" s="357" t="str">
        <f t="shared" si="24"/>
        <v>月</v>
      </c>
      <c r="AK12" s="20" t="str">
        <f t="shared" ca="1" si="25"/>
        <v/>
      </c>
      <c r="AL12" s="347"/>
      <c r="AM12" s="15">
        <f t="shared" si="43"/>
        <v>45876</v>
      </c>
      <c r="AN12" s="371">
        <f t="shared" si="7"/>
        <v>45876</v>
      </c>
      <c r="AO12" s="357" t="str">
        <f t="shared" si="26"/>
        <v>木</v>
      </c>
      <c r="AP12" s="20" t="str">
        <f t="shared" ca="1" si="27"/>
        <v/>
      </c>
      <c r="AQ12" s="347"/>
      <c r="AR12" s="15">
        <f t="shared" si="44"/>
        <v>45907</v>
      </c>
      <c r="AS12" s="371">
        <f t="shared" si="8"/>
        <v>45907</v>
      </c>
      <c r="AT12" s="357" t="str">
        <f t="shared" si="28"/>
        <v>日</v>
      </c>
      <c r="AU12" s="20" t="str">
        <f t="shared" ca="1" si="29"/>
        <v/>
      </c>
      <c r="AV12" s="347"/>
      <c r="AW12" s="15">
        <f t="shared" si="45"/>
        <v>45937</v>
      </c>
      <c r="AX12" s="371">
        <f t="shared" si="9"/>
        <v>45937</v>
      </c>
      <c r="AY12" s="357" t="str">
        <f t="shared" si="30"/>
        <v>火</v>
      </c>
      <c r="AZ12" s="20" t="str">
        <f t="shared" ca="1" si="31"/>
        <v/>
      </c>
      <c r="BA12" s="347"/>
      <c r="BB12" s="15">
        <f t="shared" si="46"/>
        <v>45968</v>
      </c>
      <c r="BC12" s="371">
        <f t="shared" si="10"/>
        <v>45968</v>
      </c>
      <c r="BD12" s="357" t="str">
        <f t="shared" si="32"/>
        <v>金</v>
      </c>
      <c r="BE12" s="20" t="str">
        <f t="shared" ca="1" si="33"/>
        <v/>
      </c>
      <c r="BF12" s="347"/>
      <c r="BG12" s="15">
        <f t="shared" si="47"/>
        <v>45998</v>
      </c>
      <c r="BH12" s="371">
        <f t="shared" si="11"/>
        <v>45998</v>
      </c>
      <c r="BI12" s="357" t="str">
        <f t="shared" si="34"/>
        <v>日</v>
      </c>
      <c r="BJ12" s="20" t="str">
        <f t="shared" ca="1" si="35"/>
        <v/>
      </c>
      <c r="BK12" s="347"/>
    </row>
    <row r="13" spans="2:63" s="14" customFormat="1" ht="36" customHeight="1">
      <c r="B13" s="15">
        <f t="shared" si="36"/>
        <v>45665</v>
      </c>
      <c r="C13" s="371">
        <f t="shared" si="0"/>
        <v>45665</v>
      </c>
      <c r="D13" s="357" t="str">
        <f t="shared" si="12"/>
        <v>水</v>
      </c>
      <c r="E13" s="20" t="str">
        <f t="shared" ca="1" si="13"/>
        <v/>
      </c>
      <c r="F13" s="511"/>
      <c r="G13" s="512"/>
      <c r="H13" s="531"/>
      <c r="I13" s="15">
        <f t="shared" si="37"/>
        <v>45696</v>
      </c>
      <c r="J13" s="371">
        <f t="shared" si="1"/>
        <v>45696</v>
      </c>
      <c r="K13" s="357" t="str">
        <f t="shared" si="14"/>
        <v>土</v>
      </c>
      <c r="L13" s="20" t="str">
        <f t="shared" ca="1" si="15"/>
        <v/>
      </c>
      <c r="M13" s="347"/>
      <c r="N13" s="15">
        <f t="shared" si="38"/>
        <v>45724</v>
      </c>
      <c r="O13" s="371">
        <f t="shared" si="2"/>
        <v>45724</v>
      </c>
      <c r="P13" s="357" t="str">
        <f t="shared" si="16"/>
        <v>土</v>
      </c>
      <c r="Q13" s="20" t="str">
        <f t="shared" ca="1" si="17"/>
        <v/>
      </c>
      <c r="R13" s="347"/>
      <c r="S13" s="15">
        <f t="shared" si="39"/>
        <v>45755</v>
      </c>
      <c r="T13" s="371">
        <f t="shared" si="3"/>
        <v>45755</v>
      </c>
      <c r="U13" s="357" t="str">
        <f t="shared" si="18"/>
        <v>火</v>
      </c>
      <c r="V13" s="20" t="str">
        <f t="shared" ca="1" si="19"/>
        <v/>
      </c>
      <c r="W13" s="347"/>
      <c r="X13" s="15">
        <f t="shared" si="40"/>
        <v>45785</v>
      </c>
      <c r="Y13" s="371">
        <f t="shared" si="4"/>
        <v>45785</v>
      </c>
      <c r="Z13" s="357" t="str">
        <f t="shared" si="20"/>
        <v>木</v>
      </c>
      <c r="AA13" s="20" t="str">
        <f t="shared" ca="1" si="21"/>
        <v/>
      </c>
      <c r="AB13" s="347"/>
      <c r="AC13" s="15">
        <f t="shared" si="41"/>
        <v>45816</v>
      </c>
      <c r="AD13" s="371">
        <f t="shared" si="5"/>
        <v>45816</v>
      </c>
      <c r="AE13" s="357" t="str">
        <f t="shared" si="22"/>
        <v>日</v>
      </c>
      <c r="AF13" s="20" t="str">
        <f t="shared" ca="1" si="23"/>
        <v/>
      </c>
      <c r="AG13" s="347"/>
      <c r="AH13" s="15">
        <f t="shared" si="42"/>
        <v>45846</v>
      </c>
      <c r="AI13" s="371">
        <f t="shared" si="6"/>
        <v>45846</v>
      </c>
      <c r="AJ13" s="357" t="str">
        <f t="shared" si="24"/>
        <v>火</v>
      </c>
      <c r="AK13" s="20" t="str">
        <f t="shared" ca="1" si="25"/>
        <v/>
      </c>
      <c r="AL13" s="347"/>
      <c r="AM13" s="15">
        <f t="shared" si="43"/>
        <v>45877</v>
      </c>
      <c r="AN13" s="371">
        <f t="shared" si="7"/>
        <v>45877</v>
      </c>
      <c r="AO13" s="357" t="str">
        <f t="shared" si="26"/>
        <v>金</v>
      </c>
      <c r="AP13" s="20" t="str">
        <f t="shared" ca="1" si="27"/>
        <v/>
      </c>
      <c r="AQ13" s="347"/>
      <c r="AR13" s="15">
        <f t="shared" si="44"/>
        <v>45908</v>
      </c>
      <c r="AS13" s="371">
        <f t="shared" si="8"/>
        <v>45908</v>
      </c>
      <c r="AT13" s="357" t="str">
        <f t="shared" si="28"/>
        <v>月</v>
      </c>
      <c r="AU13" s="20" t="str">
        <f t="shared" ca="1" si="29"/>
        <v/>
      </c>
      <c r="AV13" s="347"/>
      <c r="AW13" s="15">
        <f t="shared" si="45"/>
        <v>45938</v>
      </c>
      <c r="AX13" s="371">
        <f t="shared" si="9"/>
        <v>45938</v>
      </c>
      <c r="AY13" s="357" t="str">
        <f t="shared" si="30"/>
        <v>水</v>
      </c>
      <c r="AZ13" s="20" t="str">
        <f t="shared" ca="1" si="31"/>
        <v/>
      </c>
      <c r="BA13" s="347"/>
      <c r="BB13" s="15">
        <f t="shared" si="46"/>
        <v>45969</v>
      </c>
      <c r="BC13" s="371">
        <f t="shared" si="10"/>
        <v>45969</v>
      </c>
      <c r="BD13" s="357" t="str">
        <f t="shared" si="32"/>
        <v>土</v>
      </c>
      <c r="BE13" s="20" t="str">
        <f t="shared" ca="1" si="33"/>
        <v/>
      </c>
      <c r="BF13" s="347"/>
      <c r="BG13" s="15">
        <f t="shared" si="47"/>
        <v>45999</v>
      </c>
      <c r="BH13" s="371">
        <f t="shared" si="11"/>
        <v>45999</v>
      </c>
      <c r="BI13" s="357" t="str">
        <f t="shared" si="34"/>
        <v>月</v>
      </c>
      <c r="BJ13" s="20" t="str">
        <f t="shared" ca="1" si="35"/>
        <v/>
      </c>
      <c r="BK13" s="347"/>
    </row>
    <row r="14" spans="2:63" s="14" customFormat="1" ht="36" customHeight="1">
      <c r="B14" s="15">
        <f t="shared" si="36"/>
        <v>45666</v>
      </c>
      <c r="C14" s="371">
        <f t="shared" si="0"/>
        <v>45666</v>
      </c>
      <c r="D14" s="357" t="str">
        <f t="shared" si="12"/>
        <v>木</v>
      </c>
      <c r="E14" s="20" t="str">
        <f t="shared" ca="1" si="13"/>
        <v/>
      </c>
      <c r="F14" s="511"/>
      <c r="G14" s="512"/>
      <c r="H14" s="531"/>
      <c r="I14" s="15">
        <f t="shared" si="37"/>
        <v>45697</v>
      </c>
      <c r="J14" s="371">
        <f t="shared" si="1"/>
        <v>45697</v>
      </c>
      <c r="K14" s="357" t="str">
        <f t="shared" si="14"/>
        <v>日</v>
      </c>
      <c r="L14" s="20" t="str">
        <f t="shared" ca="1" si="15"/>
        <v/>
      </c>
      <c r="M14" s="347"/>
      <c r="N14" s="15">
        <f t="shared" si="38"/>
        <v>45725</v>
      </c>
      <c r="O14" s="371">
        <f t="shared" si="2"/>
        <v>45725</v>
      </c>
      <c r="P14" s="357" t="str">
        <f t="shared" si="16"/>
        <v>日</v>
      </c>
      <c r="Q14" s="20" t="str">
        <f t="shared" ca="1" si="17"/>
        <v/>
      </c>
      <c r="R14" s="347"/>
      <c r="S14" s="15">
        <f t="shared" si="39"/>
        <v>45756</v>
      </c>
      <c r="T14" s="371">
        <f t="shared" si="3"/>
        <v>45756</v>
      </c>
      <c r="U14" s="357" t="str">
        <f t="shared" si="18"/>
        <v>水</v>
      </c>
      <c r="V14" s="20" t="str">
        <f t="shared" ca="1" si="19"/>
        <v/>
      </c>
      <c r="W14" s="347"/>
      <c r="X14" s="15">
        <f t="shared" si="40"/>
        <v>45786</v>
      </c>
      <c r="Y14" s="371">
        <f t="shared" si="4"/>
        <v>45786</v>
      </c>
      <c r="Z14" s="357" t="str">
        <f t="shared" si="20"/>
        <v>金</v>
      </c>
      <c r="AA14" s="20" t="str">
        <f t="shared" ca="1" si="21"/>
        <v/>
      </c>
      <c r="AB14" s="347"/>
      <c r="AC14" s="15">
        <f t="shared" si="41"/>
        <v>45817</v>
      </c>
      <c r="AD14" s="371">
        <f t="shared" si="5"/>
        <v>45817</v>
      </c>
      <c r="AE14" s="357" t="str">
        <f t="shared" si="22"/>
        <v>月</v>
      </c>
      <c r="AF14" s="20" t="str">
        <f t="shared" ca="1" si="23"/>
        <v/>
      </c>
      <c r="AG14" s="347"/>
      <c r="AH14" s="15">
        <f t="shared" si="42"/>
        <v>45847</v>
      </c>
      <c r="AI14" s="371">
        <f t="shared" si="6"/>
        <v>45847</v>
      </c>
      <c r="AJ14" s="357" t="str">
        <f t="shared" si="24"/>
        <v>水</v>
      </c>
      <c r="AK14" s="20" t="str">
        <f t="shared" ca="1" si="25"/>
        <v/>
      </c>
      <c r="AL14" s="347"/>
      <c r="AM14" s="15">
        <f t="shared" si="43"/>
        <v>45878</v>
      </c>
      <c r="AN14" s="371">
        <f t="shared" si="7"/>
        <v>45878</v>
      </c>
      <c r="AO14" s="357" t="str">
        <f t="shared" si="26"/>
        <v>土</v>
      </c>
      <c r="AP14" s="20" t="str">
        <f t="shared" ca="1" si="27"/>
        <v/>
      </c>
      <c r="AQ14" s="347"/>
      <c r="AR14" s="15">
        <f t="shared" si="44"/>
        <v>45909</v>
      </c>
      <c r="AS14" s="371">
        <f t="shared" si="8"/>
        <v>45909</v>
      </c>
      <c r="AT14" s="357" t="str">
        <f t="shared" si="28"/>
        <v>火</v>
      </c>
      <c r="AU14" s="20" t="str">
        <f t="shared" ca="1" si="29"/>
        <v/>
      </c>
      <c r="AV14" s="347"/>
      <c r="AW14" s="15">
        <f t="shared" si="45"/>
        <v>45939</v>
      </c>
      <c r="AX14" s="371">
        <f t="shared" si="9"/>
        <v>45939</v>
      </c>
      <c r="AY14" s="357" t="str">
        <f t="shared" si="30"/>
        <v>木</v>
      </c>
      <c r="AZ14" s="20" t="str">
        <f t="shared" ca="1" si="31"/>
        <v/>
      </c>
      <c r="BA14" s="347"/>
      <c r="BB14" s="15">
        <f t="shared" si="46"/>
        <v>45970</v>
      </c>
      <c r="BC14" s="371">
        <f t="shared" si="10"/>
        <v>45970</v>
      </c>
      <c r="BD14" s="357" t="str">
        <f t="shared" si="32"/>
        <v>日</v>
      </c>
      <c r="BE14" s="20" t="str">
        <f t="shared" ca="1" si="33"/>
        <v/>
      </c>
      <c r="BF14" s="347"/>
      <c r="BG14" s="15">
        <f t="shared" si="47"/>
        <v>46000</v>
      </c>
      <c r="BH14" s="371">
        <f t="shared" si="11"/>
        <v>46000</v>
      </c>
      <c r="BI14" s="357" t="str">
        <f t="shared" si="34"/>
        <v>火</v>
      </c>
      <c r="BJ14" s="20" t="str">
        <f t="shared" ca="1" si="35"/>
        <v/>
      </c>
      <c r="BK14" s="347"/>
    </row>
    <row r="15" spans="2:63" s="14" customFormat="1" ht="36" customHeight="1">
      <c r="B15" s="15">
        <f t="shared" si="36"/>
        <v>45667</v>
      </c>
      <c r="C15" s="371">
        <f t="shared" si="0"/>
        <v>45667</v>
      </c>
      <c r="D15" s="357" t="str">
        <f t="shared" si="12"/>
        <v>金</v>
      </c>
      <c r="E15" s="20" t="str">
        <f t="shared" ca="1" si="13"/>
        <v/>
      </c>
      <c r="F15" s="511"/>
      <c r="G15" s="512"/>
      <c r="H15" s="531"/>
      <c r="I15" s="15">
        <f t="shared" si="37"/>
        <v>45698</v>
      </c>
      <c r="J15" s="371">
        <f t="shared" si="1"/>
        <v>45698</v>
      </c>
      <c r="K15" s="357" t="str">
        <f t="shared" si="14"/>
        <v>月</v>
      </c>
      <c r="L15" s="20" t="str">
        <f t="shared" ca="1" si="15"/>
        <v/>
      </c>
      <c r="M15" s="347"/>
      <c r="N15" s="15">
        <f t="shared" si="38"/>
        <v>45726</v>
      </c>
      <c r="O15" s="371">
        <f t="shared" si="2"/>
        <v>45726</v>
      </c>
      <c r="P15" s="357" t="str">
        <f t="shared" si="16"/>
        <v>月</v>
      </c>
      <c r="Q15" s="20" t="str">
        <f t="shared" ca="1" si="17"/>
        <v/>
      </c>
      <c r="R15" s="347"/>
      <c r="S15" s="15">
        <f t="shared" si="39"/>
        <v>45757</v>
      </c>
      <c r="T15" s="371">
        <f t="shared" si="3"/>
        <v>45757</v>
      </c>
      <c r="U15" s="357" t="str">
        <f t="shared" si="18"/>
        <v>木</v>
      </c>
      <c r="V15" s="20" t="str">
        <f t="shared" ca="1" si="19"/>
        <v/>
      </c>
      <c r="W15" s="347"/>
      <c r="X15" s="15">
        <f t="shared" si="40"/>
        <v>45787</v>
      </c>
      <c r="Y15" s="371">
        <f t="shared" si="4"/>
        <v>45787</v>
      </c>
      <c r="Z15" s="357" t="str">
        <f t="shared" si="20"/>
        <v>土</v>
      </c>
      <c r="AA15" s="20" t="str">
        <f t="shared" ca="1" si="21"/>
        <v/>
      </c>
      <c r="AB15" s="347"/>
      <c r="AC15" s="15">
        <f t="shared" si="41"/>
        <v>45818</v>
      </c>
      <c r="AD15" s="371">
        <f t="shared" si="5"/>
        <v>45818</v>
      </c>
      <c r="AE15" s="357" t="str">
        <f t="shared" si="22"/>
        <v>火</v>
      </c>
      <c r="AF15" s="20" t="str">
        <f t="shared" ca="1" si="23"/>
        <v/>
      </c>
      <c r="AG15" s="347"/>
      <c r="AH15" s="15">
        <f t="shared" si="42"/>
        <v>45848</v>
      </c>
      <c r="AI15" s="371">
        <f t="shared" si="6"/>
        <v>45848</v>
      </c>
      <c r="AJ15" s="357" t="str">
        <f t="shared" si="24"/>
        <v>木</v>
      </c>
      <c r="AK15" s="20" t="str">
        <f t="shared" ca="1" si="25"/>
        <v/>
      </c>
      <c r="AL15" s="347"/>
      <c r="AM15" s="15">
        <f t="shared" si="43"/>
        <v>45879</v>
      </c>
      <c r="AN15" s="371">
        <f t="shared" si="7"/>
        <v>45879</v>
      </c>
      <c r="AO15" s="357" t="str">
        <f t="shared" si="26"/>
        <v>日</v>
      </c>
      <c r="AP15" s="20" t="str">
        <f t="shared" ca="1" si="27"/>
        <v/>
      </c>
      <c r="AQ15" s="347"/>
      <c r="AR15" s="15">
        <f t="shared" si="44"/>
        <v>45910</v>
      </c>
      <c r="AS15" s="371">
        <f t="shared" si="8"/>
        <v>45910</v>
      </c>
      <c r="AT15" s="357" t="str">
        <f t="shared" si="28"/>
        <v>水</v>
      </c>
      <c r="AU15" s="20" t="str">
        <f t="shared" ca="1" si="29"/>
        <v/>
      </c>
      <c r="AV15" s="347"/>
      <c r="AW15" s="15">
        <f t="shared" si="45"/>
        <v>45940</v>
      </c>
      <c r="AX15" s="371">
        <f t="shared" si="9"/>
        <v>45940</v>
      </c>
      <c r="AY15" s="357" t="str">
        <f t="shared" si="30"/>
        <v>金</v>
      </c>
      <c r="AZ15" s="20" t="str">
        <f t="shared" ca="1" si="31"/>
        <v/>
      </c>
      <c r="BA15" s="347"/>
      <c r="BB15" s="15">
        <f t="shared" si="46"/>
        <v>45971</v>
      </c>
      <c r="BC15" s="371">
        <f t="shared" si="10"/>
        <v>45971</v>
      </c>
      <c r="BD15" s="357" t="str">
        <f t="shared" si="32"/>
        <v>月</v>
      </c>
      <c r="BE15" s="20" t="str">
        <f t="shared" ca="1" si="33"/>
        <v/>
      </c>
      <c r="BF15" s="347"/>
      <c r="BG15" s="15">
        <f t="shared" si="47"/>
        <v>46001</v>
      </c>
      <c r="BH15" s="371">
        <f t="shared" si="11"/>
        <v>46001</v>
      </c>
      <c r="BI15" s="357" t="str">
        <f t="shared" si="34"/>
        <v>水</v>
      </c>
      <c r="BJ15" s="20" t="str">
        <f t="shared" ca="1" si="35"/>
        <v/>
      </c>
      <c r="BK15" s="347"/>
    </row>
    <row r="16" spans="2:63" s="14" customFormat="1" ht="36" customHeight="1">
      <c r="B16" s="15">
        <f t="shared" si="36"/>
        <v>45668</v>
      </c>
      <c r="C16" s="371">
        <f t="shared" si="0"/>
        <v>45668</v>
      </c>
      <c r="D16" s="357" t="str">
        <f t="shared" si="12"/>
        <v>土</v>
      </c>
      <c r="E16" s="20" t="str">
        <f t="shared" ca="1" si="13"/>
        <v/>
      </c>
      <c r="F16" s="511"/>
      <c r="G16" s="512"/>
      <c r="H16" s="531"/>
      <c r="I16" s="15">
        <f t="shared" si="37"/>
        <v>45699</v>
      </c>
      <c r="J16" s="371">
        <f t="shared" si="1"/>
        <v>45699</v>
      </c>
      <c r="K16" s="357" t="str">
        <f t="shared" si="14"/>
        <v>火</v>
      </c>
      <c r="L16" s="20" t="str">
        <f t="shared" ca="1" si="15"/>
        <v>建国記念の日</v>
      </c>
      <c r="M16" s="347"/>
      <c r="N16" s="15">
        <f t="shared" si="38"/>
        <v>45727</v>
      </c>
      <c r="O16" s="371">
        <f t="shared" si="2"/>
        <v>45727</v>
      </c>
      <c r="P16" s="357" t="str">
        <f t="shared" si="16"/>
        <v>火</v>
      </c>
      <c r="Q16" s="20" t="str">
        <f t="shared" ca="1" si="17"/>
        <v/>
      </c>
      <c r="R16" s="347"/>
      <c r="S16" s="15">
        <f t="shared" si="39"/>
        <v>45758</v>
      </c>
      <c r="T16" s="371">
        <f t="shared" si="3"/>
        <v>45758</v>
      </c>
      <c r="U16" s="357" t="str">
        <f t="shared" si="18"/>
        <v>金</v>
      </c>
      <c r="V16" s="20" t="str">
        <f t="shared" ca="1" si="19"/>
        <v/>
      </c>
      <c r="W16" s="347"/>
      <c r="X16" s="15">
        <f t="shared" si="40"/>
        <v>45788</v>
      </c>
      <c r="Y16" s="371">
        <f t="shared" si="4"/>
        <v>45788</v>
      </c>
      <c r="Z16" s="357" t="str">
        <f t="shared" si="20"/>
        <v>日</v>
      </c>
      <c r="AA16" s="20" t="str">
        <f t="shared" ca="1" si="21"/>
        <v/>
      </c>
      <c r="AB16" s="347"/>
      <c r="AC16" s="15">
        <f t="shared" si="41"/>
        <v>45819</v>
      </c>
      <c r="AD16" s="371">
        <f t="shared" si="5"/>
        <v>45819</v>
      </c>
      <c r="AE16" s="357" t="str">
        <f t="shared" si="22"/>
        <v>水</v>
      </c>
      <c r="AF16" s="20" t="str">
        <f t="shared" ca="1" si="23"/>
        <v/>
      </c>
      <c r="AG16" s="347"/>
      <c r="AH16" s="15">
        <f t="shared" si="42"/>
        <v>45849</v>
      </c>
      <c r="AI16" s="371">
        <f t="shared" si="6"/>
        <v>45849</v>
      </c>
      <c r="AJ16" s="357" t="str">
        <f t="shared" si="24"/>
        <v>金</v>
      </c>
      <c r="AK16" s="20" t="str">
        <f t="shared" ca="1" si="25"/>
        <v/>
      </c>
      <c r="AL16" s="347"/>
      <c r="AM16" s="15">
        <f t="shared" si="43"/>
        <v>45880</v>
      </c>
      <c r="AN16" s="371">
        <f t="shared" si="7"/>
        <v>45880</v>
      </c>
      <c r="AO16" s="357" t="str">
        <f t="shared" si="26"/>
        <v>月</v>
      </c>
      <c r="AP16" s="20" t="str">
        <f t="shared" ca="1" si="27"/>
        <v>山の日</v>
      </c>
      <c r="AQ16" s="347"/>
      <c r="AR16" s="15">
        <f t="shared" si="44"/>
        <v>45911</v>
      </c>
      <c r="AS16" s="371">
        <f t="shared" si="8"/>
        <v>45911</v>
      </c>
      <c r="AT16" s="357" t="str">
        <f t="shared" si="28"/>
        <v>木</v>
      </c>
      <c r="AU16" s="20" t="str">
        <f t="shared" ca="1" si="29"/>
        <v/>
      </c>
      <c r="AV16" s="347"/>
      <c r="AW16" s="15">
        <f t="shared" si="45"/>
        <v>45941</v>
      </c>
      <c r="AX16" s="371">
        <f t="shared" si="9"/>
        <v>45941</v>
      </c>
      <c r="AY16" s="357" t="str">
        <f t="shared" si="30"/>
        <v>土</v>
      </c>
      <c r="AZ16" s="20" t="str">
        <f t="shared" ca="1" si="31"/>
        <v/>
      </c>
      <c r="BA16" s="347"/>
      <c r="BB16" s="15">
        <f t="shared" si="46"/>
        <v>45972</v>
      </c>
      <c r="BC16" s="371">
        <f t="shared" si="10"/>
        <v>45972</v>
      </c>
      <c r="BD16" s="357" t="str">
        <f t="shared" si="32"/>
        <v>火</v>
      </c>
      <c r="BE16" s="20" t="str">
        <f t="shared" ca="1" si="33"/>
        <v/>
      </c>
      <c r="BF16" s="347"/>
      <c r="BG16" s="15">
        <f t="shared" si="47"/>
        <v>46002</v>
      </c>
      <c r="BH16" s="371">
        <f t="shared" si="11"/>
        <v>46002</v>
      </c>
      <c r="BI16" s="357" t="str">
        <f t="shared" si="34"/>
        <v>木</v>
      </c>
      <c r="BJ16" s="20" t="str">
        <f t="shared" ca="1" si="35"/>
        <v/>
      </c>
      <c r="BK16" s="347"/>
    </row>
    <row r="17" spans="2:63" s="14" customFormat="1" ht="36" customHeight="1">
      <c r="B17" s="15">
        <f t="shared" si="36"/>
        <v>45669</v>
      </c>
      <c r="C17" s="371">
        <f t="shared" si="0"/>
        <v>45669</v>
      </c>
      <c r="D17" s="357" t="str">
        <f t="shared" si="12"/>
        <v>日</v>
      </c>
      <c r="E17" s="20" t="str">
        <f t="shared" ca="1" si="13"/>
        <v/>
      </c>
      <c r="F17" s="511"/>
      <c r="G17" s="512"/>
      <c r="H17" s="531"/>
      <c r="I17" s="15">
        <f t="shared" si="37"/>
        <v>45700</v>
      </c>
      <c r="J17" s="371">
        <f t="shared" si="1"/>
        <v>45700</v>
      </c>
      <c r="K17" s="357" t="str">
        <f t="shared" si="14"/>
        <v>水</v>
      </c>
      <c r="L17" s="20" t="str">
        <f t="shared" ca="1" si="15"/>
        <v/>
      </c>
      <c r="M17" s="347"/>
      <c r="N17" s="15">
        <f t="shared" si="38"/>
        <v>45728</v>
      </c>
      <c r="O17" s="371">
        <f t="shared" si="2"/>
        <v>45728</v>
      </c>
      <c r="P17" s="357" t="str">
        <f t="shared" si="16"/>
        <v>水</v>
      </c>
      <c r="Q17" s="20" t="str">
        <f t="shared" ca="1" si="17"/>
        <v/>
      </c>
      <c r="R17" s="347"/>
      <c r="S17" s="15">
        <f t="shared" si="39"/>
        <v>45759</v>
      </c>
      <c r="T17" s="371">
        <f t="shared" si="3"/>
        <v>45759</v>
      </c>
      <c r="U17" s="357" t="str">
        <f t="shared" si="18"/>
        <v>土</v>
      </c>
      <c r="V17" s="20" t="str">
        <f t="shared" ca="1" si="19"/>
        <v/>
      </c>
      <c r="W17" s="347"/>
      <c r="X17" s="15">
        <f t="shared" si="40"/>
        <v>45789</v>
      </c>
      <c r="Y17" s="371">
        <f t="shared" si="4"/>
        <v>45789</v>
      </c>
      <c r="Z17" s="357" t="str">
        <f t="shared" si="20"/>
        <v>月</v>
      </c>
      <c r="AA17" s="20" t="str">
        <f t="shared" ca="1" si="21"/>
        <v/>
      </c>
      <c r="AB17" s="347"/>
      <c r="AC17" s="15">
        <f t="shared" si="41"/>
        <v>45820</v>
      </c>
      <c r="AD17" s="371">
        <f t="shared" si="5"/>
        <v>45820</v>
      </c>
      <c r="AE17" s="357" t="str">
        <f t="shared" si="22"/>
        <v>木</v>
      </c>
      <c r="AF17" s="20" t="str">
        <f t="shared" ca="1" si="23"/>
        <v/>
      </c>
      <c r="AG17" s="347"/>
      <c r="AH17" s="15">
        <f t="shared" si="42"/>
        <v>45850</v>
      </c>
      <c r="AI17" s="371">
        <f t="shared" si="6"/>
        <v>45850</v>
      </c>
      <c r="AJ17" s="357" t="str">
        <f t="shared" si="24"/>
        <v>土</v>
      </c>
      <c r="AK17" s="20" t="str">
        <f t="shared" ca="1" si="25"/>
        <v/>
      </c>
      <c r="AL17" s="347"/>
      <c r="AM17" s="15">
        <f t="shared" si="43"/>
        <v>45881</v>
      </c>
      <c r="AN17" s="371">
        <f t="shared" si="7"/>
        <v>45881</v>
      </c>
      <c r="AO17" s="357" t="str">
        <f t="shared" si="26"/>
        <v>火</v>
      </c>
      <c r="AP17" s="20" t="str">
        <f t="shared" ca="1" si="27"/>
        <v/>
      </c>
      <c r="AQ17" s="347"/>
      <c r="AR17" s="15">
        <f t="shared" si="44"/>
        <v>45912</v>
      </c>
      <c r="AS17" s="371">
        <f t="shared" si="8"/>
        <v>45912</v>
      </c>
      <c r="AT17" s="357" t="str">
        <f t="shared" si="28"/>
        <v>金</v>
      </c>
      <c r="AU17" s="20" t="str">
        <f t="shared" ca="1" si="29"/>
        <v/>
      </c>
      <c r="AV17" s="347"/>
      <c r="AW17" s="15">
        <f t="shared" si="45"/>
        <v>45942</v>
      </c>
      <c r="AX17" s="371">
        <f t="shared" si="9"/>
        <v>45942</v>
      </c>
      <c r="AY17" s="357" t="str">
        <f t="shared" si="30"/>
        <v>日</v>
      </c>
      <c r="AZ17" s="20" t="str">
        <f t="shared" ca="1" si="31"/>
        <v/>
      </c>
      <c r="BA17" s="347"/>
      <c r="BB17" s="15">
        <f t="shared" si="46"/>
        <v>45973</v>
      </c>
      <c r="BC17" s="371">
        <f t="shared" si="10"/>
        <v>45973</v>
      </c>
      <c r="BD17" s="357" t="str">
        <f t="shared" si="32"/>
        <v>水</v>
      </c>
      <c r="BE17" s="20" t="str">
        <f t="shared" ca="1" si="33"/>
        <v/>
      </c>
      <c r="BF17" s="347"/>
      <c r="BG17" s="15">
        <f t="shared" si="47"/>
        <v>46003</v>
      </c>
      <c r="BH17" s="371">
        <f t="shared" si="11"/>
        <v>46003</v>
      </c>
      <c r="BI17" s="357" t="str">
        <f t="shared" si="34"/>
        <v>金</v>
      </c>
      <c r="BJ17" s="20" t="str">
        <f t="shared" ca="1" si="35"/>
        <v/>
      </c>
      <c r="BK17" s="347"/>
    </row>
    <row r="18" spans="2:63" s="14" customFormat="1" ht="36" customHeight="1">
      <c r="B18" s="15">
        <f t="shared" si="36"/>
        <v>45670</v>
      </c>
      <c r="C18" s="371">
        <f t="shared" si="0"/>
        <v>45670</v>
      </c>
      <c r="D18" s="357" t="str">
        <f t="shared" si="12"/>
        <v>月</v>
      </c>
      <c r="E18" s="20" t="str">
        <f t="shared" ca="1" si="13"/>
        <v>成人の日</v>
      </c>
      <c r="F18" s="511"/>
      <c r="G18" s="512"/>
      <c r="H18" s="531"/>
      <c r="I18" s="15">
        <f t="shared" si="37"/>
        <v>45701</v>
      </c>
      <c r="J18" s="371">
        <f t="shared" si="1"/>
        <v>45701</v>
      </c>
      <c r="K18" s="357" t="str">
        <f t="shared" si="14"/>
        <v>木</v>
      </c>
      <c r="L18" s="20" t="str">
        <f t="shared" ca="1" si="15"/>
        <v/>
      </c>
      <c r="M18" s="347"/>
      <c r="N18" s="15">
        <f t="shared" si="38"/>
        <v>45729</v>
      </c>
      <c r="O18" s="371">
        <f t="shared" si="2"/>
        <v>45729</v>
      </c>
      <c r="P18" s="357" t="str">
        <f t="shared" si="16"/>
        <v>木</v>
      </c>
      <c r="Q18" s="20" t="str">
        <f t="shared" ca="1" si="17"/>
        <v/>
      </c>
      <c r="R18" s="347"/>
      <c r="S18" s="15">
        <f t="shared" si="39"/>
        <v>45760</v>
      </c>
      <c r="T18" s="371">
        <f t="shared" si="3"/>
        <v>45760</v>
      </c>
      <c r="U18" s="357" t="str">
        <f t="shared" si="18"/>
        <v>日</v>
      </c>
      <c r="V18" s="20" t="str">
        <f t="shared" ca="1" si="19"/>
        <v/>
      </c>
      <c r="W18" s="347"/>
      <c r="X18" s="15">
        <f t="shared" si="40"/>
        <v>45790</v>
      </c>
      <c r="Y18" s="371">
        <f t="shared" si="4"/>
        <v>45790</v>
      </c>
      <c r="Z18" s="357" t="str">
        <f t="shared" si="20"/>
        <v>火</v>
      </c>
      <c r="AA18" s="20" t="str">
        <f t="shared" ca="1" si="21"/>
        <v/>
      </c>
      <c r="AB18" s="347"/>
      <c r="AC18" s="15">
        <f t="shared" si="41"/>
        <v>45821</v>
      </c>
      <c r="AD18" s="371">
        <f t="shared" si="5"/>
        <v>45821</v>
      </c>
      <c r="AE18" s="357" t="str">
        <f t="shared" si="22"/>
        <v>金</v>
      </c>
      <c r="AF18" s="20" t="str">
        <f t="shared" ca="1" si="23"/>
        <v/>
      </c>
      <c r="AG18" s="347"/>
      <c r="AH18" s="15">
        <f t="shared" si="42"/>
        <v>45851</v>
      </c>
      <c r="AI18" s="371">
        <f t="shared" si="6"/>
        <v>45851</v>
      </c>
      <c r="AJ18" s="357" t="str">
        <f t="shared" si="24"/>
        <v>日</v>
      </c>
      <c r="AK18" s="20" t="str">
        <f t="shared" ca="1" si="25"/>
        <v/>
      </c>
      <c r="AL18" s="347"/>
      <c r="AM18" s="15">
        <f t="shared" si="43"/>
        <v>45882</v>
      </c>
      <c r="AN18" s="371">
        <f t="shared" si="7"/>
        <v>45882</v>
      </c>
      <c r="AO18" s="357" t="str">
        <f t="shared" si="26"/>
        <v>水</v>
      </c>
      <c r="AP18" s="20" t="str">
        <f t="shared" ca="1" si="27"/>
        <v/>
      </c>
      <c r="AQ18" s="347"/>
      <c r="AR18" s="15">
        <f t="shared" si="44"/>
        <v>45913</v>
      </c>
      <c r="AS18" s="371">
        <f t="shared" si="8"/>
        <v>45913</v>
      </c>
      <c r="AT18" s="357" t="str">
        <f t="shared" si="28"/>
        <v>土</v>
      </c>
      <c r="AU18" s="20" t="str">
        <f t="shared" ca="1" si="29"/>
        <v/>
      </c>
      <c r="AV18" s="347"/>
      <c r="AW18" s="15">
        <f t="shared" si="45"/>
        <v>45943</v>
      </c>
      <c r="AX18" s="371">
        <f t="shared" si="9"/>
        <v>45943</v>
      </c>
      <c r="AY18" s="357" t="str">
        <f t="shared" si="30"/>
        <v>月</v>
      </c>
      <c r="AZ18" s="20" t="str">
        <f t="shared" ca="1" si="31"/>
        <v>スポーツの日</v>
      </c>
      <c r="BA18" s="347"/>
      <c r="BB18" s="15">
        <f t="shared" si="46"/>
        <v>45974</v>
      </c>
      <c r="BC18" s="371">
        <f t="shared" si="10"/>
        <v>45974</v>
      </c>
      <c r="BD18" s="357" t="str">
        <f t="shared" si="32"/>
        <v>木</v>
      </c>
      <c r="BE18" s="20" t="str">
        <f t="shared" ca="1" si="33"/>
        <v/>
      </c>
      <c r="BF18" s="347"/>
      <c r="BG18" s="15">
        <f t="shared" si="47"/>
        <v>46004</v>
      </c>
      <c r="BH18" s="371">
        <f t="shared" si="11"/>
        <v>46004</v>
      </c>
      <c r="BI18" s="357" t="str">
        <f t="shared" si="34"/>
        <v>土</v>
      </c>
      <c r="BJ18" s="20" t="str">
        <f t="shared" ca="1" si="35"/>
        <v/>
      </c>
      <c r="BK18" s="347"/>
    </row>
    <row r="19" spans="2:63" s="14" customFormat="1" ht="36" customHeight="1">
      <c r="B19" s="15">
        <f t="shared" si="36"/>
        <v>45671</v>
      </c>
      <c r="C19" s="371">
        <f t="shared" si="0"/>
        <v>45671</v>
      </c>
      <c r="D19" s="357" t="str">
        <f t="shared" si="12"/>
        <v>火</v>
      </c>
      <c r="E19" s="20" t="str">
        <f t="shared" ca="1" si="13"/>
        <v/>
      </c>
      <c r="F19" s="511"/>
      <c r="G19" s="512"/>
      <c r="H19" s="531"/>
      <c r="I19" s="15">
        <f t="shared" si="37"/>
        <v>45702</v>
      </c>
      <c r="J19" s="371">
        <f t="shared" si="1"/>
        <v>45702</v>
      </c>
      <c r="K19" s="357" t="str">
        <f t="shared" si="14"/>
        <v>金</v>
      </c>
      <c r="L19" s="20" t="str">
        <f t="shared" ca="1" si="15"/>
        <v/>
      </c>
      <c r="M19" s="347"/>
      <c r="N19" s="15">
        <f t="shared" si="38"/>
        <v>45730</v>
      </c>
      <c r="O19" s="371">
        <f t="shared" si="2"/>
        <v>45730</v>
      </c>
      <c r="P19" s="357" t="str">
        <f t="shared" si="16"/>
        <v>金</v>
      </c>
      <c r="Q19" s="20" t="str">
        <f t="shared" ca="1" si="17"/>
        <v/>
      </c>
      <c r="R19" s="347"/>
      <c r="S19" s="15">
        <f t="shared" si="39"/>
        <v>45761</v>
      </c>
      <c r="T19" s="371">
        <f t="shared" si="3"/>
        <v>45761</v>
      </c>
      <c r="U19" s="357" t="str">
        <f t="shared" si="18"/>
        <v>月</v>
      </c>
      <c r="V19" s="20" t="str">
        <f t="shared" ca="1" si="19"/>
        <v/>
      </c>
      <c r="W19" s="347"/>
      <c r="X19" s="15">
        <f t="shared" si="40"/>
        <v>45791</v>
      </c>
      <c r="Y19" s="371">
        <f t="shared" si="4"/>
        <v>45791</v>
      </c>
      <c r="Z19" s="357" t="str">
        <f t="shared" si="20"/>
        <v>水</v>
      </c>
      <c r="AA19" s="20" t="str">
        <f t="shared" ca="1" si="21"/>
        <v/>
      </c>
      <c r="AB19" s="347"/>
      <c r="AC19" s="15">
        <f t="shared" si="41"/>
        <v>45822</v>
      </c>
      <c r="AD19" s="371">
        <f t="shared" si="5"/>
        <v>45822</v>
      </c>
      <c r="AE19" s="357" t="str">
        <f t="shared" si="22"/>
        <v>土</v>
      </c>
      <c r="AF19" s="20" t="str">
        <f t="shared" ca="1" si="23"/>
        <v/>
      </c>
      <c r="AG19" s="347"/>
      <c r="AH19" s="15">
        <f t="shared" si="42"/>
        <v>45852</v>
      </c>
      <c r="AI19" s="371">
        <f t="shared" si="6"/>
        <v>45852</v>
      </c>
      <c r="AJ19" s="357" t="str">
        <f t="shared" si="24"/>
        <v>月</v>
      </c>
      <c r="AK19" s="20" t="str">
        <f t="shared" ca="1" si="25"/>
        <v/>
      </c>
      <c r="AL19" s="347"/>
      <c r="AM19" s="15">
        <f t="shared" si="43"/>
        <v>45883</v>
      </c>
      <c r="AN19" s="371">
        <f t="shared" si="7"/>
        <v>45883</v>
      </c>
      <c r="AO19" s="357" t="str">
        <f t="shared" si="26"/>
        <v>木</v>
      </c>
      <c r="AP19" s="20" t="str">
        <f t="shared" ca="1" si="27"/>
        <v/>
      </c>
      <c r="AQ19" s="347"/>
      <c r="AR19" s="15">
        <f t="shared" si="44"/>
        <v>45914</v>
      </c>
      <c r="AS19" s="371">
        <f t="shared" si="8"/>
        <v>45914</v>
      </c>
      <c r="AT19" s="357" t="str">
        <f t="shared" si="28"/>
        <v>日</v>
      </c>
      <c r="AU19" s="20" t="str">
        <f t="shared" ca="1" si="29"/>
        <v/>
      </c>
      <c r="AV19" s="347"/>
      <c r="AW19" s="15">
        <f t="shared" si="45"/>
        <v>45944</v>
      </c>
      <c r="AX19" s="371">
        <f t="shared" si="9"/>
        <v>45944</v>
      </c>
      <c r="AY19" s="357" t="str">
        <f t="shared" si="30"/>
        <v>火</v>
      </c>
      <c r="AZ19" s="20" t="str">
        <f t="shared" ca="1" si="31"/>
        <v/>
      </c>
      <c r="BA19" s="347"/>
      <c r="BB19" s="15">
        <f t="shared" si="46"/>
        <v>45975</v>
      </c>
      <c r="BC19" s="371">
        <f t="shared" si="10"/>
        <v>45975</v>
      </c>
      <c r="BD19" s="357" t="str">
        <f t="shared" si="32"/>
        <v>金</v>
      </c>
      <c r="BE19" s="20" t="str">
        <f t="shared" ca="1" si="33"/>
        <v/>
      </c>
      <c r="BF19" s="347"/>
      <c r="BG19" s="15">
        <f t="shared" si="47"/>
        <v>46005</v>
      </c>
      <c r="BH19" s="371">
        <f t="shared" si="11"/>
        <v>46005</v>
      </c>
      <c r="BI19" s="357" t="str">
        <f t="shared" si="34"/>
        <v>日</v>
      </c>
      <c r="BJ19" s="20" t="str">
        <f t="shared" ca="1" si="35"/>
        <v/>
      </c>
      <c r="BK19" s="347"/>
    </row>
    <row r="20" spans="2:63" s="14" customFormat="1" ht="36" customHeight="1">
      <c r="B20" s="15">
        <f t="shared" si="36"/>
        <v>45672</v>
      </c>
      <c r="C20" s="371">
        <f t="shared" si="0"/>
        <v>45672</v>
      </c>
      <c r="D20" s="357" t="str">
        <f t="shared" si="12"/>
        <v>水</v>
      </c>
      <c r="E20" s="20" t="str">
        <f t="shared" ca="1" si="13"/>
        <v/>
      </c>
      <c r="F20" s="511"/>
      <c r="G20" s="512"/>
      <c r="H20" s="531"/>
      <c r="I20" s="15">
        <f t="shared" si="37"/>
        <v>45703</v>
      </c>
      <c r="J20" s="371">
        <f t="shared" si="1"/>
        <v>45703</v>
      </c>
      <c r="K20" s="357" t="str">
        <f t="shared" si="14"/>
        <v>土</v>
      </c>
      <c r="L20" s="20" t="str">
        <f t="shared" ca="1" si="15"/>
        <v/>
      </c>
      <c r="M20" s="347"/>
      <c r="N20" s="15">
        <f t="shared" si="38"/>
        <v>45731</v>
      </c>
      <c r="O20" s="371">
        <f t="shared" si="2"/>
        <v>45731</v>
      </c>
      <c r="P20" s="357" t="str">
        <f t="shared" si="16"/>
        <v>土</v>
      </c>
      <c r="Q20" s="20" t="str">
        <f t="shared" ca="1" si="17"/>
        <v/>
      </c>
      <c r="R20" s="347"/>
      <c r="S20" s="15">
        <f t="shared" si="39"/>
        <v>45762</v>
      </c>
      <c r="T20" s="371">
        <f t="shared" si="3"/>
        <v>45762</v>
      </c>
      <c r="U20" s="357" t="str">
        <f t="shared" si="18"/>
        <v>火</v>
      </c>
      <c r="V20" s="20" t="str">
        <f t="shared" ca="1" si="19"/>
        <v/>
      </c>
      <c r="W20" s="347"/>
      <c r="X20" s="15">
        <f t="shared" si="40"/>
        <v>45792</v>
      </c>
      <c r="Y20" s="371">
        <f t="shared" si="4"/>
        <v>45792</v>
      </c>
      <c r="Z20" s="357" t="str">
        <f t="shared" si="20"/>
        <v>木</v>
      </c>
      <c r="AA20" s="20" t="str">
        <f t="shared" ca="1" si="21"/>
        <v/>
      </c>
      <c r="AB20" s="347"/>
      <c r="AC20" s="15">
        <f t="shared" si="41"/>
        <v>45823</v>
      </c>
      <c r="AD20" s="371">
        <f t="shared" si="5"/>
        <v>45823</v>
      </c>
      <c r="AE20" s="357" t="str">
        <f t="shared" si="22"/>
        <v>日</v>
      </c>
      <c r="AF20" s="20" t="str">
        <f t="shared" ca="1" si="23"/>
        <v/>
      </c>
      <c r="AG20" s="347"/>
      <c r="AH20" s="15">
        <f t="shared" si="42"/>
        <v>45853</v>
      </c>
      <c r="AI20" s="371">
        <f t="shared" si="6"/>
        <v>45853</v>
      </c>
      <c r="AJ20" s="357" t="str">
        <f t="shared" si="24"/>
        <v>火</v>
      </c>
      <c r="AK20" s="20" t="str">
        <f t="shared" ca="1" si="25"/>
        <v/>
      </c>
      <c r="AL20" s="347"/>
      <c r="AM20" s="15">
        <f t="shared" si="43"/>
        <v>45884</v>
      </c>
      <c r="AN20" s="371">
        <f t="shared" si="7"/>
        <v>45884</v>
      </c>
      <c r="AO20" s="357" t="str">
        <f t="shared" si="26"/>
        <v>金</v>
      </c>
      <c r="AP20" s="20" t="str">
        <f t="shared" ca="1" si="27"/>
        <v/>
      </c>
      <c r="AQ20" s="347"/>
      <c r="AR20" s="15">
        <f t="shared" si="44"/>
        <v>45915</v>
      </c>
      <c r="AS20" s="371">
        <f t="shared" si="8"/>
        <v>45915</v>
      </c>
      <c r="AT20" s="357" t="str">
        <f t="shared" si="28"/>
        <v>月</v>
      </c>
      <c r="AU20" s="20" t="str">
        <f t="shared" ca="1" si="29"/>
        <v>敬老の日</v>
      </c>
      <c r="AV20" s="347"/>
      <c r="AW20" s="15">
        <f t="shared" si="45"/>
        <v>45945</v>
      </c>
      <c r="AX20" s="371">
        <f t="shared" si="9"/>
        <v>45945</v>
      </c>
      <c r="AY20" s="357" t="str">
        <f t="shared" si="30"/>
        <v>水</v>
      </c>
      <c r="AZ20" s="20" t="str">
        <f t="shared" ca="1" si="31"/>
        <v/>
      </c>
      <c r="BA20" s="347"/>
      <c r="BB20" s="15">
        <f t="shared" si="46"/>
        <v>45976</v>
      </c>
      <c r="BC20" s="371">
        <f t="shared" si="10"/>
        <v>45976</v>
      </c>
      <c r="BD20" s="357" t="str">
        <f t="shared" si="32"/>
        <v>土</v>
      </c>
      <c r="BE20" s="20" t="str">
        <f t="shared" ca="1" si="33"/>
        <v/>
      </c>
      <c r="BF20" s="347"/>
      <c r="BG20" s="15">
        <f t="shared" si="47"/>
        <v>46006</v>
      </c>
      <c r="BH20" s="371">
        <f t="shared" si="11"/>
        <v>46006</v>
      </c>
      <c r="BI20" s="357" t="str">
        <f t="shared" si="34"/>
        <v>月</v>
      </c>
      <c r="BJ20" s="20" t="str">
        <f t="shared" ca="1" si="35"/>
        <v/>
      </c>
      <c r="BK20" s="347"/>
    </row>
    <row r="21" spans="2:63" s="14" customFormat="1" ht="36" customHeight="1">
      <c r="B21" s="15">
        <f t="shared" si="36"/>
        <v>45673</v>
      </c>
      <c r="C21" s="371">
        <f t="shared" si="0"/>
        <v>45673</v>
      </c>
      <c r="D21" s="357" t="str">
        <f t="shared" si="12"/>
        <v>木</v>
      </c>
      <c r="E21" s="20" t="str">
        <f t="shared" ca="1" si="13"/>
        <v/>
      </c>
      <c r="F21" s="511"/>
      <c r="G21" s="512"/>
      <c r="H21" s="531"/>
      <c r="I21" s="15">
        <f t="shared" si="37"/>
        <v>45704</v>
      </c>
      <c r="J21" s="371">
        <f t="shared" si="1"/>
        <v>45704</v>
      </c>
      <c r="K21" s="357" t="str">
        <f t="shared" si="14"/>
        <v>日</v>
      </c>
      <c r="L21" s="20" t="str">
        <f t="shared" ca="1" si="15"/>
        <v/>
      </c>
      <c r="M21" s="347"/>
      <c r="N21" s="15">
        <f t="shared" si="38"/>
        <v>45732</v>
      </c>
      <c r="O21" s="371">
        <f t="shared" si="2"/>
        <v>45732</v>
      </c>
      <c r="P21" s="357" t="str">
        <f t="shared" si="16"/>
        <v>日</v>
      </c>
      <c r="Q21" s="20" t="str">
        <f t="shared" ca="1" si="17"/>
        <v/>
      </c>
      <c r="R21" s="347"/>
      <c r="S21" s="15">
        <f t="shared" si="39"/>
        <v>45763</v>
      </c>
      <c r="T21" s="371">
        <f t="shared" si="3"/>
        <v>45763</v>
      </c>
      <c r="U21" s="357" t="str">
        <f t="shared" si="18"/>
        <v>水</v>
      </c>
      <c r="V21" s="20" t="str">
        <f t="shared" ca="1" si="19"/>
        <v/>
      </c>
      <c r="W21" s="347"/>
      <c r="X21" s="15">
        <f t="shared" si="40"/>
        <v>45793</v>
      </c>
      <c r="Y21" s="371">
        <f t="shared" si="4"/>
        <v>45793</v>
      </c>
      <c r="Z21" s="357" t="str">
        <f t="shared" si="20"/>
        <v>金</v>
      </c>
      <c r="AA21" s="20" t="str">
        <f t="shared" ca="1" si="21"/>
        <v/>
      </c>
      <c r="AB21" s="347"/>
      <c r="AC21" s="15">
        <f t="shared" si="41"/>
        <v>45824</v>
      </c>
      <c r="AD21" s="371">
        <f t="shared" si="5"/>
        <v>45824</v>
      </c>
      <c r="AE21" s="357" t="str">
        <f t="shared" si="22"/>
        <v>月</v>
      </c>
      <c r="AF21" s="20" t="str">
        <f t="shared" ca="1" si="23"/>
        <v/>
      </c>
      <c r="AG21" s="347"/>
      <c r="AH21" s="15">
        <f t="shared" si="42"/>
        <v>45854</v>
      </c>
      <c r="AI21" s="371">
        <f t="shared" si="6"/>
        <v>45854</v>
      </c>
      <c r="AJ21" s="357" t="str">
        <f t="shared" si="24"/>
        <v>水</v>
      </c>
      <c r="AK21" s="20" t="str">
        <f t="shared" ca="1" si="25"/>
        <v/>
      </c>
      <c r="AL21" s="347"/>
      <c r="AM21" s="15">
        <f t="shared" si="43"/>
        <v>45885</v>
      </c>
      <c r="AN21" s="371">
        <f t="shared" si="7"/>
        <v>45885</v>
      </c>
      <c r="AO21" s="357" t="str">
        <f t="shared" si="26"/>
        <v>土</v>
      </c>
      <c r="AP21" s="20" t="str">
        <f t="shared" ca="1" si="27"/>
        <v/>
      </c>
      <c r="AQ21" s="347"/>
      <c r="AR21" s="15">
        <f t="shared" si="44"/>
        <v>45916</v>
      </c>
      <c r="AS21" s="371">
        <f t="shared" si="8"/>
        <v>45916</v>
      </c>
      <c r="AT21" s="357" t="str">
        <f t="shared" si="28"/>
        <v>火</v>
      </c>
      <c r="AU21" s="20" t="str">
        <f t="shared" ca="1" si="29"/>
        <v/>
      </c>
      <c r="AV21" s="347"/>
      <c r="AW21" s="15">
        <f t="shared" si="45"/>
        <v>45946</v>
      </c>
      <c r="AX21" s="371">
        <f t="shared" si="9"/>
        <v>45946</v>
      </c>
      <c r="AY21" s="357" t="str">
        <f t="shared" si="30"/>
        <v>木</v>
      </c>
      <c r="AZ21" s="20" t="str">
        <f t="shared" ca="1" si="31"/>
        <v/>
      </c>
      <c r="BA21" s="347"/>
      <c r="BB21" s="15">
        <f t="shared" si="46"/>
        <v>45977</v>
      </c>
      <c r="BC21" s="371">
        <f t="shared" si="10"/>
        <v>45977</v>
      </c>
      <c r="BD21" s="357" t="str">
        <f t="shared" si="32"/>
        <v>日</v>
      </c>
      <c r="BE21" s="20" t="str">
        <f t="shared" ca="1" si="33"/>
        <v/>
      </c>
      <c r="BF21" s="347"/>
      <c r="BG21" s="15">
        <f t="shared" si="47"/>
        <v>46007</v>
      </c>
      <c r="BH21" s="371">
        <f t="shared" si="11"/>
        <v>46007</v>
      </c>
      <c r="BI21" s="357" t="str">
        <f t="shared" si="34"/>
        <v>火</v>
      </c>
      <c r="BJ21" s="20" t="str">
        <f t="shared" ca="1" si="35"/>
        <v/>
      </c>
      <c r="BK21" s="347"/>
    </row>
    <row r="22" spans="2:63" s="14" customFormat="1" ht="36" customHeight="1">
      <c r="B22" s="15">
        <f t="shared" si="36"/>
        <v>45674</v>
      </c>
      <c r="C22" s="371">
        <f t="shared" si="0"/>
        <v>45674</v>
      </c>
      <c r="D22" s="357" t="str">
        <f t="shared" si="12"/>
        <v>金</v>
      </c>
      <c r="E22" s="20" t="str">
        <f t="shared" ca="1" si="13"/>
        <v/>
      </c>
      <c r="F22" s="511"/>
      <c r="G22" s="512"/>
      <c r="H22" s="531"/>
      <c r="I22" s="15">
        <f t="shared" si="37"/>
        <v>45705</v>
      </c>
      <c r="J22" s="371">
        <f t="shared" si="1"/>
        <v>45705</v>
      </c>
      <c r="K22" s="357" t="str">
        <f t="shared" si="14"/>
        <v>月</v>
      </c>
      <c r="L22" s="20" t="str">
        <f t="shared" ca="1" si="15"/>
        <v/>
      </c>
      <c r="M22" s="347"/>
      <c r="N22" s="15">
        <f t="shared" si="38"/>
        <v>45733</v>
      </c>
      <c r="O22" s="371">
        <f t="shared" si="2"/>
        <v>45733</v>
      </c>
      <c r="P22" s="357" t="str">
        <f t="shared" si="16"/>
        <v>月</v>
      </c>
      <c r="Q22" s="20" t="str">
        <f t="shared" ca="1" si="17"/>
        <v/>
      </c>
      <c r="R22" s="347"/>
      <c r="S22" s="15">
        <f t="shared" si="39"/>
        <v>45764</v>
      </c>
      <c r="T22" s="371">
        <f t="shared" si="3"/>
        <v>45764</v>
      </c>
      <c r="U22" s="357" t="str">
        <f t="shared" si="18"/>
        <v>木</v>
      </c>
      <c r="V22" s="20" t="str">
        <f t="shared" ca="1" si="19"/>
        <v/>
      </c>
      <c r="W22" s="347"/>
      <c r="X22" s="15">
        <f t="shared" si="40"/>
        <v>45794</v>
      </c>
      <c r="Y22" s="371">
        <f t="shared" si="4"/>
        <v>45794</v>
      </c>
      <c r="Z22" s="357" t="str">
        <f t="shared" si="20"/>
        <v>土</v>
      </c>
      <c r="AA22" s="20" t="str">
        <f t="shared" ca="1" si="21"/>
        <v/>
      </c>
      <c r="AB22" s="347"/>
      <c r="AC22" s="15">
        <f t="shared" si="41"/>
        <v>45825</v>
      </c>
      <c r="AD22" s="371">
        <f t="shared" si="5"/>
        <v>45825</v>
      </c>
      <c r="AE22" s="357" t="str">
        <f t="shared" si="22"/>
        <v>火</v>
      </c>
      <c r="AF22" s="20" t="str">
        <f t="shared" ca="1" si="23"/>
        <v/>
      </c>
      <c r="AG22" s="347"/>
      <c r="AH22" s="15">
        <f t="shared" si="42"/>
        <v>45855</v>
      </c>
      <c r="AI22" s="371">
        <f t="shared" si="6"/>
        <v>45855</v>
      </c>
      <c r="AJ22" s="357" t="str">
        <f t="shared" si="24"/>
        <v>木</v>
      </c>
      <c r="AK22" s="20" t="str">
        <f t="shared" ca="1" si="25"/>
        <v/>
      </c>
      <c r="AL22" s="347"/>
      <c r="AM22" s="15">
        <f t="shared" si="43"/>
        <v>45886</v>
      </c>
      <c r="AN22" s="371">
        <f t="shared" si="7"/>
        <v>45886</v>
      </c>
      <c r="AO22" s="357" t="str">
        <f t="shared" si="26"/>
        <v>日</v>
      </c>
      <c r="AP22" s="20" t="str">
        <f t="shared" ca="1" si="27"/>
        <v/>
      </c>
      <c r="AQ22" s="347"/>
      <c r="AR22" s="15">
        <f t="shared" si="44"/>
        <v>45917</v>
      </c>
      <c r="AS22" s="371">
        <f t="shared" si="8"/>
        <v>45917</v>
      </c>
      <c r="AT22" s="357" t="str">
        <f t="shared" si="28"/>
        <v>水</v>
      </c>
      <c r="AU22" s="20" t="str">
        <f t="shared" ca="1" si="29"/>
        <v/>
      </c>
      <c r="AV22" s="347"/>
      <c r="AW22" s="15">
        <f t="shared" si="45"/>
        <v>45947</v>
      </c>
      <c r="AX22" s="371">
        <f t="shared" si="9"/>
        <v>45947</v>
      </c>
      <c r="AY22" s="357" t="str">
        <f t="shared" si="30"/>
        <v>金</v>
      </c>
      <c r="AZ22" s="20" t="str">
        <f t="shared" ca="1" si="31"/>
        <v/>
      </c>
      <c r="BA22" s="347"/>
      <c r="BB22" s="15">
        <f t="shared" si="46"/>
        <v>45978</v>
      </c>
      <c r="BC22" s="371">
        <f t="shared" si="10"/>
        <v>45978</v>
      </c>
      <c r="BD22" s="357" t="str">
        <f t="shared" si="32"/>
        <v>月</v>
      </c>
      <c r="BE22" s="20" t="str">
        <f t="shared" ca="1" si="33"/>
        <v/>
      </c>
      <c r="BF22" s="347"/>
      <c r="BG22" s="15">
        <f t="shared" si="47"/>
        <v>46008</v>
      </c>
      <c r="BH22" s="371">
        <f t="shared" si="11"/>
        <v>46008</v>
      </c>
      <c r="BI22" s="357" t="str">
        <f t="shared" si="34"/>
        <v>水</v>
      </c>
      <c r="BJ22" s="20" t="str">
        <f t="shared" ca="1" si="35"/>
        <v/>
      </c>
      <c r="BK22" s="347"/>
    </row>
    <row r="23" spans="2:63" s="14" customFormat="1" ht="36" customHeight="1">
      <c r="B23" s="15">
        <f t="shared" si="36"/>
        <v>45675</v>
      </c>
      <c r="C23" s="371">
        <f t="shared" si="0"/>
        <v>45675</v>
      </c>
      <c r="D23" s="357" t="str">
        <f t="shared" si="12"/>
        <v>土</v>
      </c>
      <c r="E23" s="20" t="str">
        <f t="shared" ca="1" si="13"/>
        <v/>
      </c>
      <c r="F23" s="511"/>
      <c r="G23" s="512"/>
      <c r="H23" s="531"/>
      <c r="I23" s="15">
        <f t="shared" si="37"/>
        <v>45706</v>
      </c>
      <c r="J23" s="371">
        <f t="shared" si="1"/>
        <v>45706</v>
      </c>
      <c r="K23" s="357" t="str">
        <f t="shared" si="14"/>
        <v>火</v>
      </c>
      <c r="L23" s="20" t="str">
        <f t="shared" ca="1" si="15"/>
        <v/>
      </c>
      <c r="M23" s="347"/>
      <c r="N23" s="15">
        <f t="shared" si="38"/>
        <v>45734</v>
      </c>
      <c r="O23" s="371">
        <f t="shared" si="2"/>
        <v>45734</v>
      </c>
      <c r="P23" s="357" t="str">
        <f t="shared" si="16"/>
        <v>火</v>
      </c>
      <c r="Q23" s="20" t="str">
        <f t="shared" ca="1" si="17"/>
        <v/>
      </c>
      <c r="R23" s="347"/>
      <c r="S23" s="15">
        <f t="shared" si="39"/>
        <v>45765</v>
      </c>
      <c r="T23" s="371">
        <f t="shared" si="3"/>
        <v>45765</v>
      </c>
      <c r="U23" s="357" t="str">
        <f t="shared" si="18"/>
        <v>金</v>
      </c>
      <c r="V23" s="20" t="str">
        <f t="shared" ca="1" si="19"/>
        <v/>
      </c>
      <c r="W23" s="347"/>
      <c r="X23" s="15">
        <f t="shared" si="40"/>
        <v>45795</v>
      </c>
      <c r="Y23" s="371">
        <f t="shared" si="4"/>
        <v>45795</v>
      </c>
      <c r="Z23" s="357" t="str">
        <f t="shared" si="20"/>
        <v>日</v>
      </c>
      <c r="AA23" s="20" t="str">
        <f t="shared" ca="1" si="21"/>
        <v/>
      </c>
      <c r="AB23" s="347"/>
      <c r="AC23" s="15">
        <f t="shared" si="41"/>
        <v>45826</v>
      </c>
      <c r="AD23" s="371">
        <f t="shared" si="5"/>
        <v>45826</v>
      </c>
      <c r="AE23" s="357" t="str">
        <f t="shared" si="22"/>
        <v>水</v>
      </c>
      <c r="AF23" s="20" t="str">
        <f t="shared" ca="1" si="23"/>
        <v/>
      </c>
      <c r="AG23" s="347"/>
      <c r="AH23" s="15">
        <f t="shared" si="42"/>
        <v>45856</v>
      </c>
      <c r="AI23" s="371">
        <f t="shared" si="6"/>
        <v>45856</v>
      </c>
      <c r="AJ23" s="357" t="str">
        <f t="shared" si="24"/>
        <v>金</v>
      </c>
      <c r="AK23" s="20" t="str">
        <f t="shared" ca="1" si="25"/>
        <v/>
      </c>
      <c r="AL23" s="347"/>
      <c r="AM23" s="15">
        <f t="shared" si="43"/>
        <v>45887</v>
      </c>
      <c r="AN23" s="371">
        <f t="shared" si="7"/>
        <v>45887</v>
      </c>
      <c r="AO23" s="357" t="str">
        <f t="shared" si="26"/>
        <v>月</v>
      </c>
      <c r="AP23" s="20" t="str">
        <f t="shared" ca="1" si="27"/>
        <v/>
      </c>
      <c r="AQ23" s="347"/>
      <c r="AR23" s="15">
        <f t="shared" si="44"/>
        <v>45918</v>
      </c>
      <c r="AS23" s="371">
        <f t="shared" si="8"/>
        <v>45918</v>
      </c>
      <c r="AT23" s="357" t="str">
        <f t="shared" si="28"/>
        <v>木</v>
      </c>
      <c r="AU23" s="20" t="str">
        <f t="shared" ca="1" si="29"/>
        <v/>
      </c>
      <c r="AV23" s="347"/>
      <c r="AW23" s="15">
        <f t="shared" si="45"/>
        <v>45948</v>
      </c>
      <c r="AX23" s="371">
        <f t="shared" si="9"/>
        <v>45948</v>
      </c>
      <c r="AY23" s="357" t="str">
        <f t="shared" si="30"/>
        <v>土</v>
      </c>
      <c r="AZ23" s="20" t="str">
        <f t="shared" ca="1" si="31"/>
        <v/>
      </c>
      <c r="BA23" s="347"/>
      <c r="BB23" s="15">
        <f t="shared" si="46"/>
        <v>45979</v>
      </c>
      <c r="BC23" s="371">
        <f t="shared" si="10"/>
        <v>45979</v>
      </c>
      <c r="BD23" s="357" t="str">
        <f t="shared" si="32"/>
        <v>火</v>
      </c>
      <c r="BE23" s="20" t="str">
        <f t="shared" ca="1" si="33"/>
        <v/>
      </c>
      <c r="BF23" s="347"/>
      <c r="BG23" s="15">
        <f t="shared" si="47"/>
        <v>46009</v>
      </c>
      <c r="BH23" s="371">
        <f t="shared" si="11"/>
        <v>46009</v>
      </c>
      <c r="BI23" s="357" t="str">
        <f t="shared" si="34"/>
        <v>木</v>
      </c>
      <c r="BJ23" s="20" t="str">
        <f t="shared" ca="1" si="35"/>
        <v/>
      </c>
      <c r="BK23" s="347"/>
    </row>
    <row r="24" spans="2:63" s="14" customFormat="1" ht="36" customHeight="1">
      <c r="B24" s="15">
        <f t="shared" si="36"/>
        <v>45676</v>
      </c>
      <c r="C24" s="371">
        <f t="shared" si="0"/>
        <v>45676</v>
      </c>
      <c r="D24" s="357" t="str">
        <f t="shared" si="12"/>
        <v>日</v>
      </c>
      <c r="E24" s="20" t="str">
        <f t="shared" ca="1" si="13"/>
        <v/>
      </c>
      <c r="F24" s="511"/>
      <c r="G24" s="512"/>
      <c r="H24" s="531"/>
      <c r="I24" s="15">
        <f t="shared" si="37"/>
        <v>45707</v>
      </c>
      <c r="J24" s="371">
        <f t="shared" si="1"/>
        <v>45707</v>
      </c>
      <c r="K24" s="357" t="str">
        <f t="shared" si="14"/>
        <v>水</v>
      </c>
      <c r="L24" s="20" t="str">
        <f t="shared" ca="1" si="15"/>
        <v/>
      </c>
      <c r="M24" s="347"/>
      <c r="N24" s="15">
        <f t="shared" si="38"/>
        <v>45735</v>
      </c>
      <c r="O24" s="371">
        <f t="shared" si="2"/>
        <v>45735</v>
      </c>
      <c r="P24" s="357" t="str">
        <f t="shared" si="16"/>
        <v>水</v>
      </c>
      <c r="Q24" s="20" t="str">
        <f t="shared" ca="1" si="17"/>
        <v/>
      </c>
      <c r="R24" s="347"/>
      <c r="S24" s="15">
        <f t="shared" si="39"/>
        <v>45766</v>
      </c>
      <c r="T24" s="371">
        <f t="shared" si="3"/>
        <v>45766</v>
      </c>
      <c r="U24" s="357" t="str">
        <f t="shared" si="18"/>
        <v>土</v>
      </c>
      <c r="V24" s="20" t="str">
        <f t="shared" ca="1" si="19"/>
        <v/>
      </c>
      <c r="W24" s="347"/>
      <c r="X24" s="15">
        <f t="shared" si="40"/>
        <v>45796</v>
      </c>
      <c r="Y24" s="371">
        <f t="shared" si="4"/>
        <v>45796</v>
      </c>
      <c r="Z24" s="357" t="str">
        <f t="shared" si="20"/>
        <v>月</v>
      </c>
      <c r="AA24" s="20" t="str">
        <f t="shared" ca="1" si="21"/>
        <v/>
      </c>
      <c r="AB24" s="347"/>
      <c r="AC24" s="15">
        <f t="shared" si="41"/>
        <v>45827</v>
      </c>
      <c r="AD24" s="371">
        <f t="shared" si="5"/>
        <v>45827</v>
      </c>
      <c r="AE24" s="357" t="str">
        <f t="shared" si="22"/>
        <v>木</v>
      </c>
      <c r="AF24" s="20" t="str">
        <f t="shared" ca="1" si="23"/>
        <v/>
      </c>
      <c r="AG24" s="347"/>
      <c r="AH24" s="15">
        <f t="shared" si="42"/>
        <v>45857</v>
      </c>
      <c r="AI24" s="371">
        <f t="shared" si="6"/>
        <v>45857</v>
      </c>
      <c r="AJ24" s="357" t="str">
        <f t="shared" si="24"/>
        <v>土</v>
      </c>
      <c r="AK24" s="20" t="str">
        <f t="shared" ca="1" si="25"/>
        <v/>
      </c>
      <c r="AL24" s="347"/>
      <c r="AM24" s="15">
        <f t="shared" si="43"/>
        <v>45888</v>
      </c>
      <c r="AN24" s="371">
        <f t="shared" si="7"/>
        <v>45888</v>
      </c>
      <c r="AO24" s="357" t="str">
        <f t="shared" si="26"/>
        <v>火</v>
      </c>
      <c r="AP24" s="20" t="str">
        <f t="shared" ca="1" si="27"/>
        <v/>
      </c>
      <c r="AQ24" s="347"/>
      <c r="AR24" s="15">
        <f t="shared" si="44"/>
        <v>45919</v>
      </c>
      <c r="AS24" s="371">
        <f t="shared" si="8"/>
        <v>45919</v>
      </c>
      <c r="AT24" s="357" t="str">
        <f t="shared" si="28"/>
        <v>金</v>
      </c>
      <c r="AU24" s="20" t="str">
        <f t="shared" ca="1" si="29"/>
        <v/>
      </c>
      <c r="AV24" s="347"/>
      <c r="AW24" s="15">
        <f t="shared" si="45"/>
        <v>45949</v>
      </c>
      <c r="AX24" s="371">
        <f t="shared" si="9"/>
        <v>45949</v>
      </c>
      <c r="AY24" s="357" t="str">
        <f t="shared" si="30"/>
        <v>日</v>
      </c>
      <c r="AZ24" s="20" t="str">
        <f t="shared" ca="1" si="31"/>
        <v/>
      </c>
      <c r="BA24" s="347"/>
      <c r="BB24" s="15">
        <f t="shared" si="46"/>
        <v>45980</v>
      </c>
      <c r="BC24" s="371">
        <f t="shared" si="10"/>
        <v>45980</v>
      </c>
      <c r="BD24" s="357" t="str">
        <f t="shared" si="32"/>
        <v>水</v>
      </c>
      <c r="BE24" s="20" t="str">
        <f t="shared" ca="1" si="33"/>
        <v/>
      </c>
      <c r="BF24" s="347"/>
      <c r="BG24" s="15">
        <f t="shared" si="47"/>
        <v>46010</v>
      </c>
      <c r="BH24" s="371">
        <f t="shared" si="11"/>
        <v>46010</v>
      </c>
      <c r="BI24" s="357" t="str">
        <f t="shared" si="34"/>
        <v>金</v>
      </c>
      <c r="BJ24" s="20" t="str">
        <f t="shared" ca="1" si="35"/>
        <v/>
      </c>
      <c r="BK24" s="347"/>
    </row>
    <row r="25" spans="2:63" s="14" customFormat="1" ht="36" customHeight="1">
      <c r="B25" s="15">
        <f t="shared" si="36"/>
        <v>45677</v>
      </c>
      <c r="C25" s="371">
        <f t="shared" si="0"/>
        <v>45677</v>
      </c>
      <c r="D25" s="357" t="str">
        <f t="shared" si="12"/>
        <v>月</v>
      </c>
      <c r="E25" s="20" t="str">
        <f t="shared" ca="1" si="13"/>
        <v/>
      </c>
      <c r="F25" s="511"/>
      <c r="G25" s="512"/>
      <c r="H25" s="531"/>
      <c r="I25" s="15">
        <f t="shared" si="37"/>
        <v>45708</v>
      </c>
      <c r="J25" s="371">
        <f t="shared" si="1"/>
        <v>45708</v>
      </c>
      <c r="K25" s="357" t="str">
        <f t="shared" si="14"/>
        <v>木</v>
      </c>
      <c r="L25" s="20" t="str">
        <f t="shared" ca="1" si="15"/>
        <v/>
      </c>
      <c r="M25" s="347"/>
      <c r="N25" s="15">
        <f t="shared" si="38"/>
        <v>45736</v>
      </c>
      <c r="O25" s="371">
        <f t="shared" si="2"/>
        <v>45736</v>
      </c>
      <c r="P25" s="357" t="str">
        <f t="shared" si="16"/>
        <v>木</v>
      </c>
      <c r="Q25" s="20" t="str">
        <f t="shared" ca="1" si="17"/>
        <v>春分の日</v>
      </c>
      <c r="R25" s="347"/>
      <c r="S25" s="15">
        <f t="shared" si="39"/>
        <v>45767</v>
      </c>
      <c r="T25" s="371">
        <f t="shared" si="3"/>
        <v>45767</v>
      </c>
      <c r="U25" s="357" t="str">
        <f t="shared" si="18"/>
        <v>日</v>
      </c>
      <c r="V25" s="20" t="str">
        <f t="shared" ca="1" si="19"/>
        <v/>
      </c>
      <c r="W25" s="347"/>
      <c r="X25" s="15">
        <f t="shared" si="40"/>
        <v>45797</v>
      </c>
      <c r="Y25" s="371">
        <f t="shared" si="4"/>
        <v>45797</v>
      </c>
      <c r="Z25" s="357" t="str">
        <f t="shared" si="20"/>
        <v>火</v>
      </c>
      <c r="AA25" s="20" t="str">
        <f t="shared" ca="1" si="21"/>
        <v/>
      </c>
      <c r="AB25" s="347"/>
      <c r="AC25" s="15">
        <f t="shared" si="41"/>
        <v>45828</v>
      </c>
      <c r="AD25" s="371">
        <f t="shared" si="5"/>
        <v>45828</v>
      </c>
      <c r="AE25" s="357" t="str">
        <f t="shared" si="22"/>
        <v>金</v>
      </c>
      <c r="AF25" s="20" t="str">
        <f t="shared" ca="1" si="23"/>
        <v/>
      </c>
      <c r="AG25" s="347"/>
      <c r="AH25" s="15">
        <f t="shared" si="42"/>
        <v>45858</v>
      </c>
      <c r="AI25" s="371">
        <f t="shared" si="6"/>
        <v>45858</v>
      </c>
      <c r="AJ25" s="357" t="str">
        <f t="shared" si="24"/>
        <v>日</v>
      </c>
      <c r="AK25" s="20" t="str">
        <f t="shared" ca="1" si="25"/>
        <v/>
      </c>
      <c r="AL25" s="347"/>
      <c r="AM25" s="15">
        <f t="shared" si="43"/>
        <v>45889</v>
      </c>
      <c r="AN25" s="371">
        <f t="shared" si="7"/>
        <v>45889</v>
      </c>
      <c r="AO25" s="357" t="str">
        <f t="shared" si="26"/>
        <v>水</v>
      </c>
      <c r="AP25" s="20" t="str">
        <f t="shared" ca="1" si="27"/>
        <v/>
      </c>
      <c r="AQ25" s="347"/>
      <c r="AR25" s="15">
        <f t="shared" si="44"/>
        <v>45920</v>
      </c>
      <c r="AS25" s="371">
        <f t="shared" si="8"/>
        <v>45920</v>
      </c>
      <c r="AT25" s="357" t="str">
        <f t="shared" si="28"/>
        <v>土</v>
      </c>
      <c r="AU25" s="20" t="str">
        <f t="shared" ca="1" si="29"/>
        <v/>
      </c>
      <c r="AV25" s="347"/>
      <c r="AW25" s="15">
        <f t="shared" si="45"/>
        <v>45950</v>
      </c>
      <c r="AX25" s="371">
        <f t="shared" si="9"/>
        <v>45950</v>
      </c>
      <c r="AY25" s="357" t="str">
        <f t="shared" si="30"/>
        <v>月</v>
      </c>
      <c r="AZ25" s="20" t="str">
        <f t="shared" ca="1" si="31"/>
        <v/>
      </c>
      <c r="BA25" s="347"/>
      <c r="BB25" s="15">
        <f t="shared" si="46"/>
        <v>45981</v>
      </c>
      <c r="BC25" s="371">
        <f t="shared" si="10"/>
        <v>45981</v>
      </c>
      <c r="BD25" s="357" t="str">
        <f t="shared" si="32"/>
        <v>木</v>
      </c>
      <c r="BE25" s="20" t="str">
        <f t="shared" ca="1" si="33"/>
        <v/>
      </c>
      <c r="BF25" s="347"/>
      <c r="BG25" s="15">
        <f t="shared" si="47"/>
        <v>46011</v>
      </c>
      <c r="BH25" s="371">
        <f t="shared" si="11"/>
        <v>46011</v>
      </c>
      <c r="BI25" s="357" t="str">
        <f t="shared" si="34"/>
        <v>土</v>
      </c>
      <c r="BJ25" s="20" t="str">
        <f t="shared" ca="1" si="35"/>
        <v/>
      </c>
      <c r="BK25" s="347"/>
    </row>
    <row r="26" spans="2:63" s="14" customFormat="1" ht="36" customHeight="1">
      <c r="B26" s="15">
        <f t="shared" si="36"/>
        <v>45678</v>
      </c>
      <c r="C26" s="371">
        <f t="shared" si="0"/>
        <v>45678</v>
      </c>
      <c r="D26" s="357" t="str">
        <f t="shared" si="12"/>
        <v>火</v>
      </c>
      <c r="E26" s="20" t="str">
        <f t="shared" ca="1" si="13"/>
        <v/>
      </c>
      <c r="F26" s="511"/>
      <c r="G26" s="512"/>
      <c r="H26" s="531"/>
      <c r="I26" s="15">
        <f t="shared" si="37"/>
        <v>45709</v>
      </c>
      <c r="J26" s="371">
        <f t="shared" si="1"/>
        <v>45709</v>
      </c>
      <c r="K26" s="357" t="str">
        <f t="shared" si="14"/>
        <v>金</v>
      </c>
      <c r="L26" s="20" t="str">
        <f t="shared" ca="1" si="15"/>
        <v/>
      </c>
      <c r="M26" s="347"/>
      <c r="N26" s="15">
        <f t="shared" si="38"/>
        <v>45737</v>
      </c>
      <c r="O26" s="371">
        <f t="shared" si="2"/>
        <v>45737</v>
      </c>
      <c r="P26" s="357" t="str">
        <f t="shared" si="16"/>
        <v>金</v>
      </c>
      <c r="Q26" s="20" t="str">
        <f t="shared" ca="1" si="17"/>
        <v/>
      </c>
      <c r="R26" s="347"/>
      <c r="S26" s="15">
        <f t="shared" si="39"/>
        <v>45768</v>
      </c>
      <c r="T26" s="371">
        <f t="shared" si="3"/>
        <v>45768</v>
      </c>
      <c r="U26" s="357" t="str">
        <f t="shared" si="18"/>
        <v>月</v>
      </c>
      <c r="V26" s="20" t="str">
        <f t="shared" ca="1" si="19"/>
        <v/>
      </c>
      <c r="W26" s="347"/>
      <c r="X26" s="15">
        <f t="shared" si="40"/>
        <v>45798</v>
      </c>
      <c r="Y26" s="371">
        <f t="shared" si="4"/>
        <v>45798</v>
      </c>
      <c r="Z26" s="357" t="str">
        <f t="shared" si="20"/>
        <v>水</v>
      </c>
      <c r="AA26" s="20" t="str">
        <f t="shared" ca="1" si="21"/>
        <v/>
      </c>
      <c r="AB26" s="347"/>
      <c r="AC26" s="15">
        <f t="shared" si="41"/>
        <v>45829</v>
      </c>
      <c r="AD26" s="371">
        <f t="shared" si="5"/>
        <v>45829</v>
      </c>
      <c r="AE26" s="357" t="str">
        <f t="shared" si="22"/>
        <v>土</v>
      </c>
      <c r="AF26" s="20" t="str">
        <f t="shared" ca="1" si="23"/>
        <v/>
      </c>
      <c r="AG26" s="347"/>
      <c r="AH26" s="15">
        <f t="shared" si="42"/>
        <v>45859</v>
      </c>
      <c r="AI26" s="371">
        <f t="shared" si="6"/>
        <v>45859</v>
      </c>
      <c r="AJ26" s="357" t="str">
        <f t="shared" si="24"/>
        <v>月</v>
      </c>
      <c r="AK26" s="20" t="str">
        <f t="shared" ca="1" si="25"/>
        <v>海の日</v>
      </c>
      <c r="AL26" s="347"/>
      <c r="AM26" s="15">
        <f t="shared" si="43"/>
        <v>45890</v>
      </c>
      <c r="AN26" s="371">
        <f t="shared" si="7"/>
        <v>45890</v>
      </c>
      <c r="AO26" s="357" t="str">
        <f t="shared" si="26"/>
        <v>木</v>
      </c>
      <c r="AP26" s="20" t="str">
        <f t="shared" ca="1" si="27"/>
        <v/>
      </c>
      <c r="AQ26" s="347"/>
      <c r="AR26" s="15">
        <f t="shared" si="44"/>
        <v>45921</v>
      </c>
      <c r="AS26" s="371">
        <f t="shared" si="8"/>
        <v>45921</v>
      </c>
      <c r="AT26" s="357" t="str">
        <f t="shared" si="28"/>
        <v>日</v>
      </c>
      <c r="AU26" s="20" t="str">
        <f t="shared" ca="1" si="29"/>
        <v/>
      </c>
      <c r="AV26" s="347"/>
      <c r="AW26" s="15">
        <f t="shared" si="45"/>
        <v>45951</v>
      </c>
      <c r="AX26" s="371">
        <f t="shared" si="9"/>
        <v>45951</v>
      </c>
      <c r="AY26" s="357" t="str">
        <f t="shared" si="30"/>
        <v>火</v>
      </c>
      <c r="AZ26" s="20" t="str">
        <f t="shared" ca="1" si="31"/>
        <v/>
      </c>
      <c r="BA26" s="347"/>
      <c r="BB26" s="15">
        <f t="shared" si="46"/>
        <v>45982</v>
      </c>
      <c r="BC26" s="371">
        <f t="shared" si="10"/>
        <v>45982</v>
      </c>
      <c r="BD26" s="357" t="str">
        <f t="shared" si="32"/>
        <v>金</v>
      </c>
      <c r="BE26" s="20" t="str">
        <f t="shared" ca="1" si="33"/>
        <v/>
      </c>
      <c r="BF26" s="347"/>
      <c r="BG26" s="15">
        <f t="shared" si="47"/>
        <v>46012</v>
      </c>
      <c r="BH26" s="371">
        <f t="shared" si="11"/>
        <v>46012</v>
      </c>
      <c r="BI26" s="357" t="str">
        <f t="shared" si="34"/>
        <v>日</v>
      </c>
      <c r="BJ26" s="20" t="str">
        <f t="shared" ca="1" si="35"/>
        <v/>
      </c>
      <c r="BK26" s="347"/>
    </row>
    <row r="27" spans="2:63" s="14" customFormat="1" ht="36" customHeight="1">
      <c r="B27" s="15">
        <f t="shared" si="36"/>
        <v>45679</v>
      </c>
      <c r="C27" s="371">
        <f t="shared" si="0"/>
        <v>45679</v>
      </c>
      <c r="D27" s="357" t="str">
        <f t="shared" si="12"/>
        <v>水</v>
      </c>
      <c r="E27" s="20" t="str">
        <f t="shared" ca="1" si="13"/>
        <v/>
      </c>
      <c r="F27" s="511"/>
      <c r="G27" s="512"/>
      <c r="H27" s="531"/>
      <c r="I27" s="15">
        <f t="shared" si="37"/>
        <v>45710</v>
      </c>
      <c r="J27" s="371">
        <f t="shared" si="1"/>
        <v>45710</v>
      </c>
      <c r="K27" s="357" t="str">
        <f t="shared" si="14"/>
        <v>土</v>
      </c>
      <c r="L27" s="20" t="str">
        <f t="shared" ca="1" si="15"/>
        <v/>
      </c>
      <c r="M27" s="347"/>
      <c r="N27" s="15">
        <f t="shared" si="38"/>
        <v>45738</v>
      </c>
      <c r="O27" s="371">
        <f t="shared" si="2"/>
        <v>45738</v>
      </c>
      <c r="P27" s="357" t="str">
        <f t="shared" si="16"/>
        <v>土</v>
      </c>
      <c r="Q27" s="20" t="str">
        <f t="shared" ca="1" si="17"/>
        <v/>
      </c>
      <c r="R27" s="347"/>
      <c r="S27" s="15">
        <f t="shared" si="39"/>
        <v>45769</v>
      </c>
      <c r="T27" s="371">
        <f t="shared" si="3"/>
        <v>45769</v>
      </c>
      <c r="U27" s="357" t="str">
        <f t="shared" si="18"/>
        <v>火</v>
      </c>
      <c r="V27" s="20" t="str">
        <f t="shared" ca="1" si="19"/>
        <v/>
      </c>
      <c r="W27" s="347"/>
      <c r="X27" s="15">
        <f t="shared" si="40"/>
        <v>45799</v>
      </c>
      <c r="Y27" s="371">
        <f t="shared" si="4"/>
        <v>45799</v>
      </c>
      <c r="Z27" s="357" t="str">
        <f t="shared" si="20"/>
        <v>木</v>
      </c>
      <c r="AA27" s="20" t="str">
        <f t="shared" ca="1" si="21"/>
        <v/>
      </c>
      <c r="AB27" s="347"/>
      <c r="AC27" s="15">
        <f t="shared" si="41"/>
        <v>45830</v>
      </c>
      <c r="AD27" s="371">
        <f t="shared" si="5"/>
        <v>45830</v>
      </c>
      <c r="AE27" s="357" t="str">
        <f t="shared" si="22"/>
        <v>日</v>
      </c>
      <c r="AF27" s="20" t="str">
        <f t="shared" ca="1" si="23"/>
        <v/>
      </c>
      <c r="AG27" s="347"/>
      <c r="AH27" s="15">
        <f t="shared" si="42"/>
        <v>45860</v>
      </c>
      <c r="AI27" s="371">
        <f t="shared" si="6"/>
        <v>45860</v>
      </c>
      <c r="AJ27" s="357" t="str">
        <f t="shared" si="24"/>
        <v>火</v>
      </c>
      <c r="AK27" s="20" t="str">
        <f t="shared" ca="1" si="25"/>
        <v/>
      </c>
      <c r="AL27" s="347"/>
      <c r="AM27" s="15">
        <f t="shared" si="43"/>
        <v>45891</v>
      </c>
      <c r="AN27" s="371">
        <f t="shared" si="7"/>
        <v>45891</v>
      </c>
      <c r="AO27" s="357" t="str">
        <f t="shared" si="26"/>
        <v>金</v>
      </c>
      <c r="AP27" s="20" t="str">
        <f t="shared" ca="1" si="27"/>
        <v/>
      </c>
      <c r="AQ27" s="347"/>
      <c r="AR27" s="15">
        <f t="shared" si="44"/>
        <v>45922</v>
      </c>
      <c r="AS27" s="371">
        <f t="shared" si="8"/>
        <v>45922</v>
      </c>
      <c r="AT27" s="357" t="str">
        <f t="shared" si="28"/>
        <v>月</v>
      </c>
      <c r="AU27" s="20" t="str">
        <f t="shared" ca="1" si="29"/>
        <v/>
      </c>
      <c r="AV27" s="347"/>
      <c r="AW27" s="15">
        <f t="shared" si="45"/>
        <v>45952</v>
      </c>
      <c r="AX27" s="371">
        <f t="shared" si="9"/>
        <v>45952</v>
      </c>
      <c r="AY27" s="357" t="str">
        <f t="shared" si="30"/>
        <v>水</v>
      </c>
      <c r="AZ27" s="20" t="str">
        <f t="shared" ca="1" si="31"/>
        <v/>
      </c>
      <c r="BA27" s="347"/>
      <c r="BB27" s="15">
        <f t="shared" si="46"/>
        <v>45983</v>
      </c>
      <c r="BC27" s="371">
        <f t="shared" si="10"/>
        <v>45983</v>
      </c>
      <c r="BD27" s="357" t="str">
        <f t="shared" si="32"/>
        <v>土</v>
      </c>
      <c r="BE27" s="20" t="str">
        <f t="shared" ca="1" si="33"/>
        <v/>
      </c>
      <c r="BF27" s="347"/>
      <c r="BG27" s="15">
        <f t="shared" si="47"/>
        <v>46013</v>
      </c>
      <c r="BH27" s="371">
        <f t="shared" si="11"/>
        <v>46013</v>
      </c>
      <c r="BI27" s="357" t="str">
        <f t="shared" si="34"/>
        <v>月</v>
      </c>
      <c r="BJ27" s="20" t="str">
        <f t="shared" ca="1" si="35"/>
        <v/>
      </c>
      <c r="BK27" s="347"/>
    </row>
    <row r="28" spans="2:63" s="14" customFormat="1" ht="36" customHeight="1">
      <c r="B28" s="15">
        <f t="shared" si="36"/>
        <v>45680</v>
      </c>
      <c r="C28" s="371">
        <f t="shared" si="0"/>
        <v>45680</v>
      </c>
      <c r="D28" s="357" t="str">
        <f t="shared" si="12"/>
        <v>木</v>
      </c>
      <c r="E28" s="20" t="str">
        <f t="shared" ca="1" si="13"/>
        <v/>
      </c>
      <c r="F28" s="511"/>
      <c r="G28" s="512"/>
      <c r="H28" s="531"/>
      <c r="I28" s="15">
        <f t="shared" si="37"/>
        <v>45711</v>
      </c>
      <c r="J28" s="371">
        <f t="shared" si="1"/>
        <v>45711</v>
      </c>
      <c r="K28" s="357" t="str">
        <f t="shared" si="14"/>
        <v>日</v>
      </c>
      <c r="L28" s="20" t="str">
        <f t="shared" ca="1" si="15"/>
        <v>天皇誕生日</v>
      </c>
      <c r="M28" s="347"/>
      <c r="N28" s="15">
        <f t="shared" si="38"/>
        <v>45739</v>
      </c>
      <c r="O28" s="371">
        <f t="shared" si="2"/>
        <v>45739</v>
      </c>
      <c r="P28" s="357" t="str">
        <f t="shared" si="16"/>
        <v>日</v>
      </c>
      <c r="Q28" s="20" t="str">
        <f t="shared" ca="1" si="17"/>
        <v/>
      </c>
      <c r="R28" s="347"/>
      <c r="S28" s="15">
        <f t="shared" si="39"/>
        <v>45770</v>
      </c>
      <c r="T28" s="371">
        <f t="shared" si="3"/>
        <v>45770</v>
      </c>
      <c r="U28" s="357" t="str">
        <f t="shared" si="18"/>
        <v>水</v>
      </c>
      <c r="V28" s="20" t="str">
        <f t="shared" ca="1" si="19"/>
        <v/>
      </c>
      <c r="W28" s="347"/>
      <c r="X28" s="15">
        <f t="shared" si="40"/>
        <v>45800</v>
      </c>
      <c r="Y28" s="371">
        <f t="shared" si="4"/>
        <v>45800</v>
      </c>
      <c r="Z28" s="357" t="str">
        <f t="shared" si="20"/>
        <v>金</v>
      </c>
      <c r="AA28" s="20" t="str">
        <f t="shared" ca="1" si="21"/>
        <v/>
      </c>
      <c r="AB28" s="347"/>
      <c r="AC28" s="15">
        <f t="shared" si="41"/>
        <v>45831</v>
      </c>
      <c r="AD28" s="371">
        <f t="shared" si="5"/>
        <v>45831</v>
      </c>
      <c r="AE28" s="357" t="str">
        <f t="shared" si="22"/>
        <v>月</v>
      </c>
      <c r="AF28" s="20" t="str">
        <f t="shared" ca="1" si="23"/>
        <v/>
      </c>
      <c r="AG28" s="347"/>
      <c r="AH28" s="15">
        <f t="shared" si="42"/>
        <v>45861</v>
      </c>
      <c r="AI28" s="371">
        <f t="shared" si="6"/>
        <v>45861</v>
      </c>
      <c r="AJ28" s="357" t="str">
        <f t="shared" si="24"/>
        <v>水</v>
      </c>
      <c r="AK28" s="20" t="str">
        <f t="shared" ca="1" si="25"/>
        <v/>
      </c>
      <c r="AL28" s="347"/>
      <c r="AM28" s="15">
        <f t="shared" si="43"/>
        <v>45892</v>
      </c>
      <c r="AN28" s="371">
        <f t="shared" si="7"/>
        <v>45892</v>
      </c>
      <c r="AO28" s="357" t="str">
        <f t="shared" si="26"/>
        <v>土</v>
      </c>
      <c r="AP28" s="20" t="str">
        <f t="shared" ca="1" si="27"/>
        <v/>
      </c>
      <c r="AQ28" s="347"/>
      <c r="AR28" s="15">
        <f t="shared" si="44"/>
        <v>45923</v>
      </c>
      <c r="AS28" s="371">
        <f t="shared" si="8"/>
        <v>45923</v>
      </c>
      <c r="AT28" s="357" t="str">
        <f t="shared" si="28"/>
        <v>火</v>
      </c>
      <c r="AU28" s="20" t="str">
        <f t="shared" ca="1" si="29"/>
        <v>秋分の日</v>
      </c>
      <c r="AV28" s="347"/>
      <c r="AW28" s="15">
        <f t="shared" si="45"/>
        <v>45953</v>
      </c>
      <c r="AX28" s="371">
        <f t="shared" si="9"/>
        <v>45953</v>
      </c>
      <c r="AY28" s="357" t="str">
        <f t="shared" si="30"/>
        <v>木</v>
      </c>
      <c r="AZ28" s="20" t="str">
        <f t="shared" ca="1" si="31"/>
        <v/>
      </c>
      <c r="BA28" s="347"/>
      <c r="BB28" s="15">
        <f t="shared" si="46"/>
        <v>45984</v>
      </c>
      <c r="BC28" s="371">
        <f t="shared" si="10"/>
        <v>45984</v>
      </c>
      <c r="BD28" s="357" t="str">
        <f t="shared" si="32"/>
        <v>日</v>
      </c>
      <c r="BE28" s="20" t="str">
        <f t="shared" ca="1" si="33"/>
        <v>勤労感謝の日</v>
      </c>
      <c r="BF28" s="347"/>
      <c r="BG28" s="15">
        <f t="shared" si="47"/>
        <v>46014</v>
      </c>
      <c r="BH28" s="371">
        <f t="shared" si="11"/>
        <v>46014</v>
      </c>
      <c r="BI28" s="357" t="str">
        <f t="shared" si="34"/>
        <v>火</v>
      </c>
      <c r="BJ28" s="20" t="str">
        <f t="shared" ca="1" si="35"/>
        <v/>
      </c>
      <c r="BK28" s="347"/>
    </row>
    <row r="29" spans="2:63" s="14" customFormat="1" ht="36" customHeight="1">
      <c r="B29" s="15">
        <f t="shared" si="36"/>
        <v>45681</v>
      </c>
      <c r="C29" s="371">
        <f t="shared" si="0"/>
        <v>45681</v>
      </c>
      <c r="D29" s="357" t="str">
        <f t="shared" si="12"/>
        <v>金</v>
      </c>
      <c r="E29" s="20" t="str">
        <f t="shared" ca="1" si="13"/>
        <v/>
      </c>
      <c r="F29" s="511"/>
      <c r="G29" s="512"/>
      <c r="H29" s="531"/>
      <c r="I29" s="15">
        <f t="shared" si="37"/>
        <v>45712</v>
      </c>
      <c r="J29" s="371">
        <f t="shared" si="1"/>
        <v>45712</v>
      </c>
      <c r="K29" s="357" t="str">
        <f t="shared" si="14"/>
        <v>月</v>
      </c>
      <c r="L29" s="20" t="str">
        <f t="shared" ca="1" si="15"/>
        <v>休日</v>
      </c>
      <c r="M29" s="347"/>
      <c r="N29" s="15">
        <f t="shared" si="38"/>
        <v>45740</v>
      </c>
      <c r="O29" s="371">
        <f t="shared" si="2"/>
        <v>45740</v>
      </c>
      <c r="P29" s="357" t="str">
        <f t="shared" si="16"/>
        <v>月</v>
      </c>
      <c r="Q29" s="20" t="str">
        <f t="shared" ca="1" si="17"/>
        <v/>
      </c>
      <c r="R29" s="347"/>
      <c r="S29" s="15">
        <f t="shared" si="39"/>
        <v>45771</v>
      </c>
      <c r="T29" s="371">
        <f t="shared" si="3"/>
        <v>45771</v>
      </c>
      <c r="U29" s="357" t="str">
        <f t="shared" si="18"/>
        <v>木</v>
      </c>
      <c r="V29" s="20" t="str">
        <f t="shared" ca="1" si="19"/>
        <v/>
      </c>
      <c r="W29" s="347"/>
      <c r="X29" s="15">
        <f t="shared" si="40"/>
        <v>45801</v>
      </c>
      <c r="Y29" s="371">
        <f t="shared" si="4"/>
        <v>45801</v>
      </c>
      <c r="Z29" s="357" t="str">
        <f t="shared" si="20"/>
        <v>土</v>
      </c>
      <c r="AA29" s="20" t="str">
        <f t="shared" ca="1" si="21"/>
        <v/>
      </c>
      <c r="AB29" s="347"/>
      <c r="AC29" s="15">
        <f t="shared" si="41"/>
        <v>45832</v>
      </c>
      <c r="AD29" s="371">
        <f t="shared" si="5"/>
        <v>45832</v>
      </c>
      <c r="AE29" s="357" t="str">
        <f t="shared" si="22"/>
        <v>火</v>
      </c>
      <c r="AF29" s="20" t="str">
        <f t="shared" ca="1" si="23"/>
        <v/>
      </c>
      <c r="AG29" s="347"/>
      <c r="AH29" s="15">
        <f t="shared" si="42"/>
        <v>45862</v>
      </c>
      <c r="AI29" s="371">
        <f t="shared" si="6"/>
        <v>45862</v>
      </c>
      <c r="AJ29" s="357" t="str">
        <f t="shared" si="24"/>
        <v>木</v>
      </c>
      <c r="AK29" s="20" t="str">
        <f t="shared" ca="1" si="25"/>
        <v/>
      </c>
      <c r="AL29" s="347"/>
      <c r="AM29" s="15">
        <f t="shared" si="43"/>
        <v>45893</v>
      </c>
      <c r="AN29" s="371">
        <f t="shared" si="7"/>
        <v>45893</v>
      </c>
      <c r="AO29" s="357" t="str">
        <f t="shared" si="26"/>
        <v>日</v>
      </c>
      <c r="AP29" s="20" t="str">
        <f t="shared" ca="1" si="27"/>
        <v/>
      </c>
      <c r="AQ29" s="347"/>
      <c r="AR29" s="15">
        <f t="shared" si="44"/>
        <v>45924</v>
      </c>
      <c r="AS29" s="371">
        <f t="shared" si="8"/>
        <v>45924</v>
      </c>
      <c r="AT29" s="357" t="str">
        <f t="shared" si="28"/>
        <v>水</v>
      </c>
      <c r="AU29" s="20" t="str">
        <f t="shared" ca="1" si="29"/>
        <v/>
      </c>
      <c r="AV29" s="347"/>
      <c r="AW29" s="15">
        <f t="shared" si="45"/>
        <v>45954</v>
      </c>
      <c r="AX29" s="371">
        <f t="shared" si="9"/>
        <v>45954</v>
      </c>
      <c r="AY29" s="357" t="str">
        <f t="shared" si="30"/>
        <v>金</v>
      </c>
      <c r="AZ29" s="20" t="str">
        <f t="shared" ca="1" si="31"/>
        <v/>
      </c>
      <c r="BA29" s="347"/>
      <c r="BB29" s="15">
        <f t="shared" si="46"/>
        <v>45985</v>
      </c>
      <c r="BC29" s="371">
        <f t="shared" si="10"/>
        <v>45985</v>
      </c>
      <c r="BD29" s="357" t="str">
        <f t="shared" si="32"/>
        <v>月</v>
      </c>
      <c r="BE29" s="20" t="str">
        <f t="shared" ca="1" si="33"/>
        <v>休日</v>
      </c>
      <c r="BF29" s="347"/>
      <c r="BG29" s="15">
        <f t="shared" si="47"/>
        <v>46015</v>
      </c>
      <c r="BH29" s="371">
        <f t="shared" si="11"/>
        <v>46015</v>
      </c>
      <c r="BI29" s="357" t="str">
        <f t="shared" si="34"/>
        <v>水</v>
      </c>
      <c r="BJ29" s="20" t="str">
        <f t="shared" ca="1" si="35"/>
        <v/>
      </c>
      <c r="BK29" s="347"/>
    </row>
    <row r="30" spans="2:63" s="14" customFormat="1" ht="36" customHeight="1">
      <c r="B30" s="15">
        <f t="shared" si="36"/>
        <v>45682</v>
      </c>
      <c r="C30" s="371">
        <f t="shared" si="0"/>
        <v>45682</v>
      </c>
      <c r="D30" s="357" t="str">
        <f t="shared" si="12"/>
        <v>土</v>
      </c>
      <c r="E30" s="20" t="str">
        <f t="shared" ca="1" si="13"/>
        <v/>
      </c>
      <c r="F30" s="511"/>
      <c r="G30" s="512"/>
      <c r="H30" s="531"/>
      <c r="I30" s="15">
        <f t="shared" si="37"/>
        <v>45713</v>
      </c>
      <c r="J30" s="371">
        <f t="shared" si="1"/>
        <v>45713</v>
      </c>
      <c r="K30" s="357" t="str">
        <f t="shared" si="14"/>
        <v>火</v>
      </c>
      <c r="L30" s="20" t="str">
        <f t="shared" ca="1" si="15"/>
        <v/>
      </c>
      <c r="M30" s="347"/>
      <c r="N30" s="15">
        <f t="shared" si="38"/>
        <v>45741</v>
      </c>
      <c r="O30" s="371">
        <f t="shared" si="2"/>
        <v>45741</v>
      </c>
      <c r="P30" s="357" t="str">
        <f t="shared" si="16"/>
        <v>火</v>
      </c>
      <c r="Q30" s="20" t="str">
        <f t="shared" ca="1" si="17"/>
        <v/>
      </c>
      <c r="R30" s="347"/>
      <c r="S30" s="15">
        <f t="shared" si="39"/>
        <v>45772</v>
      </c>
      <c r="T30" s="371">
        <f t="shared" si="3"/>
        <v>45772</v>
      </c>
      <c r="U30" s="357" t="str">
        <f t="shared" si="18"/>
        <v>金</v>
      </c>
      <c r="V30" s="20" t="str">
        <f t="shared" ca="1" si="19"/>
        <v/>
      </c>
      <c r="W30" s="347"/>
      <c r="X30" s="15">
        <f t="shared" si="40"/>
        <v>45802</v>
      </c>
      <c r="Y30" s="371">
        <f t="shared" si="4"/>
        <v>45802</v>
      </c>
      <c r="Z30" s="357" t="str">
        <f t="shared" si="20"/>
        <v>日</v>
      </c>
      <c r="AA30" s="20" t="str">
        <f t="shared" ca="1" si="21"/>
        <v/>
      </c>
      <c r="AB30" s="347"/>
      <c r="AC30" s="15">
        <f t="shared" si="41"/>
        <v>45833</v>
      </c>
      <c r="AD30" s="371">
        <f t="shared" si="5"/>
        <v>45833</v>
      </c>
      <c r="AE30" s="357" t="str">
        <f t="shared" si="22"/>
        <v>水</v>
      </c>
      <c r="AF30" s="20" t="str">
        <f t="shared" ca="1" si="23"/>
        <v/>
      </c>
      <c r="AG30" s="347"/>
      <c r="AH30" s="15">
        <f t="shared" si="42"/>
        <v>45863</v>
      </c>
      <c r="AI30" s="371">
        <f t="shared" si="6"/>
        <v>45863</v>
      </c>
      <c r="AJ30" s="357" t="str">
        <f t="shared" si="24"/>
        <v>金</v>
      </c>
      <c r="AK30" s="20" t="str">
        <f t="shared" ca="1" si="25"/>
        <v/>
      </c>
      <c r="AL30" s="347"/>
      <c r="AM30" s="15">
        <f t="shared" si="43"/>
        <v>45894</v>
      </c>
      <c r="AN30" s="371">
        <f t="shared" si="7"/>
        <v>45894</v>
      </c>
      <c r="AO30" s="357" t="str">
        <f t="shared" si="26"/>
        <v>月</v>
      </c>
      <c r="AP30" s="20" t="str">
        <f t="shared" ca="1" si="27"/>
        <v/>
      </c>
      <c r="AQ30" s="347"/>
      <c r="AR30" s="15">
        <f t="shared" si="44"/>
        <v>45925</v>
      </c>
      <c r="AS30" s="371">
        <f t="shared" si="8"/>
        <v>45925</v>
      </c>
      <c r="AT30" s="357" t="str">
        <f t="shared" si="28"/>
        <v>木</v>
      </c>
      <c r="AU30" s="20" t="str">
        <f t="shared" ca="1" si="29"/>
        <v/>
      </c>
      <c r="AV30" s="347"/>
      <c r="AW30" s="15">
        <f t="shared" si="45"/>
        <v>45955</v>
      </c>
      <c r="AX30" s="371">
        <f t="shared" si="9"/>
        <v>45955</v>
      </c>
      <c r="AY30" s="357" t="str">
        <f t="shared" si="30"/>
        <v>土</v>
      </c>
      <c r="AZ30" s="20" t="str">
        <f t="shared" ca="1" si="31"/>
        <v/>
      </c>
      <c r="BA30" s="347"/>
      <c r="BB30" s="15">
        <f t="shared" si="46"/>
        <v>45986</v>
      </c>
      <c r="BC30" s="371">
        <f t="shared" si="10"/>
        <v>45986</v>
      </c>
      <c r="BD30" s="357" t="str">
        <f t="shared" si="32"/>
        <v>火</v>
      </c>
      <c r="BE30" s="20" t="str">
        <f t="shared" ca="1" si="33"/>
        <v/>
      </c>
      <c r="BF30" s="347"/>
      <c r="BG30" s="15">
        <f t="shared" si="47"/>
        <v>46016</v>
      </c>
      <c r="BH30" s="371">
        <f t="shared" si="11"/>
        <v>46016</v>
      </c>
      <c r="BI30" s="357" t="str">
        <f t="shared" si="34"/>
        <v>木</v>
      </c>
      <c r="BJ30" s="20" t="str">
        <f t="shared" ca="1" si="35"/>
        <v/>
      </c>
      <c r="BK30" s="347"/>
    </row>
    <row r="31" spans="2:63" s="14" customFormat="1" ht="36" customHeight="1">
      <c r="B31" s="15">
        <f t="shared" si="36"/>
        <v>45683</v>
      </c>
      <c r="C31" s="371">
        <f t="shared" si="0"/>
        <v>45683</v>
      </c>
      <c r="D31" s="357" t="str">
        <f t="shared" si="12"/>
        <v>日</v>
      </c>
      <c r="E31" s="20" t="str">
        <f t="shared" ca="1" si="13"/>
        <v/>
      </c>
      <c r="F31" s="511"/>
      <c r="G31" s="512"/>
      <c r="H31" s="531"/>
      <c r="I31" s="15">
        <f t="shared" si="37"/>
        <v>45714</v>
      </c>
      <c r="J31" s="371">
        <f t="shared" si="1"/>
        <v>45714</v>
      </c>
      <c r="K31" s="357" t="str">
        <f t="shared" si="14"/>
        <v>水</v>
      </c>
      <c r="L31" s="20" t="str">
        <f t="shared" ca="1" si="15"/>
        <v/>
      </c>
      <c r="M31" s="347"/>
      <c r="N31" s="15">
        <f t="shared" si="38"/>
        <v>45742</v>
      </c>
      <c r="O31" s="371">
        <f t="shared" si="2"/>
        <v>45742</v>
      </c>
      <c r="P31" s="357" t="str">
        <f t="shared" si="16"/>
        <v>水</v>
      </c>
      <c r="Q31" s="20" t="str">
        <f t="shared" ca="1" si="17"/>
        <v/>
      </c>
      <c r="R31" s="347"/>
      <c r="S31" s="15">
        <f t="shared" si="39"/>
        <v>45773</v>
      </c>
      <c r="T31" s="371">
        <f t="shared" si="3"/>
        <v>45773</v>
      </c>
      <c r="U31" s="357" t="str">
        <f t="shared" si="18"/>
        <v>土</v>
      </c>
      <c r="V31" s="20" t="str">
        <f t="shared" ca="1" si="19"/>
        <v/>
      </c>
      <c r="W31" s="347"/>
      <c r="X31" s="15">
        <f t="shared" si="40"/>
        <v>45803</v>
      </c>
      <c r="Y31" s="371">
        <f t="shared" si="4"/>
        <v>45803</v>
      </c>
      <c r="Z31" s="357" t="str">
        <f t="shared" si="20"/>
        <v>月</v>
      </c>
      <c r="AA31" s="20" t="str">
        <f t="shared" ca="1" si="21"/>
        <v/>
      </c>
      <c r="AB31" s="347"/>
      <c r="AC31" s="15">
        <f t="shared" si="41"/>
        <v>45834</v>
      </c>
      <c r="AD31" s="371">
        <f t="shared" si="5"/>
        <v>45834</v>
      </c>
      <c r="AE31" s="357" t="str">
        <f t="shared" si="22"/>
        <v>木</v>
      </c>
      <c r="AF31" s="20" t="str">
        <f t="shared" ca="1" si="23"/>
        <v/>
      </c>
      <c r="AG31" s="347"/>
      <c r="AH31" s="15">
        <f t="shared" si="42"/>
        <v>45864</v>
      </c>
      <c r="AI31" s="371">
        <f t="shared" si="6"/>
        <v>45864</v>
      </c>
      <c r="AJ31" s="357" t="str">
        <f t="shared" si="24"/>
        <v>土</v>
      </c>
      <c r="AK31" s="20" t="str">
        <f t="shared" ca="1" si="25"/>
        <v/>
      </c>
      <c r="AL31" s="347"/>
      <c r="AM31" s="15">
        <f t="shared" si="43"/>
        <v>45895</v>
      </c>
      <c r="AN31" s="371">
        <f t="shared" si="7"/>
        <v>45895</v>
      </c>
      <c r="AO31" s="357" t="str">
        <f t="shared" si="26"/>
        <v>火</v>
      </c>
      <c r="AP31" s="20" t="str">
        <f t="shared" ca="1" si="27"/>
        <v/>
      </c>
      <c r="AQ31" s="347"/>
      <c r="AR31" s="15">
        <f t="shared" si="44"/>
        <v>45926</v>
      </c>
      <c r="AS31" s="371">
        <f t="shared" si="8"/>
        <v>45926</v>
      </c>
      <c r="AT31" s="357" t="str">
        <f t="shared" si="28"/>
        <v>金</v>
      </c>
      <c r="AU31" s="20" t="str">
        <f t="shared" ca="1" si="29"/>
        <v/>
      </c>
      <c r="AV31" s="347"/>
      <c r="AW31" s="15">
        <f t="shared" si="45"/>
        <v>45956</v>
      </c>
      <c r="AX31" s="371">
        <f t="shared" si="9"/>
        <v>45956</v>
      </c>
      <c r="AY31" s="357" t="str">
        <f t="shared" si="30"/>
        <v>日</v>
      </c>
      <c r="AZ31" s="20" t="str">
        <f t="shared" ca="1" si="31"/>
        <v/>
      </c>
      <c r="BA31" s="347"/>
      <c r="BB31" s="15">
        <f t="shared" si="46"/>
        <v>45987</v>
      </c>
      <c r="BC31" s="371">
        <f t="shared" si="10"/>
        <v>45987</v>
      </c>
      <c r="BD31" s="357" t="str">
        <f t="shared" si="32"/>
        <v>水</v>
      </c>
      <c r="BE31" s="20" t="str">
        <f t="shared" ca="1" si="33"/>
        <v/>
      </c>
      <c r="BF31" s="347"/>
      <c r="BG31" s="15">
        <f t="shared" si="47"/>
        <v>46017</v>
      </c>
      <c r="BH31" s="371">
        <f t="shared" si="11"/>
        <v>46017</v>
      </c>
      <c r="BI31" s="357" t="str">
        <f t="shared" si="34"/>
        <v>金</v>
      </c>
      <c r="BJ31" s="20" t="str">
        <f t="shared" ca="1" si="35"/>
        <v/>
      </c>
      <c r="BK31" s="347"/>
    </row>
    <row r="32" spans="2:63" s="14" customFormat="1" ht="36" customHeight="1">
      <c r="B32" s="15">
        <f t="shared" si="36"/>
        <v>45684</v>
      </c>
      <c r="C32" s="371">
        <f t="shared" si="0"/>
        <v>45684</v>
      </c>
      <c r="D32" s="357" t="str">
        <f t="shared" si="12"/>
        <v>月</v>
      </c>
      <c r="E32" s="20" t="str">
        <f t="shared" ca="1" si="13"/>
        <v/>
      </c>
      <c r="F32" s="511"/>
      <c r="G32" s="512"/>
      <c r="H32" s="531"/>
      <c r="I32" s="15">
        <f t="shared" si="37"/>
        <v>45715</v>
      </c>
      <c r="J32" s="371">
        <f t="shared" si="1"/>
        <v>45715</v>
      </c>
      <c r="K32" s="357" t="str">
        <f t="shared" si="14"/>
        <v>木</v>
      </c>
      <c r="L32" s="20" t="str">
        <f t="shared" ca="1" si="15"/>
        <v/>
      </c>
      <c r="M32" s="347"/>
      <c r="N32" s="15">
        <f t="shared" si="38"/>
        <v>45743</v>
      </c>
      <c r="O32" s="371">
        <f t="shared" si="2"/>
        <v>45743</v>
      </c>
      <c r="P32" s="357" t="str">
        <f t="shared" si="16"/>
        <v>木</v>
      </c>
      <c r="Q32" s="20" t="str">
        <f t="shared" ca="1" si="17"/>
        <v/>
      </c>
      <c r="R32" s="347"/>
      <c r="S32" s="15">
        <f t="shared" si="39"/>
        <v>45774</v>
      </c>
      <c r="T32" s="371">
        <f t="shared" si="3"/>
        <v>45774</v>
      </c>
      <c r="U32" s="357" t="str">
        <f t="shared" si="18"/>
        <v>日</v>
      </c>
      <c r="V32" s="20" t="str">
        <f t="shared" ca="1" si="19"/>
        <v/>
      </c>
      <c r="W32" s="347"/>
      <c r="X32" s="15">
        <f t="shared" si="40"/>
        <v>45804</v>
      </c>
      <c r="Y32" s="371">
        <f t="shared" si="4"/>
        <v>45804</v>
      </c>
      <c r="Z32" s="357" t="str">
        <f t="shared" si="20"/>
        <v>火</v>
      </c>
      <c r="AA32" s="20" t="str">
        <f t="shared" ca="1" si="21"/>
        <v/>
      </c>
      <c r="AB32" s="347"/>
      <c r="AC32" s="15">
        <f t="shared" si="41"/>
        <v>45835</v>
      </c>
      <c r="AD32" s="371">
        <f t="shared" si="5"/>
        <v>45835</v>
      </c>
      <c r="AE32" s="357" t="str">
        <f t="shared" si="22"/>
        <v>金</v>
      </c>
      <c r="AF32" s="20" t="str">
        <f t="shared" ca="1" si="23"/>
        <v/>
      </c>
      <c r="AG32" s="347"/>
      <c r="AH32" s="15">
        <f t="shared" si="42"/>
        <v>45865</v>
      </c>
      <c r="AI32" s="371">
        <f t="shared" si="6"/>
        <v>45865</v>
      </c>
      <c r="AJ32" s="357" t="str">
        <f t="shared" si="24"/>
        <v>日</v>
      </c>
      <c r="AK32" s="20" t="str">
        <f t="shared" ca="1" si="25"/>
        <v/>
      </c>
      <c r="AL32" s="347"/>
      <c r="AM32" s="15">
        <f t="shared" si="43"/>
        <v>45896</v>
      </c>
      <c r="AN32" s="371">
        <f t="shared" si="7"/>
        <v>45896</v>
      </c>
      <c r="AO32" s="357" t="str">
        <f t="shared" si="26"/>
        <v>水</v>
      </c>
      <c r="AP32" s="20" t="str">
        <f t="shared" ca="1" si="27"/>
        <v/>
      </c>
      <c r="AQ32" s="347"/>
      <c r="AR32" s="15">
        <f t="shared" si="44"/>
        <v>45927</v>
      </c>
      <c r="AS32" s="371">
        <f t="shared" si="8"/>
        <v>45927</v>
      </c>
      <c r="AT32" s="357" t="str">
        <f t="shared" si="28"/>
        <v>土</v>
      </c>
      <c r="AU32" s="20" t="str">
        <f t="shared" ca="1" si="29"/>
        <v/>
      </c>
      <c r="AV32" s="347"/>
      <c r="AW32" s="15">
        <f t="shared" si="45"/>
        <v>45957</v>
      </c>
      <c r="AX32" s="371">
        <f t="shared" si="9"/>
        <v>45957</v>
      </c>
      <c r="AY32" s="357" t="str">
        <f t="shared" si="30"/>
        <v>月</v>
      </c>
      <c r="AZ32" s="20" t="str">
        <f t="shared" ca="1" si="31"/>
        <v/>
      </c>
      <c r="BA32" s="347"/>
      <c r="BB32" s="15">
        <f t="shared" si="46"/>
        <v>45988</v>
      </c>
      <c r="BC32" s="371">
        <f t="shared" si="10"/>
        <v>45988</v>
      </c>
      <c r="BD32" s="357" t="str">
        <f t="shared" si="32"/>
        <v>木</v>
      </c>
      <c r="BE32" s="20" t="str">
        <f t="shared" ca="1" si="33"/>
        <v/>
      </c>
      <c r="BF32" s="347"/>
      <c r="BG32" s="15">
        <f t="shared" si="47"/>
        <v>46018</v>
      </c>
      <c r="BH32" s="371">
        <f t="shared" si="11"/>
        <v>46018</v>
      </c>
      <c r="BI32" s="357" t="str">
        <f t="shared" si="34"/>
        <v>土</v>
      </c>
      <c r="BJ32" s="20" t="str">
        <f t="shared" ca="1" si="35"/>
        <v/>
      </c>
      <c r="BK32" s="347"/>
    </row>
    <row r="33" spans="2:63" s="14" customFormat="1" ht="36" customHeight="1">
      <c r="B33" s="15">
        <f t="shared" si="36"/>
        <v>45685</v>
      </c>
      <c r="C33" s="371">
        <f t="shared" si="0"/>
        <v>45685</v>
      </c>
      <c r="D33" s="357" t="str">
        <f t="shared" si="12"/>
        <v>火</v>
      </c>
      <c r="E33" s="20" t="str">
        <f t="shared" ca="1" si="13"/>
        <v/>
      </c>
      <c r="F33" s="511"/>
      <c r="G33" s="512"/>
      <c r="H33" s="531"/>
      <c r="I33" s="15">
        <f t="shared" si="37"/>
        <v>45716</v>
      </c>
      <c r="J33" s="371">
        <f t="shared" si="1"/>
        <v>45716</v>
      </c>
      <c r="K33" s="357" t="str">
        <f t="shared" si="14"/>
        <v>金</v>
      </c>
      <c r="L33" s="20" t="str">
        <f t="shared" ca="1" si="15"/>
        <v/>
      </c>
      <c r="M33" s="347"/>
      <c r="N33" s="15">
        <f t="shared" si="38"/>
        <v>45744</v>
      </c>
      <c r="O33" s="371">
        <f t="shared" si="2"/>
        <v>45744</v>
      </c>
      <c r="P33" s="357" t="str">
        <f t="shared" si="16"/>
        <v>金</v>
      </c>
      <c r="Q33" s="20" t="str">
        <f t="shared" ca="1" si="17"/>
        <v/>
      </c>
      <c r="R33" s="347"/>
      <c r="S33" s="15">
        <f t="shared" si="39"/>
        <v>45775</v>
      </c>
      <c r="T33" s="371">
        <f t="shared" si="3"/>
        <v>45775</v>
      </c>
      <c r="U33" s="357" t="str">
        <f t="shared" si="18"/>
        <v>月</v>
      </c>
      <c r="V33" s="20" t="str">
        <f t="shared" ca="1" si="19"/>
        <v/>
      </c>
      <c r="W33" s="347"/>
      <c r="X33" s="15">
        <f t="shared" si="40"/>
        <v>45805</v>
      </c>
      <c r="Y33" s="371">
        <f t="shared" si="4"/>
        <v>45805</v>
      </c>
      <c r="Z33" s="357" t="str">
        <f t="shared" si="20"/>
        <v>水</v>
      </c>
      <c r="AA33" s="20" t="str">
        <f t="shared" ca="1" si="21"/>
        <v/>
      </c>
      <c r="AB33" s="347"/>
      <c r="AC33" s="15">
        <f t="shared" si="41"/>
        <v>45836</v>
      </c>
      <c r="AD33" s="371">
        <f t="shared" si="5"/>
        <v>45836</v>
      </c>
      <c r="AE33" s="357" t="str">
        <f t="shared" si="22"/>
        <v>土</v>
      </c>
      <c r="AF33" s="20" t="str">
        <f t="shared" ca="1" si="23"/>
        <v/>
      </c>
      <c r="AG33" s="347"/>
      <c r="AH33" s="15">
        <f t="shared" si="42"/>
        <v>45866</v>
      </c>
      <c r="AI33" s="371">
        <f t="shared" si="6"/>
        <v>45866</v>
      </c>
      <c r="AJ33" s="357" t="str">
        <f t="shared" si="24"/>
        <v>月</v>
      </c>
      <c r="AK33" s="20" t="str">
        <f t="shared" ca="1" si="25"/>
        <v/>
      </c>
      <c r="AL33" s="347"/>
      <c r="AM33" s="15">
        <f t="shared" si="43"/>
        <v>45897</v>
      </c>
      <c r="AN33" s="371">
        <f t="shared" si="7"/>
        <v>45897</v>
      </c>
      <c r="AO33" s="357" t="str">
        <f t="shared" si="26"/>
        <v>木</v>
      </c>
      <c r="AP33" s="20" t="str">
        <f t="shared" ca="1" si="27"/>
        <v/>
      </c>
      <c r="AQ33" s="347"/>
      <c r="AR33" s="15">
        <f t="shared" si="44"/>
        <v>45928</v>
      </c>
      <c r="AS33" s="371">
        <f t="shared" si="8"/>
        <v>45928</v>
      </c>
      <c r="AT33" s="357" t="str">
        <f t="shared" si="28"/>
        <v>日</v>
      </c>
      <c r="AU33" s="20" t="str">
        <f t="shared" ca="1" si="29"/>
        <v/>
      </c>
      <c r="AV33" s="347"/>
      <c r="AW33" s="15">
        <f t="shared" si="45"/>
        <v>45958</v>
      </c>
      <c r="AX33" s="371">
        <f t="shared" si="9"/>
        <v>45958</v>
      </c>
      <c r="AY33" s="357" t="str">
        <f t="shared" si="30"/>
        <v>火</v>
      </c>
      <c r="AZ33" s="20" t="str">
        <f t="shared" ca="1" si="31"/>
        <v/>
      </c>
      <c r="BA33" s="347"/>
      <c r="BB33" s="15">
        <f t="shared" si="46"/>
        <v>45989</v>
      </c>
      <c r="BC33" s="371">
        <f t="shared" si="10"/>
        <v>45989</v>
      </c>
      <c r="BD33" s="357" t="str">
        <f t="shared" si="32"/>
        <v>金</v>
      </c>
      <c r="BE33" s="20" t="str">
        <f t="shared" ca="1" si="33"/>
        <v/>
      </c>
      <c r="BF33" s="347"/>
      <c r="BG33" s="15">
        <f t="shared" si="47"/>
        <v>46019</v>
      </c>
      <c r="BH33" s="371">
        <f t="shared" si="11"/>
        <v>46019</v>
      </c>
      <c r="BI33" s="357" t="str">
        <f t="shared" si="34"/>
        <v>日</v>
      </c>
      <c r="BJ33" s="20" t="str">
        <f t="shared" ca="1" si="35"/>
        <v/>
      </c>
      <c r="BK33" s="347"/>
    </row>
    <row r="34" spans="2:63" s="14" customFormat="1" ht="36" customHeight="1">
      <c r="B34" s="15">
        <f t="shared" si="36"/>
        <v>45686</v>
      </c>
      <c r="C34" s="371">
        <f t="shared" si="0"/>
        <v>45686</v>
      </c>
      <c r="D34" s="357" t="str">
        <f t="shared" si="12"/>
        <v>水</v>
      </c>
      <c r="E34" s="20" t="str">
        <f t="shared" ca="1" si="13"/>
        <v/>
      </c>
      <c r="F34" s="511"/>
      <c r="G34" s="512"/>
      <c r="H34" s="531"/>
      <c r="I34" s="15">
        <f t="shared" si="37"/>
        <v>45717</v>
      </c>
      <c r="J34" s="371" t="str">
        <f t="shared" si="1"/>
        <v/>
      </c>
      <c r="K34" s="357" t="str">
        <f t="shared" si="14"/>
        <v/>
      </c>
      <c r="L34" s="20" t="str">
        <f t="shared" ca="1" si="15"/>
        <v/>
      </c>
      <c r="M34" s="347"/>
      <c r="N34" s="15">
        <f t="shared" si="38"/>
        <v>45745</v>
      </c>
      <c r="O34" s="371">
        <f t="shared" si="2"/>
        <v>45745</v>
      </c>
      <c r="P34" s="357" t="str">
        <f t="shared" si="16"/>
        <v>土</v>
      </c>
      <c r="Q34" s="20" t="str">
        <f t="shared" ca="1" si="17"/>
        <v/>
      </c>
      <c r="R34" s="347"/>
      <c r="S34" s="15">
        <f t="shared" si="39"/>
        <v>45776</v>
      </c>
      <c r="T34" s="371">
        <f t="shared" si="3"/>
        <v>45776</v>
      </c>
      <c r="U34" s="357" t="str">
        <f t="shared" si="18"/>
        <v>火</v>
      </c>
      <c r="V34" s="20" t="str">
        <f t="shared" ca="1" si="19"/>
        <v>昭和の日</v>
      </c>
      <c r="W34" s="347"/>
      <c r="X34" s="15">
        <f t="shared" si="40"/>
        <v>45806</v>
      </c>
      <c r="Y34" s="371">
        <f t="shared" si="4"/>
        <v>45806</v>
      </c>
      <c r="Z34" s="357" t="str">
        <f t="shared" si="20"/>
        <v>木</v>
      </c>
      <c r="AA34" s="20" t="str">
        <f t="shared" ca="1" si="21"/>
        <v/>
      </c>
      <c r="AB34" s="347"/>
      <c r="AC34" s="15">
        <f t="shared" si="41"/>
        <v>45837</v>
      </c>
      <c r="AD34" s="371">
        <f t="shared" si="5"/>
        <v>45837</v>
      </c>
      <c r="AE34" s="357" t="str">
        <f t="shared" si="22"/>
        <v>日</v>
      </c>
      <c r="AF34" s="20" t="str">
        <f t="shared" ca="1" si="23"/>
        <v/>
      </c>
      <c r="AG34" s="347"/>
      <c r="AH34" s="15">
        <f t="shared" si="42"/>
        <v>45867</v>
      </c>
      <c r="AI34" s="371">
        <f t="shared" si="6"/>
        <v>45867</v>
      </c>
      <c r="AJ34" s="357" t="str">
        <f t="shared" si="24"/>
        <v>火</v>
      </c>
      <c r="AK34" s="20" t="str">
        <f t="shared" ca="1" si="25"/>
        <v/>
      </c>
      <c r="AL34" s="347"/>
      <c r="AM34" s="15">
        <f t="shared" si="43"/>
        <v>45898</v>
      </c>
      <c r="AN34" s="371">
        <f t="shared" si="7"/>
        <v>45898</v>
      </c>
      <c r="AO34" s="357" t="str">
        <f t="shared" si="26"/>
        <v>金</v>
      </c>
      <c r="AP34" s="20" t="str">
        <f t="shared" ca="1" si="27"/>
        <v/>
      </c>
      <c r="AQ34" s="347"/>
      <c r="AR34" s="15">
        <f t="shared" si="44"/>
        <v>45929</v>
      </c>
      <c r="AS34" s="371">
        <f t="shared" si="8"/>
        <v>45929</v>
      </c>
      <c r="AT34" s="357" t="str">
        <f t="shared" si="28"/>
        <v>月</v>
      </c>
      <c r="AU34" s="20" t="str">
        <f t="shared" ca="1" si="29"/>
        <v/>
      </c>
      <c r="AV34" s="347"/>
      <c r="AW34" s="15">
        <f t="shared" si="45"/>
        <v>45959</v>
      </c>
      <c r="AX34" s="371">
        <f t="shared" si="9"/>
        <v>45959</v>
      </c>
      <c r="AY34" s="357" t="str">
        <f t="shared" si="30"/>
        <v>水</v>
      </c>
      <c r="AZ34" s="20" t="str">
        <f t="shared" ca="1" si="31"/>
        <v/>
      </c>
      <c r="BA34" s="347"/>
      <c r="BB34" s="15">
        <f t="shared" si="46"/>
        <v>45990</v>
      </c>
      <c r="BC34" s="371">
        <f t="shared" si="10"/>
        <v>45990</v>
      </c>
      <c r="BD34" s="357" t="str">
        <f t="shared" si="32"/>
        <v>土</v>
      </c>
      <c r="BE34" s="20" t="str">
        <f t="shared" ca="1" si="33"/>
        <v/>
      </c>
      <c r="BF34" s="347"/>
      <c r="BG34" s="15">
        <f t="shared" si="47"/>
        <v>46020</v>
      </c>
      <c r="BH34" s="371">
        <f t="shared" si="11"/>
        <v>46020</v>
      </c>
      <c r="BI34" s="357" t="str">
        <f t="shared" si="34"/>
        <v>月</v>
      </c>
      <c r="BJ34" s="20" t="str">
        <f t="shared" ca="1" si="35"/>
        <v/>
      </c>
      <c r="BK34" s="347"/>
    </row>
    <row r="35" spans="2:63" s="14" customFormat="1" ht="36" customHeight="1">
      <c r="B35" s="15">
        <f>B34+1</f>
        <v>45687</v>
      </c>
      <c r="C35" s="371">
        <f t="shared" si="0"/>
        <v>45687</v>
      </c>
      <c r="D35" s="357" t="str">
        <f t="shared" si="12"/>
        <v>木</v>
      </c>
      <c r="E35" s="20" t="str">
        <f t="shared" ca="1" si="13"/>
        <v/>
      </c>
      <c r="F35" s="511"/>
      <c r="G35" s="512"/>
      <c r="H35" s="531"/>
      <c r="I35" s="15">
        <f>I34+1</f>
        <v>45718</v>
      </c>
      <c r="J35" s="371" t="str">
        <f t="shared" si="1"/>
        <v/>
      </c>
      <c r="K35" s="357" t="str">
        <f t="shared" si="14"/>
        <v/>
      </c>
      <c r="L35" s="20" t="str">
        <f t="shared" ca="1" si="15"/>
        <v/>
      </c>
      <c r="M35" s="347"/>
      <c r="N35" s="15">
        <f>N34+1</f>
        <v>45746</v>
      </c>
      <c r="O35" s="371">
        <f t="shared" si="2"/>
        <v>45746</v>
      </c>
      <c r="P35" s="357" t="str">
        <f t="shared" si="16"/>
        <v>日</v>
      </c>
      <c r="Q35" s="20" t="str">
        <f t="shared" ca="1" si="17"/>
        <v/>
      </c>
      <c r="R35" s="347"/>
      <c r="S35" s="15">
        <f>S34+1</f>
        <v>45777</v>
      </c>
      <c r="T35" s="371">
        <f t="shared" si="3"/>
        <v>45777</v>
      </c>
      <c r="U35" s="357" t="str">
        <f t="shared" si="18"/>
        <v>水</v>
      </c>
      <c r="V35" s="20" t="str">
        <f t="shared" ca="1" si="19"/>
        <v/>
      </c>
      <c r="W35" s="347"/>
      <c r="X35" s="15">
        <f>X34+1</f>
        <v>45807</v>
      </c>
      <c r="Y35" s="371">
        <f t="shared" si="4"/>
        <v>45807</v>
      </c>
      <c r="Z35" s="357" t="str">
        <f t="shared" si="20"/>
        <v>金</v>
      </c>
      <c r="AA35" s="20" t="str">
        <f t="shared" ca="1" si="21"/>
        <v/>
      </c>
      <c r="AB35" s="347"/>
      <c r="AC35" s="15">
        <f>AC34+1</f>
        <v>45838</v>
      </c>
      <c r="AD35" s="371">
        <f t="shared" si="5"/>
        <v>45838</v>
      </c>
      <c r="AE35" s="357" t="str">
        <f t="shared" si="22"/>
        <v>月</v>
      </c>
      <c r="AF35" s="20" t="str">
        <f t="shared" ca="1" si="23"/>
        <v/>
      </c>
      <c r="AG35" s="347"/>
      <c r="AH35" s="15">
        <f>AH34+1</f>
        <v>45868</v>
      </c>
      <c r="AI35" s="371">
        <f t="shared" si="6"/>
        <v>45868</v>
      </c>
      <c r="AJ35" s="357" t="str">
        <f t="shared" si="24"/>
        <v>水</v>
      </c>
      <c r="AK35" s="20" t="str">
        <f t="shared" ca="1" si="25"/>
        <v/>
      </c>
      <c r="AL35" s="347"/>
      <c r="AM35" s="15">
        <f>AM34+1</f>
        <v>45899</v>
      </c>
      <c r="AN35" s="371">
        <f t="shared" si="7"/>
        <v>45899</v>
      </c>
      <c r="AO35" s="357" t="str">
        <f t="shared" si="26"/>
        <v>土</v>
      </c>
      <c r="AP35" s="20" t="str">
        <f t="shared" ca="1" si="27"/>
        <v/>
      </c>
      <c r="AQ35" s="347"/>
      <c r="AR35" s="15">
        <f>AR34+1</f>
        <v>45930</v>
      </c>
      <c r="AS35" s="371">
        <f t="shared" si="8"/>
        <v>45930</v>
      </c>
      <c r="AT35" s="357" t="str">
        <f t="shared" si="28"/>
        <v>火</v>
      </c>
      <c r="AU35" s="20" t="str">
        <f t="shared" ca="1" si="29"/>
        <v/>
      </c>
      <c r="AV35" s="347"/>
      <c r="AW35" s="15">
        <f>AW34+1</f>
        <v>45960</v>
      </c>
      <c r="AX35" s="371">
        <f t="shared" si="9"/>
        <v>45960</v>
      </c>
      <c r="AY35" s="357" t="str">
        <f t="shared" si="30"/>
        <v>木</v>
      </c>
      <c r="AZ35" s="20" t="str">
        <f t="shared" ca="1" si="31"/>
        <v/>
      </c>
      <c r="BA35" s="347"/>
      <c r="BB35" s="15">
        <f>BB34+1</f>
        <v>45991</v>
      </c>
      <c r="BC35" s="371">
        <f t="shared" si="10"/>
        <v>45991</v>
      </c>
      <c r="BD35" s="357" t="str">
        <f t="shared" si="32"/>
        <v>日</v>
      </c>
      <c r="BE35" s="20" t="str">
        <f t="shared" ca="1" si="33"/>
        <v/>
      </c>
      <c r="BF35" s="347"/>
      <c r="BG35" s="15">
        <f>BG34+1</f>
        <v>46021</v>
      </c>
      <c r="BH35" s="371">
        <f t="shared" si="11"/>
        <v>46021</v>
      </c>
      <c r="BI35" s="357" t="str">
        <f t="shared" si="34"/>
        <v>火</v>
      </c>
      <c r="BJ35" s="20" t="str">
        <f t="shared" ca="1" si="35"/>
        <v/>
      </c>
      <c r="BK35" s="347"/>
    </row>
    <row r="36" spans="2:63" s="14" customFormat="1" ht="36" customHeight="1">
      <c r="B36" s="15">
        <f t="shared" si="36"/>
        <v>45688</v>
      </c>
      <c r="C36" s="372">
        <f t="shared" si="0"/>
        <v>45688</v>
      </c>
      <c r="D36" s="358" t="str">
        <f t="shared" si="12"/>
        <v>金</v>
      </c>
      <c r="E36" s="348" t="str">
        <f t="shared" ca="1" si="13"/>
        <v/>
      </c>
      <c r="F36" s="532"/>
      <c r="G36" s="533"/>
      <c r="H36" s="534"/>
      <c r="I36" s="329">
        <f t="shared" si="37"/>
        <v>45719</v>
      </c>
      <c r="J36" s="372" t="str">
        <f t="shared" si="1"/>
        <v/>
      </c>
      <c r="K36" s="358" t="str">
        <f t="shared" si="14"/>
        <v/>
      </c>
      <c r="L36" s="348" t="str">
        <f t="shared" ca="1" si="15"/>
        <v/>
      </c>
      <c r="M36" s="349"/>
      <c r="N36" s="329">
        <f t="shared" si="38"/>
        <v>45747</v>
      </c>
      <c r="O36" s="372">
        <f t="shared" si="2"/>
        <v>45747</v>
      </c>
      <c r="P36" s="358" t="str">
        <f t="shared" si="16"/>
        <v>月</v>
      </c>
      <c r="Q36" s="348" t="str">
        <f t="shared" ca="1" si="17"/>
        <v/>
      </c>
      <c r="R36" s="349"/>
      <c r="S36" s="329">
        <f t="shared" si="39"/>
        <v>45778</v>
      </c>
      <c r="T36" s="372" t="str">
        <f t="shared" si="3"/>
        <v/>
      </c>
      <c r="U36" s="358" t="str">
        <f t="shared" si="18"/>
        <v/>
      </c>
      <c r="V36" s="348" t="str">
        <f t="shared" ca="1" si="19"/>
        <v/>
      </c>
      <c r="W36" s="349"/>
      <c r="X36" s="329">
        <f t="shared" si="40"/>
        <v>45808</v>
      </c>
      <c r="Y36" s="372">
        <f t="shared" si="4"/>
        <v>45808</v>
      </c>
      <c r="Z36" s="358" t="str">
        <f t="shared" si="20"/>
        <v>土</v>
      </c>
      <c r="AA36" s="348" t="str">
        <f t="shared" ca="1" si="21"/>
        <v/>
      </c>
      <c r="AB36" s="349"/>
      <c r="AC36" s="329">
        <f t="shared" si="41"/>
        <v>45839</v>
      </c>
      <c r="AD36" s="372" t="str">
        <f t="shared" si="5"/>
        <v/>
      </c>
      <c r="AE36" s="358" t="str">
        <f t="shared" si="22"/>
        <v/>
      </c>
      <c r="AF36" s="348" t="str">
        <f t="shared" ca="1" si="23"/>
        <v/>
      </c>
      <c r="AG36" s="349"/>
      <c r="AH36" s="329">
        <f t="shared" si="42"/>
        <v>45869</v>
      </c>
      <c r="AI36" s="372">
        <f t="shared" si="6"/>
        <v>45869</v>
      </c>
      <c r="AJ36" s="358" t="str">
        <f t="shared" si="24"/>
        <v>木</v>
      </c>
      <c r="AK36" s="348" t="str">
        <f t="shared" ca="1" si="25"/>
        <v/>
      </c>
      <c r="AL36" s="349"/>
      <c r="AM36" s="329">
        <f t="shared" si="43"/>
        <v>45900</v>
      </c>
      <c r="AN36" s="372">
        <f t="shared" si="7"/>
        <v>45900</v>
      </c>
      <c r="AO36" s="358" t="str">
        <f t="shared" si="26"/>
        <v>日</v>
      </c>
      <c r="AP36" s="348" t="str">
        <f t="shared" ca="1" si="27"/>
        <v/>
      </c>
      <c r="AQ36" s="349"/>
      <c r="AR36" s="329">
        <f t="shared" si="44"/>
        <v>45931</v>
      </c>
      <c r="AS36" s="372" t="str">
        <f t="shared" si="8"/>
        <v/>
      </c>
      <c r="AT36" s="358" t="str">
        <f t="shared" si="28"/>
        <v/>
      </c>
      <c r="AU36" s="348" t="str">
        <f t="shared" ca="1" si="29"/>
        <v/>
      </c>
      <c r="AV36" s="349"/>
      <c r="AW36" s="329">
        <f t="shared" si="45"/>
        <v>45961</v>
      </c>
      <c r="AX36" s="372">
        <f t="shared" si="9"/>
        <v>45961</v>
      </c>
      <c r="AY36" s="358" t="str">
        <f t="shared" si="30"/>
        <v>金</v>
      </c>
      <c r="AZ36" s="348" t="str">
        <f t="shared" ca="1" si="31"/>
        <v/>
      </c>
      <c r="BA36" s="349"/>
      <c r="BB36" s="329">
        <f t="shared" si="46"/>
        <v>45992</v>
      </c>
      <c r="BC36" s="372" t="str">
        <f t="shared" si="10"/>
        <v/>
      </c>
      <c r="BD36" s="358" t="str">
        <f t="shared" si="32"/>
        <v/>
      </c>
      <c r="BE36" s="348" t="str">
        <f t="shared" ca="1" si="33"/>
        <v/>
      </c>
      <c r="BF36" s="349"/>
      <c r="BG36" s="329">
        <f t="shared" si="47"/>
        <v>46022</v>
      </c>
      <c r="BH36" s="372">
        <f t="shared" si="11"/>
        <v>46022</v>
      </c>
      <c r="BI36" s="358" t="str">
        <f t="shared" si="34"/>
        <v>水</v>
      </c>
      <c r="BJ36" s="348" t="str">
        <f t="shared" ca="1" si="35"/>
        <v/>
      </c>
      <c r="BK36" s="349"/>
    </row>
    <row r="51" spans="1:62" s="10" customFormat="1">
      <c r="A51" s="1"/>
      <c r="B51" s="1"/>
      <c r="C51" s="375"/>
      <c r="D51" s="359"/>
      <c r="E51" s="6"/>
      <c r="I51" s="1"/>
      <c r="J51" s="375"/>
      <c r="K51" s="359"/>
      <c r="L51" s="6"/>
      <c r="N51" s="1"/>
      <c r="O51" s="375"/>
      <c r="P51" s="359"/>
      <c r="Q51" s="6"/>
      <c r="S51" s="1"/>
      <c r="T51" s="375"/>
      <c r="U51" s="359"/>
      <c r="V51" s="6"/>
      <c r="X51" s="1"/>
      <c r="Y51" s="375"/>
      <c r="Z51" s="359"/>
      <c r="AA51" s="6"/>
      <c r="AC51" s="1"/>
      <c r="AD51" s="375"/>
      <c r="AE51" s="359"/>
      <c r="AF51" s="6"/>
      <c r="AH51" s="1"/>
      <c r="AI51" s="375"/>
      <c r="AJ51" s="359"/>
      <c r="AK51" s="6"/>
      <c r="AM51" s="1"/>
      <c r="AN51" s="375"/>
      <c r="AO51" s="359"/>
      <c r="AP51" s="6"/>
      <c r="AR51" s="1"/>
      <c r="AS51" s="375"/>
      <c r="AT51" s="359"/>
      <c r="AU51" s="6"/>
      <c r="AW51" s="1"/>
      <c r="AX51" s="375"/>
      <c r="AY51" s="359"/>
      <c r="AZ51" s="6"/>
      <c r="BB51" s="1"/>
      <c r="BC51" s="375"/>
      <c r="BD51" s="359"/>
      <c r="BE51" s="6"/>
      <c r="BG51" s="1"/>
      <c r="BH51" s="375"/>
      <c r="BI51" s="359"/>
      <c r="BJ51" s="6"/>
    </row>
    <row r="52" spans="1:62" s="10" customFormat="1">
      <c r="A52" s="1"/>
      <c r="B52" s="1"/>
      <c r="C52" s="375"/>
      <c r="D52" s="359"/>
      <c r="E52" s="6"/>
      <c r="I52" s="1"/>
      <c r="J52" s="375"/>
      <c r="K52" s="359"/>
      <c r="L52" s="6"/>
      <c r="N52" s="1"/>
      <c r="O52" s="375"/>
      <c r="P52" s="359"/>
      <c r="Q52" s="6"/>
      <c r="S52" s="1"/>
      <c r="T52" s="375"/>
      <c r="U52" s="359"/>
      <c r="V52" s="6"/>
      <c r="X52" s="1"/>
      <c r="Y52" s="375"/>
      <c r="Z52" s="359"/>
      <c r="AA52" s="6"/>
      <c r="AC52" s="1"/>
      <c r="AD52" s="375"/>
      <c r="AE52" s="359"/>
      <c r="AF52" s="6"/>
      <c r="AH52" s="1"/>
      <c r="AI52" s="375"/>
      <c r="AJ52" s="359"/>
      <c r="AK52" s="6"/>
      <c r="AM52" s="1"/>
      <c r="AN52" s="375"/>
      <c r="AO52" s="359"/>
      <c r="AP52" s="6"/>
      <c r="AR52" s="1"/>
      <c r="AS52" s="375"/>
      <c r="AT52" s="359"/>
      <c r="AU52" s="6"/>
      <c r="AW52" s="1"/>
      <c r="AX52" s="375"/>
      <c r="AY52" s="359"/>
      <c r="AZ52" s="6"/>
      <c r="BB52" s="1"/>
      <c r="BC52" s="375"/>
      <c r="BD52" s="359"/>
      <c r="BE52" s="6"/>
      <c r="BG52" s="1"/>
      <c r="BH52" s="375"/>
      <c r="BI52" s="359"/>
      <c r="BJ52" s="6"/>
    </row>
    <row r="53" spans="1:62" s="10" customFormat="1">
      <c r="A53" s="1"/>
      <c r="B53" s="1"/>
      <c r="C53" s="375"/>
      <c r="D53" s="359"/>
      <c r="E53" s="6"/>
      <c r="I53" s="1"/>
      <c r="J53" s="375"/>
      <c r="K53" s="359"/>
      <c r="L53" s="6"/>
      <c r="N53" s="1"/>
      <c r="O53" s="375"/>
      <c r="P53" s="359"/>
      <c r="Q53" s="6"/>
      <c r="S53" s="1"/>
      <c r="T53" s="375"/>
      <c r="U53" s="359"/>
      <c r="V53" s="6"/>
      <c r="X53" s="1"/>
      <c r="Y53" s="375"/>
      <c r="Z53" s="359"/>
      <c r="AA53" s="6"/>
      <c r="AC53" s="1"/>
      <c r="AD53" s="375"/>
      <c r="AE53" s="359"/>
      <c r="AF53" s="6"/>
      <c r="AH53" s="1"/>
      <c r="AI53" s="375"/>
      <c r="AJ53" s="359"/>
      <c r="AK53" s="6"/>
      <c r="AM53" s="1"/>
      <c r="AN53" s="375"/>
      <c r="AO53" s="359"/>
      <c r="AP53" s="6"/>
      <c r="AR53" s="1"/>
      <c r="AS53" s="375"/>
      <c r="AT53" s="359"/>
      <c r="AU53" s="6"/>
      <c r="AW53" s="1"/>
      <c r="AX53" s="375"/>
      <c r="AY53" s="359"/>
      <c r="AZ53" s="6"/>
      <c r="BB53" s="1"/>
      <c r="BC53" s="375"/>
      <c r="BD53" s="359"/>
      <c r="BE53" s="6"/>
      <c r="BG53" s="1"/>
      <c r="BH53" s="375"/>
      <c r="BI53" s="359"/>
      <c r="BJ53" s="6"/>
    </row>
    <row r="54" spans="1:62" s="10" customFormat="1">
      <c r="A54" s="1"/>
      <c r="B54" s="1"/>
      <c r="C54" s="375"/>
      <c r="D54" s="359"/>
      <c r="E54" s="6"/>
      <c r="I54" s="1"/>
      <c r="J54" s="375"/>
      <c r="K54" s="359"/>
      <c r="L54" s="6"/>
      <c r="N54" s="1"/>
      <c r="O54" s="375"/>
      <c r="P54" s="359"/>
      <c r="Q54" s="6"/>
      <c r="S54" s="1"/>
      <c r="T54" s="375"/>
      <c r="U54" s="359"/>
      <c r="V54" s="6"/>
      <c r="X54" s="1"/>
      <c r="Y54" s="375"/>
      <c r="Z54" s="359"/>
      <c r="AA54" s="6"/>
      <c r="AC54" s="1"/>
      <c r="AD54" s="375"/>
      <c r="AE54" s="359"/>
      <c r="AF54" s="6"/>
      <c r="AH54" s="1"/>
      <c r="AI54" s="375"/>
      <c r="AJ54" s="359"/>
      <c r="AK54" s="6"/>
      <c r="AM54" s="1"/>
      <c r="AN54" s="375"/>
      <c r="AO54" s="359"/>
      <c r="AP54" s="6"/>
      <c r="AR54" s="1"/>
      <c r="AS54" s="375"/>
      <c r="AT54" s="359"/>
      <c r="AU54" s="6"/>
      <c r="AW54" s="1"/>
      <c r="AX54" s="375"/>
      <c r="AY54" s="359"/>
      <c r="AZ54" s="6"/>
      <c r="BB54" s="1"/>
      <c r="BC54" s="375"/>
      <c r="BD54" s="359"/>
      <c r="BE54" s="6"/>
      <c r="BG54" s="1"/>
      <c r="BH54" s="375"/>
      <c r="BI54" s="359"/>
      <c r="BJ54" s="6"/>
    </row>
    <row r="55" spans="1:62" s="10" customFormat="1">
      <c r="A55" s="1"/>
      <c r="B55" s="1"/>
      <c r="C55" s="375"/>
      <c r="D55" s="359"/>
      <c r="E55" s="6"/>
      <c r="I55" s="1"/>
      <c r="J55" s="375"/>
      <c r="K55" s="359"/>
      <c r="L55" s="6"/>
      <c r="N55" s="1"/>
      <c r="O55" s="375"/>
      <c r="P55" s="359"/>
      <c r="Q55" s="6"/>
      <c r="S55" s="1"/>
      <c r="T55" s="375"/>
      <c r="U55" s="359"/>
      <c r="V55" s="6"/>
      <c r="X55" s="1"/>
      <c r="Y55" s="375"/>
      <c r="Z55" s="359"/>
      <c r="AA55" s="6"/>
      <c r="AC55" s="1"/>
      <c r="AD55" s="375"/>
      <c r="AE55" s="359"/>
      <c r="AF55" s="6"/>
      <c r="AH55" s="1"/>
      <c r="AI55" s="375"/>
      <c r="AJ55" s="359"/>
      <c r="AK55" s="6"/>
      <c r="AM55" s="1"/>
      <c r="AN55" s="375"/>
      <c r="AO55" s="359"/>
      <c r="AP55" s="6"/>
      <c r="AR55" s="1"/>
      <c r="AS55" s="375"/>
      <c r="AT55" s="359"/>
      <c r="AU55" s="6"/>
      <c r="AW55" s="1"/>
      <c r="AX55" s="375"/>
      <c r="AY55" s="359"/>
      <c r="AZ55" s="6"/>
      <c r="BB55" s="1"/>
      <c r="BC55" s="375"/>
      <c r="BD55" s="359"/>
      <c r="BE55" s="6"/>
      <c r="BG55" s="1"/>
      <c r="BH55" s="375"/>
      <c r="BI55" s="359"/>
      <c r="BJ55" s="6"/>
    </row>
    <row r="56" spans="1:62" s="10" customFormat="1">
      <c r="A56" s="1"/>
      <c r="B56" s="1"/>
      <c r="C56" s="375"/>
      <c r="D56" s="359"/>
      <c r="E56" s="6"/>
      <c r="I56" s="1"/>
      <c r="J56" s="375"/>
      <c r="K56" s="359"/>
      <c r="L56" s="6"/>
      <c r="N56" s="1"/>
      <c r="O56" s="375"/>
      <c r="P56" s="359"/>
      <c r="Q56" s="6"/>
      <c r="S56" s="1"/>
      <c r="T56" s="375"/>
      <c r="U56" s="359"/>
      <c r="V56" s="6"/>
      <c r="X56" s="1"/>
      <c r="Y56" s="375"/>
      <c r="Z56" s="359"/>
      <c r="AA56" s="6"/>
      <c r="AC56" s="1"/>
      <c r="AD56" s="375"/>
      <c r="AE56" s="359"/>
      <c r="AF56" s="6"/>
      <c r="AH56" s="1"/>
      <c r="AI56" s="375"/>
      <c r="AJ56" s="359"/>
      <c r="AK56" s="6"/>
      <c r="AM56" s="1"/>
      <c r="AN56" s="375"/>
      <c r="AO56" s="359"/>
      <c r="AP56" s="6"/>
      <c r="AR56" s="1"/>
      <c r="AS56" s="375"/>
      <c r="AT56" s="359"/>
      <c r="AU56" s="6"/>
      <c r="AW56" s="1"/>
      <c r="AX56" s="375"/>
      <c r="AY56" s="359"/>
      <c r="AZ56" s="6"/>
      <c r="BB56" s="1"/>
      <c r="BC56" s="375"/>
      <c r="BD56" s="359"/>
      <c r="BE56" s="6"/>
      <c r="BG56" s="1"/>
      <c r="BH56" s="375"/>
      <c r="BI56" s="359"/>
      <c r="BJ56" s="6"/>
    </row>
    <row r="57" spans="1:62" s="10" customFormat="1">
      <c r="A57" s="1"/>
      <c r="B57" s="1"/>
      <c r="C57" s="375"/>
      <c r="D57" s="359"/>
      <c r="E57" s="6"/>
      <c r="I57" s="1"/>
      <c r="J57" s="375"/>
      <c r="K57" s="359"/>
      <c r="L57" s="6"/>
      <c r="N57" s="1"/>
      <c r="O57" s="375"/>
      <c r="P57" s="359"/>
      <c r="Q57" s="6"/>
      <c r="S57" s="1"/>
      <c r="T57" s="375"/>
      <c r="U57" s="359"/>
      <c r="V57" s="6"/>
      <c r="X57" s="1"/>
      <c r="Y57" s="375"/>
      <c r="Z57" s="359"/>
      <c r="AA57" s="6"/>
      <c r="AC57" s="1"/>
      <c r="AD57" s="375"/>
      <c r="AE57" s="359"/>
      <c r="AF57" s="6"/>
      <c r="AH57" s="1"/>
      <c r="AI57" s="375"/>
      <c r="AJ57" s="359"/>
      <c r="AK57" s="6"/>
      <c r="AM57" s="1"/>
      <c r="AN57" s="375"/>
      <c r="AO57" s="359"/>
      <c r="AP57" s="6"/>
      <c r="AR57" s="1"/>
      <c r="AS57" s="375"/>
      <c r="AT57" s="359"/>
      <c r="AU57" s="6"/>
      <c r="AW57" s="1"/>
      <c r="AX57" s="375"/>
      <c r="AY57" s="359"/>
      <c r="AZ57" s="6"/>
      <c r="BB57" s="1"/>
      <c r="BC57" s="375"/>
      <c r="BD57" s="359"/>
      <c r="BE57" s="6"/>
      <c r="BG57" s="1"/>
      <c r="BH57" s="375"/>
      <c r="BI57" s="359"/>
      <c r="BJ57" s="6"/>
    </row>
    <row r="58" spans="1:62" s="10" customFormat="1">
      <c r="A58" s="1"/>
      <c r="B58" s="1"/>
      <c r="C58" s="375"/>
      <c r="D58" s="359"/>
      <c r="E58" s="6"/>
      <c r="I58" s="1"/>
      <c r="J58" s="375"/>
      <c r="K58" s="359"/>
      <c r="L58" s="6"/>
      <c r="N58" s="1"/>
      <c r="O58" s="375"/>
      <c r="P58" s="359"/>
      <c r="Q58" s="6"/>
      <c r="S58" s="1"/>
      <c r="T58" s="375"/>
      <c r="U58" s="359"/>
      <c r="V58" s="6"/>
      <c r="X58" s="1"/>
      <c r="Y58" s="375"/>
      <c r="Z58" s="359"/>
      <c r="AA58" s="6"/>
      <c r="AC58" s="1"/>
      <c r="AD58" s="375"/>
      <c r="AE58" s="359"/>
      <c r="AF58" s="6"/>
      <c r="AH58" s="1"/>
      <c r="AI58" s="375"/>
      <c r="AJ58" s="359"/>
      <c r="AK58" s="6"/>
      <c r="AM58" s="1"/>
      <c r="AN58" s="375"/>
      <c r="AO58" s="359"/>
      <c r="AP58" s="6"/>
      <c r="AR58" s="1"/>
      <c r="AS58" s="375"/>
      <c r="AT58" s="359"/>
      <c r="AU58" s="6"/>
      <c r="AW58" s="1"/>
      <c r="AX58" s="375"/>
      <c r="AY58" s="359"/>
      <c r="AZ58" s="6"/>
      <c r="BB58" s="1"/>
      <c r="BC58" s="375"/>
      <c r="BD58" s="359"/>
      <c r="BE58" s="6"/>
      <c r="BG58" s="1"/>
      <c r="BH58" s="375"/>
      <c r="BI58" s="359"/>
      <c r="BJ58" s="6"/>
    </row>
    <row r="59" spans="1:62" s="10" customFormat="1">
      <c r="A59" s="1"/>
      <c r="B59" s="1"/>
      <c r="C59" s="375"/>
      <c r="D59" s="359"/>
      <c r="E59" s="6"/>
      <c r="I59" s="1"/>
      <c r="J59" s="375"/>
      <c r="K59" s="359"/>
      <c r="L59" s="6"/>
      <c r="N59" s="1"/>
      <c r="O59" s="375"/>
      <c r="P59" s="359"/>
      <c r="Q59" s="6"/>
      <c r="S59" s="1"/>
      <c r="T59" s="375"/>
      <c r="U59" s="359"/>
      <c r="V59" s="6"/>
      <c r="X59" s="1"/>
      <c r="Y59" s="375"/>
      <c r="Z59" s="359"/>
      <c r="AA59" s="6"/>
      <c r="AC59" s="1"/>
      <c r="AD59" s="375"/>
      <c r="AE59" s="359"/>
      <c r="AF59" s="6"/>
      <c r="AH59" s="1"/>
      <c r="AI59" s="375"/>
      <c r="AJ59" s="359"/>
      <c r="AK59" s="6"/>
      <c r="AM59" s="1"/>
      <c r="AN59" s="375"/>
      <c r="AO59" s="359"/>
      <c r="AP59" s="6"/>
      <c r="AR59" s="1"/>
      <c r="AS59" s="375"/>
      <c r="AT59" s="359"/>
      <c r="AU59" s="6"/>
      <c r="AW59" s="1"/>
      <c r="AX59" s="375"/>
      <c r="AY59" s="359"/>
      <c r="AZ59" s="6"/>
      <c r="BB59" s="1"/>
      <c r="BC59" s="375"/>
      <c r="BD59" s="359"/>
      <c r="BE59" s="6"/>
      <c r="BG59" s="1"/>
      <c r="BH59" s="375"/>
      <c r="BI59" s="359"/>
      <c r="BJ59" s="6"/>
    </row>
    <row r="60" spans="1:62" s="10" customFormat="1">
      <c r="A60" s="1"/>
      <c r="B60" s="1"/>
      <c r="C60" s="375"/>
      <c r="D60" s="359"/>
      <c r="E60" s="6"/>
      <c r="I60" s="1"/>
      <c r="J60" s="375"/>
      <c r="K60" s="359"/>
      <c r="L60" s="6"/>
      <c r="N60" s="1"/>
      <c r="O60" s="375"/>
      <c r="P60" s="359"/>
      <c r="Q60" s="6"/>
      <c r="S60" s="1"/>
      <c r="T60" s="375"/>
      <c r="U60" s="359"/>
      <c r="V60" s="6"/>
      <c r="X60" s="1"/>
      <c r="Y60" s="375"/>
      <c r="Z60" s="359"/>
      <c r="AA60" s="6"/>
      <c r="AC60" s="1"/>
      <c r="AD60" s="375"/>
      <c r="AE60" s="359"/>
      <c r="AF60" s="6"/>
      <c r="AH60" s="1"/>
      <c r="AI60" s="375"/>
      <c r="AJ60" s="359"/>
      <c r="AK60" s="6"/>
      <c r="AM60" s="1"/>
      <c r="AN60" s="375"/>
      <c r="AO60" s="359"/>
      <c r="AP60" s="6"/>
      <c r="AR60" s="1"/>
      <c r="AS60" s="375"/>
      <c r="AT60" s="359"/>
      <c r="AU60" s="6"/>
      <c r="AW60" s="1"/>
      <c r="AX60" s="375"/>
      <c r="AY60" s="359"/>
      <c r="AZ60" s="6"/>
      <c r="BB60" s="1"/>
      <c r="BC60" s="375"/>
      <c r="BD60" s="359"/>
      <c r="BE60" s="6"/>
      <c r="BG60" s="1"/>
      <c r="BH60" s="375"/>
      <c r="BI60" s="359"/>
      <c r="BJ60" s="6"/>
    </row>
    <row r="61" spans="1:62" s="10" customFormat="1">
      <c r="A61" s="1"/>
      <c r="B61" s="1"/>
      <c r="C61" s="375"/>
      <c r="D61" s="359"/>
      <c r="E61" s="6"/>
      <c r="I61" s="1"/>
      <c r="J61" s="375"/>
      <c r="K61" s="359"/>
      <c r="L61" s="6"/>
      <c r="N61" s="1"/>
      <c r="O61" s="375"/>
      <c r="P61" s="359"/>
      <c r="Q61" s="6"/>
      <c r="S61" s="1"/>
      <c r="T61" s="375"/>
      <c r="U61" s="359"/>
      <c r="V61" s="6"/>
      <c r="X61" s="1"/>
      <c r="Y61" s="375"/>
      <c r="Z61" s="359"/>
      <c r="AA61" s="6"/>
      <c r="AC61" s="1"/>
      <c r="AD61" s="375"/>
      <c r="AE61" s="359"/>
      <c r="AF61" s="6"/>
      <c r="AH61" s="1"/>
      <c r="AI61" s="375"/>
      <c r="AJ61" s="359"/>
      <c r="AK61" s="6"/>
      <c r="AM61" s="1"/>
      <c r="AN61" s="375"/>
      <c r="AO61" s="359"/>
      <c r="AP61" s="6"/>
      <c r="AR61" s="1"/>
      <c r="AS61" s="375"/>
      <c r="AT61" s="359"/>
      <c r="AU61" s="6"/>
      <c r="AW61" s="1"/>
      <c r="AX61" s="375"/>
      <c r="AY61" s="359"/>
      <c r="AZ61" s="6"/>
      <c r="BB61" s="1"/>
      <c r="BC61" s="375"/>
      <c r="BD61" s="359"/>
      <c r="BE61" s="6"/>
      <c r="BG61" s="1"/>
      <c r="BH61" s="375"/>
      <c r="BI61" s="359"/>
      <c r="BJ61" s="6"/>
    </row>
    <row r="62" spans="1:62" s="10" customFormat="1">
      <c r="A62" s="1"/>
      <c r="B62" s="1"/>
      <c r="C62" s="375"/>
      <c r="D62" s="359"/>
      <c r="E62" s="6"/>
      <c r="I62" s="1"/>
      <c r="J62" s="375"/>
      <c r="K62" s="359"/>
      <c r="L62" s="6"/>
      <c r="N62" s="1"/>
      <c r="O62" s="375"/>
      <c r="P62" s="359"/>
      <c r="Q62" s="6"/>
      <c r="S62" s="1"/>
      <c r="T62" s="375"/>
      <c r="U62" s="359"/>
      <c r="V62" s="6"/>
      <c r="X62" s="1"/>
      <c r="Y62" s="375"/>
      <c r="Z62" s="359"/>
      <c r="AA62" s="6"/>
      <c r="AC62" s="1"/>
      <c r="AD62" s="375"/>
      <c r="AE62" s="359"/>
      <c r="AF62" s="6"/>
      <c r="AH62" s="1"/>
      <c r="AI62" s="375"/>
      <c r="AJ62" s="359"/>
      <c r="AK62" s="6"/>
      <c r="AM62" s="1"/>
      <c r="AN62" s="375"/>
      <c r="AO62" s="359"/>
      <c r="AP62" s="6"/>
      <c r="AR62" s="1"/>
      <c r="AS62" s="375"/>
      <c r="AT62" s="359"/>
      <c r="AU62" s="6"/>
      <c r="AW62" s="1"/>
      <c r="AX62" s="375"/>
      <c r="AY62" s="359"/>
      <c r="AZ62" s="6"/>
      <c r="BB62" s="1"/>
      <c r="BC62" s="375"/>
      <c r="BD62" s="359"/>
      <c r="BE62" s="6"/>
      <c r="BG62" s="1"/>
      <c r="BH62" s="375"/>
      <c r="BI62" s="359"/>
      <c r="BJ62" s="6"/>
    </row>
    <row r="63" spans="1:62" s="10" customFormat="1">
      <c r="A63" s="1"/>
      <c r="B63" s="1"/>
      <c r="C63" s="375"/>
      <c r="D63" s="359"/>
      <c r="E63" s="6"/>
      <c r="I63" s="1"/>
      <c r="J63" s="375"/>
      <c r="K63" s="359"/>
      <c r="L63" s="6"/>
      <c r="N63" s="1"/>
      <c r="O63" s="375"/>
      <c r="P63" s="359"/>
      <c r="Q63" s="6"/>
      <c r="S63" s="1"/>
      <c r="T63" s="375"/>
      <c r="U63" s="359"/>
      <c r="V63" s="6"/>
      <c r="X63" s="1"/>
      <c r="Y63" s="375"/>
      <c r="Z63" s="359"/>
      <c r="AA63" s="6"/>
      <c r="AC63" s="1"/>
      <c r="AD63" s="375"/>
      <c r="AE63" s="359"/>
      <c r="AF63" s="6"/>
      <c r="AH63" s="1"/>
      <c r="AI63" s="375"/>
      <c r="AJ63" s="359"/>
      <c r="AK63" s="6"/>
      <c r="AM63" s="1"/>
      <c r="AN63" s="375"/>
      <c r="AO63" s="359"/>
      <c r="AP63" s="6"/>
      <c r="AR63" s="1"/>
      <c r="AS63" s="375"/>
      <c r="AT63" s="359"/>
      <c r="AU63" s="6"/>
      <c r="AW63" s="1"/>
      <c r="AX63" s="375"/>
      <c r="AY63" s="359"/>
      <c r="AZ63" s="6"/>
      <c r="BB63" s="1"/>
      <c r="BC63" s="375"/>
      <c r="BD63" s="359"/>
      <c r="BE63" s="6"/>
      <c r="BG63" s="1"/>
      <c r="BH63" s="375"/>
      <c r="BI63" s="359"/>
      <c r="BJ63" s="6"/>
    </row>
    <row r="64" spans="1:62" s="10" customFormat="1">
      <c r="A64" s="1"/>
      <c r="B64" s="1"/>
      <c r="C64" s="375"/>
      <c r="D64" s="359"/>
      <c r="E64" s="6"/>
      <c r="I64" s="1"/>
      <c r="J64" s="375"/>
      <c r="K64" s="359"/>
      <c r="L64" s="6"/>
      <c r="N64" s="1"/>
      <c r="O64" s="375"/>
      <c r="P64" s="359"/>
      <c r="Q64" s="6"/>
      <c r="S64" s="1"/>
      <c r="T64" s="375"/>
      <c r="U64" s="359"/>
      <c r="V64" s="6"/>
      <c r="X64" s="1"/>
      <c r="Y64" s="375"/>
      <c r="Z64" s="359"/>
      <c r="AA64" s="6"/>
      <c r="AC64" s="1"/>
      <c r="AD64" s="375"/>
      <c r="AE64" s="359"/>
      <c r="AF64" s="6"/>
      <c r="AH64" s="1"/>
      <c r="AI64" s="375"/>
      <c r="AJ64" s="359"/>
      <c r="AK64" s="6"/>
      <c r="AM64" s="1"/>
      <c r="AN64" s="375"/>
      <c r="AO64" s="359"/>
      <c r="AP64" s="6"/>
      <c r="AR64" s="1"/>
      <c r="AS64" s="375"/>
      <c r="AT64" s="359"/>
      <c r="AU64" s="6"/>
      <c r="AW64" s="1"/>
      <c r="AX64" s="375"/>
      <c r="AY64" s="359"/>
      <c r="AZ64" s="6"/>
      <c r="BB64" s="1"/>
      <c r="BC64" s="375"/>
      <c r="BD64" s="359"/>
      <c r="BE64" s="6"/>
      <c r="BG64" s="1"/>
      <c r="BH64" s="375"/>
      <c r="BI64" s="359"/>
      <c r="BJ64" s="6"/>
    </row>
    <row r="65" spans="1:62" s="10" customFormat="1">
      <c r="A65" s="1"/>
      <c r="B65" s="1"/>
      <c r="C65" s="375"/>
      <c r="D65" s="359"/>
      <c r="E65" s="6"/>
      <c r="I65" s="1"/>
      <c r="J65" s="375"/>
      <c r="K65" s="359"/>
      <c r="L65" s="6"/>
      <c r="N65" s="1"/>
      <c r="O65" s="375"/>
      <c r="P65" s="359"/>
      <c r="Q65" s="6"/>
      <c r="S65" s="1"/>
      <c r="T65" s="375"/>
      <c r="U65" s="359"/>
      <c r="V65" s="6"/>
      <c r="X65" s="1"/>
      <c r="Y65" s="375"/>
      <c r="Z65" s="359"/>
      <c r="AA65" s="6"/>
      <c r="AC65" s="1"/>
      <c r="AD65" s="375"/>
      <c r="AE65" s="359"/>
      <c r="AF65" s="6"/>
      <c r="AH65" s="1"/>
      <c r="AI65" s="375"/>
      <c r="AJ65" s="359"/>
      <c r="AK65" s="6"/>
      <c r="AM65" s="1"/>
      <c r="AN65" s="375"/>
      <c r="AO65" s="359"/>
      <c r="AP65" s="6"/>
      <c r="AR65" s="1"/>
      <c r="AS65" s="375"/>
      <c r="AT65" s="359"/>
      <c r="AU65" s="6"/>
      <c r="AW65" s="1"/>
      <c r="AX65" s="375"/>
      <c r="AY65" s="359"/>
      <c r="AZ65" s="6"/>
      <c r="BB65" s="1"/>
      <c r="BC65" s="375"/>
      <c r="BD65" s="359"/>
      <c r="BE65" s="6"/>
      <c r="BG65" s="1"/>
      <c r="BH65" s="375"/>
      <c r="BI65" s="359"/>
      <c r="BJ65" s="6"/>
    </row>
    <row r="66" spans="1:62" s="10" customFormat="1">
      <c r="A66" s="1"/>
      <c r="B66" s="1"/>
      <c r="C66" s="375"/>
      <c r="D66" s="359"/>
      <c r="E66" s="6"/>
      <c r="I66" s="1"/>
      <c r="J66" s="375"/>
      <c r="K66" s="359"/>
      <c r="L66" s="6"/>
      <c r="N66" s="1"/>
      <c r="O66" s="375"/>
      <c r="P66" s="359"/>
      <c r="Q66" s="6"/>
      <c r="S66" s="1"/>
      <c r="T66" s="375"/>
      <c r="U66" s="359"/>
      <c r="V66" s="6"/>
      <c r="X66" s="1"/>
      <c r="Y66" s="375"/>
      <c r="Z66" s="359"/>
      <c r="AA66" s="6"/>
      <c r="AC66" s="1"/>
      <c r="AD66" s="375"/>
      <c r="AE66" s="359"/>
      <c r="AF66" s="6"/>
      <c r="AH66" s="1"/>
      <c r="AI66" s="375"/>
      <c r="AJ66" s="359"/>
      <c r="AK66" s="6"/>
      <c r="AM66" s="1"/>
      <c r="AN66" s="375"/>
      <c r="AO66" s="359"/>
      <c r="AP66" s="6"/>
      <c r="AR66" s="1"/>
      <c r="AS66" s="375"/>
      <c r="AT66" s="359"/>
      <c r="AU66" s="6"/>
      <c r="AW66" s="1"/>
      <c r="AX66" s="375"/>
      <c r="AY66" s="359"/>
      <c r="AZ66" s="6"/>
      <c r="BB66" s="1"/>
      <c r="BC66" s="375"/>
      <c r="BD66" s="359"/>
      <c r="BE66" s="6"/>
      <c r="BG66" s="1"/>
      <c r="BH66" s="375"/>
      <c r="BI66" s="359"/>
      <c r="BJ66" s="6"/>
    </row>
    <row r="67" spans="1:62" s="10" customFormat="1">
      <c r="A67" s="1"/>
      <c r="B67" s="1"/>
      <c r="C67" s="375"/>
      <c r="D67" s="359"/>
      <c r="E67" s="6"/>
      <c r="I67" s="1"/>
      <c r="J67" s="375"/>
      <c r="K67" s="359"/>
      <c r="L67" s="6"/>
      <c r="N67" s="1"/>
      <c r="O67" s="375"/>
      <c r="P67" s="359"/>
      <c r="Q67" s="6"/>
      <c r="S67" s="1"/>
      <c r="T67" s="375"/>
      <c r="U67" s="359"/>
      <c r="V67" s="6"/>
      <c r="X67" s="1"/>
      <c r="Y67" s="375"/>
      <c r="Z67" s="359"/>
      <c r="AA67" s="6"/>
      <c r="AC67" s="1"/>
      <c r="AD67" s="375"/>
      <c r="AE67" s="359"/>
      <c r="AF67" s="6"/>
      <c r="AH67" s="1"/>
      <c r="AI67" s="375"/>
      <c r="AJ67" s="359"/>
      <c r="AK67" s="6"/>
      <c r="AM67" s="1"/>
      <c r="AN67" s="375"/>
      <c r="AO67" s="359"/>
      <c r="AP67" s="6"/>
      <c r="AR67" s="1"/>
      <c r="AS67" s="375"/>
      <c r="AT67" s="359"/>
      <c r="AU67" s="6"/>
      <c r="AW67" s="1"/>
      <c r="AX67" s="375"/>
      <c r="AY67" s="359"/>
      <c r="AZ67" s="6"/>
      <c r="BB67" s="1"/>
      <c r="BC67" s="375"/>
      <c r="BD67" s="359"/>
      <c r="BE67" s="6"/>
      <c r="BG67" s="1"/>
      <c r="BH67" s="375"/>
      <c r="BI67" s="359"/>
      <c r="BJ67" s="6"/>
    </row>
    <row r="68" spans="1:62" s="10" customFormat="1">
      <c r="A68" s="1"/>
      <c r="B68" s="1"/>
      <c r="C68" s="375"/>
      <c r="D68" s="359"/>
      <c r="E68" s="6"/>
      <c r="I68" s="1"/>
      <c r="J68" s="375"/>
      <c r="K68" s="359"/>
      <c r="L68" s="6"/>
      <c r="N68" s="1"/>
      <c r="O68" s="375"/>
      <c r="P68" s="359"/>
      <c r="Q68" s="6"/>
      <c r="S68" s="1"/>
      <c r="T68" s="375"/>
      <c r="U68" s="359"/>
      <c r="V68" s="6"/>
      <c r="X68" s="1"/>
      <c r="Y68" s="375"/>
      <c r="Z68" s="359"/>
      <c r="AA68" s="6"/>
      <c r="AC68" s="1"/>
      <c r="AD68" s="375"/>
      <c r="AE68" s="359"/>
      <c r="AF68" s="6"/>
      <c r="AH68" s="1"/>
      <c r="AI68" s="375"/>
      <c r="AJ68" s="359"/>
      <c r="AK68" s="6"/>
      <c r="AM68" s="1"/>
      <c r="AN68" s="375"/>
      <c r="AO68" s="359"/>
      <c r="AP68" s="6"/>
      <c r="AR68" s="1"/>
      <c r="AS68" s="375"/>
      <c r="AT68" s="359"/>
      <c r="AU68" s="6"/>
      <c r="AW68" s="1"/>
      <c r="AX68" s="375"/>
      <c r="AY68" s="359"/>
      <c r="AZ68" s="6"/>
      <c r="BB68" s="1"/>
      <c r="BC68" s="375"/>
      <c r="BD68" s="359"/>
      <c r="BE68" s="6"/>
      <c r="BG68" s="1"/>
      <c r="BH68" s="375"/>
      <c r="BI68" s="359"/>
      <c r="BJ68" s="6"/>
    </row>
    <row r="69" spans="1:62" s="10" customFormat="1">
      <c r="A69" s="1"/>
      <c r="B69" s="1"/>
      <c r="C69" s="375"/>
      <c r="D69" s="359"/>
      <c r="E69" s="6"/>
      <c r="I69" s="1"/>
      <c r="J69" s="375"/>
      <c r="K69" s="359"/>
      <c r="L69" s="6"/>
      <c r="N69" s="1"/>
      <c r="O69" s="375"/>
      <c r="P69" s="359"/>
      <c r="Q69" s="6"/>
      <c r="S69" s="1"/>
      <c r="T69" s="375"/>
      <c r="U69" s="359"/>
      <c r="V69" s="6"/>
      <c r="X69" s="1"/>
      <c r="Y69" s="375"/>
      <c r="Z69" s="359"/>
      <c r="AA69" s="6"/>
      <c r="AC69" s="1"/>
      <c r="AD69" s="375"/>
      <c r="AE69" s="359"/>
      <c r="AF69" s="6"/>
      <c r="AH69" s="1"/>
      <c r="AI69" s="375"/>
      <c r="AJ69" s="359"/>
      <c r="AK69" s="6"/>
      <c r="AM69" s="1"/>
      <c r="AN69" s="375"/>
      <c r="AO69" s="359"/>
      <c r="AP69" s="6"/>
      <c r="AR69" s="1"/>
      <c r="AS69" s="375"/>
      <c r="AT69" s="359"/>
      <c r="AU69" s="6"/>
      <c r="AW69" s="1"/>
      <c r="AX69" s="375"/>
      <c r="AY69" s="359"/>
      <c r="AZ69" s="6"/>
      <c r="BB69" s="1"/>
      <c r="BC69" s="375"/>
      <c r="BD69" s="359"/>
      <c r="BE69" s="6"/>
      <c r="BG69" s="1"/>
      <c r="BH69" s="375"/>
      <c r="BI69" s="359"/>
      <c r="BJ69" s="6"/>
    </row>
    <row r="70" spans="1:62" s="10" customFormat="1">
      <c r="A70" s="1"/>
      <c r="B70" s="1"/>
      <c r="C70" s="375"/>
      <c r="D70" s="359"/>
      <c r="E70" s="6"/>
      <c r="I70" s="1"/>
      <c r="J70" s="375"/>
      <c r="K70" s="359"/>
      <c r="L70" s="6"/>
      <c r="N70" s="1"/>
      <c r="O70" s="375"/>
      <c r="P70" s="359"/>
      <c r="Q70" s="6"/>
      <c r="S70" s="1"/>
      <c r="T70" s="375"/>
      <c r="U70" s="359"/>
      <c r="V70" s="6"/>
      <c r="X70" s="1"/>
      <c r="Y70" s="375"/>
      <c r="Z70" s="359"/>
      <c r="AA70" s="6"/>
      <c r="AC70" s="1"/>
      <c r="AD70" s="375"/>
      <c r="AE70" s="359"/>
      <c r="AF70" s="6"/>
      <c r="AH70" s="1"/>
      <c r="AI70" s="375"/>
      <c r="AJ70" s="359"/>
      <c r="AK70" s="6"/>
      <c r="AM70" s="1"/>
      <c r="AN70" s="375"/>
      <c r="AO70" s="359"/>
      <c r="AP70" s="6"/>
      <c r="AR70" s="1"/>
      <c r="AS70" s="375"/>
      <c r="AT70" s="359"/>
      <c r="AU70" s="6"/>
      <c r="AW70" s="1"/>
      <c r="AX70" s="375"/>
      <c r="AY70" s="359"/>
      <c r="AZ70" s="6"/>
      <c r="BB70" s="1"/>
      <c r="BC70" s="375"/>
      <c r="BD70" s="359"/>
      <c r="BE70" s="6"/>
      <c r="BG70" s="1"/>
      <c r="BH70" s="375"/>
      <c r="BI70" s="359"/>
      <c r="BJ70" s="6"/>
    </row>
    <row r="71" spans="1:62" s="10" customFormat="1">
      <c r="A71" s="1"/>
      <c r="B71" s="1"/>
      <c r="C71" s="375"/>
      <c r="D71" s="359"/>
      <c r="E71" s="6"/>
      <c r="I71" s="1"/>
      <c r="J71" s="375"/>
      <c r="K71" s="359"/>
      <c r="L71" s="6"/>
      <c r="N71" s="1"/>
      <c r="O71" s="375"/>
      <c r="P71" s="359"/>
      <c r="Q71" s="6"/>
      <c r="S71" s="1"/>
      <c r="T71" s="375"/>
      <c r="U71" s="359"/>
      <c r="V71" s="6"/>
      <c r="X71" s="1"/>
      <c r="Y71" s="375"/>
      <c r="Z71" s="359"/>
      <c r="AA71" s="6"/>
      <c r="AC71" s="1"/>
      <c r="AD71" s="375"/>
      <c r="AE71" s="359"/>
      <c r="AF71" s="6"/>
      <c r="AH71" s="1"/>
      <c r="AI71" s="375"/>
      <c r="AJ71" s="359"/>
      <c r="AK71" s="6"/>
      <c r="AM71" s="1"/>
      <c r="AN71" s="375"/>
      <c r="AO71" s="359"/>
      <c r="AP71" s="6"/>
      <c r="AR71" s="1"/>
      <c r="AS71" s="375"/>
      <c r="AT71" s="359"/>
      <c r="AU71" s="6"/>
      <c r="AW71" s="1"/>
      <c r="AX71" s="375"/>
      <c r="AY71" s="359"/>
      <c r="AZ71" s="6"/>
      <c r="BB71" s="1"/>
      <c r="BC71" s="375"/>
      <c r="BD71" s="359"/>
      <c r="BE71" s="6"/>
      <c r="BG71" s="1"/>
      <c r="BH71" s="375"/>
      <c r="BI71" s="359"/>
      <c r="BJ71" s="6"/>
    </row>
    <row r="72" spans="1:62" s="10" customFormat="1">
      <c r="A72" s="1"/>
      <c r="B72" s="1"/>
      <c r="C72" s="375"/>
      <c r="D72" s="359"/>
      <c r="E72" s="6"/>
      <c r="I72" s="1"/>
      <c r="J72" s="375"/>
      <c r="K72" s="359"/>
      <c r="L72" s="6"/>
      <c r="N72" s="1"/>
      <c r="O72" s="375"/>
      <c r="P72" s="359"/>
      <c r="Q72" s="6"/>
      <c r="S72" s="1"/>
      <c r="T72" s="375"/>
      <c r="U72" s="359"/>
      <c r="V72" s="6"/>
      <c r="X72" s="1"/>
      <c r="Y72" s="375"/>
      <c r="Z72" s="359"/>
      <c r="AA72" s="6"/>
      <c r="AC72" s="1"/>
      <c r="AD72" s="375"/>
      <c r="AE72" s="359"/>
      <c r="AF72" s="6"/>
      <c r="AH72" s="1"/>
      <c r="AI72" s="375"/>
      <c r="AJ72" s="359"/>
      <c r="AK72" s="6"/>
      <c r="AM72" s="1"/>
      <c r="AN72" s="375"/>
      <c r="AO72" s="359"/>
      <c r="AP72" s="6"/>
      <c r="AR72" s="1"/>
      <c r="AS72" s="375"/>
      <c r="AT72" s="359"/>
      <c r="AU72" s="6"/>
      <c r="AW72" s="1"/>
      <c r="AX72" s="375"/>
      <c r="AY72" s="359"/>
      <c r="AZ72" s="6"/>
      <c r="BB72" s="1"/>
      <c r="BC72" s="375"/>
      <c r="BD72" s="359"/>
      <c r="BE72" s="6"/>
      <c r="BG72" s="1"/>
      <c r="BH72" s="375"/>
      <c r="BI72" s="359"/>
      <c r="BJ72" s="6"/>
    </row>
    <row r="73" spans="1:62" s="10" customFormat="1">
      <c r="A73" s="1"/>
      <c r="B73" s="1"/>
      <c r="C73" s="375"/>
      <c r="D73" s="359"/>
      <c r="E73" s="6"/>
      <c r="I73" s="1"/>
      <c r="J73" s="375"/>
      <c r="K73" s="359"/>
      <c r="L73" s="6"/>
      <c r="N73" s="1"/>
      <c r="O73" s="375"/>
      <c r="P73" s="359"/>
      <c r="Q73" s="6"/>
      <c r="S73" s="1"/>
      <c r="T73" s="375"/>
      <c r="U73" s="359"/>
      <c r="V73" s="6"/>
      <c r="X73" s="1"/>
      <c r="Y73" s="375"/>
      <c r="Z73" s="359"/>
      <c r="AA73" s="6"/>
      <c r="AC73" s="1"/>
      <c r="AD73" s="375"/>
      <c r="AE73" s="359"/>
      <c r="AF73" s="6"/>
      <c r="AH73" s="1"/>
      <c r="AI73" s="375"/>
      <c r="AJ73" s="359"/>
      <c r="AK73" s="6"/>
      <c r="AM73" s="1"/>
      <c r="AN73" s="375"/>
      <c r="AO73" s="359"/>
      <c r="AP73" s="6"/>
      <c r="AR73" s="1"/>
      <c r="AS73" s="375"/>
      <c r="AT73" s="359"/>
      <c r="AU73" s="6"/>
      <c r="AW73" s="1"/>
      <c r="AX73" s="375"/>
      <c r="AY73" s="359"/>
      <c r="AZ73" s="6"/>
      <c r="BB73" s="1"/>
      <c r="BC73" s="375"/>
      <c r="BD73" s="359"/>
      <c r="BE73" s="6"/>
      <c r="BG73" s="1"/>
      <c r="BH73" s="375"/>
      <c r="BI73" s="359"/>
      <c r="BJ73" s="6"/>
    </row>
    <row r="74" spans="1:62" s="10" customFormat="1">
      <c r="A74" s="1"/>
      <c r="B74" s="1"/>
      <c r="C74" s="375"/>
      <c r="D74" s="359"/>
      <c r="E74" s="6"/>
      <c r="I74" s="1"/>
      <c r="J74" s="375"/>
      <c r="K74" s="359"/>
      <c r="L74" s="6"/>
      <c r="N74" s="1"/>
      <c r="O74" s="375"/>
      <c r="P74" s="359"/>
      <c r="Q74" s="6"/>
      <c r="S74" s="1"/>
      <c r="T74" s="375"/>
      <c r="U74" s="359"/>
      <c r="V74" s="6"/>
      <c r="X74" s="1"/>
      <c r="Y74" s="375"/>
      <c r="Z74" s="359"/>
      <c r="AA74" s="6"/>
      <c r="AC74" s="1"/>
      <c r="AD74" s="375"/>
      <c r="AE74" s="359"/>
      <c r="AF74" s="6"/>
      <c r="AH74" s="1"/>
      <c r="AI74" s="375"/>
      <c r="AJ74" s="359"/>
      <c r="AK74" s="6"/>
      <c r="AM74" s="1"/>
      <c r="AN74" s="375"/>
      <c r="AO74" s="359"/>
      <c r="AP74" s="6"/>
      <c r="AR74" s="1"/>
      <c r="AS74" s="375"/>
      <c r="AT74" s="359"/>
      <c r="AU74" s="6"/>
      <c r="AW74" s="1"/>
      <c r="AX74" s="375"/>
      <c r="AY74" s="359"/>
      <c r="AZ74" s="6"/>
      <c r="BB74" s="1"/>
      <c r="BC74" s="375"/>
      <c r="BD74" s="359"/>
      <c r="BE74" s="6"/>
      <c r="BG74" s="1"/>
      <c r="BH74" s="375"/>
      <c r="BI74" s="359"/>
      <c r="BJ74" s="6"/>
    </row>
    <row r="75" spans="1:62" s="10" customFormat="1">
      <c r="A75" s="1"/>
      <c r="B75" s="1"/>
      <c r="C75" s="375"/>
      <c r="D75" s="359"/>
      <c r="E75" s="6"/>
      <c r="I75" s="1"/>
      <c r="J75" s="375"/>
      <c r="K75" s="359"/>
      <c r="L75" s="6"/>
      <c r="N75" s="1"/>
      <c r="O75" s="375"/>
      <c r="P75" s="359"/>
      <c r="Q75" s="6"/>
      <c r="S75" s="1"/>
      <c r="T75" s="375"/>
      <c r="U75" s="359"/>
      <c r="V75" s="6"/>
      <c r="X75" s="1"/>
      <c r="Y75" s="375"/>
      <c r="Z75" s="359"/>
      <c r="AA75" s="6"/>
      <c r="AC75" s="1"/>
      <c r="AD75" s="375"/>
      <c r="AE75" s="359"/>
      <c r="AF75" s="6"/>
      <c r="AH75" s="1"/>
      <c r="AI75" s="375"/>
      <c r="AJ75" s="359"/>
      <c r="AK75" s="6"/>
      <c r="AM75" s="1"/>
      <c r="AN75" s="375"/>
      <c r="AO75" s="359"/>
      <c r="AP75" s="6"/>
      <c r="AR75" s="1"/>
      <c r="AS75" s="375"/>
      <c r="AT75" s="359"/>
      <c r="AU75" s="6"/>
      <c r="AW75" s="1"/>
      <c r="AX75" s="375"/>
      <c r="AY75" s="359"/>
      <c r="AZ75" s="6"/>
      <c r="BB75" s="1"/>
      <c r="BC75" s="375"/>
      <c r="BD75" s="359"/>
      <c r="BE75" s="6"/>
      <c r="BG75" s="1"/>
      <c r="BH75" s="375"/>
      <c r="BI75" s="359"/>
      <c r="BJ75" s="6"/>
    </row>
    <row r="76" spans="1:62" s="10" customFormat="1">
      <c r="A76" s="1"/>
      <c r="B76" s="1"/>
      <c r="C76" s="375"/>
      <c r="D76" s="359"/>
      <c r="E76" s="6"/>
      <c r="I76" s="1"/>
      <c r="J76" s="375"/>
      <c r="K76" s="359"/>
      <c r="L76" s="6"/>
      <c r="N76" s="1"/>
      <c r="O76" s="375"/>
      <c r="P76" s="359"/>
      <c r="Q76" s="6"/>
      <c r="S76" s="1"/>
      <c r="T76" s="375"/>
      <c r="U76" s="359"/>
      <c r="V76" s="6"/>
      <c r="X76" s="1"/>
      <c r="Y76" s="375"/>
      <c r="Z76" s="359"/>
      <c r="AA76" s="6"/>
      <c r="AC76" s="1"/>
      <c r="AD76" s="375"/>
      <c r="AE76" s="359"/>
      <c r="AF76" s="6"/>
      <c r="AH76" s="1"/>
      <c r="AI76" s="375"/>
      <c r="AJ76" s="359"/>
      <c r="AK76" s="6"/>
      <c r="AM76" s="1"/>
      <c r="AN76" s="375"/>
      <c r="AO76" s="359"/>
      <c r="AP76" s="6"/>
      <c r="AR76" s="1"/>
      <c r="AS76" s="375"/>
      <c r="AT76" s="359"/>
      <c r="AU76" s="6"/>
      <c r="AW76" s="1"/>
      <c r="AX76" s="375"/>
      <c r="AY76" s="359"/>
      <c r="AZ76" s="6"/>
      <c r="BB76" s="1"/>
      <c r="BC76" s="375"/>
      <c r="BD76" s="359"/>
      <c r="BE76" s="6"/>
      <c r="BG76" s="1"/>
      <c r="BH76" s="375"/>
      <c r="BI76" s="359"/>
      <c r="BJ76" s="6"/>
    </row>
    <row r="77" spans="1:62" s="10" customFormat="1">
      <c r="A77" s="1"/>
      <c r="B77" s="1"/>
      <c r="C77" s="375"/>
      <c r="D77" s="359"/>
      <c r="E77" s="6"/>
      <c r="I77" s="1"/>
      <c r="J77" s="375"/>
      <c r="K77" s="359"/>
      <c r="L77" s="6"/>
      <c r="N77" s="1"/>
      <c r="O77" s="375"/>
      <c r="P77" s="359"/>
      <c r="Q77" s="6"/>
      <c r="S77" s="1"/>
      <c r="T77" s="375"/>
      <c r="U77" s="359"/>
      <c r="V77" s="6"/>
      <c r="X77" s="1"/>
      <c r="Y77" s="375"/>
      <c r="Z77" s="359"/>
      <c r="AA77" s="6"/>
      <c r="AC77" s="1"/>
      <c r="AD77" s="375"/>
      <c r="AE77" s="359"/>
      <c r="AF77" s="6"/>
      <c r="AH77" s="1"/>
      <c r="AI77" s="375"/>
      <c r="AJ77" s="359"/>
      <c r="AK77" s="6"/>
      <c r="AM77" s="1"/>
      <c r="AN77" s="375"/>
      <c r="AO77" s="359"/>
      <c r="AP77" s="6"/>
      <c r="AR77" s="1"/>
      <c r="AS77" s="375"/>
      <c r="AT77" s="359"/>
      <c r="AU77" s="6"/>
      <c r="AW77" s="1"/>
      <c r="AX77" s="375"/>
      <c r="AY77" s="359"/>
      <c r="AZ77" s="6"/>
      <c r="BB77" s="1"/>
      <c r="BC77" s="375"/>
      <c r="BD77" s="359"/>
      <c r="BE77" s="6"/>
      <c r="BG77" s="1"/>
      <c r="BH77" s="375"/>
      <c r="BI77" s="359"/>
      <c r="BJ77" s="6"/>
    </row>
    <row r="78" spans="1:62" s="10" customFormat="1">
      <c r="A78" s="1"/>
      <c r="B78" s="1"/>
      <c r="C78" s="375"/>
      <c r="D78" s="359"/>
      <c r="E78" s="6"/>
      <c r="I78" s="1"/>
      <c r="J78" s="375"/>
      <c r="K78" s="359"/>
      <c r="L78" s="6"/>
      <c r="N78" s="1"/>
      <c r="O78" s="375"/>
      <c r="P78" s="359"/>
      <c r="Q78" s="6"/>
      <c r="S78" s="1"/>
      <c r="T78" s="375"/>
      <c r="U78" s="359"/>
      <c r="V78" s="6"/>
      <c r="X78" s="1"/>
      <c r="Y78" s="375"/>
      <c r="Z78" s="359"/>
      <c r="AA78" s="6"/>
      <c r="AC78" s="1"/>
      <c r="AD78" s="375"/>
      <c r="AE78" s="359"/>
      <c r="AF78" s="6"/>
      <c r="AH78" s="1"/>
      <c r="AI78" s="375"/>
      <c r="AJ78" s="359"/>
      <c r="AK78" s="6"/>
      <c r="AM78" s="1"/>
      <c r="AN78" s="375"/>
      <c r="AO78" s="359"/>
      <c r="AP78" s="6"/>
      <c r="AR78" s="1"/>
      <c r="AS78" s="375"/>
      <c r="AT78" s="359"/>
      <c r="AU78" s="6"/>
      <c r="AW78" s="1"/>
      <c r="AX78" s="375"/>
      <c r="AY78" s="359"/>
      <c r="AZ78" s="6"/>
      <c r="BB78" s="1"/>
      <c r="BC78" s="375"/>
      <c r="BD78" s="359"/>
      <c r="BE78" s="6"/>
      <c r="BG78" s="1"/>
      <c r="BH78" s="375"/>
      <c r="BI78" s="359"/>
      <c r="BJ78" s="6"/>
    </row>
    <row r="79" spans="1:62" s="10" customFormat="1">
      <c r="A79" s="1"/>
      <c r="B79" s="1"/>
      <c r="C79" s="375"/>
      <c r="D79" s="359"/>
      <c r="E79" s="6"/>
      <c r="I79" s="1"/>
      <c r="J79" s="375"/>
      <c r="K79" s="359"/>
      <c r="L79" s="6"/>
      <c r="N79" s="1"/>
      <c r="O79" s="375"/>
      <c r="P79" s="359"/>
      <c r="Q79" s="6"/>
      <c r="S79" s="1"/>
      <c r="T79" s="375"/>
      <c r="U79" s="359"/>
      <c r="V79" s="6"/>
      <c r="X79" s="1"/>
      <c r="Y79" s="375"/>
      <c r="Z79" s="359"/>
      <c r="AA79" s="6"/>
      <c r="AC79" s="1"/>
      <c r="AD79" s="375"/>
      <c r="AE79" s="359"/>
      <c r="AF79" s="6"/>
      <c r="AH79" s="1"/>
      <c r="AI79" s="375"/>
      <c r="AJ79" s="359"/>
      <c r="AK79" s="6"/>
      <c r="AM79" s="1"/>
      <c r="AN79" s="375"/>
      <c r="AO79" s="359"/>
      <c r="AP79" s="6"/>
      <c r="AR79" s="1"/>
      <c r="AS79" s="375"/>
      <c r="AT79" s="359"/>
      <c r="AU79" s="6"/>
      <c r="AW79" s="1"/>
      <c r="AX79" s="375"/>
      <c r="AY79" s="359"/>
      <c r="AZ79" s="6"/>
      <c r="BB79" s="1"/>
      <c r="BC79" s="375"/>
      <c r="BD79" s="359"/>
      <c r="BE79" s="6"/>
      <c r="BG79" s="1"/>
      <c r="BH79" s="375"/>
      <c r="BI79" s="359"/>
      <c r="BJ79" s="6"/>
    </row>
    <row r="80" spans="1:62" s="10" customFormat="1">
      <c r="A80" s="1"/>
      <c r="B80" s="1"/>
      <c r="C80" s="375"/>
      <c r="D80" s="359"/>
      <c r="E80" s="6"/>
      <c r="I80" s="1"/>
      <c r="J80" s="375"/>
      <c r="K80" s="359"/>
      <c r="L80" s="6"/>
      <c r="N80" s="1"/>
      <c r="O80" s="375"/>
      <c r="P80" s="359"/>
      <c r="Q80" s="6"/>
      <c r="S80" s="1"/>
      <c r="T80" s="375"/>
      <c r="U80" s="359"/>
      <c r="V80" s="6"/>
      <c r="X80" s="1"/>
      <c r="Y80" s="375"/>
      <c r="Z80" s="359"/>
      <c r="AA80" s="6"/>
      <c r="AC80" s="1"/>
      <c r="AD80" s="375"/>
      <c r="AE80" s="359"/>
      <c r="AF80" s="6"/>
      <c r="AH80" s="1"/>
      <c r="AI80" s="375"/>
      <c r="AJ80" s="359"/>
      <c r="AK80" s="6"/>
      <c r="AM80" s="1"/>
      <c r="AN80" s="375"/>
      <c r="AO80" s="359"/>
      <c r="AP80" s="6"/>
      <c r="AR80" s="1"/>
      <c r="AS80" s="375"/>
      <c r="AT80" s="359"/>
      <c r="AU80" s="6"/>
      <c r="AW80" s="1"/>
      <c r="AX80" s="375"/>
      <c r="AY80" s="359"/>
      <c r="AZ80" s="6"/>
      <c r="BB80" s="1"/>
      <c r="BC80" s="375"/>
      <c r="BD80" s="359"/>
      <c r="BE80" s="6"/>
      <c r="BG80" s="1"/>
      <c r="BH80" s="375"/>
      <c r="BI80" s="359"/>
      <c r="BJ80" s="6"/>
    </row>
    <row r="81" spans="1:62" s="10" customFormat="1">
      <c r="A81" s="1"/>
      <c r="B81" s="1"/>
      <c r="C81" s="375"/>
      <c r="D81" s="359"/>
      <c r="E81" s="6"/>
      <c r="I81" s="1"/>
      <c r="J81" s="375"/>
      <c r="K81" s="359"/>
      <c r="L81" s="6"/>
      <c r="N81" s="1"/>
      <c r="O81" s="375"/>
      <c r="P81" s="359"/>
      <c r="Q81" s="6"/>
      <c r="S81" s="1"/>
      <c r="T81" s="375"/>
      <c r="U81" s="359"/>
      <c r="V81" s="6"/>
      <c r="X81" s="1"/>
      <c r="Y81" s="375"/>
      <c r="Z81" s="359"/>
      <c r="AA81" s="6"/>
      <c r="AC81" s="1"/>
      <c r="AD81" s="375"/>
      <c r="AE81" s="359"/>
      <c r="AF81" s="6"/>
      <c r="AH81" s="1"/>
      <c r="AI81" s="375"/>
      <c r="AJ81" s="359"/>
      <c r="AK81" s="6"/>
      <c r="AM81" s="1"/>
      <c r="AN81" s="375"/>
      <c r="AO81" s="359"/>
      <c r="AP81" s="6"/>
      <c r="AR81" s="1"/>
      <c r="AS81" s="375"/>
      <c r="AT81" s="359"/>
      <c r="AU81" s="6"/>
      <c r="AW81" s="1"/>
      <c r="AX81" s="375"/>
      <c r="AY81" s="359"/>
      <c r="AZ81" s="6"/>
      <c r="BB81" s="1"/>
      <c r="BC81" s="375"/>
      <c r="BD81" s="359"/>
      <c r="BE81" s="6"/>
      <c r="BG81" s="1"/>
      <c r="BH81" s="375"/>
      <c r="BI81" s="359"/>
      <c r="BJ81" s="6"/>
    </row>
    <row r="82" spans="1:62" s="10" customFormat="1">
      <c r="A82" s="1"/>
      <c r="B82" s="1"/>
      <c r="C82" s="375"/>
      <c r="D82" s="359"/>
      <c r="E82" s="6"/>
      <c r="I82" s="1"/>
      <c r="J82" s="375"/>
      <c r="K82" s="359"/>
      <c r="L82" s="6"/>
      <c r="N82" s="1"/>
      <c r="O82" s="375"/>
      <c r="P82" s="359"/>
      <c r="Q82" s="6"/>
      <c r="S82" s="1"/>
      <c r="T82" s="375"/>
      <c r="U82" s="359"/>
      <c r="V82" s="6"/>
      <c r="X82" s="1"/>
      <c r="Y82" s="375"/>
      <c r="Z82" s="359"/>
      <c r="AA82" s="6"/>
      <c r="AC82" s="1"/>
      <c r="AD82" s="375"/>
      <c r="AE82" s="359"/>
      <c r="AF82" s="6"/>
      <c r="AH82" s="1"/>
      <c r="AI82" s="375"/>
      <c r="AJ82" s="359"/>
      <c r="AK82" s="6"/>
      <c r="AM82" s="1"/>
      <c r="AN82" s="375"/>
      <c r="AO82" s="359"/>
      <c r="AP82" s="6"/>
      <c r="AR82" s="1"/>
      <c r="AS82" s="375"/>
      <c r="AT82" s="359"/>
      <c r="AU82" s="6"/>
      <c r="AW82" s="1"/>
      <c r="AX82" s="375"/>
      <c r="AY82" s="359"/>
      <c r="AZ82" s="6"/>
      <c r="BB82" s="1"/>
      <c r="BC82" s="375"/>
      <c r="BD82" s="359"/>
      <c r="BE82" s="6"/>
      <c r="BG82" s="1"/>
      <c r="BH82" s="375"/>
      <c r="BI82" s="359"/>
      <c r="BJ82" s="6"/>
    </row>
    <row r="83" spans="1:62" s="10" customFormat="1">
      <c r="A83" s="1"/>
      <c r="B83" s="1"/>
      <c r="C83" s="375"/>
      <c r="D83" s="359"/>
      <c r="E83" s="6"/>
      <c r="I83" s="1"/>
      <c r="J83" s="375"/>
      <c r="K83" s="359"/>
      <c r="L83" s="6"/>
      <c r="N83" s="1"/>
      <c r="O83" s="375"/>
      <c r="P83" s="359"/>
      <c r="Q83" s="6"/>
      <c r="S83" s="1"/>
      <c r="T83" s="375"/>
      <c r="U83" s="359"/>
      <c r="V83" s="6"/>
      <c r="X83" s="1"/>
      <c r="Y83" s="375"/>
      <c r="Z83" s="359"/>
      <c r="AA83" s="6"/>
      <c r="AC83" s="1"/>
      <c r="AD83" s="375"/>
      <c r="AE83" s="359"/>
      <c r="AF83" s="6"/>
      <c r="AH83" s="1"/>
      <c r="AI83" s="375"/>
      <c r="AJ83" s="359"/>
      <c r="AK83" s="6"/>
      <c r="AM83" s="1"/>
      <c r="AN83" s="375"/>
      <c r="AO83" s="359"/>
      <c r="AP83" s="6"/>
      <c r="AR83" s="1"/>
      <c r="AS83" s="375"/>
      <c r="AT83" s="359"/>
      <c r="AU83" s="6"/>
      <c r="AW83" s="1"/>
      <c r="AX83" s="375"/>
      <c r="AY83" s="359"/>
      <c r="AZ83" s="6"/>
      <c r="BB83" s="1"/>
      <c r="BC83" s="375"/>
      <c r="BD83" s="359"/>
      <c r="BE83" s="6"/>
      <c r="BG83" s="1"/>
      <c r="BH83" s="375"/>
      <c r="BI83" s="359"/>
      <c r="BJ83" s="6"/>
    </row>
    <row r="84" spans="1:62" s="10" customFormat="1">
      <c r="A84" s="1"/>
      <c r="B84" s="1"/>
      <c r="C84" s="375"/>
      <c r="D84" s="359"/>
      <c r="E84" s="6"/>
      <c r="I84" s="1"/>
      <c r="J84" s="375"/>
      <c r="K84" s="359"/>
      <c r="L84" s="6"/>
      <c r="N84" s="1"/>
      <c r="O84" s="375"/>
      <c r="P84" s="359"/>
      <c r="Q84" s="6"/>
      <c r="S84" s="1"/>
      <c r="T84" s="375"/>
      <c r="U84" s="359"/>
      <c r="V84" s="6"/>
      <c r="X84" s="1"/>
      <c r="Y84" s="375"/>
      <c r="Z84" s="359"/>
      <c r="AA84" s="6"/>
      <c r="AC84" s="1"/>
      <c r="AD84" s="375"/>
      <c r="AE84" s="359"/>
      <c r="AF84" s="6"/>
      <c r="AH84" s="1"/>
      <c r="AI84" s="375"/>
      <c r="AJ84" s="359"/>
      <c r="AK84" s="6"/>
      <c r="AM84" s="1"/>
      <c r="AN84" s="375"/>
      <c r="AO84" s="359"/>
      <c r="AP84" s="6"/>
      <c r="AR84" s="1"/>
      <c r="AS84" s="375"/>
      <c r="AT84" s="359"/>
      <c r="AU84" s="6"/>
      <c r="AW84" s="1"/>
      <c r="AX84" s="375"/>
      <c r="AY84" s="359"/>
      <c r="AZ84" s="6"/>
      <c r="BB84" s="1"/>
      <c r="BC84" s="375"/>
      <c r="BD84" s="359"/>
      <c r="BE84" s="6"/>
      <c r="BG84" s="1"/>
      <c r="BH84" s="375"/>
      <c r="BI84" s="359"/>
      <c r="BJ84" s="6"/>
    </row>
    <row r="85" spans="1:62" s="10" customFormat="1">
      <c r="A85" s="1"/>
      <c r="B85" s="1"/>
      <c r="C85" s="375"/>
      <c r="D85" s="359"/>
      <c r="E85" s="6"/>
      <c r="I85" s="1"/>
      <c r="J85" s="375"/>
      <c r="K85" s="359"/>
      <c r="L85" s="6"/>
      <c r="N85" s="1"/>
      <c r="O85" s="375"/>
      <c r="P85" s="359"/>
      <c r="Q85" s="6"/>
      <c r="S85" s="1"/>
      <c r="T85" s="375"/>
      <c r="U85" s="359"/>
      <c r="V85" s="6"/>
      <c r="X85" s="1"/>
      <c r="Y85" s="375"/>
      <c r="Z85" s="359"/>
      <c r="AA85" s="6"/>
      <c r="AC85" s="1"/>
      <c r="AD85" s="375"/>
      <c r="AE85" s="359"/>
      <c r="AF85" s="6"/>
      <c r="AH85" s="1"/>
      <c r="AI85" s="375"/>
      <c r="AJ85" s="359"/>
      <c r="AK85" s="6"/>
      <c r="AM85" s="1"/>
      <c r="AN85" s="375"/>
      <c r="AO85" s="359"/>
      <c r="AP85" s="6"/>
      <c r="AR85" s="1"/>
      <c r="AS85" s="375"/>
      <c r="AT85" s="359"/>
      <c r="AU85" s="6"/>
      <c r="AW85" s="1"/>
      <c r="AX85" s="375"/>
      <c r="AY85" s="359"/>
      <c r="AZ85" s="6"/>
      <c r="BB85" s="1"/>
      <c r="BC85" s="375"/>
      <c r="BD85" s="359"/>
      <c r="BE85" s="6"/>
      <c r="BG85" s="1"/>
      <c r="BH85" s="375"/>
      <c r="BI85" s="359"/>
      <c r="BJ85" s="6"/>
    </row>
    <row r="86" spans="1:62" s="10" customFormat="1">
      <c r="A86" s="1"/>
      <c r="B86" s="1"/>
      <c r="C86" s="375"/>
      <c r="D86" s="359"/>
      <c r="E86" s="6"/>
      <c r="I86" s="1"/>
      <c r="J86" s="375"/>
      <c r="K86" s="359"/>
      <c r="L86" s="6"/>
      <c r="N86" s="1"/>
      <c r="O86" s="375"/>
      <c r="P86" s="359"/>
      <c r="Q86" s="6"/>
      <c r="S86" s="1"/>
      <c r="T86" s="375"/>
      <c r="U86" s="359"/>
      <c r="V86" s="6"/>
      <c r="X86" s="1"/>
      <c r="Y86" s="375"/>
      <c r="Z86" s="359"/>
      <c r="AA86" s="6"/>
      <c r="AC86" s="1"/>
      <c r="AD86" s="375"/>
      <c r="AE86" s="359"/>
      <c r="AF86" s="6"/>
      <c r="AH86" s="1"/>
      <c r="AI86" s="375"/>
      <c r="AJ86" s="359"/>
      <c r="AK86" s="6"/>
      <c r="AM86" s="1"/>
      <c r="AN86" s="375"/>
      <c r="AO86" s="359"/>
      <c r="AP86" s="6"/>
      <c r="AR86" s="1"/>
      <c r="AS86" s="375"/>
      <c r="AT86" s="359"/>
      <c r="AU86" s="6"/>
      <c r="AW86" s="1"/>
      <c r="AX86" s="375"/>
      <c r="AY86" s="359"/>
      <c r="AZ86" s="6"/>
      <c r="BB86" s="1"/>
      <c r="BC86" s="375"/>
      <c r="BD86" s="359"/>
      <c r="BE86" s="6"/>
      <c r="BG86" s="1"/>
      <c r="BH86" s="375"/>
      <c r="BI86" s="359"/>
      <c r="BJ86" s="6"/>
    </row>
    <row r="87" spans="1:62" s="10" customFormat="1">
      <c r="A87" s="1"/>
      <c r="B87" s="1"/>
      <c r="C87" s="375"/>
      <c r="D87" s="359"/>
      <c r="E87" s="6"/>
      <c r="I87" s="1"/>
      <c r="J87" s="375"/>
      <c r="K87" s="359"/>
      <c r="L87" s="6"/>
      <c r="N87" s="1"/>
      <c r="O87" s="375"/>
      <c r="P87" s="359"/>
      <c r="Q87" s="6"/>
      <c r="S87" s="1"/>
      <c r="T87" s="375"/>
      <c r="U87" s="359"/>
      <c r="V87" s="6"/>
      <c r="X87" s="1"/>
      <c r="Y87" s="375"/>
      <c r="Z87" s="359"/>
      <c r="AA87" s="6"/>
      <c r="AC87" s="1"/>
      <c r="AD87" s="375"/>
      <c r="AE87" s="359"/>
      <c r="AF87" s="6"/>
      <c r="AH87" s="1"/>
      <c r="AI87" s="375"/>
      <c r="AJ87" s="359"/>
      <c r="AK87" s="6"/>
      <c r="AM87" s="1"/>
      <c r="AN87" s="375"/>
      <c r="AO87" s="359"/>
      <c r="AP87" s="6"/>
      <c r="AR87" s="1"/>
      <c r="AS87" s="375"/>
      <c r="AT87" s="359"/>
      <c r="AU87" s="6"/>
      <c r="AW87" s="1"/>
      <c r="AX87" s="375"/>
      <c r="AY87" s="359"/>
      <c r="AZ87" s="6"/>
      <c r="BB87" s="1"/>
      <c r="BC87" s="375"/>
      <c r="BD87" s="359"/>
      <c r="BE87" s="6"/>
      <c r="BG87" s="1"/>
      <c r="BH87" s="375"/>
      <c r="BI87" s="359"/>
      <c r="BJ87" s="6"/>
    </row>
    <row r="88" spans="1:62" s="10" customFormat="1">
      <c r="A88" s="1"/>
      <c r="B88" s="1"/>
      <c r="C88" s="375"/>
      <c r="D88" s="359"/>
      <c r="E88" s="6"/>
      <c r="I88" s="1"/>
      <c r="J88" s="375"/>
      <c r="K88" s="359"/>
      <c r="L88" s="6"/>
      <c r="N88" s="1"/>
      <c r="O88" s="375"/>
      <c r="P88" s="359"/>
      <c r="Q88" s="6"/>
      <c r="S88" s="1"/>
      <c r="T88" s="375"/>
      <c r="U88" s="359"/>
      <c r="V88" s="6"/>
      <c r="X88" s="1"/>
      <c r="Y88" s="375"/>
      <c r="Z88" s="359"/>
      <c r="AA88" s="6"/>
      <c r="AC88" s="1"/>
      <c r="AD88" s="375"/>
      <c r="AE88" s="359"/>
      <c r="AF88" s="6"/>
      <c r="AH88" s="1"/>
      <c r="AI88" s="375"/>
      <c r="AJ88" s="359"/>
      <c r="AK88" s="6"/>
      <c r="AM88" s="1"/>
      <c r="AN88" s="375"/>
      <c r="AO88" s="359"/>
      <c r="AP88" s="6"/>
      <c r="AR88" s="1"/>
      <c r="AS88" s="375"/>
      <c r="AT88" s="359"/>
      <c r="AU88" s="6"/>
      <c r="AW88" s="1"/>
      <c r="AX88" s="375"/>
      <c r="AY88" s="359"/>
      <c r="AZ88" s="6"/>
      <c r="BB88" s="1"/>
      <c r="BC88" s="375"/>
      <c r="BD88" s="359"/>
      <c r="BE88" s="6"/>
      <c r="BG88" s="1"/>
      <c r="BH88" s="375"/>
      <c r="BI88" s="359"/>
      <c r="BJ88" s="6"/>
    </row>
    <row r="89" spans="1:62" s="10" customFormat="1">
      <c r="A89" s="1"/>
      <c r="B89" s="1"/>
      <c r="C89" s="375"/>
      <c r="D89" s="359"/>
      <c r="E89" s="6"/>
      <c r="I89" s="1"/>
      <c r="J89" s="375"/>
      <c r="K89" s="359"/>
      <c r="L89" s="6"/>
      <c r="N89" s="1"/>
      <c r="O89" s="375"/>
      <c r="P89" s="359"/>
      <c r="Q89" s="6"/>
      <c r="S89" s="1"/>
      <c r="T89" s="375"/>
      <c r="U89" s="359"/>
      <c r="V89" s="6"/>
      <c r="X89" s="1"/>
      <c r="Y89" s="375"/>
      <c r="Z89" s="359"/>
      <c r="AA89" s="6"/>
      <c r="AC89" s="1"/>
      <c r="AD89" s="375"/>
      <c r="AE89" s="359"/>
      <c r="AF89" s="6"/>
      <c r="AH89" s="1"/>
      <c r="AI89" s="375"/>
      <c r="AJ89" s="359"/>
      <c r="AK89" s="6"/>
      <c r="AM89" s="1"/>
      <c r="AN89" s="375"/>
      <c r="AO89" s="359"/>
      <c r="AP89" s="6"/>
      <c r="AR89" s="1"/>
      <c r="AS89" s="375"/>
      <c r="AT89" s="359"/>
      <c r="AU89" s="6"/>
      <c r="AW89" s="1"/>
      <c r="AX89" s="375"/>
      <c r="AY89" s="359"/>
      <c r="AZ89" s="6"/>
      <c r="BB89" s="1"/>
      <c r="BC89" s="375"/>
      <c r="BD89" s="359"/>
      <c r="BE89" s="6"/>
      <c r="BG89" s="1"/>
      <c r="BH89" s="375"/>
      <c r="BI89" s="359"/>
      <c r="BJ89" s="6"/>
    </row>
    <row r="90" spans="1:62" s="10" customFormat="1">
      <c r="A90" s="1"/>
      <c r="B90" s="1"/>
      <c r="C90" s="375"/>
      <c r="D90" s="359"/>
      <c r="E90" s="6"/>
      <c r="I90" s="1"/>
      <c r="J90" s="375"/>
      <c r="K90" s="359"/>
      <c r="L90" s="6"/>
      <c r="N90" s="1"/>
      <c r="O90" s="375"/>
      <c r="P90" s="359"/>
      <c r="Q90" s="6"/>
      <c r="S90" s="1"/>
      <c r="T90" s="375"/>
      <c r="U90" s="359"/>
      <c r="V90" s="6"/>
      <c r="X90" s="1"/>
      <c r="Y90" s="375"/>
      <c r="Z90" s="359"/>
      <c r="AA90" s="6"/>
      <c r="AC90" s="1"/>
      <c r="AD90" s="375"/>
      <c r="AE90" s="359"/>
      <c r="AF90" s="6"/>
      <c r="AH90" s="1"/>
      <c r="AI90" s="375"/>
      <c r="AJ90" s="359"/>
      <c r="AK90" s="6"/>
      <c r="AM90" s="1"/>
      <c r="AN90" s="375"/>
      <c r="AO90" s="359"/>
      <c r="AP90" s="6"/>
      <c r="AR90" s="1"/>
      <c r="AS90" s="375"/>
      <c r="AT90" s="359"/>
      <c r="AU90" s="6"/>
      <c r="AW90" s="1"/>
      <c r="AX90" s="375"/>
      <c r="AY90" s="359"/>
      <c r="AZ90" s="6"/>
      <c r="BB90" s="1"/>
      <c r="BC90" s="375"/>
      <c r="BD90" s="359"/>
      <c r="BE90" s="6"/>
      <c r="BG90" s="1"/>
      <c r="BH90" s="375"/>
      <c r="BI90" s="359"/>
      <c r="BJ90" s="6"/>
    </row>
    <row r="91" spans="1:62" s="10" customFormat="1">
      <c r="A91" s="1"/>
      <c r="B91" s="1"/>
      <c r="C91" s="375"/>
      <c r="D91" s="359"/>
      <c r="E91" s="6"/>
      <c r="I91" s="1"/>
      <c r="J91" s="375"/>
      <c r="K91" s="359"/>
      <c r="L91" s="6"/>
      <c r="N91" s="1"/>
      <c r="O91" s="375"/>
      <c r="P91" s="359"/>
      <c r="Q91" s="6"/>
      <c r="S91" s="1"/>
      <c r="T91" s="375"/>
      <c r="U91" s="359"/>
      <c r="V91" s="6"/>
      <c r="X91" s="1"/>
      <c r="Y91" s="375"/>
      <c r="Z91" s="359"/>
      <c r="AA91" s="6"/>
      <c r="AC91" s="1"/>
      <c r="AD91" s="375"/>
      <c r="AE91" s="359"/>
      <c r="AF91" s="6"/>
      <c r="AH91" s="1"/>
      <c r="AI91" s="375"/>
      <c r="AJ91" s="359"/>
      <c r="AK91" s="6"/>
      <c r="AM91" s="1"/>
      <c r="AN91" s="375"/>
      <c r="AO91" s="359"/>
      <c r="AP91" s="6"/>
      <c r="AR91" s="1"/>
      <c r="AS91" s="375"/>
      <c r="AT91" s="359"/>
      <c r="AU91" s="6"/>
      <c r="AW91" s="1"/>
      <c r="AX91" s="375"/>
      <c r="AY91" s="359"/>
      <c r="AZ91" s="6"/>
      <c r="BB91" s="1"/>
      <c r="BC91" s="375"/>
      <c r="BD91" s="359"/>
      <c r="BE91" s="6"/>
      <c r="BG91" s="1"/>
      <c r="BH91" s="375"/>
      <c r="BI91" s="359"/>
      <c r="BJ91" s="6"/>
    </row>
    <row r="92" spans="1:62" s="10" customFormat="1">
      <c r="A92" s="1"/>
      <c r="B92" s="1"/>
      <c r="C92" s="375"/>
      <c r="D92" s="359"/>
      <c r="E92" s="6"/>
      <c r="I92" s="1"/>
      <c r="J92" s="375"/>
      <c r="K92" s="359"/>
      <c r="L92" s="6"/>
      <c r="N92" s="1"/>
      <c r="O92" s="375"/>
      <c r="P92" s="359"/>
      <c r="Q92" s="6"/>
      <c r="S92" s="1"/>
      <c r="T92" s="375"/>
      <c r="U92" s="359"/>
      <c r="V92" s="6"/>
      <c r="X92" s="1"/>
      <c r="Y92" s="375"/>
      <c r="Z92" s="359"/>
      <c r="AA92" s="6"/>
      <c r="AC92" s="1"/>
      <c r="AD92" s="375"/>
      <c r="AE92" s="359"/>
      <c r="AF92" s="6"/>
      <c r="AH92" s="1"/>
      <c r="AI92" s="375"/>
      <c r="AJ92" s="359"/>
      <c r="AK92" s="6"/>
      <c r="AM92" s="1"/>
      <c r="AN92" s="375"/>
      <c r="AO92" s="359"/>
      <c r="AP92" s="6"/>
      <c r="AR92" s="1"/>
      <c r="AS92" s="375"/>
      <c r="AT92" s="359"/>
      <c r="AU92" s="6"/>
      <c r="AW92" s="1"/>
      <c r="AX92" s="375"/>
      <c r="AY92" s="359"/>
      <c r="AZ92" s="6"/>
      <c r="BB92" s="1"/>
      <c r="BC92" s="375"/>
      <c r="BD92" s="359"/>
      <c r="BE92" s="6"/>
      <c r="BG92" s="1"/>
      <c r="BH92" s="375"/>
      <c r="BI92" s="359"/>
      <c r="BJ92" s="6"/>
    </row>
    <row r="93" spans="1:62" s="10" customFormat="1">
      <c r="A93" s="1"/>
      <c r="B93" s="1"/>
      <c r="C93" s="375"/>
      <c r="D93" s="359"/>
      <c r="E93" s="6"/>
      <c r="I93" s="1"/>
      <c r="J93" s="375"/>
      <c r="K93" s="359"/>
      <c r="L93" s="6"/>
      <c r="N93" s="1"/>
      <c r="O93" s="375"/>
      <c r="P93" s="359"/>
      <c r="Q93" s="6"/>
      <c r="S93" s="1"/>
      <c r="T93" s="375"/>
      <c r="U93" s="359"/>
      <c r="V93" s="6"/>
      <c r="X93" s="1"/>
      <c r="Y93" s="375"/>
      <c r="Z93" s="359"/>
      <c r="AA93" s="6"/>
      <c r="AC93" s="1"/>
      <c r="AD93" s="375"/>
      <c r="AE93" s="359"/>
      <c r="AF93" s="6"/>
      <c r="AH93" s="1"/>
      <c r="AI93" s="375"/>
      <c r="AJ93" s="359"/>
      <c r="AK93" s="6"/>
      <c r="AM93" s="1"/>
      <c r="AN93" s="375"/>
      <c r="AO93" s="359"/>
      <c r="AP93" s="6"/>
      <c r="AR93" s="1"/>
      <c r="AS93" s="375"/>
      <c r="AT93" s="359"/>
      <c r="AU93" s="6"/>
      <c r="AW93" s="1"/>
      <c r="AX93" s="375"/>
      <c r="AY93" s="359"/>
      <c r="AZ93" s="6"/>
      <c r="BB93" s="1"/>
      <c r="BC93" s="375"/>
      <c r="BD93" s="359"/>
      <c r="BE93" s="6"/>
      <c r="BG93" s="1"/>
      <c r="BH93" s="375"/>
      <c r="BI93" s="359"/>
      <c r="BJ93" s="6"/>
    </row>
    <row r="94" spans="1:62" s="10" customFormat="1">
      <c r="A94" s="1"/>
      <c r="B94" s="1"/>
      <c r="C94" s="375"/>
      <c r="D94" s="359"/>
      <c r="E94" s="6"/>
      <c r="I94" s="1"/>
      <c r="J94" s="375"/>
      <c r="K94" s="359"/>
      <c r="L94" s="6"/>
      <c r="N94" s="1"/>
      <c r="O94" s="375"/>
      <c r="P94" s="359"/>
      <c r="Q94" s="6"/>
      <c r="S94" s="1"/>
      <c r="T94" s="375"/>
      <c r="U94" s="359"/>
      <c r="V94" s="6"/>
      <c r="X94" s="1"/>
      <c r="Y94" s="375"/>
      <c r="Z94" s="359"/>
      <c r="AA94" s="6"/>
      <c r="AC94" s="1"/>
      <c r="AD94" s="375"/>
      <c r="AE94" s="359"/>
      <c r="AF94" s="6"/>
      <c r="AH94" s="1"/>
      <c r="AI94" s="375"/>
      <c r="AJ94" s="359"/>
      <c r="AK94" s="6"/>
      <c r="AM94" s="1"/>
      <c r="AN94" s="375"/>
      <c r="AO94" s="359"/>
      <c r="AP94" s="6"/>
      <c r="AR94" s="1"/>
      <c r="AS94" s="375"/>
      <c r="AT94" s="359"/>
      <c r="AU94" s="6"/>
      <c r="AW94" s="1"/>
      <c r="AX94" s="375"/>
      <c r="AY94" s="359"/>
      <c r="AZ94" s="6"/>
      <c r="BB94" s="1"/>
      <c r="BC94" s="375"/>
      <c r="BD94" s="359"/>
      <c r="BE94" s="6"/>
      <c r="BG94" s="1"/>
      <c r="BH94" s="375"/>
      <c r="BI94" s="359"/>
      <c r="BJ94" s="6"/>
    </row>
    <row r="95" spans="1:62" s="10" customFormat="1">
      <c r="A95" s="1"/>
      <c r="B95" s="1"/>
      <c r="C95" s="375"/>
      <c r="D95" s="359"/>
      <c r="E95" s="6"/>
      <c r="I95" s="1"/>
      <c r="J95" s="375"/>
      <c r="K95" s="359"/>
      <c r="L95" s="6"/>
      <c r="N95" s="1"/>
      <c r="O95" s="375"/>
      <c r="P95" s="359"/>
      <c r="Q95" s="6"/>
      <c r="S95" s="1"/>
      <c r="T95" s="375"/>
      <c r="U95" s="359"/>
      <c r="V95" s="6"/>
      <c r="X95" s="1"/>
      <c r="Y95" s="375"/>
      <c r="Z95" s="359"/>
      <c r="AA95" s="6"/>
      <c r="AC95" s="1"/>
      <c r="AD95" s="375"/>
      <c r="AE95" s="359"/>
      <c r="AF95" s="6"/>
      <c r="AH95" s="1"/>
      <c r="AI95" s="375"/>
      <c r="AJ95" s="359"/>
      <c r="AK95" s="6"/>
      <c r="AM95" s="1"/>
      <c r="AN95" s="375"/>
      <c r="AO95" s="359"/>
      <c r="AP95" s="6"/>
      <c r="AR95" s="1"/>
      <c r="AS95" s="375"/>
      <c r="AT95" s="359"/>
      <c r="AU95" s="6"/>
      <c r="AW95" s="1"/>
      <c r="AX95" s="375"/>
      <c r="AY95" s="359"/>
      <c r="AZ95" s="6"/>
      <c r="BB95" s="1"/>
      <c r="BC95" s="375"/>
      <c r="BD95" s="359"/>
      <c r="BE95" s="6"/>
      <c r="BG95" s="1"/>
      <c r="BH95" s="375"/>
      <c r="BI95" s="359"/>
      <c r="BJ95" s="6"/>
    </row>
    <row r="96" spans="1:62" s="10" customFormat="1">
      <c r="A96" s="1"/>
      <c r="B96" s="1"/>
      <c r="C96" s="375"/>
      <c r="D96" s="359"/>
      <c r="E96" s="6"/>
      <c r="I96" s="1"/>
      <c r="J96" s="375"/>
      <c r="K96" s="359"/>
      <c r="L96" s="6"/>
      <c r="N96" s="1"/>
      <c r="O96" s="375"/>
      <c r="P96" s="359"/>
      <c r="Q96" s="6"/>
      <c r="S96" s="1"/>
      <c r="T96" s="375"/>
      <c r="U96" s="359"/>
      <c r="V96" s="6"/>
      <c r="X96" s="1"/>
      <c r="Y96" s="375"/>
      <c r="Z96" s="359"/>
      <c r="AA96" s="6"/>
      <c r="AC96" s="1"/>
      <c r="AD96" s="375"/>
      <c r="AE96" s="359"/>
      <c r="AF96" s="6"/>
      <c r="AH96" s="1"/>
      <c r="AI96" s="375"/>
      <c r="AJ96" s="359"/>
      <c r="AK96" s="6"/>
      <c r="AM96" s="1"/>
      <c r="AN96" s="375"/>
      <c r="AO96" s="359"/>
      <c r="AP96" s="6"/>
      <c r="AR96" s="1"/>
      <c r="AS96" s="375"/>
      <c r="AT96" s="359"/>
      <c r="AU96" s="6"/>
      <c r="AW96" s="1"/>
      <c r="AX96" s="375"/>
      <c r="AY96" s="359"/>
      <c r="AZ96" s="6"/>
      <c r="BB96" s="1"/>
      <c r="BC96" s="375"/>
      <c r="BD96" s="359"/>
      <c r="BE96" s="6"/>
      <c r="BG96" s="1"/>
      <c r="BH96" s="375"/>
      <c r="BI96" s="359"/>
      <c r="BJ96" s="6"/>
    </row>
    <row r="97" spans="1:62" s="10" customFormat="1">
      <c r="A97" s="1"/>
      <c r="B97" s="1"/>
      <c r="C97" s="375"/>
      <c r="D97" s="359"/>
      <c r="E97" s="6"/>
      <c r="I97" s="1"/>
      <c r="J97" s="375"/>
      <c r="K97" s="359"/>
      <c r="L97" s="6"/>
      <c r="N97" s="1"/>
      <c r="O97" s="375"/>
      <c r="P97" s="359"/>
      <c r="Q97" s="6"/>
      <c r="S97" s="1"/>
      <c r="T97" s="375"/>
      <c r="U97" s="359"/>
      <c r="V97" s="6"/>
      <c r="X97" s="1"/>
      <c r="Y97" s="375"/>
      <c r="Z97" s="359"/>
      <c r="AA97" s="6"/>
      <c r="AC97" s="1"/>
      <c r="AD97" s="375"/>
      <c r="AE97" s="359"/>
      <c r="AF97" s="6"/>
      <c r="AH97" s="1"/>
      <c r="AI97" s="375"/>
      <c r="AJ97" s="359"/>
      <c r="AK97" s="6"/>
      <c r="AM97" s="1"/>
      <c r="AN97" s="375"/>
      <c r="AO97" s="359"/>
      <c r="AP97" s="6"/>
      <c r="AR97" s="1"/>
      <c r="AS97" s="375"/>
      <c r="AT97" s="359"/>
      <c r="AU97" s="6"/>
      <c r="AW97" s="1"/>
      <c r="AX97" s="375"/>
      <c r="AY97" s="359"/>
      <c r="AZ97" s="6"/>
      <c r="BB97" s="1"/>
      <c r="BC97" s="375"/>
      <c r="BD97" s="359"/>
      <c r="BE97" s="6"/>
      <c r="BG97" s="1"/>
      <c r="BH97" s="375"/>
      <c r="BI97" s="359"/>
      <c r="BJ97" s="6"/>
    </row>
    <row r="98" spans="1:62" s="10" customFormat="1">
      <c r="A98" s="1"/>
      <c r="B98" s="1"/>
      <c r="C98" s="375"/>
      <c r="D98" s="359"/>
      <c r="E98" s="6"/>
      <c r="I98" s="1"/>
      <c r="J98" s="375"/>
      <c r="K98" s="359"/>
      <c r="L98" s="6"/>
      <c r="N98" s="1"/>
      <c r="O98" s="375"/>
      <c r="P98" s="359"/>
      <c r="Q98" s="6"/>
      <c r="S98" s="1"/>
      <c r="T98" s="375"/>
      <c r="U98" s="359"/>
      <c r="V98" s="6"/>
      <c r="X98" s="1"/>
      <c r="Y98" s="375"/>
      <c r="Z98" s="359"/>
      <c r="AA98" s="6"/>
      <c r="AC98" s="1"/>
      <c r="AD98" s="375"/>
      <c r="AE98" s="359"/>
      <c r="AF98" s="6"/>
      <c r="AH98" s="1"/>
      <c r="AI98" s="375"/>
      <c r="AJ98" s="359"/>
      <c r="AK98" s="6"/>
      <c r="AM98" s="1"/>
      <c r="AN98" s="375"/>
      <c r="AO98" s="359"/>
      <c r="AP98" s="6"/>
      <c r="AR98" s="1"/>
      <c r="AS98" s="375"/>
      <c r="AT98" s="359"/>
      <c r="AU98" s="6"/>
      <c r="AW98" s="1"/>
      <c r="AX98" s="375"/>
      <c r="AY98" s="359"/>
      <c r="AZ98" s="6"/>
      <c r="BB98" s="1"/>
      <c r="BC98" s="375"/>
      <c r="BD98" s="359"/>
      <c r="BE98" s="6"/>
      <c r="BG98" s="1"/>
      <c r="BH98" s="375"/>
      <c r="BI98" s="359"/>
      <c r="BJ98" s="6"/>
    </row>
    <row r="99" spans="1:62" s="10" customFormat="1">
      <c r="A99" s="1"/>
      <c r="B99" s="1"/>
      <c r="C99" s="375"/>
      <c r="D99" s="359"/>
      <c r="E99" s="6"/>
      <c r="I99" s="1"/>
      <c r="J99" s="375"/>
      <c r="K99" s="359"/>
      <c r="L99" s="6"/>
      <c r="N99" s="1"/>
      <c r="O99" s="375"/>
      <c r="P99" s="359"/>
      <c r="Q99" s="6"/>
      <c r="S99" s="1"/>
      <c r="T99" s="375"/>
      <c r="U99" s="359"/>
      <c r="V99" s="6"/>
      <c r="X99" s="1"/>
      <c r="Y99" s="375"/>
      <c r="Z99" s="359"/>
      <c r="AA99" s="6"/>
      <c r="AC99" s="1"/>
      <c r="AD99" s="375"/>
      <c r="AE99" s="359"/>
      <c r="AF99" s="6"/>
      <c r="AH99" s="1"/>
      <c r="AI99" s="375"/>
      <c r="AJ99" s="359"/>
      <c r="AK99" s="6"/>
      <c r="AM99" s="1"/>
      <c r="AN99" s="375"/>
      <c r="AO99" s="359"/>
      <c r="AP99" s="6"/>
      <c r="AR99" s="1"/>
      <c r="AS99" s="375"/>
      <c r="AT99" s="359"/>
      <c r="AU99" s="6"/>
      <c r="AW99" s="1"/>
      <c r="AX99" s="375"/>
      <c r="AY99" s="359"/>
      <c r="AZ99" s="6"/>
      <c r="BB99" s="1"/>
      <c r="BC99" s="375"/>
      <c r="BD99" s="359"/>
      <c r="BE99" s="6"/>
      <c r="BG99" s="1"/>
      <c r="BH99" s="375"/>
      <c r="BI99" s="359"/>
      <c r="BJ99" s="6"/>
    </row>
    <row r="100" spans="1:62" s="10" customFormat="1">
      <c r="A100" s="1"/>
      <c r="B100" s="1"/>
      <c r="C100" s="375"/>
      <c r="D100" s="359"/>
      <c r="E100" s="6"/>
      <c r="I100" s="1"/>
      <c r="J100" s="375"/>
      <c r="K100" s="359"/>
      <c r="L100" s="6"/>
      <c r="N100" s="1"/>
      <c r="O100" s="375"/>
      <c r="P100" s="359"/>
      <c r="Q100" s="6"/>
      <c r="S100" s="1"/>
      <c r="T100" s="375"/>
      <c r="U100" s="359"/>
      <c r="V100" s="6"/>
      <c r="X100" s="1"/>
      <c r="Y100" s="375"/>
      <c r="Z100" s="359"/>
      <c r="AA100" s="6"/>
      <c r="AC100" s="1"/>
      <c r="AD100" s="375"/>
      <c r="AE100" s="359"/>
      <c r="AF100" s="6"/>
      <c r="AH100" s="1"/>
      <c r="AI100" s="375"/>
      <c r="AJ100" s="359"/>
      <c r="AK100" s="6"/>
      <c r="AM100" s="1"/>
      <c r="AN100" s="375"/>
      <c r="AO100" s="359"/>
      <c r="AP100" s="6"/>
      <c r="AR100" s="1"/>
      <c r="AS100" s="375"/>
      <c r="AT100" s="359"/>
      <c r="AU100" s="6"/>
      <c r="AW100" s="1"/>
      <c r="AX100" s="375"/>
      <c r="AY100" s="359"/>
      <c r="AZ100" s="6"/>
      <c r="BB100" s="1"/>
      <c r="BC100" s="375"/>
      <c r="BD100" s="359"/>
      <c r="BE100" s="6"/>
      <c r="BG100" s="1"/>
      <c r="BH100" s="375"/>
      <c r="BI100" s="359"/>
      <c r="BJ100" s="6"/>
    </row>
    <row r="101" spans="1:62" s="10" customFormat="1">
      <c r="A101" s="1"/>
      <c r="B101" s="1"/>
      <c r="C101" s="375"/>
      <c r="D101" s="359"/>
      <c r="E101" s="6"/>
      <c r="I101" s="1"/>
      <c r="J101" s="375"/>
      <c r="K101" s="359"/>
      <c r="L101" s="6"/>
      <c r="N101" s="1"/>
      <c r="O101" s="375"/>
      <c r="P101" s="359"/>
      <c r="Q101" s="6"/>
      <c r="S101" s="1"/>
      <c r="T101" s="375"/>
      <c r="U101" s="359"/>
      <c r="V101" s="6"/>
      <c r="X101" s="1"/>
      <c r="Y101" s="375"/>
      <c r="Z101" s="359"/>
      <c r="AA101" s="6"/>
      <c r="AC101" s="1"/>
      <c r="AD101" s="375"/>
      <c r="AE101" s="359"/>
      <c r="AF101" s="6"/>
      <c r="AH101" s="1"/>
      <c r="AI101" s="375"/>
      <c r="AJ101" s="359"/>
      <c r="AK101" s="6"/>
      <c r="AM101" s="1"/>
      <c r="AN101" s="375"/>
      <c r="AO101" s="359"/>
      <c r="AP101" s="6"/>
      <c r="AR101" s="1"/>
      <c r="AS101" s="375"/>
      <c r="AT101" s="359"/>
      <c r="AU101" s="6"/>
      <c r="AW101" s="1"/>
      <c r="AX101" s="375"/>
      <c r="AY101" s="359"/>
      <c r="AZ101" s="6"/>
      <c r="BB101" s="1"/>
      <c r="BC101" s="375"/>
      <c r="BD101" s="359"/>
      <c r="BE101" s="6"/>
      <c r="BG101" s="1"/>
      <c r="BH101" s="375"/>
      <c r="BI101" s="359"/>
      <c r="BJ101" s="6"/>
    </row>
    <row r="102" spans="1:62" s="10" customFormat="1">
      <c r="A102" s="1"/>
      <c r="B102" s="1"/>
      <c r="C102" s="375"/>
      <c r="D102" s="359"/>
      <c r="E102" s="6"/>
      <c r="I102" s="1"/>
      <c r="J102" s="375"/>
      <c r="K102" s="359"/>
      <c r="L102" s="6"/>
      <c r="N102" s="1"/>
      <c r="O102" s="375"/>
      <c r="P102" s="359"/>
      <c r="Q102" s="6"/>
      <c r="S102" s="1"/>
      <c r="T102" s="375"/>
      <c r="U102" s="359"/>
      <c r="V102" s="6"/>
      <c r="X102" s="1"/>
      <c r="Y102" s="375"/>
      <c r="Z102" s="359"/>
      <c r="AA102" s="6"/>
      <c r="AC102" s="1"/>
      <c r="AD102" s="375"/>
      <c r="AE102" s="359"/>
      <c r="AF102" s="6"/>
      <c r="AH102" s="1"/>
      <c r="AI102" s="375"/>
      <c r="AJ102" s="359"/>
      <c r="AK102" s="6"/>
      <c r="AM102" s="1"/>
      <c r="AN102" s="375"/>
      <c r="AO102" s="359"/>
      <c r="AP102" s="6"/>
      <c r="AR102" s="1"/>
      <c r="AS102" s="375"/>
      <c r="AT102" s="359"/>
      <c r="AU102" s="6"/>
      <c r="AW102" s="1"/>
      <c r="AX102" s="375"/>
      <c r="AY102" s="359"/>
      <c r="AZ102" s="6"/>
      <c r="BB102" s="1"/>
      <c r="BC102" s="375"/>
      <c r="BD102" s="359"/>
      <c r="BE102" s="6"/>
      <c r="BG102" s="1"/>
      <c r="BH102" s="375"/>
      <c r="BI102" s="359"/>
      <c r="BJ102" s="6"/>
    </row>
    <row r="103" spans="1:62" s="10" customFormat="1">
      <c r="A103" s="1"/>
      <c r="B103" s="1"/>
      <c r="C103" s="375"/>
      <c r="D103" s="359"/>
      <c r="E103" s="6"/>
      <c r="I103" s="1"/>
      <c r="J103" s="375"/>
      <c r="K103" s="359"/>
      <c r="L103" s="6"/>
      <c r="N103" s="1"/>
      <c r="O103" s="375"/>
      <c r="P103" s="359"/>
      <c r="Q103" s="6"/>
      <c r="S103" s="1"/>
      <c r="T103" s="375"/>
      <c r="U103" s="359"/>
      <c r="V103" s="6"/>
      <c r="X103" s="1"/>
      <c r="Y103" s="375"/>
      <c r="Z103" s="359"/>
      <c r="AA103" s="6"/>
      <c r="AC103" s="1"/>
      <c r="AD103" s="375"/>
      <c r="AE103" s="359"/>
      <c r="AF103" s="6"/>
      <c r="AH103" s="1"/>
      <c r="AI103" s="375"/>
      <c r="AJ103" s="359"/>
      <c r="AK103" s="6"/>
      <c r="AM103" s="1"/>
      <c r="AN103" s="375"/>
      <c r="AO103" s="359"/>
      <c r="AP103" s="6"/>
      <c r="AR103" s="1"/>
      <c r="AS103" s="375"/>
      <c r="AT103" s="359"/>
      <c r="AU103" s="6"/>
      <c r="AW103" s="1"/>
      <c r="AX103" s="375"/>
      <c r="AY103" s="359"/>
      <c r="AZ103" s="6"/>
      <c r="BB103" s="1"/>
      <c r="BC103" s="375"/>
      <c r="BD103" s="359"/>
      <c r="BE103" s="6"/>
      <c r="BG103" s="1"/>
      <c r="BH103" s="375"/>
      <c r="BI103" s="359"/>
      <c r="BJ103" s="6"/>
    </row>
    <row r="104" spans="1:62" s="10" customFormat="1">
      <c r="A104" s="1"/>
      <c r="B104" s="1"/>
      <c r="C104" s="375"/>
      <c r="D104" s="359"/>
      <c r="E104" s="6"/>
      <c r="I104" s="1"/>
      <c r="J104" s="375"/>
      <c r="K104" s="359"/>
      <c r="L104" s="6"/>
      <c r="N104" s="1"/>
      <c r="O104" s="375"/>
      <c r="P104" s="359"/>
      <c r="Q104" s="6"/>
      <c r="S104" s="1"/>
      <c r="T104" s="375"/>
      <c r="U104" s="359"/>
      <c r="V104" s="6"/>
      <c r="X104" s="1"/>
      <c r="Y104" s="375"/>
      <c r="Z104" s="359"/>
      <c r="AA104" s="6"/>
      <c r="AC104" s="1"/>
      <c r="AD104" s="375"/>
      <c r="AE104" s="359"/>
      <c r="AF104" s="6"/>
      <c r="AH104" s="1"/>
      <c r="AI104" s="375"/>
      <c r="AJ104" s="359"/>
      <c r="AK104" s="6"/>
      <c r="AM104" s="1"/>
      <c r="AN104" s="375"/>
      <c r="AO104" s="359"/>
      <c r="AP104" s="6"/>
      <c r="AR104" s="1"/>
      <c r="AS104" s="375"/>
      <c r="AT104" s="359"/>
      <c r="AU104" s="6"/>
      <c r="AW104" s="1"/>
      <c r="AX104" s="375"/>
      <c r="AY104" s="359"/>
      <c r="AZ104" s="6"/>
      <c r="BB104" s="1"/>
      <c r="BC104" s="375"/>
      <c r="BD104" s="359"/>
      <c r="BE104" s="6"/>
      <c r="BG104" s="1"/>
      <c r="BH104" s="375"/>
      <c r="BI104" s="359"/>
      <c r="BJ104" s="6"/>
    </row>
    <row r="105" spans="1:62" s="10" customFormat="1">
      <c r="A105" s="1"/>
      <c r="B105" s="1"/>
      <c r="C105" s="375"/>
      <c r="D105" s="359"/>
      <c r="E105" s="6"/>
      <c r="I105" s="1"/>
      <c r="J105" s="375"/>
      <c r="K105" s="359"/>
      <c r="L105" s="6"/>
      <c r="N105" s="1"/>
      <c r="O105" s="375"/>
      <c r="P105" s="359"/>
      <c r="Q105" s="6"/>
      <c r="S105" s="1"/>
      <c r="T105" s="375"/>
      <c r="U105" s="359"/>
      <c r="V105" s="6"/>
      <c r="X105" s="1"/>
      <c r="Y105" s="375"/>
      <c r="Z105" s="359"/>
      <c r="AA105" s="6"/>
      <c r="AC105" s="1"/>
      <c r="AD105" s="375"/>
      <c r="AE105" s="359"/>
      <c r="AF105" s="6"/>
      <c r="AH105" s="1"/>
      <c r="AI105" s="375"/>
      <c r="AJ105" s="359"/>
      <c r="AK105" s="6"/>
      <c r="AM105" s="1"/>
      <c r="AN105" s="375"/>
      <c r="AO105" s="359"/>
      <c r="AP105" s="6"/>
      <c r="AR105" s="1"/>
      <c r="AS105" s="375"/>
      <c r="AT105" s="359"/>
      <c r="AU105" s="6"/>
      <c r="AW105" s="1"/>
      <c r="AX105" s="375"/>
      <c r="AY105" s="359"/>
      <c r="AZ105" s="6"/>
      <c r="BB105" s="1"/>
      <c r="BC105" s="375"/>
      <c r="BD105" s="359"/>
      <c r="BE105" s="6"/>
      <c r="BG105" s="1"/>
      <c r="BH105" s="375"/>
      <c r="BI105" s="359"/>
      <c r="BJ105" s="6"/>
    </row>
    <row r="106" spans="1:62" s="10" customFormat="1">
      <c r="A106" s="1"/>
      <c r="B106" s="1"/>
      <c r="C106" s="375"/>
      <c r="D106" s="359"/>
      <c r="E106" s="6"/>
      <c r="I106" s="1"/>
      <c r="J106" s="375"/>
      <c r="K106" s="359"/>
      <c r="L106" s="6"/>
      <c r="N106" s="1"/>
      <c r="O106" s="375"/>
      <c r="P106" s="359"/>
      <c r="Q106" s="6"/>
      <c r="S106" s="1"/>
      <c r="T106" s="375"/>
      <c r="U106" s="359"/>
      <c r="V106" s="6"/>
      <c r="X106" s="1"/>
      <c r="Y106" s="375"/>
      <c r="Z106" s="359"/>
      <c r="AA106" s="6"/>
      <c r="AC106" s="1"/>
      <c r="AD106" s="375"/>
      <c r="AE106" s="359"/>
      <c r="AF106" s="6"/>
      <c r="AH106" s="1"/>
      <c r="AI106" s="375"/>
      <c r="AJ106" s="359"/>
      <c r="AK106" s="6"/>
      <c r="AM106" s="1"/>
      <c r="AN106" s="375"/>
      <c r="AO106" s="359"/>
      <c r="AP106" s="6"/>
      <c r="AR106" s="1"/>
      <c r="AS106" s="375"/>
      <c r="AT106" s="359"/>
      <c r="AU106" s="6"/>
      <c r="AW106" s="1"/>
      <c r="AX106" s="375"/>
      <c r="AY106" s="359"/>
      <c r="AZ106" s="6"/>
      <c r="BB106" s="1"/>
      <c r="BC106" s="375"/>
      <c r="BD106" s="359"/>
      <c r="BE106" s="6"/>
      <c r="BG106" s="1"/>
      <c r="BH106" s="375"/>
      <c r="BI106" s="359"/>
      <c r="BJ106" s="6"/>
    </row>
    <row r="107" spans="1:62" s="10" customFormat="1">
      <c r="A107" s="1"/>
      <c r="B107" s="1"/>
      <c r="C107" s="375"/>
      <c r="D107" s="359"/>
      <c r="E107" s="6"/>
      <c r="I107" s="1"/>
      <c r="J107" s="375"/>
      <c r="K107" s="359"/>
      <c r="L107" s="6"/>
      <c r="N107" s="1"/>
      <c r="O107" s="375"/>
      <c r="P107" s="359"/>
      <c r="Q107" s="6"/>
      <c r="S107" s="1"/>
      <c r="T107" s="375"/>
      <c r="U107" s="359"/>
      <c r="V107" s="6"/>
      <c r="X107" s="1"/>
      <c r="Y107" s="375"/>
      <c r="Z107" s="359"/>
      <c r="AA107" s="6"/>
      <c r="AC107" s="1"/>
      <c r="AD107" s="375"/>
      <c r="AE107" s="359"/>
      <c r="AF107" s="6"/>
      <c r="AH107" s="1"/>
      <c r="AI107" s="375"/>
      <c r="AJ107" s="359"/>
      <c r="AK107" s="6"/>
      <c r="AM107" s="1"/>
      <c r="AN107" s="375"/>
      <c r="AO107" s="359"/>
      <c r="AP107" s="6"/>
      <c r="AR107" s="1"/>
      <c r="AS107" s="375"/>
      <c r="AT107" s="359"/>
      <c r="AU107" s="6"/>
      <c r="AW107" s="1"/>
      <c r="AX107" s="375"/>
      <c r="AY107" s="359"/>
      <c r="AZ107" s="6"/>
      <c r="BB107" s="1"/>
      <c r="BC107" s="375"/>
      <c r="BD107" s="359"/>
      <c r="BE107" s="6"/>
      <c r="BG107" s="1"/>
      <c r="BH107" s="375"/>
      <c r="BI107" s="359"/>
      <c r="BJ107" s="6"/>
    </row>
    <row r="108" spans="1:62" s="10" customFormat="1">
      <c r="A108" s="1"/>
      <c r="B108" s="1"/>
      <c r="C108" s="375"/>
      <c r="D108" s="359"/>
      <c r="E108" s="6"/>
      <c r="I108" s="1"/>
      <c r="J108" s="375"/>
      <c r="K108" s="359"/>
      <c r="L108" s="6"/>
      <c r="N108" s="1"/>
      <c r="O108" s="375"/>
      <c r="P108" s="359"/>
      <c r="Q108" s="6"/>
      <c r="S108" s="1"/>
      <c r="T108" s="375"/>
      <c r="U108" s="359"/>
      <c r="V108" s="6"/>
      <c r="X108" s="1"/>
      <c r="Y108" s="375"/>
      <c r="Z108" s="359"/>
      <c r="AA108" s="6"/>
      <c r="AC108" s="1"/>
      <c r="AD108" s="375"/>
      <c r="AE108" s="359"/>
      <c r="AF108" s="6"/>
      <c r="AH108" s="1"/>
      <c r="AI108" s="375"/>
      <c r="AJ108" s="359"/>
      <c r="AK108" s="6"/>
      <c r="AM108" s="1"/>
      <c r="AN108" s="375"/>
      <c r="AO108" s="359"/>
      <c r="AP108" s="6"/>
      <c r="AR108" s="1"/>
      <c r="AS108" s="375"/>
      <c r="AT108" s="359"/>
      <c r="AU108" s="6"/>
      <c r="AW108" s="1"/>
      <c r="AX108" s="375"/>
      <c r="AY108" s="359"/>
      <c r="AZ108" s="6"/>
      <c r="BB108" s="1"/>
      <c r="BC108" s="375"/>
      <c r="BD108" s="359"/>
      <c r="BE108" s="6"/>
      <c r="BG108" s="1"/>
      <c r="BH108" s="375"/>
      <c r="BI108" s="359"/>
      <c r="BJ108" s="6"/>
    </row>
    <row r="109" spans="1:62" s="10" customFormat="1">
      <c r="A109" s="1"/>
      <c r="B109" s="1"/>
      <c r="C109" s="375"/>
      <c r="D109" s="359"/>
      <c r="E109" s="6"/>
      <c r="I109" s="1"/>
      <c r="J109" s="375"/>
      <c r="K109" s="359"/>
      <c r="L109" s="6"/>
      <c r="N109" s="1"/>
      <c r="O109" s="375"/>
      <c r="P109" s="359"/>
      <c r="Q109" s="6"/>
      <c r="S109" s="1"/>
      <c r="T109" s="375"/>
      <c r="U109" s="359"/>
      <c r="V109" s="6"/>
      <c r="X109" s="1"/>
      <c r="Y109" s="375"/>
      <c r="Z109" s="359"/>
      <c r="AA109" s="6"/>
      <c r="AC109" s="1"/>
      <c r="AD109" s="375"/>
      <c r="AE109" s="359"/>
      <c r="AF109" s="6"/>
      <c r="AH109" s="1"/>
      <c r="AI109" s="375"/>
      <c r="AJ109" s="359"/>
      <c r="AK109" s="6"/>
      <c r="AM109" s="1"/>
      <c r="AN109" s="375"/>
      <c r="AO109" s="359"/>
      <c r="AP109" s="6"/>
      <c r="AR109" s="1"/>
      <c r="AS109" s="375"/>
      <c r="AT109" s="359"/>
      <c r="AU109" s="6"/>
      <c r="AW109" s="1"/>
      <c r="AX109" s="375"/>
      <c r="AY109" s="359"/>
      <c r="AZ109" s="6"/>
      <c r="BB109" s="1"/>
      <c r="BC109" s="375"/>
      <c r="BD109" s="359"/>
      <c r="BE109" s="6"/>
      <c r="BG109" s="1"/>
      <c r="BH109" s="375"/>
      <c r="BI109" s="359"/>
      <c r="BJ109" s="6"/>
    </row>
    <row r="110" spans="1:62" s="10" customFormat="1">
      <c r="A110" s="1"/>
      <c r="B110" s="1"/>
      <c r="C110" s="375"/>
      <c r="D110" s="359"/>
      <c r="E110" s="6"/>
      <c r="I110" s="1"/>
      <c r="J110" s="375"/>
      <c r="K110" s="359"/>
      <c r="L110" s="6"/>
      <c r="N110" s="1"/>
      <c r="O110" s="375"/>
      <c r="P110" s="359"/>
      <c r="Q110" s="6"/>
      <c r="S110" s="1"/>
      <c r="T110" s="375"/>
      <c r="U110" s="359"/>
      <c r="V110" s="6"/>
      <c r="X110" s="1"/>
      <c r="Y110" s="375"/>
      <c r="Z110" s="359"/>
      <c r="AA110" s="6"/>
      <c r="AC110" s="1"/>
      <c r="AD110" s="375"/>
      <c r="AE110" s="359"/>
      <c r="AF110" s="6"/>
      <c r="AH110" s="1"/>
      <c r="AI110" s="375"/>
      <c r="AJ110" s="359"/>
      <c r="AK110" s="6"/>
      <c r="AM110" s="1"/>
      <c r="AN110" s="375"/>
      <c r="AO110" s="359"/>
      <c r="AP110" s="6"/>
      <c r="AR110" s="1"/>
      <c r="AS110" s="375"/>
      <c r="AT110" s="359"/>
      <c r="AU110" s="6"/>
      <c r="AW110" s="1"/>
      <c r="AX110" s="375"/>
      <c r="AY110" s="359"/>
      <c r="AZ110" s="6"/>
      <c r="BB110" s="1"/>
      <c r="BC110" s="375"/>
      <c r="BD110" s="359"/>
      <c r="BE110" s="6"/>
      <c r="BG110" s="1"/>
      <c r="BH110" s="375"/>
      <c r="BI110" s="359"/>
      <c r="BJ110" s="6"/>
    </row>
    <row r="111" spans="1:62" s="10" customFormat="1">
      <c r="A111" s="1"/>
      <c r="B111" s="1"/>
      <c r="C111" s="375"/>
      <c r="D111" s="359"/>
      <c r="E111" s="6"/>
      <c r="I111" s="1"/>
      <c r="J111" s="375"/>
      <c r="K111" s="359"/>
      <c r="L111" s="6"/>
      <c r="N111" s="1"/>
      <c r="O111" s="375"/>
      <c r="P111" s="359"/>
      <c r="Q111" s="6"/>
      <c r="S111" s="1"/>
      <c r="T111" s="375"/>
      <c r="U111" s="359"/>
      <c r="V111" s="6"/>
      <c r="X111" s="1"/>
      <c r="Y111" s="375"/>
      <c r="Z111" s="359"/>
      <c r="AA111" s="6"/>
      <c r="AC111" s="1"/>
      <c r="AD111" s="375"/>
      <c r="AE111" s="359"/>
      <c r="AF111" s="6"/>
      <c r="AH111" s="1"/>
      <c r="AI111" s="375"/>
      <c r="AJ111" s="359"/>
      <c r="AK111" s="6"/>
      <c r="AM111" s="1"/>
      <c r="AN111" s="375"/>
      <c r="AO111" s="359"/>
      <c r="AP111" s="6"/>
      <c r="AR111" s="1"/>
      <c r="AS111" s="375"/>
      <c r="AT111" s="359"/>
      <c r="AU111" s="6"/>
      <c r="AW111" s="1"/>
      <c r="AX111" s="375"/>
      <c r="AY111" s="359"/>
      <c r="AZ111" s="6"/>
      <c r="BB111" s="1"/>
      <c r="BC111" s="375"/>
      <c r="BD111" s="359"/>
      <c r="BE111" s="6"/>
      <c r="BG111" s="1"/>
      <c r="BH111" s="375"/>
      <c r="BI111" s="359"/>
      <c r="BJ111" s="6"/>
    </row>
    <row r="112" spans="1:62" s="10" customFormat="1">
      <c r="A112" s="1"/>
      <c r="B112" s="1"/>
      <c r="C112" s="375"/>
      <c r="D112" s="359"/>
      <c r="E112" s="6"/>
      <c r="I112" s="1"/>
      <c r="J112" s="375"/>
      <c r="K112" s="359"/>
      <c r="L112" s="6"/>
      <c r="N112" s="1"/>
      <c r="O112" s="375"/>
      <c r="P112" s="359"/>
      <c r="Q112" s="6"/>
      <c r="S112" s="1"/>
      <c r="T112" s="375"/>
      <c r="U112" s="359"/>
      <c r="V112" s="6"/>
      <c r="X112" s="1"/>
      <c r="Y112" s="375"/>
      <c r="Z112" s="359"/>
      <c r="AA112" s="6"/>
      <c r="AC112" s="1"/>
      <c r="AD112" s="375"/>
      <c r="AE112" s="359"/>
      <c r="AF112" s="6"/>
      <c r="AH112" s="1"/>
      <c r="AI112" s="375"/>
      <c r="AJ112" s="359"/>
      <c r="AK112" s="6"/>
      <c r="AM112" s="1"/>
      <c r="AN112" s="375"/>
      <c r="AO112" s="359"/>
      <c r="AP112" s="6"/>
      <c r="AR112" s="1"/>
      <c r="AS112" s="375"/>
      <c r="AT112" s="359"/>
      <c r="AU112" s="6"/>
      <c r="AW112" s="1"/>
      <c r="AX112" s="375"/>
      <c r="AY112" s="359"/>
      <c r="AZ112" s="6"/>
      <c r="BB112" s="1"/>
      <c r="BC112" s="375"/>
      <c r="BD112" s="359"/>
      <c r="BE112" s="6"/>
      <c r="BG112" s="1"/>
      <c r="BH112" s="375"/>
      <c r="BI112" s="359"/>
      <c r="BJ112" s="6"/>
    </row>
    <row r="113" spans="1:62" s="10" customFormat="1">
      <c r="A113" s="1"/>
      <c r="B113" s="1"/>
      <c r="C113" s="375"/>
      <c r="D113" s="359"/>
      <c r="E113" s="6"/>
      <c r="I113" s="1"/>
      <c r="J113" s="375"/>
      <c r="K113" s="359"/>
      <c r="L113" s="6"/>
      <c r="N113" s="1"/>
      <c r="O113" s="375"/>
      <c r="P113" s="359"/>
      <c r="Q113" s="6"/>
      <c r="S113" s="1"/>
      <c r="T113" s="375"/>
      <c r="U113" s="359"/>
      <c r="V113" s="6"/>
      <c r="X113" s="1"/>
      <c r="Y113" s="375"/>
      <c r="Z113" s="359"/>
      <c r="AA113" s="6"/>
      <c r="AC113" s="1"/>
      <c r="AD113" s="375"/>
      <c r="AE113" s="359"/>
      <c r="AF113" s="6"/>
      <c r="AH113" s="1"/>
      <c r="AI113" s="375"/>
      <c r="AJ113" s="359"/>
      <c r="AK113" s="6"/>
      <c r="AM113" s="1"/>
      <c r="AN113" s="375"/>
      <c r="AO113" s="359"/>
      <c r="AP113" s="6"/>
      <c r="AR113" s="1"/>
      <c r="AS113" s="375"/>
      <c r="AT113" s="359"/>
      <c r="AU113" s="6"/>
      <c r="AW113" s="1"/>
      <c r="AX113" s="375"/>
      <c r="AY113" s="359"/>
      <c r="AZ113" s="6"/>
      <c r="BB113" s="1"/>
      <c r="BC113" s="375"/>
      <c r="BD113" s="359"/>
      <c r="BE113" s="6"/>
      <c r="BG113" s="1"/>
      <c r="BH113" s="375"/>
      <c r="BI113" s="359"/>
      <c r="BJ113" s="6"/>
    </row>
    <row r="114" spans="1:62" s="10" customFormat="1">
      <c r="A114" s="1"/>
      <c r="B114" s="1"/>
      <c r="C114" s="375"/>
      <c r="D114" s="359"/>
      <c r="E114" s="6"/>
      <c r="I114" s="1"/>
      <c r="J114" s="375"/>
      <c r="K114" s="359"/>
      <c r="L114" s="6"/>
      <c r="N114" s="1"/>
      <c r="O114" s="375"/>
      <c r="P114" s="359"/>
      <c r="Q114" s="6"/>
      <c r="S114" s="1"/>
      <c r="T114" s="375"/>
      <c r="U114" s="359"/>
      <c r="V114" s="6"/>
      <c r="X114" s="1"/>
      <c r="Y114" s="375"/>
      <c r="Z114" s="359"/>
      <c r="AA114" s="6"/>
      <c r="AC114" s="1"/>
      <c r="AD114" s="375"/>
      <c r="AE114" s="359"/>
      <c r="AF114" s="6"/>
      <c r="AH114" s="1"/>
      <c r="AI114" s="375"/>
      <c r="AJ114" s="359"/>
      <c r="AK114" s="6"/>
      <c r="AM114" s="1"/>
      <c r="AN114" s="375"/>
      <c r="AO114" s="359"/>
      <c r="AP114" s="6"/>
      <c r="AR114" s="1"/>
      <c r="AS114" s="375"/>
      <c r="AT114" s="359"/>
      <c r="AU114" s="6"/>
      <c r="AW114" s="1"/>
      <c r="AX114" s="375"/>
      <c r="AY114" s="359"/>
      <c r="AZ114" s="6"/>
      <c r="BB114" s="1"/>
      <c r="BC114" s="375"/>
      <c r="BD114" s="359"/>
      <c r="BE114" s="6"/>
      <c r="BG114" s="1"/>
      <c r="BH114" s="375"/>
      <c r="BI114" s="359"/>
      <c r="BJ114" s="6"/>
    </row>
    <row r="115" spans="1:62" s="10" customFormat="1">
      <c r="A115" s="1"/>
      <c r="B115" s="1"/>
      <c r="C115" s="375"/>
      <c r="D115" s="359"/>
      <c r="E115" s="6"/>
      <c r="I115" s="1"/>
      <c r="J115" s="375"/>
      <c r="K115" s="359"/>
      <c r="L115" s="6"/>
      <c r="N115" s="1"/>
      <c r="O115" s="375"/>
      <c r="P115" s="359"/>
      <c r="Q115" s="6"/>
      <c r="S115" s="1"/>
      <c r="T115" s="375"/>
      <c r="U115" s="359"/>
      <c r="V115" s="6"/>
      <c r="X115" s="1"/>
      <c r="Y115" s="375"/>
      <c r="Z115" s="359"/>
      <c r="AA115" s="6"/>
      <c r="AC115" s="1"/>
      <c r="AD115" s="375"/>
      <c r="AE115" s="359"/>
      <c r="AF115" s="6"/>
      <c r="AH115" s="1"/>
      <c r="AI115" s="375"/>
      <c r="AJ115" s="359"/>
      <c r="AK115" s="6"/>
      <c r="AM115" s="1"/>
      <c r="AN115" s="375"/>
      <c r="AO115" s="359"/>
      <c r="AP115" s="6"/>
      <c r="AR115" s="1"/>
      <c r="AS115" s="375"/>
      <c r="AT115" s="359"/>
      <c r="AU115" s="6"/>
      <c r="AW115" s="1"/>
      <c r="AX115" s="375"/>
      <c r="AY115" s="359"/>
      <c r="AZ115" s="6"/>
      <c r="BB115" s="1"/>
      <c r="BC115" s="375"/>
      <c r="BD115" s="359"/>
      <c r="BE115" s="6"/>
      <c r="BG115" s="1"/>
      <c r="BH115" s="375"/>
      <c r="BI115" s="359"/>
      <c r="BJ115" s="6"/>
    </row>
    <row r="116" spans="1:62" s="10" customFormat="1">
      <c r="A116" s="1"/>
      <c r="B116" s="1"/>
      <c r="C116" s="375"/>
      <c r="D116" s="359"/>
      <c r="E116" s="6"/>
      <c r="I116" s="1"/>
      <c r="J116" s="375"/>
      <c r="K116" s="359"/>
      <c r="L116" s="6"/>
      <c r="N116" s="1"/>
      <c r="O116" s="375"/>
      <c r="P116" s="359"/>
      <c r="Q116" s="6"/>
      <c r="S116" s="1"/>
      <c r="T116" s="375"/>
      <c r="U116" s="359"/>
      <c r="V116" s="6"/>
      <c r="X116" s="1"/>
      <c r="Y116" s="375"/>
      <c r="Z116" s="359"/>
      <c r="AA116" s="6"/>
      <c r="AC116" s="1"/>
      <c r="AD116" s="375"/>
      <c r="AE116" s="359"/>
      <c r="AF116" s="6"/>
      <c r="AH116" s="1"/>
      <c r="AI116" s="375"/>
      <c r="AJ116" s="359"/>
      <c r="AK116" s="6"/>
      <c r="AM116" s="1"/>
      <c r="AN116" s="375"/>
      <c r="AO116" s="359"/>
      <c r="AP116" s="6"/>
      <c r="AR116" s="1"/>
      <c r="AS116" s="375"/>
      <c r="AT116" s="359"/>
      <c r="AU116" s="6"/>
      <c r="AW116" s="1"/>
      <c r="AX116" s="375"/>
      <c r="AY116" s="359"/>
      <c r="AZ116" s="6"/>
      <c r="BB116" s="1"/>
      <c r="BC116" s="375"/>
      <c r="BD116" s="359"/>
      <c r="BE116" s="6"/>
      <c r="BG116" s="1"/>
      <c r="BH116" s="375"/>
      <c r="BI116" s="359"/>
      <c r="BJ116" s="6"/>
    </row>
    <row r="117" spans="1:62" s="10" customFormat="1">
      <c r="A117" s="1"/>
      <c r="B117" s="1"/>
      <c r="C117" s="375"/>
      <c r="D117" s="359"/>
      <c r="E117" s="6"/>
      <c r="I117" s="1"/>
      <c r="J117" s="375"/>
      <c r="K117" s="359"/>
      <c r="L117" s="6"/>
      <c r="N117" s="1"/>
      <c r="O117" s="375"/>
      <c r="P117" s="359"/>
      <c r="Q117" s="6"/>
      <c r="S117" s="1"/>
      <c r="T117" s="375"/>
      <c r="U117" s="359"/>
      <c r="V117" s="6"/>
      <c r="X117" s="1"/>
      <c r="Y117" s="375"/>
      <c r="Z117" s="359"/>
      <c r="AA117" s="6"/>
      <c r="AC117" s="1"/>
      <c r="AD117" s="375"/>
      <c r="AE117" s="359"/>
      <c r="AF117" s="6"/>
      <c r="AH117" s="1"/>
      <c r="AI117" s="375"/>
      <c r="AJ117" s="359"/>
      <c r="AK117" s="6"/>
      <c r="AM117" s="1"/>
      <c r="AN117" s="375"/>
      <c r="AO117" s="359"/>
      <c r="AP117" s="6"/>
      <c r="AR117" s="1"/>
      <c r="AS117" s="375"/>
      <c r="AT117" s="359"/>
      <c r="AU117" s="6"/>
      <c r="AW117" s="1"/>
      <c r="AX117" s="375"/>
      <c r="AY117" s="359"/>
      <c r="AZ117" s="6"/>
      <c r="BB117" s="1"/>
      <c r="BC117" s="375"/>
      <c r="BD117" s="359"/>
      <c r="BE117" s="6"/>
      <c r="BG117" s="1"/>
      <c r="BH117" s="375"/>
      <c r="BI117" s="359"/>
      <c r="BJ117" s="6"/>
    </row>
    <row r="118" spans="1:62" s="10" customFormat="1">
      <c r="A118" s="1"/>
      <c r="B118" s="1"/>
      <c r="C118" s="375"/>
      <c r="D118" s="359"/>
      <c r="E118" s="6"/>
      <c r="I118" s="1"/>
      <c r="J118" s="375"/>
      <c r="K118" s="359"/>
      <c r="L118" s="6"/>
      <c r="N118" s="1"/>
      <c r="O118" s="375"/>
      <c r="P118" s="359"/>
      <c r="Q118" s="6"/>
      <c r="S118" s="1"/>
      <c r="T118" s="375"/>
      <c r="U118" s="359"/>
      <c r="V118" s="6"/>
      <c r="X118" s="1"/>
      <c r="Y118" s="375"/>
      <c r="Z118" s="359"/>
      <c r="AA118" s="6"/>
      <c r="AC118" s="1"/>
      <c r="AD118" s="375"/>
      <c r="AE118" s="359"/>
      <c r="AF118" s="6"/>
      <c r="AH118" s="1"/>
      <c r="AI118" s="375"/>
      <c r="AJ118" s="359"/>
      <c r="AK118" s="6"/>
      <c r="AM118" s="1"/>
      <c r="AN118" s="375"/>
      <c r="AO118" s="359"/>
      <c r="AP118" s="6"/>
      <c r="AR118" s="1"/>
      <c r="AS118" s="375"/>
      <c r="AT118" s="359"/>
      <c r="AU118" s="6"/>
      <c r="AW118" s="1"/>
      <c r="AX118" s="375"/>
      <c r="AY118" s="359"/>
      <c r="AZ118" s="6"/>
      <c r="BB118" s="1"/>
      <c r="BC118" s="375"/>
      <c r="BD118" s="359"/>
      <c r="BE118" s="6"/>
      <c r="BG118" s="1"/>
      <c r="BH118" s="375"/>
      <c r="BI118" s="359"/>
      <c r="BJ118" s="6"/>
    </row>
    <row r="119" spans="1:62" s="10" customFormat="1">
      <c r="A119" s="1"/>
      <c r="B119" s="1"/>
      <c r="C119" s="375"/>
      <c r="D119" s="359"/>
      <c r="E119" s="6"/>
      <c r="I119" s="1"/>
      <c r="J119" s="375"/>
      <c r="K119" s="359"/>
      <c r="L119" s="6"/>
      <c r="N119" s="1"/>
      <c r="O119" s="375"/>
      <c r="P119" s="359"/>
      <c r="Q119" s="6"/>
      <c r="S119" s="1"/>
      <c r="T119" s="375"/>
      <c r="U119" s="359"/>
      <c r="V119" s="6"/>
      <c r="X119" s="1"/>
      <c r="Y119" s="375"/>
      <c r="Z119" s="359"/>
      <c r="AA119" s="6"/>
      <c r="AC119" s="1"/>
      <c r="AD119" s="375"/>
      <c r="AE119" s="359"/>
      <c r="AF119" s="6"/>
      <c r="AH119" s="1"/>
      <c r="AI119" s="375"/>
      <c r="AJ119" s="359"/>
      <c r="AK119" s="6"/>
      <c r="AM119" s="1"/>
      <c r="AN119" s="375"/>
      <c r="AO119" s="359"/>
      <c r="AP119" s="6"/>
      <c r="AR119" s="1"/>
      <c r="AS119" s="375"/>
      <c r="AT119" s="359"/>
      <c r="AU119" s="6"/>
      <c r="AW119" s="1"/>
      <c r="AX119" s="375"/>
      <c r="AY119" s="359"/>
      <c r="AZ119" s="6"/>
      <c r="BB119" s="1"/>
      <c r="BC119" s="375"/>
      <c r="BD119" s="359"/>
      <c r="BE119" s="6"/>
      <c r="BG119" s="1"/>
      <c r="BH119" s="375"/>
      <c r="BI119" s="359"/>
      <c r="BJ119" s="6"/>
    </row>
    <row r="120" spans="1:62" s="10" customFormat="1">
      <c r="A120" s="1"/>
      <c r="B120" s="1"/>
      <c r="C120" s="375"/>
      <c r="D120" s="359"/>
      <c r="E120" s="6"/>
      <c r="I120" s="1"/>
      <c r="J120" s="375"/>
      <c r="K120" s="359"/>
      <c r="L120" s="6"/>
      <c r="N120" s="1"/>
      <c r="O120" s="375"/>
      <c r="P120" s="359"/>
      <c r="Q120" s="6"/>
      <c r="S120" s="1"/>
      <c r="T120" s="375"/>
      <c r="U120" s="359"/>
      <c r="V120" s="6"/>
      <c r="X120" s="1"/>
      <c r="Y120" s="375"/>
      <c r="Z120" s="359"/>
      <c r="AA120" s="6"/>
      <c r="AC120" s="1"/>
      <c r="AD120" s="375"/>
      <c r="AE120" s="359"/>
      <c r="AF120" s="6"/>
      <c r="AH120" s="1"/>
      <c r="AI120" s="375"/>
      <c r="AJ120" s="359"/>
      <c r="AK120" s="6"/>
      <c r="AM120" s="1"/>
      <c r="AN120" s="375"/>
      <c r="AO120" s="359"/>
      <c r="AP120" s="6"/>
      <c r="AR120" s="1"/>
      <c r="AS120" s="375"/>
      <c r="AT120" s="359"/>
      <c r="AU120" s="6"/>
      <c r="AW120" s="1"/>
      <c r="AX120" s="375"/>
      <c r="AY120" s="359"/>
      <c r="AZ120" s="6"/>
      <c r="BB120" s="1"/>
      <c r="BC120" s="375"/>
      <c r="BD120" s="359"/>
      <c r="BE120" s="6"/>
      <c r="BG120" s="1"/>
      <c r="BH120" s="375"/>
      <c r="BI120" s="359"/>
      <c r="BJ120" s="6"/>
    </row>
    <row r="121" spans="1:62" s="10" customFormat="1">
      <c r="A121" s="1"/>
      <c r="B121" s="1"/>
      <c r="C121" s="375"/>
      <c r="D121" s="359"/>
      <c r="E121" s="6"/>
      <c r="I121" s="1"/>
      <c r="J121" s="375"/>
      <c r="K121" s="359"/>
      <c r="L121" s="6"/>
      <c r="N121" s="1"/>
      <c r="O121" s="375"/>
      <c r="P121" s="359"/>
      <c r="Q121" s="6"/>
      <c r="S121" s="1"/>
      <c r="T121" s="375"/>
      <c r="U121" s="359"/>
      <c r="V121" s="6"/>
      <c r="X121" s="1"/>
      <c r="Y121" s="375"/>
      <c r="Z121" s="359"/>
      <c r="AA121" s="6"/>
      <c r="AC121" s="1"/>
      <c r="AD121" s="375"/>
      <c r="AE121" s="359"/>
      <c r="AF121" s="6"/>
      <c r="AH121" s="1"/>
      <c r="AI121" s="375"/>
      <c r="AJ121" s="359"/>
      <c r="AK121" s="6"/>
      <c r="AM121" s="1"/>
      <c r="AN121" s="375"/>
      <c r="AO121" s="359"/>
      <c r="AP121" s="6"/>
      <c r="AR121" s="1"/>
      <c r="AS121" s="375"/>
      <c r="AT121" s="359"/>
      <c r="AU121" s="6"/>
      <c r="AW121" s="1"/>
      <c r="AX121" s="375"/>
      <c r="AY121" s="359"/>
      <c r="AZ121" s="6"/>
      <c r="BB121" s="1"/>
      <c r="BC121" s="375"/>
      <c r="BD121" s="359"/>
      <c r="BE121" s="6"/>
      <c r="BG121" s="1"/>
      <c r="BH121" s="375"/>
      <c r="BI121" s="359"/>
      <c r="BJ121" s="6"/>
    </row>
    <row r="122" spans="1:62" s="10" customFormat="1">
      <c r="A122" s="1"/>
      <c r="B122" s="1"/>
      <c r="C122" s="375"/>
      <c r="D122" s="359"/>
      <c r="E122" s="6"/>
      <c r="I122" s="1"/>
      <c r="J122" s="375"/>
      <c r="K122" s="359"/>
      <c r="L122" s="6"/>
      <c r="N122" s="1"/>
      <c r="O122" s="375"/>
      <c r="P122" s="359"/>
      <c r="Q122" s="6"/>
      <c r="S122" s="1"/>
      <c r="T122" s="375"/>
      <c r="U122" s="359"/>
      <c r="V122" s="6"/>
      <c r="X122" s="1"/>
      <c r="Y122" s="375"/>
      <c r="Z122" s="359"/>
      <c r="AA122" s="6"/>
      <c r="AC122" s="1"/>
      <c r="AD122" s="375"/>
      <c r="AE122" s="359"/>
      <c r="AF122" s="6"/>
      <c r="AH122" s="1"/>
      <c r="AI122" s="375"/>
      <c r="AJ122" s="359"/>
      <c r="AK122" s="6"/>
      <c r="AM122" s="1"/>
      <c r="AN122" s="375"/>
      <c r="AO122" s="359"/>
      <c r="AP122" s="6"/>
      <c r="AR122" s="1"/>
      <c r="AS122" s="375"/>
      <c r="AT122" s="359"/>
      <c r="AU122" s="6"/>
      <c r="AW122" s="1"/>
      <c r="AX122" s="375"/>
      <c r="AY122" s="359"/>
      <c r="AZ122" s="6"/>
      <c r="BB122" s="1"/>
      <c r="BC122" s="375"/>
      <c r="BD122" s="359"/>
      <c r="BE122" s="6"/>
      <c r="BG122" s="1"/>
      <c r="BH122" s="375"/>
      <c r="BI122" s="359"/>
      <c r="BJ122" s="6"/>
    </row>
    <row r="123" spans="1:62" s="10" customFormat="1">
      <c r="A123" s="1"/>
      <c r="B123" s="1"/>
      <c r="C123" s="375"/>
      <c r="D123" s="359"/>
      <c r="E123" s="6"/>
      <c r="I123" s="1"/>
      <c r="J123" s="375"/>
      <c r="K123" s="359"/>
      <c r="L123" s="6"/>
      <c r="N123" s="1"/>
      <c r="O123" s="375"/>
      <c r="P123" s="359"/>
      <c r="Q123" s="6"/>
      <c r="S123" s="1"/>
      <c r="T123" s="375"/>
      <c r="U123" s="359"/>
      <c r="V123" s="6"/>
      <c r="X123" s="1"/>
      <c r="Y123" s="375"/>
      <c r="Z123" s="359"/>
      <c r="AA123" s="6"/>
      <c r="AC123" s="1"/>
      <c r="AD123" s="375"/>
      <c r="AE123" s="359"/>
      <c r="AF123" s="6"/>
      <c r="AH123" s="1"/>
      <c r="AI123" s="375"/>
      <c r="AJ123" s="359"/>
      <c r="AK123" s="6"/>
      <c r="AM123" s="1"/>
      <c r="AN123" s="375"/>
      <c r="AO123" s="359"/>
      <c r="AP123" s="6"/>
      <c r="AR123" s="1"/>
      <c r="AS123" s="375"/>
      <c r="AT123" s="359"/>
      <c r="AU123" s="6"/>
      <c r="AW123" s="1"/>
      <c r="AX123" s="375"/>
      <c r="AY123" s="359"/>
      <c r="AZ123" s="6"/>
      <c r="BB123" s="1"/>
      <c r="BC123" s="375"/>
      <c r="BD123" s="359"/>
      <c r="BE123" s="6"/>
      <c r="BG123" s="1"/>
      <c r="BH123" s="375"/>
      <c r="BI123" s="359"/>
      <c r="BJ123" s="6"/>
    </row>
    <row r="124" spans="1:62" s="10" customFormat="1">
      <c r="A124" s="1"/>
      <c r="B124" s="1"/>
      <c r="C124" s="375"/>
      <c r="D124" s="359"/>
      <c r="E124" s="6"/>
      <c r="I124" s="1"/>
      <c r="J124" s="375"/>
      <c r="K124" s="359"/>
      <c r="L124" s="6"/>
      <c r="N124" s="1"/>
      <c r="O124" s="375"/>
      <c r="P124" s="359"/>
      <c r="Q124" s="6"/>
      <c r="S124" s="1"/>
      <c r="T124" s="375"/>
      <c r="U124" s="359"/>
      <c r="V124" s="6"/>
      <c r="X124" s="1"/>
      <c r="Y124" s="375"/>
      <c r="Z124" s="359"/>
      <c r="AA124" s="6"/>
      <c r="AC124" s="1"/>
      <c r="AD124" s="375"/>
      <c r="AE124" s="359"/>
      <c r="AF124" s="6"/>
      <c r="AH124" s="1"/>
      <c r="AI124" s="375"/>
      <c r="AJ124" s="359"/>
      <c r="AK124" s="6"/>
      <c r="AM124" s="1"/>
      <c r="AN124" s="375"/>
      <c r="AO124" s="359"/>
      <c r="AP124" s="6"/>
      <c r="AR124" s="1"/>
      <c r="AS124" s="375"/>
      <c r="AT124" s="359"/>
      <c r="AU124" s="6"/>
      <c r="AW124" s="1"/>
      <c r="AX124" s="375"/>
      <c r="AY124" s="359"/>
      <c r="AZ124" s="6"/>
      <c r="BB124" s="1"/>
      <c r="BC124" s="375"/>
      <c r="BD124" s="359"/>
      <c r="BE124" s="6"/>
      <c r="BG124" s="1"/>
      <c r="BH124" s="375"/>
      <c r="BI124" s="359"/>
      <c r="BJ124" s="6"/>
    </row>
    <row r="125" spans="1:62" s="10" customFormat="1">
      <c r="A125" s="1"/>
      <c r="B125" s="1"/>
      <c r="C125" s="375"/>
      <c r="D125" s="359"/>
      <c r="E125" s="6"/>
      <c r="I125" s="1"/>
      <c r="J125" s="375"/>
      <c r="K125" s="359"/>
      <c r="L125" s="6"/>
      <c r="N125" s="1"/>
      <c r="O125" s="375"/>
      <c r="P125" s="359"/>
      <c r="Q125" s="6"/>
      <c r="S125" s="1"/>
      <c r="T125" s="375"/>
      <c r="U125" s="359"/>
      <c r="V125" s="6"/>
      <c r="X125" s="1"/>
      <c r="Y125" s="375"/>
      <c r="Z125" s="359"/>
      <c r="AA125" s="6"/>
      <c r="AC125" s="1"/>
      <c r="AD125" s="375"/>
      <c r="AE125" s="359"/>
      <c r="AF125" s="6"/>
      <c r="AH125" s="1"/>
      <c r="AI125" s="375"/>
      <c r="AJ125" s="359"/>
      <c r="AK125" s="6"/>
      <c r="AM125" s="1"/>
      <c r="AN125" s="375"/>
      <c r="AO125" s="359"/>
      <c r="AP125" s="6"/>
      <c r="AR125" s="1"/>
      <c r="AS125" s="375"/>
      <c r="AT125" s="359"/>
      <c r="AU125" s="6"/>
      <c r="AW125" s="1"/>
      <c r="AX125" s="375"/>
      <c r="AY125" s="359"/>
      <c r="AZ125" s="6"/>
      <c r="BB125" s="1"/>
      <c r="BC125" s="375"/>
      <c r="BD125" s="359"/>
      <c r="BE125" s="6"/>
      <c r="BG125" s="1"/>
      <c r="BH125" s="375"/>
      <c r="BI125" s="359"/>
      <c r="BJ125" s="6"/>
    </row>
    <row r="126" spans="1:62" s="10" customFormat="1">
      <c r="A126" s="1"/>
      <c r="B126" s="1"/>
      <c r="C126" s="375"/>
      <c r="D126" s="359"/>
      <c r="E126" s="6"/>
      <c r="I126" s="1"/>
      <c r="J126" s="375"/>
      <c r="K126" s="359"/>
      <c r="L126" s="6"/>
      <c r="N126" s="1"/>
      <c r="O126" s="375"/>
      <c r="P126" s="359"/>
      <c r="Q126" s="6"/>
      <c r="S126" s="1"/>
      <c r="T126" s="375"/>
      <c r="U126" s="359"/>
      <c r="V126" s="6"/>
      <c r="X126" s="1"/>
      <c r="Y126" s="375"/>
      <c r="Z126" s="359"/>
      <c r="AA126" s="6"/>
      <c r="AC126" s="1"/>
      <c r="AD126" s="375"/>
      <c r="AE126" s="359"/>
      <c r="AF126" s="6"/>
      <c r="AH126" s="1"/>
      <c r="AI126" s="375"/>
      <c r="AJ126" s="359"/>
      <c r="AK126" s="6"/>
      <c r="AM126" s="1"/>
      <c r="AN126" s="375"/>
      <c r="AO126" s="359"/>
      <c r="AP126" s="6"/>
      <c r="AR126" s="1"/>
      <c r="AS126" s="375"/>
      <c r="AT126" s="359"/>
      <c r="AU126" s="6"/>
      <c r="AW126" s="1"/>
      <c r="AX126" s="375"/>
      <c r="AY126" s="359"/>
      <c r="AZ126" s="6"/>
      <c r="BB126" s="1"/>
      <c r="BC126" s="375"/>
      <c r="BD126" s="359"/>
      <c r="BE126" s="6"/>
      <c r="BG126" s="1"/>
      <c r="BH126" s="375"/>
      <c r="BI126" s="359"/>
      <c r="BJ126" s="6"/>
    </row>
    <row r="127" spans="1:62" s="10" customFormat="1">
      <c r="A127" s="1"/>
      <c r="B127" s="1"/>
      <c r="C127" s="375"/>
      <c r="D127" s="359"/>
      <c r="E127" s="6"/>
      <c r="I127" s="1"/>
      <c r="J127" s="375"/>
      <c r="K127" s="359"/>
      <c r="L127" s="6"/>
      <c r="N127" s="1"/>
      <c r="O127" s="375"/>
      <c r="P127" s="359"/>
      <c r="Q127" s="6"/>
      <c r="S127" s="1"/>
      <c r="T127" s="375"/>
      <c r="U127" s="359"/>
      <c r="V127" s="6"/>
      <c r="X127" s="1"/>
      <c r="Y127" s="375"/>
      <c r="Z127" s="359"/>
      <c r="AA127" s="6"/>
      <c r="AC127" s="1"/>
      <c r="AD127" s="375"/>
      <c r="AE127" s="359"/>
      <c r="AF127" s="6"/>
      <c r="AH127" s="1"/>
      <c r="AI127" s="375"/>
      <c r="AJ127" s="359"/>
      <c r="AK127" s="6"/>
      <c r="AM127" s="1"/>
      <c r="AN127" s="375"/>
      <c r="AO127" s="359"/>
      <c r="AP127" s="6"/>
      <c r="AR127" s="1"/>
      <c r="AS127" s="375"/>
      <c r="AT127" s="359"/>
      <c r="AU127" s="6"/>
      <c r="AW127" s="1"/>
      <c r="AX127" s="375"/>
      <c r="AY127" s="359"/>
      <c r="AZ127" s="6"/>
      <c r="BB127" s="1"/>
      <c r="BC127" s="375"/>
      <c r="BD127" s="359"/>
      <c r="BE127" s="6"/>
      <c r="BG127" s="1"/>
      <c r="BH127" s="375"/>
      <c r="BI127" s="359"/>
      <c r="BJ127" s="6"/>
    </row>
    <row r="128" spans="1:62" s="10" customFormat="1">
      <c r="A128" s="1"/>
      <c r="B128" s="1"/>
      <c r="C128" s="375"/>
      <c r="D128" s="359"/>
      <c r="E128" s="6"/>
      <c r="I128" s="1"/>
      <c r="J128" s="375"/>
      <c r="K128" s="359"/>
      <c r="L128" s="6"/>
      <c r="N128" s="1"/>
      <c r="O128" s="375"/>
      <c r="P128" s="359"/>
      <c r="Q128" s="6"/>
      <c r="S128" s="1"/>
      <c r="T128" s="375"/>
      <c r="U128" s="359"/>
      <c r="V128" s="6"/>
      <c r="X128" s="1"/>
      <c r="Y128" s="375"/>
      <c r="Z128" s="359"/>
      <c r="AA128" s="6"/>
      <c r="AC128" s="1"/>
      <c r="AD128" s="375"/>
      <c r="AE128" s="359"/>
      <c r="AF128" s="6"/>
      <c r="AH128" s="1"/>
      <c r="AI128" s="375"/>
      <c r="AJ128" s="359"/>
      <c r="AK128" s="6"/>
      <c r="AM128" s="1"/>
      <c r="AN128" s="375"/>
      <c r="AO128" s="359"/>
      <c r="AP128" s="6"/>
      <c r="AR128" s="1"/>
      <c r="AS128" s="375"/>
      <c r="AT128" s="359"/>
      <c r="AU128" s="6"/>
      <c r="AW128" s="1"/>
      <c r="AX128" s="375"/>
      <c r="AY128" s="359"/>
      <c r="AZ128" s="6"/>
      <c r="BB128" s="1"/>
      <c r="BC128" s="375"/>
      <c r="BD128" s="359"/>
      <c r="BE128" s="6"/>
      <c r="BG128" s="1"/>
      <c r="BH128" s="375"/>
      <c r="BI128" s="359"/>
      <c r="BJ128" s="6"/>
    </row>
    <row r="129" spans="1:62" s="10" customFormat="1">
      <c r="A129" s="1"/>
      <c r="B129" s="1"/>
      <c r="C129" s="375"/>
      <c r="D129" s="359"/>
      <c r="E129" s="6"/>
      <c r="I129" s="1"/>
      <c r="J129" s="375"/>
      <c r="K129" s="359"/>
      <c r="L129" s="6"/>
      <c r="N129" s="1"/>
      <c r="O129" s="375"/>
      <c r="P129" s="359"/>
      <c r="Q129" s="6"/>
      <c r="S129" s="1"/>
      <c r="T129" s="375"/>
      <c r="U129" s="359"/>
      <c r="V129" s="6"/>
      <c r="X129" s="1"/>
      <c r="Y129" s="375"/>
      <c r="Z129" s="359"/>
      <c r="AA129" s="6"/>
      <c r="AC129" s="1"/>
      <c r="AD129" s="375"/>
      <c r="AE129" s="359"/>
      <c r="AF129" s="6"/>
      <c r="AH129" s="1"/>
      <c r="AI129" s="375"/>
      <c r="AJ129" s="359"/>
      <c r="AK129" s="6"/>
      <c r="AM129" s="1"/>
      <c r="AN129" s="375"/>
      <c r="AO129" s="359"/>
      <c r="AP129" s="6"/>
      <c r="AR129" s="1"/>
      <c r="AS129" s="375"/>
      <c r="AT129" s="359"/>
      <c r="AU129" s="6"/>
      <c r="AW129" s="1"/>
      <c r="AX129" s="375"/>
      <c r="AY129" s="359"/>
      <c r="AZ129" s="6"/>
      <c r="BB129" s="1"/>
      <c r="BC129" s="375"/>
      <c r="BD129" s="359"/>
      <c r="BE129" s="6"/>
      <c r="BG129" s="1"/>
      <c r="BH129" s="375"/>
      <c r="BI129" s="359"/>
      <c r="BJ129" s="6"/>
    </row>
    <row r="130" spans="1:62" s="10" customFormat="1">
      <c r="A130" s="1"/>
      <c r="B130" s="1"/>
      <c r="C130" s="375"/>
      <c r="D130" s="359"/>
      <c r="E130" s="6"/>
      <c r="I130" s="1"/>
      <c r="J130" s="375"/>
      <c r="K130" s="359"/>
      <c r="L130" s="6"/>
      <c r="N130" s="1"/>
      <c r="O130" s="375"/>
      <c r="P130" s="359"/>
      <c r="Q130" s="6"/>
      <c r="S130" s="1"/>
      <c r="T130" s="375"/>
      <c r="U130" s="359"/>
      <c r="V130" s="6"/>
      <c r="X130" s="1"/>
      <c r="Y130" s="375"/>
      <c r="Z130" s="359"/>
      <c r="AA130" s="6"/>
      <c r="AC130" s="1"/>
      <c r="AD130" s="375"/>
      <c r="AE130" s="359"/>
      <c r="AF130" s="6"/>
      <c r="AH130" s="1"/>
      <c r="AI130" s="375"/>
      <c r="AJ130" s="359"/>
      <c r="AK130" s="6"/>
      <c r="AM130" s="1"/>
      <c r="AN130" s="375"/>
      <c r="AO130" s="359"/>
      <c r="AP130" s="6"/>
      <c r="AR130" s="1"/>
      <c r="AS130" s="375"/>
      <c r="AT130" s="359"/>
      <c r="AU130" s="6"/>
      <c r="AW130" s="1"/>
      <c r="AX130" s="375"/>
      <c r="AY130" s="359"/>
      <c r="AZ130" s="6"/>
      <c r="BB130" s="1"/>
      <c r="BC130" s="375"/>
      <c r="BD130" s="359"/>
      <c r="BE130" s="6"/>
      <c r="BG130" s="1"/>
      <c r="BH130" s="375"/>
      <c r="BI130" s="359"/>
      <c r="BJ130" s="6"/>
    </row>
    <row r="131" spans="1:62" s="10" customFormat="1">
      <c r="A131" s="1"/>
      <c r="B131" s="1"/>
      <c r="C131" s="375"/>
      <c r="D131" s="359"/>
      <c r="E131" s="6"/>
      <c r="I131" s="1"/>
      <c r="J131" s="375"/>
      <c r="K131" s="359"/>
      <c r="L131" s="6"/>
      <c r="N131" s="1"/>
      <c r="O131" s="375"/>
      <c r="P131" s="359"/>
      <c r="Q131" s="6"/>
      <c r="S131" s="1"/>
      <c r="T131" s="375"/>
      <c r="U131" s="359"/>
      <c r="V131" s="6"/>
      <c r="X131" s="1"/>
      <c r="Y131" s="375"/>
      <c r="Z131" s="359"/>
      <c r="AA131" s="6"/>
      <c r="AC131" s="1"/>
      <c r="AD131" s="375"/>
      <c r="AE131" s="359"/>
      <c r="AF131" s="6"/>
      <c r="AH131" s="1"/>
      <c r="AI131" s="375"/>
      <c r="AJ131" s="359"/>
      <c r="AK131" s="6"/>
      <c r="AM131" s="1"/>
      <c r="AN131" s="375"/>
      <c r="AO131" s="359"/>
      <c r="AP131" s="6"/>
      <c r="AR131" s="1"/>
      <c r="AS131" s="375"/>
      <c r="AT131" s="359"/>
      <c r="AU131" s="6"/>
      <c r="AW131" s="1"/>
      <c r="AX131" s="375"/>
      <c r="AY131" s="359"/>
      <c r="AZ131" s="6"/>
      <c r="BB131" s="1"/>
      <c r="BC131" s="375"/>
      <c r="BD131" s="359"/>
      <c r="BE131" s="6"/>
      <c r="BG131" s="1"/>
      <c r="BH131" s="375"/>
      <c r="BI131" s="359"/>
      <c r="BJ131" s="6"/>
    </row>
    <row r="132" spans="1:62" s="10" customFormat="1">
      <c r="A132" s="1"/>
      <c r="B132" s="1"/>
      <c r="C132" s="375"/>
      <c r="D132" s="359"/>
      <c r="E132" s="6"/>
      <c r="I132" s="1"/>
      <c r="J132" s="375"/>
      <c r="K132" s="359"/>
      <c r="L132" s="6"/>
      <c r="N132" s="1"/>
      <c r="O132" s="375"/>
      <c r="P132" s="359"/>
      <c r="Q132" s="6"/>
      <c r="S132" s="1"/>
      <c r="T132" s="375"/>
      <c r="U132" s="359"/>
      <c r="V132" s="6"/>
      <c r="X132" s="1"/>
      <c r="Y132" s="375"/>
      <c r="Z132" s="359"/>
      <c r="AA132" s="6"/>
      <c r="AC132" s="1"/>
      <c r="AD132" s="375"/>
      <c r="AE132" s="359"/>
      <c r="AF132" s="6"/>
      <c r="AH132" s="1"/>
      <c r="AI132" s="375"/>
      <c r="AJ132" s="359"/>
      <c r="AK132" s="6"/>
      <c r="AM132" s="1"/>
      <c r="AN132" s="375"/>
      <c r="AO132" s="359"/>
      <c r="AP132" s="6"/>
      <c r="AR132" s="1"/>
      <c r="AS132" s="375"/>
      <c r="AT132" s="359"/>
      <c r="AU132" s="6"/>
      <c r="AW132" s="1"/>
      <c r="AX132" s="375"/>
      <c r="AY132" s="359"/>
      <c r="AZ132" s="6"/>
      <c r="BB132" s="1"/>
      <c r="BC132" s="375"/>
      <c r="BD132" s="359"/>
      <c r="BE132" s="6"/>
      <c r="BG132" s="1"/>
      <c r="BH132" s="375"/>
      <c r="BI132" s="359"/>
      <c r="BJ132" s="6"/>
    </row>
    <row r="133" spans="1:62" s="10" customFormat="1">
      <c r="A133" s="1"/>
      <c r="B133" s="1"/>
      <c r="C133" s="375"/>
      <c r="D133" s="359"/>
      <c r="E133" s="6"/>
      <c r="I133" s="1"/>
      <c r="J133" s="375"/>
      <c r="K133" s="359"/>
      <c r="L133" s="6"/>
      <c r="N133" s="1"/>
      <c r="O133" s="375"/>
      <c r="P133" s="359"/>
      <c r="Q133" s="6"/>
      <c r="S133" s="1"/>
      <c r="T133" s="375"/>
      <c r="U133" s="359"/>
      <c r="V133" s="6"/>
      <c r="X133" s="1"/>
      <c r="Y133" s="375"/>
      <c r="Z133" s="359"/>
      <c r="AA133" s="6"/>
      <c r="AC133" s="1"/>
      <c r="AD133" s="375"/>
      <c r="AE133" s="359"/>
      <c r="AF133" s="6"/>
      <c r="AH133" s="1"/>
      <c r="AI133" s="375"/>
      <c r="AJ133" s="359"/>
      <c r="AK133" s="6"/>
      <c r="AM133" s="1"/>
      <c r="AN133" s="375"/>
      <c r="AO133" s="359"/>
      <c r="AP133" s="6"/>
      <c r="AR133" s="1"/>
      <c r="AS133" s="375"/>
      <c r="AT133" s="359"/>
      <c r="AU133" s="6"/>
      <c r="AW133" s="1"/>
      <c r="AX133" s="375"/>
      <c r="AY133" s="359"/>
      <c r="AZ133" s="6"/>
      <c r="BB133" s="1"/>
      <c r="BC133" s="375"/>
      <c r="BD133" s="359"/>
      <c r="BE133" s="6"/>
      <c r="BG133" s="1"/>
      <c r="BH133" s="375"/>
      <c r="BI133" s="359"/>
      <c r="BJ133" s="6"/>
    </row>
    <row r="134" spans="1:62" s="10" customFormat="1">
      <c r="A134" s="1"/>
      <c r="B134" s="1"/>
      <c r="C134" s="375"/>
      <c r="D134" s="359"/>
      <c r="E134" s="6"/>
      <c r="I134" s="1"/>
      <c r="J134" s="375"/>
      <c r="K134" s="359"/>
      <c r="L134" s="6"/>
      <c r="N134" s="1"/>
      <c r="O134" s="375"/>
      <c r="P134" s="359"/>
      <c r="Q134" s="6"/>
      <c r="S134" s="1"/>
      <c r="T134" s="375"/>
      <c r="U134" s="359"/>
      <c r="V134" s="6"/>
      <c r="X134" s="1"/>
      <c r="Y134" s="375"/>
      <c r="Z134" s="359"/>
      <c r="AA134" s="6"/>
      <c r="AC134" s="1"/>
      <c r="AD134" s="375"/>
      <c r="AE134" s="359"/>
      <c r="AF134" s="6"/>
      <c r="AH134" s="1"/>
      <c r="AI134" s="375"/>
      <c r="AJ134" s="359"/>
      <c r="AK134" s="6"/>
      <c r="AM134" s="1"/>
      <c r="AN134" s="375"/>
      <c r="AO134" s="359"/>
      <c r="AP134" s="6"/>
      <c r="AR134" s="1"/>
      <c r="AS134" s="375"/>
      <c r="AT134" s="359"/>
      <c r="AU134" s="6"/>
      <c r="AW134" s="1"/>
      <c r="AX134" s="375"/>
      <c r="AY134" s="359"/>
      <c r="AZ134" s="6"/>
      <c r="BB134" s="1"/>
      <c r="BC134" s="375"/>
      <c r="BD134" s="359"/>
      <c r="BE134" s="6"/>
      <c r="BG134" s="1"/>
      <c r="BH134" s="375"/>
      <c r="BI134" s="359"/>
      <c r="BJ134" s="6"/>
    </row>
    <row r="135" spans="1:62" s="10" customFormat="1">
      <c r="A135" s="1"/>
      <c r="B135" s="1"/>
      <c r="C135" s="375"/>
      <c r="D135" s="359"/>
      <c r="E135" s="6"/>
      <c r="I135" s="1"/>
      <c r="J135" s="375"/>
      <c r="K135" s="359"/>
      <c r="L135" s="6"/>
      <c r="N135" s="1"/>
      <c r="O135" s="375"/>
      <c r="P135" s="359"/>
      <c r="Q135" s="6"/>
      <c r="S135" s="1"/>
      <c r="T135" s="375"/>
      <c r="U135" s="359"/>
      <c r="V135" s="6"/>
      <c r="X135" s="1"/>
      <c r="Y135" s="375"/>
      <c r="Z135" s="359"/>
      <c r="AA135" s="6"/>
      <c r="AC135" s="1"/>
      <c r="AD135" s="375"/>
      <c r="AE135" s="359"/>
      <c r="AF135" s="6"/>
      <c r="AH135" s="1"/>
      <c r="AI135" s="375"/>
      <c r="AJ135" s="359"/>
      <c r="AK135" s="6"/>
      <c r="AM135" s="1"/>
      <c r="AN135" s="375"/>
      <c r="AO135" s="359"/>
      <c r="AP135" s="6"/>
      <c r="AR135" s="1"/>
      <c r="AS135" s="375"/>
      <c r="AT135" s="359"/>
      <c r="AU135" s="6"/>
      <c r="AW135" s="1"/>
      <c r="AX135" s="375"/>
      <c r="AY135" s="359"/>
      <c r="AZ135" s="6"/>
      <c r="BB135" s="1"/>
      <c r="BC135" s="375"/>
      <c r="BD135" s="359"/>
      <c r="BE135" s="6"/>
      <c r="BG135" s="1"/>
      <c r="BH135" s="375"/>
      <c r="BI135" s="359"/>
      <c r="BJ135" s="6"/>
    </row>
    <row r="136" spans="1:62" s="10" customFormat="1">
      <c r="A136" s="1"/>
      <c r="B136" s="1"/>
      <c r="C136" s="375"/>
      <c r="D136" s="359"/>
      <c r="E136" s="6"/>
      <c r="I136" s="1"/>
      <c r="J136" s="375"/>
      <c r="K136" s="359"/>
      <c r="L136" s="6"/>
      <c r="N136" s="1"/>
      <c r="O136" s="375"/>
      <c r="P136" s="359"/>
      <c r="Q136" s="6"/>
      <c r="S136" s="1"/>
      <c r="T136" s="375"/>
      <c r="U136" s="359"/>
      <c r="V136" s="6"/>
      <c r="X136" s="1"/>
      <c r="Y136" s="375"/>
      <c r="Z136" s="359"/>
      <c r="AA136" s="6"/>
      <c r="AC136" s="1"/>
      <c r="AD136" s="375"/>
      <c r="AE136" s="359"/>
      <c r="AF136" s="6"/>
      <c r="AH136" s="1"/>
      <c r="AI136" s="375"/>
      <c r="AJ136" s="359"/>
      <c r="AK136" s="6"/>
      <c r="AM136" s="1"/>
      <c r="AN136" s="375"/>
      <c r="AO136" s="359"/>
      <c r="AP136" s="6"/>
      <c r="AR136" s="1"/>
      <c r="AS136" s="375"/>
      <c r="AT136" s="359"/>
      <c r="AU136" s="6"/>
      <c r="AW136" s="1"/>
      <c r="AX136" s="375"/>
      <c r="AY136" s="359"/>
      <c r="AZ136" s="6"/>
      <c r="BB136" s="1"/>
      <c r="BC136" s="375"/>
      <c r="BD136" s="359"/>
      <c r="BE136" s="6"/>
      <c r="BG136" s="1"/>
      <c r="BH136" s="375"/>
      <c r="BI136" s="359"/>
      <c r="BJ136" s="6"/>
    </row>
    <row r="137" spans="1:62" s="10" customFormat="1">
      <c r="A137" s="1"/>
      <c r="B137" s="1"/>
      <c r="C137" s="375"/>
      <c r="D137" s="359"/>
      <c r="E137" s="6"/>
      <c r="I137" s="1"/>
      <c r="J137" s="375"/>
      <c r="K137" s="359"/>
      <c r="L137" s="6"/>
      <c r="N137" s="1"/>
      <c r="O137" s="375"/>
      <c r="P137" s="359"/>
      <c r="Q137" s="6"/>
      <c r="S137" s="1"/>
      <c r="T137" s="375"/>
      <c r="U137" s="359"/>
      <c r="V137" s="6"/>
      <c r="X137" s="1"/>
      <c r="Y137" s="375"/>
      <c r="Z137" s="359"/>
      <c r="AA137" s="6"/>
      <c r="AC137" s="1"/>
      <c r="AD137" s="375"/>
      <c r="AE137" s="359"/>
      <c r="AF137" s="6"/>
      <c r="AH137" s="1"/>
      <c r="AI137" s="375"/>
      <c r="AJ137" s="359"/>
      <c r="AK137" s="6"/>
      <c r="AM137" s="1"/>
      <c r="AN137" s="375"/>
      <c r="AO137" s="359"/>
      <c r="AP137" s="6"/>
      <c r="AR137" s="1"/>
      <c r="AS137" s="375"/>
      <c r="AT137" s="359"/>
      <c r="AU137" s="6"/>
      <c r="AW137" s="1"/>
      <c r="AX137" s="375"/>
      <c r="AY137" s="359"/>
      <c r="AZ137" s="6"/>
      <c r="BB137" s="1"/>
      <c r="BC137" s="375"/>
      <c r="BD137" s="359"/>
      <c r="BE137" s="6"/>
      <c r="BG137" s="1"/>
      <c r="BH137" s="375"/>
      <c r="BI137" s="359"/>
      <c r="BJ137" s="6"/>
    </row>
    <row r="138" spans="1:62" s="10" customFormat="1">
      <c r="A138" s="1"/>
      <c r="B138" s="1"/>
      <c r="C138" s="375"/>
      <c r="D138" s="359"/>
      <c r="E138" s="6"/>
      <c r="I138" s="1"/>
      <c r="J138" s="375"/>
      <c r="K138" s="359"/>
      <c r="L138" s="6"/>
      <c r="N138" s="1"/>
      <c r="O138" s="375"/>
      <c r="P138" s="359"/>
      <c r="Q138" s="6"/>
      <c r="S138" s="1"/>
      <c r="T138" s="375"/>
      <c r="U138" s="359"/>
      <c r="V138" s="6"/>
      <c r="X138" s="1"/>
      <c r="Y138" s="375"/>
      <c r="Z138" s="359"/>
      <c r="AA138" s="6"/>
      <c r="AC138" s="1"/>
      <c r="AD138" s="375"/>
      <c r="AE138" s="359"/>
      <c r="AF138" s="6"/>
      <c r="AH138" s="1"/>
      <c r="AI138" s="375"/>
      <c r="AJ138" s="359"/>
      <c r="AK138" s="6"/>
      <c r="AM138" s="1"/>
      <c r="AN138" s="375"/>
      <c r="AO138" s="359"/>
      <c r="AP138" s="6"/>
      <c r="AR138" s="1"/>
      <c r="AS138" s="375"/>
      <c r="AT138" s="359"/>
      <c r="AU138" s="6"/>
      <c r="AW138" s="1"/>
      <c r="AX138" s="375"/>
      <c r="AY138" s="359"/>
      <c r="AZ138" s="6"/>
      <c r="BB138" s="1"/>
      <c r="BC138" s="375"/>
      <c r="BD138" s="359"/>
      <c r="BE138" s="6"/>
      <c r="BG138" s="1"/>
      <c r="BH138" s="375"/>
      <c r="BI138" s="359"/>
      <c r="BJ138" s="6"/>
    </row>
    <row r="139" spans="1:62" s="10" customFormat="1">
      <c r="A139" s="1"/>
      <c r="B139" s="1"/>
      <c r="C139" s="375"/>
      <c r="D139" s="359"/>
      <c r="E139" s="6"/>
      <c r="I139" s="1"/>
      <c r="J139" s="375"/>
      <c r="K139" s="359"/>
      <c r="L139" s="6"/>
      <c r="N139" s="1"/>
      <c r="O139" s="375"/>
      <c r="P139" s="359"/>
      <c r="Q139" s="6"/>
      <c r="S139" s="1"/>
      <c r="T139" s="375"/>
      <c r="U139" s="359"/>
      <c r="V139" s="6"/>
      <c r="X139" s="1"/>
      <c r="Y139" s="375"/>
      <c r="Z139" s="359"/>
      <c r="AA139" s="6"/>
      <c r="AC139" s="1"/>
      <c r="AD139" s="375"/>
      <c r="AE139" s="359"/>
      <c r="AF139" s="6"/>
      <c r="AH139" s="1"/>
      <c r="AI139" s="375"/>
      <c r="AJ139" s="359"/>
      <c r="AK139" s="6"/>
      <c r="AM139" s="1"/>
      <c r="AN139" s="375"/>
      <c r="AO139" s="359"/>
      <c r="AP139" s="6"/>
      <c r="AR139" s="1"/>
      <c r="AS139" s="375"/>
      <c r="AT139" s="359"/>
      <c r="AU139" s="6"/>
      <c r="AW139" s="1"/>
      <c r="AX139" s="375"/>
      <c r="AY139" s="359"/>
      <c r="AZ139" s="6"/>
      <c r="BB139" s="1"/>
      <c r="BC139" s="375"/>
      <c r="BD139" s="359"/>
      <c r="BE139" s="6"/>
      <c r="BG139" s="1"/>
      <c r="BH139" s="375"/>
      <c r="BI139" s="359"/>
      <c r="BJ139" s="6"/>
    </row>
    <row r="140" spans="1:62" s="10" customFormat="1">
      <c r="A140" s="1"/>
      <c r="B140" s="1"/>
      <c r="C140" s="375"/>
      <c r="D140" s="359"/>
      <c r="E140" s="6"/>
      <c r="I140" s="1"/>
      <c r="J140" s="375"/>
      <c r="K140" s="359"/>
      <c r="L140" s="6"/>
      <c r="N140" s="1"/>
      <c r="O140" s="375"/>
      <c r="P140" s="359"/>
      <c r="Q140" s="6"/>
      <c r="S140" s="1"/>
      <c r="T140" s="375"/>
      <c r="U140" s="359"/>
      <c r="V140" s="6"/>
      <c r="X140" s="1"/>
      <c r="Y140" s="375"/>
      <c r="Z140" s="359"/>
      <c r="AA140" s="6"/>
      <c r="AC140" s="1"/>
      <c r="AD140" s="375"/>
      <c r="AE140" s="359"/>
      <c r="AF140" s="6"/>
      <c r="AH140" s="1"/>
      <c r="AI140" s="375"/>
      <c r="AJ140" s="359"/>
      <c r="AK140" s="6"/>
      <c r="AM140" s="1"/>
      <c r="AN140" s="375"/>
      <c r="AO140" s="359"/>
      <c r="AP140" s="6"/>
      <c r="AR140" s="1"/>
      <c r="AS140" s="375"/>
      <c r="AT140" s="359"/>
      <c r="AU140" s="6"/>
      <c r="AW140" s="1"/>
      <c r="AX140" s="375"/>
      <c r="AY140" s="359"/>
      <c r="AZ140" s="6"/>
      <c r="BB140" s="1"/>
      <c r="BC140" s="375"/>
      <c r="BD140" s="359"/>
      <c r="BE140" s="6"/>
      <c r="BG140" s="1"/>
      <c r="BH140" s="375"/>
      <c r="BI140" s="359"/>
      <c r="BJ140" s="6"/>
    </row>
    <row r="141" spans="1:62" s="10" customFormat="1">
      <c r="A141" s="1"/>
      <c r="B141" s="1"/>
      <c r="C141" s="375"/>
      <c r="D141" s="359"/>
      <c r="E141" s="6"/>
      <c r="I141" s="1"/>
      <c r="J141" s="375"/>
      <c r="K141" s="359"/>
      <c r="L141" s="6"/>
      <c r="N141" s="1"/>
      <c r="O141" s="375"/>
      <c r="P141" s="359"/>
      <c r="Q141" s="6"/>
      <c r="S141" s="1"/>
      <c r="T141" s="375"/>
      <c r="U141" s="359"/>
      <c r="V141" s="6"/>
      <c r="X141" s="1"/>
      <c r="Y141" s="375"/>
      <c r="Z141" s="359"/>
      <c r="AA141" s="6"/>
      <c r="AC141" s="1"/>
      <c r="AD141" s="375"/>
      <c r="AE141" s="359"/>
      <c r="AF141" s="6"/>
      <c r="AH141" s="1"/>
      <c r="AI141" s="375"/>
      <c r="AJ141" s="359"/>
      <c r="AK141" s="6"/>
      <c r="AM141" s="1"/>
      <c r="AN141" s="375"/>
      <c r="AO141" s="359"/>
      <c r="AP141" s="6"/>
      <c r="AR141" s="1"/>
      <c r="AS141" s="375"/>
      <c r="AT141" s="359"/>
      <c r="AU141" s="6"/>
      <c r="AW141" s="1"/>
      <c r="AX141" s="375"/>
      <c r="AY141" s="359"/>
      <c r="AZ141" s="6"/>
      <c r="BB141" s="1"/>
      <c r="BC141" s="375"/>
      <c r="BD141" s="359"/>
      <c r="BE141" s="6"/>
      <c r="BG141" s="1"/>
      <c r="BH141" s="375"/>
      <c r="BI141" s="359"/>
      <c r="BJ141" s="6"/>
    </row>
    <row r="142" spans="1:62" s="10" customFormat="1">
      <c r="A142" s="1"/>
      <c r="B142" s="1"/>
      <c r="C142" s="375"/>
      <c r="D142" s="359"/>
      <c r="E142" s="6"/>
      <c r="I142" s="1"/>
      <c r="J142" s="375"/>
      <c r="K142" s="359"/>
      <c r="L142" s="6"/>
      <c r="N142" s="1"/>
      <c r="O142" s="375"/>
      <c r="P142" s="359"/>
      <c r="Q142" s="6"/>
      <c r="S142" s="1"/>
      <c r="T142" s="375"/>
      <c r="U142" s="359"/>
      <c r="V142" s="6"/>
      <c r="X142" s="1"/>
      <c r="Y142" s="375"/>
      <c r="Z142" s="359"/>
      <c r="AA142" s="6"/>
      <c r="AC142" s="1"/>
      <c r="AD142" s="375"/>
      <c r="AE142" s="359"/>
      <c r="AF142" s="6"/>
      <c r="AH142" s="1"/>
      <c r="AI142" s="375"/>
      <c r="AJ142" s="359"/>
      <c r="AK142" s="6"/>
      <c r="AM142" s="1"/>
      <c r="AN142" s="375"/>
      <c r="AO142" s="359"/>
      <c r="AP142" s="6"/>
      <c r="AR142" s="1"/>
      <c r="AS142" s="375"/>
      <c r="AT142" s="359"/>
      <c r="AU142" s="6"/>
      <c r="AW142" s="1"/>
      <c r="AX142" s="375"/>
      <c r="AY142" s="359"/>
      <c r="AZ142" s="6"/>
      <c r="BB142" s="1"/>
      <c r="BC142" s="375"/>
      <c r="BD142" s="359"/>
      <c r="BE142" s="6"/>
      <c r="BG142" s="1"/>
      <c r="BH142" s="375"/>
      <c r="BI142" s="359"/>
      <c r="BJ142" s="6"/>
    </row>
    <row r="143" spans="1:62" s="10" customFormat="1">
      <c r="A143" s="1"/>
      <c r="B143" s="1"/>
      <c r="C143" s="375"/>
      <c r="D143" s="359"/>
      <c r="E143" s="6"/>
      <c r="I143" s="1"/>
      <c r="J143" s="375"/>
      <c r="K143" s="359"/>
      <c r="L143" s="6"/>
      <c r="N143" s="1"/>
      <c r="O143" s="375"/>
      <c r="P143" s="359"/>
      <c r="Q143" s="6"/>
      <c r="S143" s="1"/>
      <c r="T143" s="375"/>
      <c r="U143" s="359"/>
      <c r="V143" s="6"/>
      <c r="X143" s="1"/>
      <c r="Y143" s="375"/>
      <c r="Z143" s="359"/>
      <c r="AA143" s="6"/>
      <c r="AC143" s="1"/>
      <c r="AD143" s="375"/>
      <c r="AE143" s="359"/>
      <c r="AF143" s="6"/>
      <c r="AH143" s="1"/>
      <c r="AI143" s="375"/>
      <c r="AJ143" s="359"/>
      <c r="AK143" s="6"/>
      <c r="AM143" s="1"/>
      <c r="AN143" s="375"/>
      <c r="AO143" s="359"/>
      <c r="AP143" s="6"/>
      <c r="AR143" s="1"/>
      <c r="AS143" s="375"/>
      <c r="AT143" s="359"/>
      <c r="AU143" s="6"/>
      <c r="AW143" s="1"/>
      <c r="AX143" s="375"/>
      <c r="AY143" s="359"/>
      <c r="AZ143" s="6"/>
      <c r="BB143" s="1"/>
      <c r="BC143" s="375"/>
      <c r="BD143" s="359"/>
      <c r="BE143" s="6"/>
      <c r="BG143" s="1"/>
      <c r="BH143" s="375"/>
      <c r="BI143" s="359"/>
      <c r="BJ143" s="6"/>
    </row>
    <row r="144" spans="1:62" s="10" customFormat="1">
      <c r="A144" s="1"/>
      <c r="B144" s="1"/>
      <c r="C144" s="375"/>
      <c r="D144" s="359"/>
      <c r="E144" s="6"/>
      <c r="I144" s="1"/>
      <c r="J144" s="375"/>
      <c r="K144" s="359"/>
      <c r="L144" s="6"/>
      <c r="N144" s="1"/>
      <c r="O144" s="375"/>
      <c r="P144" s="359"/>
      <c r="Q144" s="6"/>
      <c r="S144" s="1"/>
      <c r="T144" s="375"/>
      <c r="U144" s="359"/>
      <c r="V144" s="6"/>
      <c r="X144" s="1"/>
      <c r="Y144" s="375"/>
      <c r="Z144" s="359"/>
      <c r="AA144" s="6"/>
      <c r="AC144" s="1"/>
      <c r="AD144" s="375"/>
      <c r="AE144" s="359"/>
      <c r="AF144" s="6"/>
      <c r="AH144" s="1"/>
      <c r="AI144" s="375"/>
      <c r="AJ144" s="359"/>
      <c r="AK144" s="6"/>
      <c r="AM144" s="1"/>
      <c r="AN144" s="375"/>
      <c r="AO144" s="359"/>
      <c r="AP144" s="6"/>
      <c r="AR144" s="1"/>
      <c r="AS144" s="375"/>
      <c r="AT144" s="359"/>
      <c r="AU144" s="6"/>
      <c r="AW144" s="1"/>
      <c r="AX144" s="375"/>
      <c r="AY144" s="359"/>
      <c r="AZ144" s="6"/>
      <c r="BB144" s="1"/>
      <c r="BC144" s="375"/>
      <c r="BD144" s="359"/>
      <c r="BE144" s="6"/>
      <c r="BG144" s="1"/>
      <c r="BH144" s="375"/>
      <c r="BI144" s="359"/>
      <c r="BJ144" s="6"/>
    </row>
    <row r="145" spans="1:62" s="10" customFormat="1">
      <c r="A145" s="1"/>
      <c r="B145" s="1"/>
      <c r="C145" s="375"/>
      <c r="D145" s="359"/>
      <c r="E145" s="6"/>
      <c r="I145" s="1"/>
      <c r="J145" s="375"/>
      <c r="K145" s="359"/>
      <c r="L145" s="6"/>
      <c r="N145" s="1"/>
      <c r="O145" s="375"/>
      <c r="P145" s="359"/>
      <c r="Q145" s="6"/>
      <c r="S145" s="1"/>
      <c r="T145" s="375"/>
      <c r="U145" s="359"/>
      <c r="V145" s="6"/>
      <c r="X145" s="1"/>
      <c r="Y145" s="375"/>
      <c r="Z145" s="359"/>
      <c r="AA145" s="6"/>
      <c r="AC145" s="1"/>
      <c r="AD145" s="375"/>
      <c r="AE145" s="359"/>
      <c r="AF145" s="6"/>
      <c r="AH145" s="1"/>
      <c r="AI145" s="375"/>
      <c r="AJ145" s="359"/>
      <c r="AK145" s="6"/>
      <c r="AM145" s="1"/>
      <c r="AN145" s="375"/>
      <c r="AO145" s="359"/>
      <c r="AP145" s="6"/>
      <c r="AR145" s="1"/>
      <c r="AS145" s="375"/>
      <c r="AT145" s="359"/>
      <c r="AU145" s="6"/>
      <c r="AW145" s="1"/>
      <c r="AX145" s="375"/>
      <c r="AY145" s="359"/>
      <c r="AZ145" s="6"/>
      <c r="BB145" s="1"/>
      <c r="BC145" s="375"/>
      <c r="BD145" s="359"/>
      <c r="BE145" s="6"/>
      <c r="BG145" s="1"/>
      <c r="BH145" s="375"/>
      <c r="BI145" s="359"/>
      <c r="BJ145" s="6"/>
    </row>
    <row r="146" spans="1:62" s="10" customFormat="1">
      <c r="A146" s="1"/>
      <c r="B146" s="1"/>
      <c r="C146" s="375"/>
      <c r="D146" s="359"/>
      <c r="E146" s="6"/>
      <c r="I146" s="1"/>
      <c r="J146" s="375"/>
      <c r="K146" s="359"/>
      <c r="L146" s="6"/>
      <c r="N146" s="1"/>
      <c r="O146" s="375"/>
      <c r="P146" s="359"/>
      <c r="Q146" s="6"/>
      <c r="S146" s="1"/>
      <c r="T146" s="375"/>
      <c r="U146" s="359"/>
      <c r="V146" s="6"/>
      <c r="X146" s="1"/>
      <c r="Y146" s="375"/>
      <c r="Z146" s="359"/>
      <c r="AA146" s="6"/>
      <c r="AC146" s="1"/>
      <c r="AD146" s="375"/>
      <c r="AE146" s="359"/>
      <c r="AF146" s="6"/>
      <c r="AH146" s="1"/>
      <c r="AI146" s="375"/>
      <c r="AJ146" s="359"/>
      <c r="AK146" s="6"/>
      <c r="AM146" s="1"/>
      <c r="AN146" s="375"/>
      <c r="AO146" s="359"/>
      <c r="AP146" s="6"/>
      <c r="AR146" s="1"/>
      <c r="AS146" s="375"/>
      <c r="AT146" s="359"/>
      <c r="AU146" s="6"/>
      <c r="AW146" s="1"/>
      <c r="AX146" s="375"/>
      <c r="AY146" s="359"/>
      <c r="AZ146" s="6"/>
      <c r="BB146" s="1"/>
      <c r="BC146" s="375"/>
      <c r="BD146" s="359"/>
      <c r="BE146" s="6"/>
      <c r="BG146" s="1"/>
      <c r="BH146" s="375"/>
      <c r="BI146" s="359"/>
      <c r="BJ146" s="6"/>
    </row>
    <row r="147" spans="1:62" s="10" customFormat="1">
      <c r="A147" s="1"/>
      <c r="B147" s="1"/>
      <c r="C147" s="375"/>
      <c r="D147" s="359"/>
      <c r="E147" s="6"/>
      <c r="I147" s="1"/>
      <c r="J147" s="375"/>
      <c r="K147" s="359"/>
      <c r="L147" s="6"/>
      <c r="N147" s="1"/>
      <c r="O147" s="375"/>
      <c r="P147" s="359"/>
      <c r="Q147" s="6"/>
      <c r="S147" s="1"/>
      <c r="T147" s="375"/>
      <c r="U147" s="359"/>
      <c r="V147" s="6"/>
      <c r="X147" s="1"/>
      <c r="Y147" s="375"/>
      <c r="Z147" s="359"/>
      <c r="AA147" s="6"/>
      <c r="AC147" s="1"/>
      <c r="AD147" s="375"/>
      <c r="AE147" s="359"/>
      <c r="AF147" s="6"/>
      <c r="AH147" s="1"/>
      <c r="AI147" s="375"/>
      <c r="AJ147" s="359"/>
      <c r="AK147" s="6"/>
      <c r="AM147" s="1"/>
      <c r="AN147" s="375"/>
      <c r="AO147" s="359"/>
      <c r="AP147" s="6"/>
      <c r="AR147" s="1"/>
      <c r="AS147" s="375"/>
      <c r="AT147" s="359"/>
      <c r="AU147" s="6"/>
      <c r="AW147" s="1"/>
      <c r="AX147" s="375"/>
      <c r="AY147" s="359"/>
      <c r="AZ147" s="6"/>
      <c r="BB147" s="1"/>
      <c r="BC147" s="375"/>
      <c r="BD147" s="359"/>
      <c r="BE147" s="6"/>
      <c r="BG147" s="1"/>
      <c r="BH147" s="375"/>
      <c r="BI147" s="359"/>
      <c r="BJ147" s="6"/>
    </row>
    <row r="148" spans="1:62" s="10" customFormat="1">
      <c r="A148" s="1"/>
      <c r="B148" s="1"/>
      <c r="C148" s="375"/>
      <c r="D148" s="359"/>
      <c r="E148" s="6"/>
      <c r="I148" s="1"/>
      <c r="J148" s="375"/>
      <c r="K148" s="359"/>
      <c r="L148" s="6"/>
      <c r="N148" s="1"/>
      <c r="O148" s="375"/>
      <c r="P148" s="359"/>
      <c r="Q148" s="6"/>
      <c r="S148" s="1"/>
      <c r="T148" s="375"/>
      <c r="U148" s="359"/>
      <c r="V148" s="6"/>
      <c r="X148" s="1"/>
      <c r="Y148" s="375"/>
      <c r="Z148" s="359"/>
      <c r="AA148" s="6"/>
      <c r="AC148" s="1"/>
      <c r="AD148" s="375"/>
      <c r="AE148" s="359"/>
      <c r="AF148" s="6"/>
      <c r="AH148" s="1"/>
      <c r="AI148" s="375"/>
      <c r="AJ148" s="359"/>
      <c r="AK148" s="6"/>
      <c r="AM148" s="1"/>
      <c r="AN148" s="375"/>
      <c r="AO148" s="359"/>
      <c r="AP148" s="6"/>
      <c r="AR148" s="1"/>
      <c r="AS148" s="375"/>
      <c r="AT148" s="359"/>
      <c r="AU148" s="6"/>
      <c r="AW148" s="1"/>
      <c r="AX148" s="375"/>
      <c r="AY148" s="359"/>
      <c r="AZ148" s="6"/>
      <c r="BB148" s="1"/>
      <c r="BC148" s="375"/>
      <c r="BD148" s="359"/>
      <c r="BE148" s="6"/>
      <c r="BG148" s="1"/>
      <c r="BH148" s="375"/>
      <c r="BI148" s="359"/>
      <c r="BJ148" s="6"/>
    </row>
    <row r="149" spans="1:62" s="10" customFormat="1">
      <c r="A149" s="1"/>
      <c r="B149" s="1"/>
      <c r="C149" s="375"/>
      <c r="D149" s="359"/>
      <c r="E149" s="6"/>
      <c r="I149" s="1"/>
      <c r="J149" s="375"/>
      <c r="K149" s="359"/>
      <c r="L149" s="6"/>
      <c r="N149" s="1"/>
      <c r="O149" s="375"/>
      <c r="P149" s="359"/>
      <c r="Q149" s="6"/>
      <c r="S149" s="1"/>
      <c r="T149" s="375"/>
      <c r="U149" s="359"/>
      <c r="V149" s="6"/>
      <c r="X149" s="1"/>
      <c r="Y149" s="375"/>
      <c r="Z149" s="359"/>
      <c r="AA149" s="6"/>
      <c r="AC149" s="1"/>
      <c r="AD149" s="375"/>
      <c r="AE149" s="359"/>
      <c r="AF149" s="6"/>
      <c r="AH149" s="1"/>
      <c r="AI149" s="375"/>
      <c r="AJ149" s="359"/>
      <c r="AK149" s="6"/>
      <c r="AM149" s="1"/>
      <c r="AN149" s="375"/>
      <c r="AO149" s="359"/>
      <c r="AP149" s="6"/>
      <c r="AR149" s="1"/>
      <c r="AS149" s="375"/>
      <c r="AT149" s="359"/>
      <c r="AU149" s="6"/>
      <c r="AW149" s="1"/>
      <c r="AX149" s="375"/>
      <c r="AY149" s="359"/>
      <c r="AZ149" s="6"/>
      <c r="BB149" s="1"/>
      <c r="BC149" s="375"/>
      <c r="BD149" s="359"/>
      <c r="BE149" s="6"/>
      <c r="BG149" s="1"/>
      <c r="BH149" s="375"/>
      <c r="BI149" s="359"/>
      <c r="BJ149" s="6"/>
    </row>
    <row r="150" spans="1:62" s="10" customFormat="1">
      <c r="A150" s="1"/>
      <c r="B150" s="1"/>
      <c r="C150" s="375"/>
      <c r="D150" s="359"/>
      <c r="E150" s="6"/>
      <c r="I150" s="1"/>
      <c r="J150" s="375"/>
      <c r="K150" s="359"/>
      <c r="L150" s="6"/>
      <c r="N150" s="1"/>
      <c r="O150" s="375"/>
      <c r="P150" s="359"/>
      <c r="Q150" s="6"/>
      <c r="S150" s="1"/>
      <c r="T150" s="375"/>
      <c r="U150" s="359"/>
      <c r="V150" s="6"/>
      <c r="X150" s="1"/>
      <c r="Y150" s="375"/>
      <c r="Z150" s="359"/>
      <c r="AA150" s="6"/>
      <c r="AC150" s="1"/>
      <c r="AD150" s="375"/>
      <c r="AE150" s="359"/>
      <c r="AF150" s="6"/>
      <c r="AH150" s="1"/>
      <c r="AI150" s="375"/>
      <c r="AJ150" s="359"/>
      <c r="AK150" s="6"/>
      <c r="AM150" s="1"/>
      <c r="AN150" s="375"/>
      <c r="AO150" s="359"/>
      <c r="AP150" s="6"/>
      <c r="AR150" s="1"/>
      <c r="AS150" s="375"/>
      <c r="AT150" s="359"/>
      <c r="AU150" s="6"/>
      <c r="AW150" s="1"/>
      <c r="AX150" s="375"/>
      <c r="AY150" s="359"/>
      <c r="AZ150" s="6"/>
      <c r="BB150" s="1"/>
      <c r="BC150" s="375"/>
      <c r="BD150" s="359"/>
      <c r="BE150" s="6"/>
      <c r="BG150" s="1"/>
      <c r="BH150" s="375"/>
      <c r="BI150" s="359"/>
      <c r="BJ150" s="6"/>
    </row>
    <row r="151" spans="1:62" s="10" customFormat="1">
      <c r="A151" s="1"/>
      <c r="B151" s="1"/>
      <c r="C151" s="375"/>
      <c r="D151" s="359"/>
      <c r="E151" s="6"/>
      <c r="I151" s="1"/>
      <c r="J151" s="375"/>
      <c r="K151" s="359"/>
      <c r="L151" s="6"/>
      <c r="N151" s="1"/>
      <c r="O151" s="375"/>
      <c r="P151" s="359"/>
      <c r="Q151" s="6"/>
      <c r="S151" s="1"/>
      <c r="T151" s="375"/>
      <c r="U151" s="359"/>
      <c r="V151" s="6"/>
      <c r="X151" s="1"/>
      <c r="Y151" s="375"/>
      <c r="Z151" s="359"/>
      <c r="AA151" s="6"/>
      <c r="AC151" s="1"/>
      <c r="AD151" s="375"/>
      <c r="AE151" s="359"/>
      <c r="AF151" s="6"/>
      <c r="AH151" s="1"/>
      <c r="AI151" s="375"/>
      <c r="AJ151" s="359"/>
      <c r="AK151" s="6"/>
      <c r="AM151" s="1"/>
      <c r="AN151" s="375"/>
      <c r="AO151" s="359"/>
      <c r="AP151" s="6"/>
      <c r="AR151" s="1"/>
      <c r="AS151" s="375"/>
      <c r="AT151" s="359"/>
      <c r="AU151" s="6"/>
      <c r="AW151" s="1"/>
      <c r="AX151" s="375"/>
      <c r="AY151" s="359"/>
      <c r="AZ151" s="6"/>
      <c r="BB151" s="1"/>
      <c r="BC151" s="375"/>
      <c r="BD151" s="359"/>
      <c r="BE151" s="6"/>
      <c r="BG151" s="1"/>
      <c r="BH151" s="375"/>
      <c r="BI151" s="359"/>
      <c r="BJ151" s="6"/>
    </row>
    <row r="152" spans="1:62" s="10" customFormat="1">
      <c r="A152" s="1"/>
      <c r="B152" s="1"/>
      <c r="C152" s="375"/>
      <c r="D152" s="359"/>
      <c r="E152" s="6"/>
      <c r="I152" s="1"/>
      <c r="J152" s="375"/>
      <c r="K152" s="359"/>
      <c r="L152" s="6"/>
      <c r="N152" s="1"/>
      <c r="O152" s="375"/>
      <c r="P152" s="359"/>
      <c r="Q152" s="6"/>
      <c r="S152" s="1"/>
      <c r="T152" s="375"/>
      <c r="U152" s="359"/>
      <c r="V152" s="6"/>
      <c r="X152" s="1"/>
      <c r="Y152" s="375"/>
      <c r="Z152" s="359"/>
      <c r="AA152" s="6"/>
      <c r="AC152" s="1"/>
      <c r="AD152" s="375"/>
      <c r="AE152" s="359"/>
      <c r="AF152" s="6"/>
      <c r="AH152" s="1"/>
      <c r="AI152" s="375"/>
      <c r="AJ152" s="359"/>
      <c r="AK152" s="6"/>
      <c r="AM152" s="1"/>
      <c r="AN152" s="375"/>
      <c r="AO152" s="359"/>
      <c r="AP152" s="6"/>
      <c r="AR152" s="1"/>
      <c r="AS152" s="375"/>
      <c r="AT152" s="359"/>
      <c r="AU152" s="6"/>
      <c r="AW152" s="1"/>
      <c r="AX152" s="375"/>
      <c r="AY152" s="359"/>
      <c r="AZ152" s="6"/>
      <c r="BB152" s="1"/>
      <c r="BC152" s="375"/>
      <c r="BD152" s="359"/>
      <c r="BE152" s="6"/>
      <c r="BG152" s="1"/>
      <c r="BH152" s="375"/>
      <c r="BI152" s="359"/>
      <c r="BJ152" s="6"/>
    </row>
    <row r="153" spans="1:62" s="10" customFormat="1">
      <c r="A153" s="1"/>
      <c r="B153" s="1"/>
      <c r="C153" s="375"/>
      <c r="D153" s="359"/>
      <c r="E153" s="6"/>
      <c r="I153" s="1"/>
      <c r="J153" s="375"/>
      <c r="K153" s="359"/>
      <c r="L153" s="6"/>
      <c r="N153" s="1"/>
      <c r="O153" s="375"/>
      <c r="P153" s="359"/>
      <c r="Q153" s="6"/>
      <c r="S153" s="1"/>
      <c r="T153" s="375"/>
      <c r="U153" s="359"/>
      <c r="V153" s="6"/>
      <c r="X153" s="1"/>
      <c r="Y153" s="375"/>
      <c r="Z153" s="359"/>
      <c r="AA153" s="6"/>
      <c r="AC153" s="1"/>
      <c r="AD153" s="375"/>
      <c r="AE153" s="359"/>
      <c r="AF153" s="6"/>
      <c r="AH153" s="1"/>
      <c r="AI153" s="375"/>
      <c r="AJ153" s="359"/>
      <c r="AK153" s="6"/>
      <c r="AM153" s="1"/>
      <c r="AN153" s="375"/>
      <c r="AO153" s="359"/>
      <c r="AP153" s="6"/>
      <c r="AR153" s="1"/>
      <c r="AS153" s="375"/>
      <c r="AT153" s="359"/>
      <c r="AU153" s="6"/>
      <c r="AW153" s="1"/>
      <c r="AX153" s="375"/>
      <c r="AY153" s="359"/>
      <c r="AZ153" s="6"/>
      <c r="BB153" s="1"/>
      <c r="BC153" s="375"/>
      <c r="BD153" s="359"/>
      <c r="BE153" s="6"/>
      <c r="BG153" s="1"/>
      <c r="BH153" s="375"/>
      <c r="BI153" s="359"/>
      <c r="BJ153" s="6"/>
    </row>
    <row r="154" spans="1:62" s="10" customFormat="1">
      <c r="A154" s="1"/>
      <c r="B154" s="1"/>
      <c r="C154" s="375"/>
      <c r="D154" s="359"/>
      <c r="E154" s="6"/>
      <c r="I154" s="1"/>
      <c r="J154" s="375"/>
      <c r="K154" s="359"/>
      <c r="L154" s="6"/>
      <c r="N154" s="1"/>
      <c r="O154" s="375"/>
      <c r="P154" s="359"/>
      <c r="Q154" s="6"/>
      <c r="S154" s="1"/>
      <c r="T154" s="375"/>
      <c r="U154" s="359"/>
      <c r="V154" s="6"/>
      <c r="X154" s="1"/>
      <c r="Y154" s="375"/>
      <c r="Z154" s="359"/>
      <c r="AA154" s="6"/>
      <c r="AC154" s="1"/>
      <c r="AD154" s="375"/>
      <c r="AE154" s="359"/>
      <c r="AF154" s="6"/>
      <c r="AH154" s="1"/>
      <c r="AI154" s="375"/>
      <c r="AJ154" s="359"/>
      <c r="AK154" s="6"/>
      <c r="AM154" s="1"/>
      <c r="AN154" s="375"/>
      <c r="AO154" s="359"/>
      <c r="AP154" s="6"/>
      <c r="AR154" s="1"/>
      <c r="AS154" s="375"/>
      <c r="AT154" s="359"/>
      <c r="AU154" s="6"/>
      <c r="AW154" s="1"/>
      <c r="AX154" s="375"/>
      <c r="AY154" s="359"/>
      <c r="AZ154" s="6"/>
      <c r="BB154" s="1"/>
      <c r="BC154" s="375"/>
      <c r="BD154" s="359"/>
      <c r="BE154" s="6"/>
      <c r="BG154" s="1"/>
      <c r="BH154" s="375"/>
      <c r="BI154" s="359"/>
      <c r="BJ154" s="6"/>
    </row>
    <row r="155" spans="1:62" s="10" customFormat="1">
      <c r="A155" s="1"/>
      <c r="B155" s="1"/>
      <c r="C155" s="375"/>
      <c r="D155" s="359"/>
      <c r="E155" s="6"/>
      <c r="I155" s="1"/>
      <c r="J155" s="375"/>
      <c r="K155" s="359"/>
      <c r="L155" s="6"/>
      <c r="N155" s="1"/>
      <c r="O155" s="375"/>
      <c r="P155" s="359"/>
      <c r="Q155" s="6"/>
      <c r="S155" s="1"/>
      <c r="T155" s="375"/>
      <c r="U155" s="359"/>
      <c r="V155" s="6"/>
      <c r="X155" s="1"/>
      <c r="Y155" s="375"/>
      <c r="Z155" s="359"/>
      <c r="AA155" s="6"/>
      <c r="AC155" s="1"/>
      <c r="AD155" s="375"/>
      <c r="AE155" s="359"/>
      <c r="AF155" s="6"/>
      <c r="AH155" s="1"/>
      <c r="AI155" s="375"/>
      <c r="AJ155" s="359"/>
      <c r="AK155" s="6"/>
      <c r="AM155" s="1"/>
      <c r="AN155" s="375"/>
      <c r="AO155" s="359"/>
      <c r="AP155" s="6"/>
      <c r="AR155" s="1"/>
      <c r="AS155" s="375"/>
      <c r="AT155" s="359"/>
      <c r="AU155" s="6"/>
      <c r="AW155" s="1"/>
      <c r="AX155" s="375"/>
      <c r="AY155" s="359"/>
      <c r="AZ155" s="6"/>
      <c r="BB155" s="1"/>
      <c r="BC155" s="375"/>
      <c r="BD155" s="359"/>
      <c r="BE155" s="6"/>
      <c r="BG155" s="1"/>
      <c r="BH155" s="375"/>
      <c r="BI155" s="359"/>
      <c r="BJ155" s="6"/>
    </row>
    <row r="156" spans="1:62" s="10" customFormat="1">
      <c r="A156" s="1"/>
      <c r="B156" s="1"/>
      <c r="C156" s="375"/>
      <c r="D156" s="359"/>
      <c r="E156" s="6"/>
      <c r="I156" s="1"/>
      <c r="J156" s="375"/>
      <c r="K156" s="359"/>
      <c r="L156" s="6"/>
      <c r="N156" s="1"/>
      <c r="O156" s="375"/>
      <c r="P156" s="359"/>
      <c r="Q156" s="6"/>
      <c r="S156" s="1"/>
      <c r="T156" s="375"/>
      <c r="U156" s="359"/>
      <c r="V156" s="6"/>
      <c r="X156" s="1"/>
      <c r="Y156" s="375"/>
      <c r="Z156" s="359"/>
      <c r="AA156" s="6"/>
      <c r="AC156" s="1"/>
      <c r="AD156" s="375"/>
      <c r="AE156" s="359"/>
      <c r="AF156" s="6"/>
      <c r="AH156" s="1"/>
      <c r="AI156" s="375"/>
      <c r="AJ156" s="359"/>
      <c r="AK156" s="6"/>
      <c r="AM156" s="1"/>
      <c r="AN156" s="375"/>
      <c r="AO156" s="359"/>
      <c r="AP156" s="6"/>
      <c r="AR156" s="1"/>
      <c r="AS156" s="375"/>
      <c r="AT156" s="359"/>
      <c r="AU156" s="6"/>
      <c r="AW156" s="1"/>
      <c r="AX156" s="375"/>
      <c r="AY156" s="359"/>
      <c r="AZ156" s="6"/>
      <c r="BB156" s="1"/>
      <c r="BC156" s="375"/>
      <c r="BD156" s="359"/>
      <c r="BE156" s="6"/>
      <c r="BG156" s="1"/>
      <c r="BH156" s="375"/>
      <c r="BI156" s="359"/>
      <c r="BJ156" s="6"/>
    </row>
    <row r="157" spans="1:62" s="10" customFormat="1">
      <c r="A157" s="1"/>
      <c r="B157" s="1"/>
      <c r="C157" s="375"/>
      <c r="D157" s="359"/>
      <c r="E157" s="6"/>
      <c r="I157" s="1"/>
      <c r="J157" s="375"/>
      <c r="K157" s="359"/>
      <c r="L157" s="6"/>
      <c r="N157" s="1"/>
      <c r="O157" s="375"/>
      <c r="P157" s="359"/>
      <c r="Q157" s="6"/>
      <c r="S157" s="1"/>
      <c r="T157" s="375"/>
      <c r="U157" s="359"/>
      <c r="V157" s="6"/>
      <c r="X157" s="1"/>
      <c r="Y157" s="375"/>
      <c r="Z157" s="359"/>
      <c r="AA157" s="6"/>
      <c r="AC157" s="1"/>
      <c r="AD157" s="375"/>
      <c r="AE157" s="359"/>
      <c r="AF157" s="6"/>
      <c r="AH157" s="1"/>
      <c r="AI157" s="375"/>
      <c r="AJ157" s="359"/>
      <c r="AK157" s="6"/>
      <c r="AM157" s="1"/>
      <c r="AN157" s="375"/>
      <c r="AO157" s="359"/>
      <c r="AP157" s="6"/>
      <c r="AR157" s="1"/>
      <c r="AS157" s="375"/>
      <c r="AT157" s="359"/>
      <c r="AU157" s="6"/>
      <c r="AW157" s="1"/>
      <c r="AX157" s="375"/>
      <c r="AY157" s="359"/>
      <c r="AZ157" s="6"/>
      <c r="BB157" s="1"/>
      <c r="BC157" s="375"/>
      <c r="BD157" s="359"/>
      <c r="BE157" s="6"/>
      <c r="BG157" s="1"/>
      <c r="BH157" s="375"/>
      <c r="BI157" s="359"/>
      <c r="BJ157" s="6"/>
    </row>
    <row r="158" spans="1:62" s="10" customFormat="1">
      <c r="A158" s="1"/>
      <c r="B158" s="1"/>
      <c r="C158" s="375"/>
      <c r="D158" s="359"/>
      <c r="E158" s="6"/>
      <c r="I158" s="1"/>
      <c r="J158" s="375"/>
      <c r="K158" s="359"/>
      <c r="L158" s="6"/>
      <c r="N158" s="1"/>
      <c r="O158" s="375"/>
      <c r="P158" s="359"/>
      <c r="Q158" s="6"/>
      <c r="S158" s="1"/>
      <c r="T158" s="375"/>
      <c r="U158" s="359"/>
      <c r="V158" s="6"/>
      <c r="X158" s="1"/>
      <c r="Y158" s="375"/>
      <c r="Z158" s="359"/>
      <c r="AA158" s="6"/>
      <c r="AC158" s="1"/>
      <c r="AD158" s="375"/>
      <c r="AE158" s="359"/>
      <c r="AF158" s="6"/>
      <c r="AH158" s="1"/>
      <c r="AI158" s="375"/>
      <c r="AJ158" s="359"/>
      <c r="AK158" s="6"/>
      <c r="AM158" s="1"/>
      <c r="AN158" s="375"/>
      <c r="AO158" s="359"/>
      <c r="AP158" s="6"/>
      <c r="AR158" s="1"/>
      <c r="AS158" s="375"/>
      <c r="AT158" s="359"/>
      <c r="AU158" s="6"/>
      <c r="AW158" s="1"/>
      <c r="AX158" s="375"/>
      <c r="AY158" s="359"/>
      <c r="AZ158" s="6"/>
      <c r="BB158" s="1"/>
      <c r="BC158" s="375"/>
      <c r="BD158" s="359"/>
      <c r="BE158" s="6"/>
      <c r="BG158" s="1"/>
      <c r="BH158" s="375"/>
      <c r="BI158" s="359"/>
      <c r="BJ158" s="6"/>
    </row>
    <row r="159" spans="1:62" s="10" customFormat="1">
      <c r="A159" s="1"/>
      <c r="B159" s="1"/>
      <c r="C159" s="375"/>
      <c r="D159" s="359"/>
      <c r="E159" s="6"/>
      <c r="I159" s="1"/>
      <c r="J159" s="375"/>
      <c r="K159" s="359"/>
      <c r="L159" s="6"/>
      <c r="N159" s="1"/>
      <c r="O159" s="375"/>
      <c r="P159" s="359"/>
      <c r="Q159" s="6"/>
      <c r="S159" s="1"/>
      <c r="T159" s="375"/>
      <c r="U159" s="359"/>
      <c r="V159" s="6"/>
      <c r="X159" s="1"/>
      <c r="Y159" s="375"/>
      <c r="Z159" s="359"/>
      <c r="AA159" s="6"/>
      <c r="AC159" s="1"/>
      <c r="AD159" s="375"/>
      <c r="AE159" s="359"/>
      <c r="AF159" s="6"/>
      <c r="AH159" s="1"/>
      <c r="AI159" s="375"/>
      <c r="AJ159" s="359"/>
      <c r="AK159" s="6"/>
      <c r="AM159" s="1"/>
      <c r="AN159" s="375"/>
      <c r="AO159" s="359"/>
      <c r="AP159" s="6"/>
      <c r="AR159" s="1"/>
      <c r="AS159" s="375"/>
      <c r="AT159" s="359"/>
      <c r="AU159" s="6"/>
      <c r="AW159" s="1"/>
      <c r="AX159" s="375"/>
      <c r="AY159" s="359"/>
      <c r="AZ159" s="6"/>
      <c r="BB159" s="1"/>
      <c r="BC159" s="375"/>
      <c r="BD159" s="359"/>
      <c r="BE159" s="6"/>
      <c r="BG159" s="1"/>
      <c r="BH159" s="375"/>
      <c r="BI159" s="359"/>
      <c r="BJ159" s="6"/>
    </row>
    <row r="160" spans="1:62" s="10" customFormat="1">
      <c r="A160" s="1"/>
      <c r="B160" s="1"/>
      <c r="C160" s="375"/>
      <c r="D160" s="359"/>
      <c r="E160" s="6"/>
      <c r="I160" s="1"/>
      <c r="J160" s="375"/>
      <c r="K160" s="359"/>
      <c r="L160" s="6"/>
      <c r="N160" s="1"/>
      <c r="O160" s="375"/>
      <c r="P160" s="359"/>
      <c r="Q160" s="6"/>
      <c r="S160" s="1"/>
      <c r="T160" s="375"/>
      <c r="U160" s="359"/>
      <c r="V160" s="6"/>
      <c r="X160" s="1"/>
      <c r="Y160" s="375"/>
      <c r="Z160" s="359"/>
      <c r="AA160" s="6"/>
      <c r="AC160" s="1"/>
      <c r="AD160" s="375"/>
      <c r="AE160" s="359"/>
      <c r="AF160" s="6"/>
      <c r="AH160" s="1"/>
      <c r="AI160" s="375"/>
      <c r="AJ160" s="359"/>
      <c r="AK160" s="6"/>
      <c r="AM160" s="1"/>
      <c r="AN160" s="375"/>
      <c r="AO160" s="359"/>
      <c r="AP160" s="6"/>
      <c r="AR160" s="1"/>
      <c r="AS160" s="375"/>
      <c r="AT160" s="359"/>
      <c r="AU160" s="6"/>
      <c r="AW160" s="1"/>
      <c r="AX160" s="375"/>
      <c r="AY160" s="359"/>
      <c r="AZ160" s="6"/>
      <c r="BB160" s="1"/>
      <c r="BC160" s="375"/>
      <c r="BD160" s="359"/>
      <c r="BE160" s="6"/>
      <c r="BG160" s="1"/>
      <c r="BH160" s="375"/>
      <c r="BI160" s="359"/>
      <c r="BJ160" s="6"/>
    </row>
    <row r="161" spans="1:62" s="10" customFormat="1">
      <c r="A161" s="1"/>
      <c r="B161" s="1"/>
      <c r="C161" s="375"/>
      <c r="D161" s="359"/>
      <c r="E161" s="6"/>
      <c r="I161" s="1"/>
      <c r="J161" s="375"/>
      <c r="K161" s="359"/>
      <c r="L161" s="6"/>
      <c r="N161" s="1"/>
      <c r="O161" s="375"/>
      <c r="P161" s="359"/>
      <c r="Q161" s="6"/>
      <c r="S161" s="1"/>
      <c r="T161" s="375"/>
      <c r="U161" s="359"/>
      <c r="V161" s="6"/>
      <c r="X161" s="1"/>
      <c r="Y161" s="375"/>
      <c r="Z161" s="359"/>
      <c r="AA161" s="6"/>
      <c r="AC161" s="1"/>
      <c r="AD161" s="375"/>
      <c r="AE161" s="359"/>
      <c r="AF161" s="6"/>
      <c r="AH161" s="1"/>
      <c r="AI161" s="375"/>
      <c r="AJ161" s="359"/>
      <c r="AK161" s="6"/>
      <c r="AM161" s="1"/>
      <c r="AN161" s="375"/>
      <c r="AO161" s="359"/>
      <c r="AP161" s="6"/>
      <c r="AR161" s="1"/>
      <c r="AS161" s="375"/>
      <c r="AT161" s="359"/>
      <c r="AU161" s="6"/>
      <c r="AW161" s="1"/>
      <c r="AX161" s="375"/>
      <c r="AY161" s="359"/>
      <c r="AZ161" s="6"/>
      <c r="BB161" s="1"/>
      <c r="BC161" s="375"/>
      <c r="BD161" s="359"/>
      <c r="BE161" s="6"/>
      <c r="BG161" s="1"/>
      <c r="BH161" s="375"/>
      <c r="BI161" s="359"/>
      <c r="BJ161" s="6"/>
    </row>
    <row r="162" spans="1:62" s="10" customFormat="1">
      <c r="A162" s="1"/>
      <c r="B162" s="1"/>
      <c r="C162" s="375"/>
      <c r="D162" s="359"/>
      <c r="E162" s="6"/>
      <c r="I162" s="1"/>
      <c r="J162" s="375"/>
      <c r="K162" s="359"/>
      <c r="L162" s="6"/>
      <c r="N162" s="1"/>
      <c r="O162" s="375"/>
      <c r="P162" s="359"/>
      <c r="Q162" s="6"/>
      <c r="S162" s="1"/>
      <c r="T162" s="375"/>
      <c r="U162" s="359"/>
      <c r="V162" s="6"/>
      <c r="X162" s="1"/>
      <c r="Y162" s="375"/>
      <c r="Z162" s="359"/>
      <c r="AA162" s="6"/>
      <c r="AC162" s="1"/>
      <c r="AD162" s="375"/>
      <c r="AE162" s="359"/>
      <c r="AF162" s="6"/>
      <c r="AH162" s="1"/>
      <c r="AI162" s="375"/>
      <c r="AJ162" s="359"/>
      <c r="AK162" s="6"/>
      <c r="AM162" s="1"/>
      <c r="AN162" s="375"/>
      <c r="AO162" s="359"/>
      <c r="AP162" s="6"/>
      <c r="AR162" s="1"/>
      <c r="AS162" s="375"/>
      <c r="AT162" s="359"/>
      <c r="AU162" s="6"/>
      <c r="AW162" s="1"/>
      <c r="AX162" s="375"/>
      <c r="AY162" s="359"/>
      <c r="AZ162" s="6"/>
      <c r="BB162" s="1"/>
      <c r="BC162" s="375"/>
      <c r="BD162" s="359"/>
      <c r="BE162" s="6"/>
      <c r="BG162" s="1"/>
      <c r="BH162" s="375"/>
      <c r="BI162" s="359"/>
      <c r="BJ162" s="6"/>
    </row>
    <row r="163" spans="1:62" s="10" customFormat="1">
      <c r="A163" s="1"/>
      <c r="B163" s="1"/>
      <c r="C163" s="375"/>
      <c r="D163" s="359"/>
      <c r="E163" s="6"/>
      <c r="I163" s="1"/>
      <c r="J163" s="375"/>
      <c r="K163" s="359"/>
      <c r="L163" s="6"/>
      <c r="N163" s="1"/>
      <c r="O163" s="375"/>
      <c r="P163" s="359"/>
      <c r="Q163" s="6"/>
      <c r="S163" s="1"/>
      <c r="T163" s="375"/>
      <c r="U163" s="359"/>
      <c r="V163" s="6"/>
      <c r="X163" s="1"/>
      <c r="Y163" s="375"/>
      <c r="Z163" s="359"/>
      <c r="AA163" s="6"/>
      <c r="AC163" s="1"/>
      <c r="AD163" s="375"/>
      <c r="AE163" s="359"/>
      <c r="AF163" s="6"/>
      <c r="AH163" s="1"/>
      <c r="AI163" s="375"/>
      <c r="AJ163" s="359"/>
      <c r="AK163" s="6"/>
      <c r="AM163" s="1"/>
      <c r="AN163" s="375"/>
      <c r="AO163" s="359"/>
      <c r="AP163" s="6"/>
      <c r="AR163" s="1"/>
      <c r="AS163" s="375"/>
      <c r="AT163" s="359"/>
      <c r="AU163" s="6"/>
      <c r="AW163" s="1"/>
      <c r="AX163" s="375"/>
      <c r="AY163" s="359"/>
      <c r="AZ163" s="6"/>
      <c r="BB163" s="1"/>
      <c r="BC163" s="375"/>
      <c r="BD163" s="359"/>
      <c r="BE163" s="6"/>
      <c r="BG163" s="1"/>
      <c r="BH163" s="375"/>
      <c r="BI163" s="359"/>
      <c r="BJ163" s="6"/>
    </row>
    <row r="164" spans="1:62" s="10" customFormat="1">
      <c r="A164" s="1"/>
      <c r="B164" s="1"/>
      <c r="C164" s="375"/>
      <c r="D164" s="359"/>
      <c r="E164" s="6"/>
      <c r="I164" s="1"/>
      <c r="J164" s="375"/>
      <c r="K164" s="359"/>
      <c r="L164" s="6"/>
      <c r="N164" s="1"/>
      <c r="O164" s="375"/>
      <c r="P164" s="359"/>
      <c r="Q164" s="6"/>
      <c r="S164" s="1"/>
      <c r="T164" s="375"/>
      <c r="U164" s="359"/>
      <c r="V164" s="6"/>
      <c r="X164" s="1"/>
      <c r="Y164" s="375"/>
      <c r="Z164" s="359"/>
      <c r="AA164" s="6"/>
      <c r="AC164" s="1"/>
      <c r="AD164" s="375"/>
      <c r="AE164" s="359"/>
      <c r="AF164" s="6"/>
      <c r="AH164" s="1"/>
      <c r="AI164" s="375"/>
      <c r="AJ164" s="359"/>
      <c r="AK164" s="6"/>
      <c r="AM164" s="1"/>
      <c r="AN164" s="375"/>
      <c r="AO164" s="359"/>
      <c r="AP164" s="6"/>
      <c r="AR164" s="1"/>
      <c r="AS164" s="375"/>
      <c r="AT164" s="359"/>
      <c r="AU164" s="6"/>
      <c r="AW164" s="1"/>
      <c r="AX164" s="375"/>
      <c r="AY164" s="359"/>
      <c r="AZ164" s="6"/>
      <c r="BB164" s="1"/>
      <c r="BC164" s="375"/>
      <c r="BD164" s="359"/>
      <c r="BE164" s="6"/>
      <c r="BG164" s="1"/>
      <c r="BH164" s="375"/>
      <c r="BI164" s="359"/>
      <c r="BJ164" s="6"/>
    </row>
    <row r="165" spans="1:62" s="10" customFormat="1">
      <c r="A165" s="1"/>
      <c r="B165" s="1"/>
      <c r="C165" s="375"/>
      <c r="D165" s="359"/>
      <c r="E165" s="6"/>
      <c r="I165" s="1"/>
      <c r="J165" s="375"/>
      <c r="K165" s="359"/>
      <c r="L165" s="6"/>
      <c r="N165" s="1"/>
      <c r="O165" s="375"/>
      <c r="P165" s="359"/>
      <c r="Q165" s="6"/>
      <c r="S165" s="1"/>
      <c r="T165" s="375"/>
      <c r="U165" s="359"/>
      <c r="V165" s="6"/>
      <c r="X165" s="1"/>
      <c r="Y165" s="375"/>
      <c r="Z165" s="359"/>
      <c r="AA165" s="6"/>
      <c r="AC165" s="1"/>
      <c r="AD165" s="375"/>
      <c r="AE165" s="359"/>
      <c r="AF165" s="6"/>
      <c r="AH165" s="1"/>
      <c r="AI165" s="375"/>
      <c r="AJ165" s="359"/>
      <c r="AK165" s="6"/>
      <c r="AM165" s="1"/>
      <c r="AN165" s="375"/>
      <c r="AO165" s="359"/>
      <c r="AP165" s="6"/>
      <c r="AR165" s="1"/>
      <c r="AS165" s="375"/>
      <c r="AT165" s="359"/>
      <c r="AU165" s="6"/>
      <c r="AW165" s="1"/>
      <c r="AX165" s="375"/>
      <c r="AY165" s="359"/>
      <c r="AZ165" s="6"/>
      <c r="BB165" s="1"/>
      <c r="BC165" s="375"/>
      <c r="BD165" s="359"/>
      <c r="BE165" s="6"/>
      <c r="BG165" s="1"/>
      <c r="BH165" s="375"/>
      <c r="BI165" s="359"/>
      <c r="BJ165" s="6"/>
    </row>
    <row r="166" spans="1:62" s="10" customFormat="1">
      <c r="A166" s="1"/>
      <c r="B166" s="1"/>
      <c r="C166" s="375"/>
      <c r="D166" s="359"/>
      <c r="E166" s="6"/>
      <c r="I166" s="1"/>
      <c r="J166" s="375"/>
      <c r="K166" s="359"/>
      <c r="L166" s="6"/>
      <c r="N166" s="1"/>
      <c r="O166" s="375"/>
      <c r="P166" s="359"/>
      <c r="Q166" s="6"/>
      <c r="S166" s="1"/>
      <c r="T166" s="375"/>
      <c r="U166" s="359"/>
      <c r="V166" s="6"/>
      <c r="X166" s="1"/>
      <c r="Y166" s="375"/>
      <c r="Z166" s="359"/>
      <c r="AA166" s="6"/>
      <c r="AC166" s="1"/>
      <c r="AD166" s="375"/>
      <c r="AE166" s="359"/>
      <c r="AF166" s="6"/>
      <c r="AH166" s="1"/>
      <c r="AI166" s="375"/>
      <c r="AJ166" s="359"/>
      <c r="AK166" s="6"/>
      <c r="AM166" s="1"/>
      <c r="AN166" s="375"/>
      <c r="AO166" s="359"/>
      <c r="AP166" s="6"/>
      <c r="AR166" s="1"/>
      <c r="AS166" s="375"/>
      <c r="AT166" s="359"/>
      <c r="AU166" s="6"/>
      <c r="AW166" s="1"/>
      <c r="AX166" s="375"/>
      <c r="AY166" s="359"/>
      <c r="AZ166" s="6"/>
      <c r="BB166" s="1"/>
      <c r="BC166" s="375"/>
      <c r="BD166" s="359"/>
      <c r="BE166" s="6"/>
      <c r="BG166" s="1"/>
      <c r="BH166" s="375"/>
      <c r="BI166" s="359"/>
      <c r="BJ166" s="6"/>
    </row>
    <row r="167" spans="1:62" s="10" customFormat="1">
      <c r="A167" s="1"/>
      <c r="B167" s="1"/>
      <c r="C167" s="375"/>
      <c r="D167" s="359"/>
      <c r="E167" s="6"/>
      <c r="I167" s="1"/>
      <c r="J167" s="375"/>
      <c r="K167" s="359"/>
      <c r="L167" s="6"/>
      <c r="N167" s="1"/>
      <c r="O167" s="375"/>
      <c r="P167" s="359"/>
      <c r="Q167" s="6"/>
      <c r="S167" s="1"/>
      <c r="T167" s="375"/>
      <c r="U167" s="359"/>
      <c r="V167" s="6"/>
      <c r="X167" s="1"/>
      <c r="Y167" s="375"/>
      <c r="Z167" s="359"/>
      <c r="AA167" s="6"/>
      <c r="AC167" s="1"/>
      <c r="AD167" s="375"/>
      <c r="AE167" s="359"/>
      <c r="AF167" s="6"/>
      <c r="AH167" s="1"/>
      <c r="AI167" s="375"/>
      <c r="AJ167" s="359"/>
      <c r="AK167" s="6"/>
      <c r="AM167" s="1"/>
      <c r="AN167" s="375"/>
      <c r="AO167" s="359"/>
      <c r="AP167" s="6"/>
      <c r="AR167" s="1"/>
      <c r="AS167" s="375"/>
      <c r="AT167" s="359"/>
      <c r="AU167" s="6"/>
      <c r="AW167" s="1"/>
      <c r="AX167" s="375"/>
      <c r="AY167" s="359"/>
      <c r="AZ167" s="6"/>
      <c r="BB167" s="1"/>
      <c r="BC167" s="375"/>
      <c r="BD167" s="359"/>
      <c r="BE167" s="6"/>
      <c r="BG167" s="1"/>
      <c r="BH167" s="375"/>
      <c r="BI167" s="359"/>
      <c r="BJ167" s="6"/>
    </row>
    <row r="168" spans="1:62" s="10" customFormat="1">
      <c r="A168" s="1"/>
      <c r="B168" s="1"/>
      <c r="C168" s="375"/>
      <c r="D168" s="359"/>
      <c r="E168" s="6"/>
      <c r="I168" s="1"/>
      <c r="J168" s="375"/>
      <c r="K168" s="359"/>
      <c r="L168" s="6"/>
      <c r="N168" s="1"/>
      <c r="O168" s="375"/>
      <c r="P168" s="359"/>
      <c r="Q168" s="6"/>
      <c r="S168" s="1"/>
      <c r="T168" s="375"/>
      <c r="U168" s="359"/>
      <c r="V168" s="6"/>
      <c r="X168" s="1"/>
      <c r="Y168" s="375"/>
      <c r="Z168" s="359"/>
      <c r="AA168" s="6"/>
      <c r="AC168" s="1"/>
      <c r="AD168" s="375"/>
      <c r="AE168" s="359"/>
      <c r="AF168" s="6"/>
      <c r="AH168" s="1"/>
      <c r="AI168" s="375"/>
      <c r="AJ168" s="359"/>
      <c r="AK168" s="6"/>
      <c r="AM168" s="1"/>
      <c r="AN168" s="375"/>
      <c r="AO168" s="359"/>
      <c r="AP168" s="6"/>
      <c r="AR168" s="1"/>
      <c r="AS168" s="375"/>
      <c r="AT168" s="359"/>
      <c r="AU168" s="6"/>
      <c r="AW168" s="1"/>
      <c r="AX168" s="375"/>
      <c r="AY168" s="359"/>
      <c r="AZ168" s="6"/>
      <c r="BB168" s="1"/>
      <c r="BC168" s="375"/>
      <c r="BD168" s="359"/>
      <c r="BE168" s="6"/>
      <c r="BG168" s="1"/>
      <c r="BH168" s="375"/>
      <c r="BI168" s="359"/>
      <c r="BJ168" s="6"/>
    </row>
    <row r="169" spans="1:62" s="10" customFormat="1">
      <c r="A169" s="1"/>
      <c r="B169" s="1"/>
      <c r="C169" s="375"/>
      <c r="D169" s="359"/>
      <c r="E169" s="6"/>
      <c r="I169" s="1"/>
      <c r="J169" s="375"/>
      <c r="K169" s="359"/>
      <c r="L169" s="6"/>
      <c r="N169" s="1"/>
      <c r="O169" s="375"/>
      <c r="P169" s="359"/>
      <c r="Q169" s="6"/>
      <c r="S169" s="1"/>
      <c r="T169" s="375"/>
      <c r="U169" s="359"/>
      <c r="V169" s="6"/>
      <c r="X169" s="1"/>
      <c r="Y169" s="375"/>
      <c r="Z169" s="359"/>
      <c r="AA169" s="6"/>
      <c r="AC169" s="1"/>
      <c r="AD169" s="375"/>
      <c r="AE169" s="359"/>
      <c r="AF169" s="6"/>
      <c r="AH169" s="1"/>
      <c r="AI169" s="375"/>
      <c r="AJ169" s="359"/>
      <c r="AK169" s="6"/>
      <c r="AM169" s="1"/>
      <c r="AN169" s="375"/>
      <c r="AO169" s="359"/>
      <c r="AP169" s="6"/>
      <c r="AR169" s="1"/>
      <c r="AS169" s="375"/>
      <c r="AT169" s="359"/>
      <c r="AU169" s="6"/>
      <c r="AW169" s="1"/>
      <c r="AX169" s="375"/>
      <c r="AY169" s="359"/>
      <c r="AZ169" s="6"/>
      <c r="BB169" s="1"/>
      <c r="BC169" s="375"/>
      <c r="BD169" s="359"/>
      <c r="BE169" s="6"/>
      <c r="BG169" s="1"/>
      <c r="BH169" s="375"/>
      <c r="BI169" s="359"/>
      <c r="BJ169" s="6"/>
    </row>
    <row r="170" spans="1:62" s="10" customFormat="1">
      <c r="A170" s="1"/>
      <c r="B170" s="1"/>
      <c r="C170" s="375"/>
      <c r="D170" s="359"/>
      <c r="E170" s="6"/>
      <c r="I170" s="1"/>
      <c r="J170" s="375"/>
      <c r="K170" s="359"/>
      <c r="L170" s="6"/>
      <c r="N170" s="1"/>
      <c r="O170" s="375"/>
      <c r="P170" s="359"/>
      <c r="Q170" s="6"/>
      <c r="S170" s="1"/>
      <c r="T170" s="375"/>
      <c r="U170" s="359"/>
      <c r="V170" s="6"/>
      <c r="X170" s="1"/>
      <c r="Y170" s="375"/>
      <c r="Z170" s="359"/>
      <c r="AA170" s="6"/>
      <c r="AC170" s="1"/>
      <c r="AD170" s="375"/>
      <c r="AE170" s="359"/>
      <c r="AF170" s="6"/>
      <c r="AH170" s="1"/>
      <c r="AI170" s="375"/>
      <c r="AJ170" s="359"/>
      <c r="AK170" s="6"/>
      <c r="AM170" s="1"/>
      <c r="AN170" s="375"/>
      <c r="AO170" s="359"/>
      <c r="AP170" s="6"/>
      <c r="AR170" s="1"/>
      <c r="AS170" s="375"/>
      <c r="AT170" s="359"/>
      <c r="AU170" s="6"/>
      <c r="AW170" s="1"/>
      <c r="AX170" s="375"/>
      <c r="AY170" s="359"/>
      <c r="AZ170" s="6"/>
      <c r="BB170" s="1"/>
      <c r="BC170" s="375"/>
      <c r="BD170" s="359"/>
      <c r="BE170" s="6"/>
      <c r="BG170" s="1"/>
      <c r="BH170" s="375"/>
      <c r="BI170" s="359"/>
      <c r="BJ170" s="6"/>
    </row>
    <row r="171" spans="1:62" s="10" customFormat="1">
      <c r="A171" s="1"/>
      <c r="B171" s="1"/>
      <c r="C171" s="375"/>
      <c r="D171" s="359"/>
      <c r="E171" s="6"/>
      <c r="I171" s="1"/>
      <c r="J171" s="375"/>
      <c r="K171" s="359"/>
      <c r="L171" s="6"/>
      <c r="N171" s="1"/>
      <c r="O171" s="375"/>
      <c r="P171" s="359"/>
      <c r="Q171" s="6"/>
      <c r="S171" s="1"/>
      <c r="T171" s="375"/>
      <c r="U171" s="359"/>
      <c r="V171" s="6"/>
      <c r="X171" s="1"/>
      <c r="Y171" s="375"/>
      <c r="Z171" s="359"/>
      <c r="AA171" s="6"/>
      <c r="AC171" s="1"/>
      <c r="AD171" s="375"/>
      <c r="AE171" s="359"/>
      <c r="AF171" s="6"/>
      <c r="AH171" s="1"/>
      <c r="AI171" s="375"/>
      <c r="AJ171" s="359"/>
      <c r="AK171" s="6"/>
      <c r="AM171" s="1"/>
      <c r="AN171" s="375"/>
      <c r="AO171" s="359"/>
      <c r="AP171" s="6"/>
      <c r="AR171" s="1"/>
      <c r="AS171" s="375"/>
      <c r="AT171" s="359"/>
      <c r="AU171" s="6"/>
      <c r="AW171" s="1"/>
      <c r="AX171" s="375"/>
      <c r="AY171" s="359"/>
      <c r="AZ171" s="6"/>
      <c r="BB171" s="1"/>
      <c r="BC171" s="375"/>
      <c r="BD171" s="359"/>
      <c r="BE171" s="6"/>
      <c r="BG171" s="1"/>
      <c r="BH171" s="375"/>
      <c r="BI171" s="359"/>
      <c r="BJ171" s="6"/>
    </row>
    <row r="172" spans="1:62" s="10" customFormat="1">
      <c r="A172" s="1"/>
      <c r="B172" s="1"/>
      <c r="C172" s="375"/>
      <c r="D172" s="359"/>
      <c r="E172" s="6"/>
      <c r="I172" s="1"/>
      <c r="J172" s="375"/>
      <c r="K172" s="359"/>
      <c r="L172" s="6"/>
      <c r="N172" s="1"/>
      <c r="O172" s="375"/>
      <c r="P172" s="359"/>
      <c r="Q172" s="6"/>
      <c r="S172" s="1"/>
      <c r="T172" s="375"/>
      <c r="U172" s="359"/>
      <c r="V172" s="6"/>
      <c r="X172" s="1"/>
      <c r="Y172" s="375"/>
      <c r="Z172" s="359"/>
      <c r="AA172" s="6"/>
      <c r="AC172" s="1"/>
      <c r="AD172" s="375"/>
      <c r="AE172" s="359"/>
      <c r="AF172" s="6"/>
      <c r="AH172" s="1"/>
      <c r="AI172" s="375"/>
      <c r="AJ172" s="359"/>
      <c r="AK172" s="6"/>
      <c r="AM172" s="1"/>
      <c r="AN172" s="375"/>
      <c r="AO172" s="359"/>
      <c r="AP172" s="6"/>
      <c r="AR172" s="1"/>
      <c r="AS172" s="375"/>
      <c r="AT172" s="359"/>
      <c r="AU172" s="6"/>
      <c r="AW172" s="1"/>
      <c r="AX172" s="375"/>
      <c r="AY172" s="359"/>
      <c r="AZ172" s="6"/>
      <c r="BB172" s="1"/>
      <c r="BC172" s="375"/>
      <c r="BD172" s="359"/>
      <c r="BE172" s="6"/>
      <c r="BG172" s="1"/>
      <c r="BH172" s="375"/>
      <c r="BI172" s="359"/>
      <c r="BJ172" s="6"/>
    </row>
    <row r="173" spans="1:62" s="10" customFormat="1">
      <c r="A173" s="1"/>
      <c r="B173" s="1"/>
      <c r="C173" s="375"/>
      <c r="D173" s="359"/>
      <c r="E173" s="6"/>
      <c r="I173" s="1"/>
      <c r="J173" s="375"/>
      <c r="K173" s="359"/>
      <c r="L173" s="6"/>
      <c r="N173" s="1"/>
      <c r="O173" s="375"/>
      <c r="P173" s="359"/>
      <c r="Q173" s="6"/>
      <c r="S173" s="1"/>
      <c r="T173" s="375"/>
      <c r="U173" s="359"/>
      <c r="V173" s="6"/>
      <c r="X173" s="1"/>
      <c r="Y173" s="375"/>
      <c r="Z173" s="359"/>
      <c r="AA173" s="6"/>
      <c r="AC173" s="1"/>
      <c r="AD173" s="375"/>
      <c r="AE173" s="359"/>
      <c r="AF173" s="6"/>
      <c r="AH173" s="1"/>
      <c r="AI173" s="375"/>
      <c r="AJ173" s="359"/>
      <c r="AK173" s="6"/>
      <c r="AM173" s="1"/>
      <c r="AN173" s="375"/>
      <c r="AO173" s="359"/>
      <c r="AP173" s="6"/>
      <c r="AR173" s="1"/>
      <c r="AS173" s="375"/>
      <c r="AT173" s="359"/>
      <c r="AU173" s="6"/>
      <c r="AW173" s="1"/>
      <c r="AX173" s="375"/>
      <c r="AY173" s="359"/>
      <c r="AZ173" s="6"/>
      <c r="BB173" s="1"/>
      <c r="BC173" s="375"/>
      <c r="BD173" s="359"/>
      <c r="BE173" s="6"/>
      <c r="BG173" s="1"/>
      <c r="BH173" s="375"/>
      <c r="BI173" s="359"/>
      <c r="BJ173" s="6"/>
    </row>
    <row r="174" spans="1:62" s="10" customFormat="1">
      <c r="A174" s="1"/>
      <c r="B174" s="1"/>
      <c r="C174" s="375"/>
      <c r="D174" s="359"/>
      <c r="E174" s="6"/>
      <c r="I174" s="1"/>
      <c r="J174" s="375"/>
      <c r="K174" s="359"/>
      <c r="L174" s="6"/>
      <c r="N174" s="1"/>
      <c r="O174" s="375"/>
      <c r="P174" s="359"/>
      <c r="Q174" s="6"/>
      <c r="S174" s="1"/>
      <c r="T174" s="375"/>
      <c r="U174" s="359"/>
      <c r="V174" s="6"/>
      <c r="X174" s="1"/>
      <c r="Y174" s="375"/>
      <c r="Z174" s="359"/>
      <c r="AA174" s="6"/>
      <c r="AC174" s="1"/>
      <c r="AD174" s="375"/>
      <c r="AE174" s="359"/>
      <c r="AF174" s="6"/>
      <c r="AH174" s="1"/>
      <c r="AI174" s="375"/>
      <c r="AJ174" s="359"/>
      <c r="AK174" s="6"/>
      <c r="AM174" s="1"/>
      <c r="AN174" s="375"/>
      <c r="AO174" s="359"/>
      <c r="AP174" s="6"/>
      <c r="AR174" s="1"/>
      <c r="AS174" s="375"/>
      <c r="AT174" s="359"/>
      <c r="AU174" s="6"/>
      <c r="AW174" s="1"/>
      <c r="AX174" s="375"/>
      <c r="AY174" s="359"/>
      <c r="AZ174" s="6"/>
      <c r="BB174" s="1"/>
      <c r="BC174" s="375"/>
      <c r="BD174" s="359"/>
      <c r="BE174" s="6"/>
      <c r="BG174" s="1"/>
      <c r="BH174" s="375"/>
      <c r="BI174" s="359"/>
      <c r="BJ174" s="6"/>
    </row>
    <row r="175" spans="1:62" s="10" customFormat="1">
      <c r="A175" s="1"/>
      <c r="B175" s="1"/>
      <c r="C175" s="375"/>
      <c r="D175" s="359"/>
      <c r="E175" s="6"/>
      <c r="I175" s="1"/>
      <c r="J175" s="375"/>
      <c r="K175" s="359"/>
      <c r="L175" s="6"/>
      <c r="N175" s="1"/>
      <c r="O175" s="375"/>
      <c r="P175" s="359"/>
      <c r="Q175" s="6"/>
      <c r="S175" s="1"/>
      <c r="T175" s="375"/>
      <c r="U175" s="359"/>
      <c r="V175" s="6"/>
      <c r="X175" s="1"/>
      <c r="Y175" s="375"/>
      <c r="Z175" s="359"/>
      <c r="AA175" s="6"/>
      <c r="AC175" s="1"/>
      <c r="AD175" s="375"/>
      <c r="AE175" s="359"/>
      <c r="AF175" s="6"/>
      <c r="AH175" s="1"/>
      <c r="AI175" s="375"/>
      <c r="AJ175" s="359"/>
      <c r="AK175" s="6"/>
      <c r="AM175" s="1"/>
      <c r="AN175" s="375"/>
      <c r="AO175" s="359"/>
      <c r="AP175" s="6"/>
      <c r="AR175" s="1"/>
      <c r="AS175" s="375"/>
      <c r="AT175" s="359"/>
      <c r="AU175" s="6"/>
      <c r="AW175" s="1"/>
      <c r="AX175" s="375"/>
      <c r="AY175" s="359"/>
      <c r="AZ175" s="6"/>
      <c r="BB175" s="1"/>
      <c r="BC175" s="375"/>
      <c r="BD175" s="359"/>
      <c r="BE175" s="6"/>
      <c r="BG175" s="1"/>
      <c r="BH175" s="375"/>
      <c r="BI175" s="359"/>
      <c r="BJ175" s="6"/>
    </row>
    <row r="176" spans="1:62" s="10" customFormat="1">
      <c r="A176" s="1"/>
      <c r="B176" s="1"/>
      <c r="C176" s="375"/>
      <c r="D176" s="359"/>
      <c r="E176" s="6"/>
      <c r="I176" s="1"/>
      <c r="J176" s="375"/>
      <c r="K176" s="359"/>
      <c r="L176" s="6"/>
      <c r="N176" s="1"/>
      <c r="O176" s="375"/>
      <c r="P176" s="359"/>
      <c r="Q176" s="6"/>
      <c r="S176" s="1"/>
      <c r="T176" s="375"/>
      <c r="U176" s="359"/>
      <c r="V176" s="6"/>
      <c r="X176" s="1"/>
      <c r="Y176" s="375"/>
      <c r="Z176" s="359"/>
      <c r="AA176" s="6"/>
      <c r="AC176" s="1"/>
      <c r="AD176" s="375"/>
      <c r="AE176" s="359"/>
      <c r="AF176" s="6"/>
      <c r="AH176" s="1"/>
      <c r="AI176" s="375"/>
      <c r="AJ176" s="359"/>
      <c r="AK176" s="6"/>
      <c r="AM176" s="1"/>
      <c r="AN176" s="375"/>
      <c r="AO176" s="359"/>
      <c r="AP176" s="6"/>
      <c r="AR176" s="1"/>
      <c r="AS176" s="375"/>
      <c r="AT176" s="359"/>
      <c r="AU176" s="6"/>
      <c r="AW176" s="1"/>
      <c r="AX176" s="375"/>
      <c r="AY176" s="359"/>
      <c r="AZ176" s="6"/>
      <c r="BB176" s="1"/>
      <c r="BC176" s="375"/>
      <c r="BD176" s="359"/>
      <c r="BE176" s="6"/>
      <c r="BG176" s="1"/>
      <c r="BH176" s="375"/>
      <c r="BI176" s="359"/>
      <c r="BJ176" s="6"/>
    </row>
    <row r="177" spans="1:62" s="10" customFormat="1">
      <c r="A177" s="1"/>
      <c r="B177" s="1"/>
      <c r="C177" s="375"/>
      <c r="D177" s="359"/>
      <c r="E177" s="6"/>
      <c r="I177" s="1"/>
      <c r="J177" s="375"/>
      <c r="K177" s="359"/>
      <c r="L177" s="6"/>
      <c r="N177" s="1"/>
      <c r="O177" s="375"/>
      <c r="P177" s="359"/>
      <c r="Q177" s="6"/>
      <c r="S177" s="1"/>
      <c r="T177" s="375"/>
      <c r="U177" s="359"/>
      <c r="V177" s="6"/>
      <c r="X177" s="1"/>
      <c r="Y177" s="375"/>
      <c r="Z177" s="359"/>
      <c r="AA177" s="6"/>
      <c r="AC177" s="1"/>
      <c r="AD177" s="375"/>
      <c r="AE177" s="359"/>
      <c r="AF177" s="6"/>
      <c r="AH177" s="1"/>
      <c r="AI177" s="375"/>
      <c r="AJ177" s="359"/>
      <c r="AK177" s="6"/>
      <c r="AM177" s="1"/>
      <c r="AN177" s="375"/>
      <c r="AO177" s="359"/>
      <c r="AP177" s="6"/>
      <c r="AR177" s="1"/>
      <c r="AS177" s="375"/>
      <c r="AT177" s="359"/>
      <c r="AU177" s="6"/>
      <c r="AW177" s="1"/>
      <c r="AX177" s="375"/>
      <c r="AY177" s="359"/>
      <c r="AZ177" s="6"/>
      <c r="BB177" s="1"/>
      <c r="BC177" s="375"/>
      <c r="BD177" s="359"/>
      <c r="BE177" s="6"/>
      <c r="BG177" s="1"/>
      <c r="BH177" s="375"/>
      <c r="BI177" s="359"/>
      <c r="BJ177" s="6"/>
    </row>
    <row r="178" spans="1:62" s="10" customFormat="1">
      <c r="A178" s="1"/>
      <c r="B178" s="1"/>
      <c r="C178" s="375"/>
      <c r="D178" s="359"/>
      <c r="E178" s="6"/>
      <c r="I178" s="1"/>
      <c r="J178" s="375"/>
      <c r="K178" s="359"/>
      <c r="L178" s="6"/>
      <c r="N178" s="1"/>
      <c r="O178" s="375"/>
      <c r="P178" s="359"/>
      <c r="Q178" s="6"/>
      <c r="S178" s="1"/>
      <c r="T178" s="375"/>
      <c r="U178" s="359"/>
      <c r="V178" s="6"/>
      <c r="X178" s="1"/>
      <c r="Y178" s="375"/>
      <c r="Z178" s="359"/>
      <c r="AA178" s="6"/>
      <c r="AC178" s="1"/>
      <c r="AD178" s="375"/>
      <c r="AE178" s="359"/>
      <c r="AF178" s="6"/>
      <c r="AH178" s="1"/>
      <c r="AI178" s="375"/>
      <c r="AJ178" s="359"/>
      <c r="AK178" s="6"/>
      <c r="AM178" s="1"/>
      <c r="AN178" s="375"/>
      <c r="AO178" s="359"/>
      <c r="AP178" s="6"/>
      <c r="AR178" s="1"/>
      <c r="AS178" s="375"/>
      <c r="AT178" s="359"/>
      <c r="AU178" s="6"/>
      <c r="AW178" s="1"/>
      <c r="AX178" s="375"/>
      <c r="AY178" s="359"/>
      <c r="AZ178" s="6"/>
      <c r="BB178" s="1"/>
      <c r="BC178" s="375"/>
      <c r="BD178" s="359"/>
      <c r="BE178" s="6"/>
      <c r="BG178" s="1"/>
      <c r="BH178" s="375"/>
      <c r="BI178" s="359"/>
      <c r="BJ178" s="6"/>
    </row>
    <row r="179" spans="1:62" s="10" customFormat="1">
      <c r="A179" s="1"/>
      <c r="B179" s="1"/>
      <c r="C179" s="375"/>
      <c r="D179" s="359"/>
      <c r="E179" s="6"/>
      <c r="I179" s="1"/>
      <c r="J179" s="375"/>
      <c r="K179" s="359"/>
      <c r="L179" s="6"/>
      <c r="N179" s="1"/>
      <c r="O179" s="375"/>
      <c r="P179" s="359"/>
      <c r="Q179" s="6"/>
      <c r="S179" s="1"/>
      <c r="T179" s="375"/>
      <c r="U179" s="359"/>
      <c r="V179" s="6"/>
      <c r="X179" s="1"/>
      <c r="Y179" s="375"/>
      <c r="Z179" s="359"/>
      <c r="AA179" s="6"/>
      <c r="AC179" s="1"/>
      <c r="AD179" s="375"/>
      <c r="AE179" s="359"/>
      <c r="AF179" s="6"/>
      <c r="AH179" s="1"/>
      <c r="AI179" s="375"/>
      <c r="AJ179" s="359"/>
      <c r="AK179" s="6"/>
      <c r="AM179" s="1"/>
      <c r="AN179" s="375"/>
      <c r="AO179" s="359"/>
      <c r="AP179" s="6"/>
      <c r="AR179" s="1"/>
      <c r="AS179" s="375"/>
      <c r="AT179" s="359"/>
      <c r="AU179" s="6"/>
      <c r="AW179" s="1"/>
      <c r="AX179" s="375"/>
      <c r="AY179" s="359"/>
      <c r="AZ179" s="6"/>
      <c r="BB179" s="1"/>
      <c r="BC179" s="375"/>
      <c r="BD179" s="359"/>
      <c r="BE179" s="6"/>
      <c r="BG179" s="1"/>
      <c r="BH179" s="375"/>
      <c r="BI179" s="359"/>
      <c r="BJ179" s="6"/>
    </row>
    <row r="180" spans="1:62" s="10" customFormat="1">
      <c r="A180" s="1"/>
      <c r="B180" s="1"/>
      <c r="C180" s="375"/>
      <c r="D180" s="359"/>
      <c r="E180" s="6"/>
      <c r="I180" s="1"/>
      <c r="J180" s="375"/>
      <c r="K180" s="359"/>
      <c r="L180" s="6"/>
      <c r="N180" s="1"/>
      <c r="O180" s="375"/>
      <c r="P180" s="359"/>
      <c r="Q180" s="6"/>
      <c r="S180" s="1"/>
      <c r="T180" s="375"/>
      <c r="U180" s="359"/>
      <c r="V180" s="6"/>
      <c r="X180" s="1"/>
      <c r="Y180" s="375"/>
      <c r="Z180" s="359"/>
      <c r="AA180" s="6"/>
      <c r="AC180" s="1"/>
      <c r="AD180" s="375"/>
      <c r="AE180" s="359"/>
      <c r="AF180" s="6"/>
      <c r="AH180" s="1"/>
      <c r="AI180" s="375"/>
      <c r="AJ180" s="359"/>
      <c r="AK180" s="6"/>
      <c r="AM180" s="1"/>
      <c r="AN180" s="375"/>
      <c r="AO180" s="359"/>
      <c r="AP180" s="6"/>
      <c r="AR180" s="1"/>
      <c r="AS180" s="375"/>
      <c r="AT180" s="359"/>
      <c r="AU180" s="6"/>
      <c r="AW180" s="1"/>
      <c r="AX180" s="375"/>
      <c r="AY180" s="359"/>
      <c r="AZ180" s="6"/>
      <c r="BB180" s="1"/>
      <c r="BC180" s="375"/>
      <c r="BD180" s="359"/>
      <c r="BE180" s="6"/>
      <c r="BG180" s="1"/>
      <c r="BH180" s="375"/>
      <c r="BI180" s="359"/>
      <c r="BJ180" s="6"/>
    </row>
    <row r="181" spans="1:62" s="10" customFormat="1">
      <c r="A181" s="1"/>
      <c r="B181" s="1"/>
      <c r="C181" s="375"/>
      <c r="D181" s="359"/>
      <c r="E181" s="6"/>
      <c r="I181" s="1"/>
      <c r="J181" s="375"/>
      <c r="K181" s="359"/>
      <c r="L181" s="6"/>
      <c r="N181" s="1"/>
      <c r="O181" s="375"/>
      <c r="P181" s="359"/>
      <c r="Q181" s="6"/>
      <c r="S181" s="1"/>
      <c r="T181" s="375"/>
      <c r="U181" s="359"/>
      <c r="V181" s="6"/>
      <c r="X181" s="1"/>
      <c r="Y181" s="375"/>
      <c r="Z181" s="359"/>
      <c r="AA181" s="6"/>
      <c r="AC181" s="1"/>
      <c r="AD181" s="375"/>
      <c r="AE181" s="359"/>
      <c r="AF181" s="6"/>
      <c r="AH181" s="1"/>
      <c r="AI181" s="375"/>
      <c r="AJ181" s="359"/>
      <c r="AK181" s="6"/>
      <c r="AM181" s="1"/>
      <c r="AN181" s="375"/>
      <c r="AO181" s="359"/>
      <c r="AP181" s="6"/>
      <c r="AR181" s="1"/>
      <c r="AS181" s="375"/>
      <c r="AT181" s="359"/>
      <c r="AU181" s="6"/>
      <c r="AW181" s="1"/>
      <c r="AX181" s="375"/>
      <c r="AY181" s="359"/>
      <c r="AZ181" s="6"/>
      <c r="BB181" s="1"/>
      <c r="BC181" s="375"/>
      <c r="BD181" s="359"/>
      <c r="BE181" s="6"/>
      <c r="BG181" s="1"/>
      <c r="BH181" s="375"/>
      <c r="BI181" s="359"/>
      <c r="BJ181" s="6"/>
    </row>
    <row r="182" spans="1:62" s="10" customFormat="1">
      <c r="A182" s="1"/>
      <c r="B182" s="1"/>
      <c r="C182" s="375"/>
      <c r="D182" s="359"/>
      <c r="E182" s="6"/>
      <c r="I182" s="1"/>
      <c r="J182" s="375"/>
      <c r="K182" s="359"/>
      <c r="L182" s="6"/>
      <c r="N182" s="1"/>
      <c r="O182" s="375"/>
      <c r="P182" s="359"/>
      <c r="Q182" s="6"/>
      <c r="S182" s="1"/>
      <c r="T182" s="375"/>
      <c r="U182" s="359"/>
      <c r="V182" s="6"/>
      <c r="X182" s="1"/>
      <c r="Y182" s="375"/>
      <c r="Z182" s="359"/>
      <c r="AA182" s="6"/>
      <c r="AC182" s="1"/>
      <c r="AD182" s="375"/>
      <c r="AE182" s="359"/>
      <c r="AF182" s="6"/>
      <c r="AH182" s="1"/>
      <c r="AI182" s="375"/>
      <c r="AJ182" s="359"/>
      <c r="AK182" s="6"/>
      <c r="AM182" s="1"/>
      <c r="AN182" s="375"/>
      <c r="AO182" s="359"/>
      <c r="AP182" s="6"/>
      <c r="AR182" s="1"/>
      <c r="AS182" s="375"/>
      <c r="AT182" s="359"/>
      <c r="AU182" s="6"/>
      <c r="AW182" s="1"/>
      <c r="AX182" s="375"/>
      <c r="AY182" s="359"/>
      <c r="AZ182" s="6"/>
      <c r="BB182" s="1"/>
      <c r="BC182" s="375"/>
      <c r="BD182" s="359"/>
      <c r="BE182" s="6"/>
      <c r="BG182" s="1"/>
      <c r="BH182" s="375"/>
      <c r="BI182" s="359"/>
      <c r="BJ182" s="6"/>
    </row>
    <row r="183" spans="1:62" s="10" customFormat="1">
      <c r="A183" s="1"/>
      <c r="B183" s="1"/>
      <c r="C183" s="375"/>
      <c r="D183" s="359"/>
      <c r="E183" s="6"/>
      <c r="I183" s="1"/>
      <c r="J183" s="375"/>
      <c r="K183" s="359"/>
      <c r="L183" s="6"/>
      <c r="N183" s="1"/>
      <c r="O183" s="375"/>
      <c r="P183" s="359"/>
      <c r="Q183" s="6"/>
      <c r="S183" s="1"/>
      <c r="T183" s="375"/>
      <c r="U183" s="359"/>
      <c r="V183" s="6"/>
      <c r="X183" s="1"/>
      <c r="Y183" s="375"/>
      <c r="Z183" s="359"/>
      <c r="AA183" s="6"/>
      <c r="AC183" s="1"/>
      <c r="AD183" s="375"/>
      <c r="AE183" s="359"/>
      <c r="AF183" s="6"/>
      <c r="AH183" s="1"/>
      <c r="AI183" s="375"/>
      <c r="AJ183" s="359"/>
      <c r="AK183" s="6"/>
      <c r="AM183" s="1"/>
      <c r="AN183" s="375"/>
      <c r="AO183" s="359"/>
      <c r="AP183" s="6"/>
      <c r="AR183" s="1"/>
      <c r="AS183" s="375"/>
      <c r="AT183" s="359"/>
      <c r="AU183" s="6"/>
      <c r="AW183" s="1"/>
      <c r="AX183" s="375"/>
      <c r="AY183" s="359"/>
      <c r="AZ183" s="6"/>
      <c r="BB183" s="1"/>
      <c r="BC183" s="375"/>
      <c r="BD183" s="359"/>
      <c r="BE183" s="6"/>
      <c r="BG183" s="1"/>
      <c r="BH183" s="375"/>
      <c r="BI183" s="359"/>
      <c r="BJ183" s="6"/>
    </row>
    <row r="184" spans="1:62" s="10" customFormat="1">
      <c r="A184" s="1"/>
      <c r="B184" s="1"/>
      <c r="C184" s="375"/>
      <c r="D184" s="359"/>
      <c r="E184" s="6"/>
      <c r="I184" s="1"/>
      <c r="J184" s="375"/>
      <c r="K184" s="359"/>
      <c r="L184" s="6"/>
      <c r="N184" s="1"/>
      <c r="O184" s="375"/>
      <c r="P184" s="359"/>
      <c r="Q184" s="6"/>
      <c r="S184" s="1"/>
      <c r="T184" s="375"/>
      <c r="U184" s="359"/>
      <c r="V184" s="6"/>
      <c r="X184" s="1"/>
      <c r="Y184" s="375"/>
      <c r="Z184" s="359"/>
      <c r="AA184" s="6"/>
      <c r="AC184" s="1"/>
      <c r="AD184" s="375"/>
      <c r="AE184" s="359"/>
      <c r="AF184" s="6"/>
      <c r="AH184" s="1"/>
      <c r="AI184" s="375"/>
      <c r="AJ184" s="359"/>
      <c r="AK184" s="6"/>
      <c r="AM184" s="1"/>
      <c r="AN184" s="375"/>
      <c r="AO184" s="359"/>
      <c r="AP184" s="6"/>
      <c r="AR184" s="1"/>
      <c r="AS184" s="375"/>
      <c r="AT184" s="359"/>
      <c r="AU184" s="6"/>
      <c r="AW184" s="1"/>
      <c r="AX184" s="375"/>
      <c r="AY184" s="359"/>
      <c r="AZ184" s="6"/>
      <c r="BB184" s="1"/>
      <c r="BC184" s="375"/>
      <c r="BD184" s="359"/>
      <c r="BE184" s="6"/>
      <c r="BG184" s="1"/>
      <c r="BH184" s="375"/>
      <c r="BI184" s="359"/>
      <c r="BJ184" s="6"/>
    </row>
    <row r="185" spans="1:62" s="10" customFormat="1">
      <c r="A185" s="1"/>
      <c r="B185" s="1"/>
      <c r="C185" s="375"/>
      <c r="D185" s="359"/>
      <c r="E185" s="6"/>
      <c r="I185" s="1"/>
      <c r="J185" s="375"/>
      <c r="K185" s="359"/>
      <c r="L185" s="6"/>
      <c r="N185" s="1"/>
      <c r="O185" s="375"/>
      <c r="P185" s="359"/>
      <c r="Q185" s="6"/>
      <c r="S185" s="1"/>
      <c r="T185" s="375"/>
      <c r="U185" s="359"/>
      <c r="V185" s="6"/>
      <c r="X185" s="1"/>
      <c r="Y185" s="375"/>
      <c r="Z185" s="359"/>
      <c r="AA185" s="6"/>
      <c r="AC185" s="1"/>
      <c r="AD185" s="375"/>
      <c r="AE185" s="359"/>
      <c r="AF185" s="6"/>
      <c r="AH185" s="1"/>
      <c r="AI185" s="375"/>
      <c r="AJ185" s="359"/>
      <c r="AK185" s="6"/>
      <c r="AM185" s="1"/>
      <c r="AN185" s="375"/>
      <c r="AO185" s="359"/>
      <c r="AP185" s="6"/>
      <c r="AR185" s="1"/>
      <c r="AS185" s="375"/>
      <c r="AT185" s="359"/>
      <c r="AU185" s="6"/>
      <c r="AW185" s="1"/>
      <c r="AX185" s="375"/>
      <c r="AY185" s="359"/>
      <c r="AZ185" s="6"/>
      <c r="BB185" s="1"/>
      <c r="BC185" s="375"/>
      <c r="BD185" s="359"/>
      <c r="BE185" s="6"/>
      <c r="BG185" s="1"/>
      <c r="BH185" s="375"/>
      <c r="BI185" s="359"/>
      <c r="BJ185" s="6"/>
    </row>
    <row r="186" spans="1:62" s="10" customFormat="1">
      <c r="A186" s="1"/>
      <c r="B186" s="1"/>
      <c r="C186" s="375"/>
      <c r="D186" s="359"/>
      <c r="E186" s="6"/>
      <c r="I186" s="1"/>
      <c r="J186" s="375"/>
      <c r="K186" s="359"/>
      <c r="L186" s="6"/>
      <c r="N186" s="1"/>
      <c r="O186" s="375"/>
      <c r="P186" s="359"/>
      <c r="Q186" s="6"/>
      <c r="S186" s="1"/>
      <c r="T186" s="375"/>
      <c r="U186" s="359"/>
      <c r="V186" s="6"/>
      <c r="X186" s="1"/>
      <c r="Y186" s="375"/>
      <c r="Z186" s="359"/>
      <c r="AA186" s="6"/>
      <c r="AC186" s="1"/>
      <c r="AD186" s="375"/>
      <c r="AE186" s="359"/>
      <c r="AF186" s="6"/>
      <c r="AH186" s="1"/>
      <c r="AI186" s="375"/>
      <c r="AJ186" s="359"/>
      <c r="AK186" s="6"/>
      <c r="AM186" s="1"/>
      <c r="AN186" s="375"/>
      <c r="AO186" s="359"/>
      <c r="AP186" s="6"/>
      <c r="AR186" s="1"/>
      <c r="AS186" s="375"/>
      <c r="AT186" s="359"/>
      <c r="AU186" s="6"/>
      <c r="AW186" s="1"/>
      <c r="AX186" s="375"/>
      <c r="AY186" s="359"/>
      <c r="AZ186" s="6"/>
      <c r="BB186" s="1"/>
      <c r="BC186" s="375"/>
      <c r="BD186" s="359"/>
      <c r="BE186" s="6"/>
      <c r="BG186" s="1"/>
      <c r="BH186" s="375"/>
      <c r="BI186" s="359"/>
      <c r="BJ186" s="6"/>
    </row>
    <row r="187" spans="1:62" s="10" customFormat="1">
      <c r="A187" s="1"/>
      <c r="B187" s="1"/>
      <c r="C187" s="375"/>
      <c r="D187" s="359"/>
      <c r="E187" s="6"/>
      <c r="I187" s="1"/>
      <c r="J187" s="375"/>
      <c r="K187" s="359"/>
      <c r="L187" s="6"/>
      <c r="N187" s="1"/>
      <c r="O187" s="375"/>
      <c r="P187" s="359"/>
      <c r="Q187" s="6"/>
      <c r="S187" s="1"/>
      <c r="T187" s="375"/>
      <c r="U187" s="359"/>
      <c r="V187" s="6"/>
      <c r="X187" s="1"/>
      <c r="Y187" s="375"/>
      <c r="Z187" s="359"/>
      <c r="AA187" s="6"/>
      <c r="AC187" s="1"/>
      <c r="AD187" s="375"/>
      <c r="AE187" s="359"/>
      <c r="AF187" s="6"/>
      <c r="AH187" s="1"/>
      <c r="AI187" s="375"/>
      <c r="AJ187" s="359"/>
      <c r="AK187" s="6"/>
      <c r="AM187" s="1"/>
      <c r="AN187" s="375"/>
      <c r="AO187" s="359"/>
      <c r="AP187" s="6"/>
      <c r="AR187" s="1"/>
      <c r="AS187" s="375"/>
      <c r="AT187" s="359"/>
      <c r="AU187" s="6"/>
      <c r="AW187" s="1"/>
      <c r="AX187" s="375"/>
      <c r="AY187" s="359"/>
      <c r="AZ187" s="6"/>
      <c r="BB187" s="1"/>
      <c r="BC187" s="375"/>
      <c r="BD187" s="359"/>
      <c r="BE187" s="6"/>
      <c r="BG187" s="1"/>
      <c r="BH187" s="375"/>
      <c r="BI187" s="359"/>
      <c r="BJ187" s="6"/>
    </row>
    <row r="188" spans="1:62" s="10" customFormat="1">
      <c r="A188" s="1"/>
      <c r="B188" s="1"/>
      <c r="C188" s="375"/>
      <c r="D188" s="359"/>
      <c r="E188" s="6"/>
      <c r="I188" s="1"/>
      <c r="J188" s="375"/>
      <c r="K188" s="359"/>
      <c r="L188" s="6"/>
      <c r="N188" s="1"/>
      <c r="O188" s="375"/>
      <c r="P188" s="359"/>
      <c r="Q188" s="6"/>
      <c r="S188" s="1"/>
      <c r="T188" s="375"/>
      <c r="U188" s="359"/>
      <c r="V188" s="6"/>
      <c r="X188" s="1"/>
      <c r="Y188" s="375"/>
      <c r="Z188" s="359"/>
      <c r="AA188" s="6"/>
      <c r="AC188" s="1"/>
      <c r="AD188" s="375"/>
      <c r="AE188" s="359"/>
      <c r="AF188" s="6"/>
      <c r="AH188" s="1"/>
      <c r="AI188" s="375"/>
      <c r="AJ188" s="359"/>
      <c r="AK188" s="6"/>
      <c r="AM188" s="1"/>
      <c r="AN188" s="375"/>
      <c r="AO188" s="359"/>
      <c r="AP188" s="6"/>
      <c r="AR188" s="1"/>
      <c r="AS188" s="375"/>
      <c r="AT188" s="359"/>
      <c r="AU188" s="6"/>
      <c r="AW188" s="1"/>
      <c r="AX188" s="375"/>
      <c r="AY188" s="359"/>
      <c r="AZ188" s="6"/>
      <c r="BB188" s="1"/>
      <c r="BC188" s="375"/>
      <c r="BD188" s="359"/>
      <c r="BE188" s="6"/>
      <c r="BG188" s="1"/>
      <c r="BH188" s="375"/>
      <c r="BI188" s="359"/>
      <c r="BJ188" s="6"/>
    </row>
    <row r="189" spans="1:62" s="10" customFormat="1">
      <c r="A189" s="1"/>
      <c r="B189" s="1"/>
      <c r="C189" s="375"/>
      <c r="D189" s="359"/>
      <c r="E189" s="6"/>
      <c r="I189" s="1"/>
      <c r="J189" s="375"/>
      <c r="K189" s="359"/>
      <c r="L189" s="6"/>
      <c r="N189" s="1"/>
      <c r="O189" s="375"/>
      <c r="P189" s="359"/>
      <c r="Q189" s="6"/>
      <c r="S189" s="1"/>
      <c r="T189" s="375"/>
      <c r="U189" s="359"/>
      <c r="V189" s="6"/>
      <c r="X189" s="1"/>
      <c r="Y189" s="375"/>
      <c r="Z189" s="359"/>
      <c r="AA189" s="6"/>
      <c r="AC189" s="1"/>
      <c r="AD189" s="375"/>
      <c r="AE189" s="359"/>
      <c r="AF189" s="6"/>
      <c r="AH189" s="1"/>
      <c r="AI189" s="375"/>
      <c r="AJ189" s="359"/>
      <c r="AK189" s="6"/>
      <c r="AM189" s="1"/>
      <c r="AN189" s="375"/>
      <c r="AO189" s="359"/>
      <c r="AP189" s="6"/>
      <c r="AR189" s="1"/>
      <c r="AS189" s="375"/>
      <c r="AT189" s="359"/>
      <c r="AU189" s="6"/>
      <c r="AW189" s="1"/>
      <c r="AX189" s="375"/>
      <c r="AY189" s="359"/>
      <c r="AZ189" s="6"/>
      <c r="BB189" s="1"/>
      <c r="BC189" s="375"/>
      <c r="BD189" s="359"/>
      <c r="BE189" s="6"/>
      <c r="BG189" s="1"/>
      <c r="BH189" s="375"/>
      <c r="BI189" s="359"/>
      <c r="BJ189" s="6"/>
    </row>
    <row r="190" spans="1:62" s="10" customFormat="1">
      <c r="A190" s="1"/>
      <c r="B190" s="1"/>
      <c r="C190" s="375"/>
      <c r="D190" s="359"/>
      <c r="E190" s="6"/>
      <c r="I190" s="1"/>
      <c r="J190" s="375"/>
      <c r="K190" s="359"/>
      <c r="L190" s="6"/>
      <c r="N190" s="1"/>
      <c r="O190" s="375"/>
      <c r="P190" s="359"/>
      <c r="Q190" s="6"/>
      <c r="S190" s="1"/>
      <c r="T190" s="375"/>
      <c r="U190" s="359"/>
      <c r="V190" s="6"/>
      <c r="X190" s="1"/>
      <c r="Y190" s="375"/>
      <c r="Z190" s="359"/>
      <c r="AA190" s="6"/>
      <c r="AC190" s="1"/>
      <c r="AD190" s="375"/>
      <c r="AE190" s="359"/>
      <c r="AF190" s="6"/>
      <c r="AH190" s="1"/>
      <c r="AI190" s="375"/>
      <c r="AJ190" s="359"/>
      <c r="AK190" s="6"/>
      <c r="AM190" s="1"/>
      <c r="AN190" s="375"/>
      <c r="AO190" s="359"/>
      <c r="AP190" s="6"/>
      <c r="AR190" s="1"/>
      <c r="AS190" s="375"/>
      <c r="AT190" s="359"/>
      <c r="AU190" s="6"/>
      <c r="AW190" s="1"/>
      <c r="AX190" s="375"/>
      <c r="AY190" s="359"/>
      <c r="AZ190" s="6"/>
      <c r="BB190" s="1"/>
      <c r="BC190" s="375"/>
      <c r="BD190" s="359"/>
      <c r="BE190" s="6"/>
      <c r="BG190" s="1"/>
      <c r="BH190" s="375"/>
      <c r="BI190" s="359"/>
      <c r="BJ190" s="6"/>
    </row>
    <row r="191" spans="1:62" s="10" customFormat="1">
      <c r="A191" s="1"/>
      <c r="B191" s="1"/>
      <c r="C191" s="375"/>
      <c r="D191" s="359"/>
      <c r="E191" s="6"/>
      <c r="I191" s="1"/>
      <c r="J191" s="375"/>
      <c r="K191" s="359"/>
      <c r="L191" s="6"/>
      <c r="N191" s="1"/>
      <c r="O191" s="375"/>
      <c r="P191" s="359"/>
      <c r="Q191" s="6"/>
      <c r="S191" s="1"/>
      <c r="T191" s="375"/>
      <c r="U191" s="359"/>
      <c r="V191" s="6"/>
      <c r="X191" s="1"/>
      <c r="Y191" s="375"/>
      <c r="Z191" s="359"/>
      <c r="AA191" s="6"/>
      <c r="AC191" s="1"/>
      <c r="AD191" s="375"/>
      <c r="AE191" s="359"/>
      <c r="AF191" s="6"/>
      <c r="AH191" s="1"/>
      <c r="AI191" s="375"/>
      <c r="AJ191" s="359"/>
      <c r="AK191" s="6"/>
      <c r="AM191" s="1"/>
      <c r="AN191" s="375"/>
      <c r="AO191" s="359"/>
      <c r="AP191" s="6"/>
      <c r="AR191" s="1"/>
      <c r="AS191" s="375"/>
      <c r="AT191" s="359"/>
      <c r="AU191" s="6"/>
      <c r="AW191" s="1"/>
      <c r="AX191" s="375"/>
      <c r="AY191" s="359"/>
      <c r="AZ191" s="6"/>
      <c r="BB191" s="1"/>
      <c r="BC191" s="375"/>
      <c r="BD191" s="359"/>
      <c r="BE191" s="6"/>
      <c r="BG191" s="1"/>
      <c r="BH191" s="375"/>
      <c r="BI191" s="359"/>
      <c r="BJ191" s="6"/>
    </row>
    <row r="192" spans="1:62" s="10" customFormat="1">
      <c r="A192" s="1"/>
      <c r="B192" s="1"/>
      <c r="C192" s="375"/>
      <c r="D192" s="359"/>
      <c r="E192" s="6"/>
      <c r="I192" s="1"/>
      <c r="J192" s="375"/>
      <c r="K192" s="359"/>
      <c r="L192" s="6"/>
      <c r="N192" s="1"/>
      <c r="O192" s="375"/>
      <c r="P192" s="359"/>
      <c r="Q192" s="6"/>
      <c r="S192" s="1"/>
      <c r="T192" s="375"/>
      <c r="U192" s="359"/>
      <c r="V192" s="6"/>
      <c r="X192" s="1"/>
      <c r="Y192" s="375"/>
      <c r="Z192" s="359"/>
      <c r="AA192" s="6"/>
      <c r="AC192" s="1"/>
      <c r="AD192" s="375"/>
      <c r="AE192" s="359"/>
      <c r="AF192" s="6"/>
      <c r="AH192" s="1"/>
      <c r="AI192" s="375"/>
      <c r="AJ192" s="359"/>
      <c r="AK192" s="6"/>
      <c r="AM192" s="1"/>
      <c r="AN192" s="375"/>
      <c r="AO192" s="359"/>
      <c r="AP192" s="6"/>
      <c r="AR192" s="1"/>
      <c r="AS192" s="375"/>
      <c r="AT192" s="359"/>
      <c r="AU192" s="6"/>
      <c r="AW192" s="1"/>
      <c r="AX192" s="375"/>
      <c r="AY192" s="359"/>
      <c r="AZ192" s="6"/>
      <c r="BB192" s="1"/>
      <c r="BC192" s="375"/>
      <c r="BD192" s="359"/>
      <c r="BE192" s="6"/>
      <c r="BG192" s="1"/>
      <c r="BH192" s="375"/>
      <c r="BI192" s="359"/>
      <c r="BJ192" s="6"/>
    </row>
    <row r="193" spans="1:62" s="10" customFormat="1">
      <c r="A193" s="1"/>
      <c r="B193" s="1"/>
      <c r="C193" s="375"/>
      <c r="D193" s="359"/>
      <c r="E193" s="6"/>
      <c r="I193" s="1"/>
      <c r="J193" s="375"/>
      <c r="K193" s="359"/>
      <c r="L193" s="6"/>
      <c r="N193" s="1"/>
      <c r="O193" s="375"/>
      <c r="P193" s="359"/>
      <c r="Q193" s="6"/>
      <c r="S193" s="1"/>
      <c r="T193" s="375"/>
      <c r="U193" s="359"/>
      <c r="V193" s="6"/>
      <c r="X193" s="1"/>
      <c r="Y193" s="375"/>
      <c r="Z193" s="359"/>
      <c r="AA193" s="6"/>
      <c r="AC193" s="1"/>
      <c r="AD193" s="375"/>
      <c r="AE193" s="359"/>
      <c r="AF193" s="6"/>
      <c r="AH193" s="1"/>
      <c r="AI193" s="375"/>
      <c r="AJ193" s="359"/>
      <c r="AK193" s="6"/>
      <c r="AM193" s="1"/>
      <c r="AN193" s="375"/>
      <c r="AO193" s="359"/>
      <c r="AP193" s="6"/>
      <c r="AR193" s="1"/>
      <c r="AS193" s="375"/>
      <c r="AT193" s="359"/>
      <c r="AU193" s="6"/>
      <c r="AW193" s="1"/>
      <c r="AX193" s="375"/>
      <c r="AY193" s="359"/>
      <c r="AZ193" s="6"/>
      <c r="BB193" s="1"/>
      <c r="BC193" s="375"/>
      <c r="BD193" s="359"/>
      <c r="BE193" s="6"/>
      <c r="BG193" s="1"/>
      <c r="BH193" s="375"/>
      <c r="BI193" s="359"/>
      <c r="BJ193" s="6"/>
    </row>
    <row r="194" spans="1:62" s="10" customFormat="1">
      <c r="A194" s="1"/>
      <c r="B194" s="1"/>
      <c r="C194" s="375"/>
      <c r="D194" s="359"/>
      <c r="E194" s="6"/>
      <c r="I194" s="1"/>
      <c r="J194" s="375"/>
      <c r="K194" s="359"/>
      <c r="L194" s="6"/>
      <c r="N194" s="1"/>
      <c r="O194" s="375"/>
      <c r="P194" s="359"/>
      <c r="Q194" s="6"/>
      <c r="S194" s="1"/>
      <c r="T194" s="375"/>
      <c r="U194" s="359"/>
      <c r="V194" s="6"/>
      <c r="X194" s="1"/>
      <c r="Y194" s="375"/>
      <c r="Z194" s="359"/>
      <c r="AA194" s="6"/>
      <c r="AC194" s="1"/>
      <c r="AD194" s="375"/>
      <c r="AE194" s="359"/>
      <c r="AF194" s="6"/>
      <c r="AH194" s="1"/>
      <c r="AI194" s="375"/>
      <c r="AJ194" s="359"/>
      <c r="AK194" s="6"/>
      <c r="AM194" s="1"/>
      <c r="AN194" s="375"/>
      <c r="AO194" s="359"/>
      <c r="AP194" s="6"/>
      <c r="AR194" s="1"/>
      <c r="AS194" s="375"/>
      <c r="AT194" s="359"/>
      <c r="AU194" s="6"/>
      <c r="AW194" s="1"/>
      <c r="AX194" s="375"/>
      <c r="AY194" s="359"/>
      <c r="AZ194" s="6"/>
      <c r="BB194" s="1"/>
      <c r="BC194" s="375"/>
      <c r="BD194" s="359"/>
      <c r="BE194" s="6"/>
      <c r="BG194" s="1"/>
      <c r="BH194" s="375"/>
      <c r="BI194" s="359"/>
      <c r="BJ194" s="6"/>
    </row>
    <row r="195" spans="1:62" s="10" customFormat="1">
      <c r="A195" s="1"/>
      <c r="B195" s="1"/>
      <c r="C195" s="375"/>
      <c r="D195" s="359"/>
      <c r="E195" s="6"/>
      <c r="I195" s="1"/>
      <c r="J195" s="375"/>
      <c r="K195" s="359"/>
      <c r="L195" s="6"/>
      <c r="N195" s="1"/>
      <c r="O195" s="375"/>
      <c r="P195" s="359"/>
      <c r="Q195" s="6"/>
      <c r="S195" s="1"/>
      <c r="T195" s="375"/>
      <c r="U195" s="359"/>
      <c r="V195" s="6"/>
      <c r="X195" s="1"/>
      <c r="Y195" s="375"/>
      <c r="Z195" s="359"/>
      <c r="AA195" s="6"/>
      <c r="AC195" s="1"/>
      <c r="AD195" s="375"/>
      <c r="AE195" s="359"/>
      <c r="AF195" s="6"/>
      <c r="AH195" s="1"/>
      <c r="AI195" s="375"/>
      <c r="AJ195" s="359"/>
      <c r="AK195" s="6"/>
      <c r="AM195" s="1"/>
      <c r="AN195" s="375"/>
      <c r="AO195" s="359"/>
      <c r="AP195" s="6"/>
      <c r="AR195" s="1"/>
      <c r="AS195" s="375"/>
      <c r="AT195" s="359"/>
      <c r="AU195" s="6"/>
      <c r="AW195" s="1"/>
      <c r="AX195" s="375"/>
      <c r="AY195" s="359"/>
      <c r="AZ195" s="6"/>
      <c r="BB195" s="1"/>
      <c r="BC195" s="375"/>
      <c r="BD195" s="359"/>
      <c r="BE195" s="6"/>
      <c r="BG195" s="1"/>
      <c r="BH195" s="375"/>
      <c r="BI195" s="359"/>
      <c r="BJ195" s="6"/>
    </row>
    <row r="196" spans="1:62" s="10" customFormat="1">
      <c r="A196" s="1"/>
      <c r="B196" s="1"/>
      <c r="C196" s="375"/>
      <c r="D196" s="359"/>
      <c r="E196" s="6"/>
      <c r="I196" s="1"/>
      <c r="J196" s="375"/>
      <c r="K196" s="359"/>
      <c r="L196" s="6"/>
      <c r="N196" s="1"/>
      <c r="O196" s="375"/>
      <c r="P196" s="359"/>
      <c r="Q196" s="6"/>
      <c r="S196" s="1"/>
      <c r="T196" s="375"/>
      <c r="U196" s="359"/>
      <c r="V196" s="6"/>
      <c r="X196" s="1"/>
      <c r="Y196" s="375"/>
      <c r="Z196" s="359"/>
      <c r="AA196" s="6"/>
      <c r="AC196" s="1"/>
      <c r="AD196" s="375"/>
      <c r="AE196" s="359"/>
      <c r="AF196" s="6"/>
      <c r="AH196" s="1"/>
      <c r="AI196" s="375"/>
      <c r="AJ196" s="359"/>
      <c r="AK196" s="6"/>
      <c r="AM196" s="1"/>
      <c r="AN196" s="375"/>
      <c r="AO196" s="359"/>
      <c r="AP196" s="6"/>
      <c r="AR196" s="1"/>
      <c r="AS196" s="375"/>
      <c r="AT196" s="359"/>
      <c r="AU196" s="6"/>
      <c r="AW196" s="1"/>
      <c r="AX196" s="375"/>
      <c r="AY196" s="359"/>
      <c r="AZ196" s="6"/>
      <c r="BB196" s="1"/>
      <c r="BC196" s="375"/>
      <c r="BD196" s="359"/>
      <c r="BE196" s="6"/>
      <c r="BG196" s="1"/>
      <c r="BH196" s="375"/>
      <c r="BI196" s="359"/>
      <c r="BJ196" s="6"/>
    </row>
    <row r="197" spans="1:62" s="10" customFormat="1">
      <c r="A197" s="1"/>
      <c r="B197" s="1"/>
      <c r="C197" s="375"/>
      <c r="D197" s="359"/>
      <c r="E197" s="6"/>
      <c r="I197" s="1"/>
      <c r="J197" s="375"/>
      <c r="K197" s="359"/>
      <c r="L197" s="6"/>
      <c r="N197" s="1"/>
      <c r="O197" s="375"/>
      <c r="P197" s="359"/>
      <c r="Q197" s="6"/>
      <c r="S197" s="1"/>
      <c r="T197" s="375"/>
      <c r="U197" s="359"/>
      <c r="V197" s="6"/>
      <c r="X197" s="1"/>
      <c r="Y197" s="375"/>
      <c r="Z197" s="359"/>
      <c r="AA197" s="6"/>
      <c r="AC197" s="1"/>
      <c r="AD197" s="375"/>
      <c r="AE197" s="359"/>
      <c r="AF197" s="6"/>
      <c r="AH197" s="1"/>
      <c r="AI197" s="375"/>
      <c r="AJ197" s="359"/>
      <c r="AK197" s="6"/>
      <c r="AM197" s="1"/>
      <c r="AN197" s="375"/>
      <c r="AO197" s="359"/>
      <c r="AP197" s="6"/>
      <c r="AR197" s="1"/>
      <c r="AS197" s="375"/>
      <c r="AT197" s="359"/>
      <c r="AU197" s="6"/>
      <c r="AW197" s="1"/>
      <c r="AX197" s="375"/>
      <c r="AY197" s="359"/>
      <c r="AZ197" s="6"/>
      <c r="BB197" s="1"/>
      <c r="BC197" s="375"/>
      <c r="BD197" s="359"/>
      <c r="BE197" s="6"/>
      <c r="BG197" s="1"/>
      <c r="BH197" s="375"/>
      <c r="BI197" s="359"/>
      <c r="BJ197" s="6"/>
    </row>
    <row r="198" spans="1:62" s="10" customFormat="1">
      <c r="A198" s="1"/>
      <c r="B198" s="1"/>
      <c r="C198" s="375"/>
      <c r="D198" s="359"/>
      <c r="E198" s="6"/>
      <c r="I198" s="1"/>
      <c r="J198" s="375"/>
      <c r="K198" s="359"/>
      <c r="L198" s="6"/>
      <c r="N198" s="1"/>
      <c r="O198" s="375"/>
      <c r="P198" s="359"/>
      <c r="Q198" s="6"/>
      <c r="S198" s="1"/>
      <c r="T198" s="375"/>
      <c r="U198" s="359"/>
      <c r="V198" s="6"/>
      <c r="X198" s="1"/>
      <c r="Y198" s="375"/>
      <c r="Z198" s="359"/>
      <c r="AA198" s="6"/>
      <c r="AC198" s="1"/>
      <c r="AD198" s="375"/>
      <c r="AE198" s="359"/>
      <c r="AF198" s="6"/>
      <c r="AH198" s="1"/>
      <c r="AI198" s="375"/>
      <c r="AJ198" s="359"/>
      <c r="AK198" s="6"/>
      <c r="AM198" s="1"/>
      <c r="AN198" s="375"/>
      <c r="AO198" s="359"/>
      <c r="AP198" s="6"/>
      <c r="AR198" s="1"/>
      <c r="AS198" s="375"/>
      <c r="AT198" s="359"/>
      <c r="AU198" s="6"/>
      <c r="AW198" s="1"/>
      <c r="AX198" s="375"/>
      <c r="AY198" s="359"/>
      <c r="AZ198" s="6"/>
      <c r="BB198" s="1"/>
      <c r="BC198" s="375"/>
      <c r="BD198" s="359"/>
      <c r="BE198" s="6"/>
      <c r="BG198" s="1"/>
      <c r="BH198" s="375"/>
      <c r="BI198" s="359"/>
      <c r="BJ198" s="6"/>
    </row>
    <row r="199" spans="1:62" s="10" customFormat="1">
      <c r="A199" s="1"/>
      <c r="B199" s="1"/>
      <c r="C199" s="375"/>
      <c r="D199" s="359"/>
      <c r="E199" s="6"/>
      <c r="I199" s="1"/>
      <c r="J199" s="375"/>
      <c r="K199" s="359"/>
      <c r="L199" s="6"/>
      <c r="N199" s="1"/>
      <c r="O199" s="375"/>
      <c r="P199" s="359"/>
      <c r="Q199" s="6"/>
      <c r="S199" s="1"/>
      <c r="T199" s="375"/>
      <c r="U199" s="359"/>
      <c r="V199" s="6"/>
      <c r="X199" s="1"/>
      <c r="Y199" s="375"/>
      <c r="Z199" s="359"/>
      <c r="AA199" s="6"/>
      <c r="AC199" s="1"/>
      <c r="AD199" s="375"/>
      <c r="AE199" s="359"/>
      <c r="AF199" s="6"/>
      <c r="AH199" s="1"/>
      <c r="AI199" s="375"/>
      <c r="AJ199" s="359"/>
      <c r="AK199" s="6"/>
      <c r="AM199" s="1"/>
      <c r="AN199" s="375"/>
      <c r="AO199" s="359"/>
      <c r="AP199" s="6"/>
      <c r="AR199" s="1"/>
      <c r="AS199" s="375"/>
      <c r="AT199" s="359"/>
      <c r="AU199" s="6"/>
      <c r="AW199" s="1"/>
      <c r="AX199" s="375"/>
      <c r="AY199" s="359"/>
      <c r="AZ199" s="6"/>
      <c r="BB199" s="1"/>
      <c r="BC199" s="375"/>
      <c r="BD199" s="359"/>
      <c r="BE199" s="6"/>
      <c r="BG199" s="1"/>
      <c r="BH199" s="375"/>
      <c r="BI199" s="359"/>
      <c r="BJ199" s="6"/>
    </row>
    <row r="200" spans="1:62" s="10" customFormat="1">
      <c r="A200" s="1"/>
      <c r="B200" s="1"/>
      <c r="C200" s="375"/>
      <c r="D200" s="359"/>
      <c r="E200" s="6"/>
      <c r="I200" s="1"/>
      <c r="J200" s="375"/>
      <c r="K200" s="359"/>
      <c r="L200" s="6"/>
      <c r="N200" s="1"/>
      <c r="O200" s="375"/>
      <c r="P200" s="359"/>
      <c r="Q200" s="6"/>
      <c r="S200" s="1"/>
      <c r="T200" s="375"/>
      <c r="U200" s="359"/>
      <c r="V200" s="6"/>
      <c r="X200" s="1"/>
      <c r="Y200" s="375"/>
      <c r="Z200" s="359"/>
      <c r="AA200" s="6"/>
      <c r="AC200" s="1"/>
      <c r="AD200" s="375"/>
      <c r="AE200" s="359"/>
      <c r="AF200" s="6"/>
      <c r="AH200" s="1"/>
      <c r="AI200" s="375"/>
      <c r="AJ200" s="359"/>
      <c r="AK200" s="6"/>
      <c r="AM200" s="1"/>
      <c r="AN200" s="375"/>
      <c r="AO200" s="359"/>
      <c r="AP200" s="6"/>
      <c r="AR200" s="1"/>
      <c r="AS200" s="375"/>
      <c r="AT200" s="359"/>
      <c r="AU200" s="6"/>
      <c r="AW200" s="1"/>
      <c r="AX200" s="375"/>
      <c r="AY200" s="359"/>
      <c r="AZ200" s="6"/>
      <c r="BB200" s="1"/>
      <c r="BC200" s="375"/>
      <c r="BD200" s="359"/>
      <c r="BE200" s="6"/>
      <c r="BG200" s="1"/>
      <c r="BH200" s="375"/>
      <c r="BI200" s="359"/>
      <c r="BJ200" s="6"/>
    </row>
    <row r="201" spans="1:62" s="10" customFormat="1">
      <c r="A201" s="1"/>
      <c r="B201" s="1"/>
      <c r="C201" s="375"/>
      <c r="D201" s="359"/>
      <c r="E201" s="6"/>
      <c r="I201" s="1"/>
      <c r="J201" s="375"/>
      <c r="K201" s="359"/>
      <c r="L201" s="6"/>
      <c r="N201" s="1"/>
      <c r="O201" s="375"/>
      <c r="P201" s="359"/>
      <c r="Q201" s="6"/>
      <c r="S201" s="1"/>
      <c r="T201" s="375"/>
      <c r="U201" s="359"/>
      <c r="V201" s="6"/>
      <c r="X201" s="1"/>
      <c r="Y201" s="375"/>
      <c r="Z201" s="359"/>
      <c r="AA201" s="6"/>
      <c r="AC201" s="1"/>
      <c r="AD201" s="375"/>
      <c r="AE201" s="359"/>
      <c r="AF201" s="6"/>
      <c r="AH201" s="1"/>
      <c r="AI201" s="375"/>
      <c r="AJ201" s="359"/>
      <c r="AK201" s="6"/>
      <c r="AM201" s="1"/>
      <c r="AN201" s="375"/>
      <c r="AO201" s="359"/>
      <c r="AP201" s="6"/>
      <c r="AR201" s="1"/>
      <c r="AS201" s="375"/>
      <c r="AT201" s="359"/>
      <c r="AU201" s="6"/>
      <c r="AW201" s="1"/>
      <c r="AX201" s="375"/>
      <c r="AY201" s="359"/>
      <c r="AZ201" s="6"/>
      <c r="BB201" s="1"/>
      <c r="BC201" s="375"/>
      <c r="BD201" s="359"/>
      <c r="BE201" s="6"/>
      <c r="BG201" s="1"/>
      <c r="BH201" s="375"/>
      <c r="BI201" s="359"/>
      <c r="BJ201" s="6"/>
    </row>
    <row r="202" spans="1:62" s="10" customFormat="1">
      <c r="A202" s="1"/>
      <c r="B202" s="1"/>
      <c r="C202" s="375"/>
      <c r="D202" s="359"/>
      <c r="E202" s="6"/>
      <c r="I202" s="1"/>
      <c r="J202" s="375"/>
      <c r="K202" s="359"/>
      <c r="L202" s="6"/>
      <c r="N202" s="1"/>
      <c r="O202" s="375"/>
      <c r="P202" s="359"/>
      <c r="Q202" s="6"/>
      <c r="S202" s="1"/>
      <c r="T202" s="375"/>
      <c r="U202" s="359"/>
      <c r="V202" s="6"/>
      <c r="X202" s="1"/>
      <c r="Y202" s="375"/>
      <c r="Z202" s="359"/>
      <c r="AA202" s="6"/>
      <c r="AC202" s="1"/>
      <c r="AD202" s="375"/>
      <c r="AE202" s="359"/>
      <c r="AF202" s="6"/>
      <c r="AH202" s="1"/>
      <c r="AI202" s="375"/>
      <c r="AJ202" s="359"/>
      <c r="AK202" s="6"/>
      <c r="AM202" s="1"/>
      <c r="AN202" s="375"/>
      <c r="AO202" s="359"/>
      <c r="AP202" s="6"/>
      <c r="AR202" s="1"/>
      <c r="AS202" s="375"/>
      <c r="AT202" s="359"/>
      <c r="AU202" s="6"/>
      <c r="AW202" s="1"/>
      <c r="AX202" s="375"/>
      <c r="AY202" s="359"/>
      <c r="AZ202" s="6"/>
      <c r="BB202" s="1"/>
      <c r="BC202" s="375"/>
      <c r="BD202" s="359"/>
      <c r="BE202" s="6"/>
      <c r="BG202" s="1"/>
      <c r="BH202" s="375"/>
      <c r="BI202" s="359"/>
      <c r="BJ202" s="6"/>
    </row>
    <row r="203" spans="1:62" s="10" customFormat="1">
      <c r="A203" s="1"/>
      <c r="B203" s="1"/>
      <c r="C203" s="375"/>
      <c r="D203" s="359"/>
      <c r="E203" s="6"/>
      <c r="I203" s="1"/>
      <c r="J203" s="375"/>
      <c r="K203" s="359"/>
      <c r="L203" s="6"/>
      <c r="N203" s="1"/>
      <c r="O203" s="375"/>
      <c r="P203" s="359"/>
      <c r="Q203" s="6"/>
      <c r="S203" s="1"/>
      <c r="T203" s="375"/>
      <c r="U203" s="359"/>
      <c r="V203" s="6"/>
      <c r="X203" s="1"/>
      <c r="Y203" s="375"/>
      <c r="Z203" s="359"/>
      <c r="AA203" s="6"/>
      <c r="AC203" s="1"/>
      <c r="AD203" s="375"/>
      <c r="AE203" s="359"/>
      <c r="AF203" s="6"/>
      <c r="AH203" s="1"/>
      <c r="AI203" s="375"/>
      <c r="AJ203" s="359"/>
      <c r="AK203" s="6"/>
      <c r="AM203" s="1"/>
      <c r="AN203" s="375"/>
      <c r="AO203" s="359"/>
      <c r="AP203" s="6"/>
      <c r="AR203" s="1"/>
      <c r="AS203" s="375"/>
      <c r="AT203" s="359"/>
      <c r="AU203" s="6"/>
      <c r="AW203" s="1"/>
      <c r="AX203" s="375"/>
      <c r="AY203" s="359"/>
      <c r="AZ203" s="6"/>
      <c r="BB203" s="1"/>
      <c r="BC203" s="375"/>
      <c r="BD203" s="359"/>
      <c r="BE203" s="6"/>
      <c r="BG203" s="1"/>
      <c r="BH203" s="375"/>
      <c r="BI203" s="359"/>
      <c r="BJ203" s="6"/>
    </row>
    <row r="204" spans="1:62" s="10" customFormat="1">
      <c r="A204" s="1"/>
      <c r="B204" s="1"/>
      <c r="C204" s="375"/>
      <c r="D204" s="359"/>
      <c r="E204" s="6"/>
      <c r="I204" s="1"/>
      <c r="J204" s="375"/>
      <c r="K204" s="359"/>
      <c r="L204" s="6"/>
      <c r="N204" s="1"/>
      <c r="O204" s="375"/>
      <c r="P204" s="359"/>
      <c r="Q204" s="6"/>
      <c r="S204" s="1"/>
      <c r="T204" s="375"/>
      <c r="U204" s="359"/>
      <c r="V204" s="6"/>
      <c r="X204" s="1"/>
      <c r="Y204" s="375"/>
      <c r="Z204" s="359"/>
      <c r="AA204" s="6"/>
      <c r="AC204" s="1"/>
      <c r="AD204" s="375"/>
      <c r="AE204" s="359"/>
      <c r="AF204" s="6"/>
      <c r="AH204" s="1"/>
      <c r="AI204" s="375"/>
      <c r="AJ204" s="359"/>
      <c r="AK204" s="6"/>
      <c r="AM204" s="1"/>
      <c r="AN204" s="375"/>
      <c r="AO204" s="359"/>
      <c r="AP204" s="6"/>
      <c r="AR204" s="1"/>
      <c r="AS204" s="375"/>
      <c r="AT204" s="359"/>
      <c r="AU204" s="6"/>
      <c r="AW204" s="1"/>
      <c r="AX204" s="375"/>
      <c r="AY204" s="359"/>
      <c r="AZ204" s="6"/>
      <c r="BB204" s="1"/>
      <c r="BC204" s="375"/>
      <c r="BD204" s="359"/>
      <c r="BE204" s="6"/>
      <c r="BG204" s="1"/>
      <c r="BH204" s="375"/>
      <c r="BI204" s="359"/>
      <c r="BJ204" s="6"/>
    </row>
    <row r="205" spans="1:62" s="10" customFormat="1">
      <c r="A205" s="1"/>
      <c r="B205" s="1"/>
      <c r="C205" s="375"/>
      <c r="D205" s="359"/>
      <c r="E205" s="6"/>
      <c r="I205" s="1"/>
      <c r="J205" s="375"/>
      <c r="K205" s="359"/>
      <c r="L205" s="6"/>
      <c r="N205" s="1"/>
      <c r="O205" s="375"/>
      <c r="P205" s="359"/>
      <c r="Q205" s="6"/>
      <c r="S205" s="1"/>
      <c r="T205" s="375"/>
      <c r="U205" s="359"/>
      <c r="V205" s="6"/>
      <c r="X205" s="1"/>
      <c r="Y205" s="375"/>
      <c r="Z205" s="359"/>
      <c r="AA205" s="6"/>
      <c r="AC205" s="1"/>
      <c r="AD205" s="375"/>
      <c r="AE205" s="359"/>
      <c r="AF205" s="6"/>
      <c r="AH205" s="1"/>
      <c r="AI205" s="375"/>
      <c r="AJ205" s="359"/>
      <c r="AK205" s="6"/>
      <c r="AM205" s="1"/>
      <c r="AN205" s="375"/>
      <c r="AO205" s="359"/>
      <c r="AP205" s="6"/>
      <c r="AR205" s="1"/>
      <c r="AS205" s="375"/>
      <c r="AT205" s="359"/>
      <c r="AU205" s="6"/>
      <c r="AW205" s="1"/>
      <c r="AX205" s="375"/>
      <c r="AY205" s="359"/>
      <c r="AZ205" s="6"/>
      <c r="BB205" s="1"/>
      <c r="BC205" s="375"/>
      <c r="BD205" s="359"/>
      <c r="BE205" s="6"/>
      <c r="BG205" s="1"/>
      <c r="BH205" s="375"/>
      <c r="BI205" s="359"/>
      <c r="BJ205" s="6"/>
    </row>
    <row r="206" spans="1:62" s="10" customFormat="1">
      <c r="A206" s="1"/>
      <c r="B206" s="1"/>
      <c r="C206" s="375"/>
      <c r="D206" s="359"/>
      <c r="E206" s="6"/>
      <c r="I206" s="1"/>
      <c r="J206" s="375"/>
      <c r="K206" s="359"/>
      <c r="L206" s="6"/>
      <c r="N206" s="1"/>
      <c r="O206" s="375"/>
      <c r="P206" s="359"/>
      <c r="Q206" s="6"/>
      <c r="S206" s="1"/>
      <c r="T206" s="375"/>
      <c r="U206" s="359"/>
      <c r="V206" s="6"/>
      <c r="X206" s="1"/>
      <c r="Y206" s="375"/>
      <c r="Z206" s="359"/>
      <c r="AA206" s="6"/>
      <c r="AC206" s="1"/>
      <c r="AD206" s="375"/>
      <c r="AE206" s="359"/>
      <c r="AF206" s="6"/>
      <c r="AH206" s="1"/>
      <c r="AI206" s="375"/>
      <c r="AJ206" s="359"/>
      <c r="AK206" s="6"/>
      <c r="AM206" s="1"/>
      <c r="AN206" s="375"/>
      <c r="AO206" s="359"/>
      <c r="AP206" s="6"/>
      <c r="AR206" s="1"/>
      <c r="AS206" s="375"/>
      <c r="AT206" s="359"/>
      <c r="AU206" s="6"/>
      <c r="AW206" s="1"/>
      <c r="AX206" s="375"/>
      <c r="AY206" s="359"/>
      <c r="AZ206" s="6"/>
      <c r="BB206" s="1"/>
      <c r="BC206" s="375"/>
      <c r="BD206" s="359"/>
      <c r="BE206" s="6"/>
      <c r="BG206" s="1"/>
      <c r="BH206" s="375"/>
      <c r="BI206" s="359"/>
      <c r="BJ206" s="6"/>
    </row>
    <row r="207" spans="1:62" s="10" customFormat="1">
      <c r="A207" s="1"/>
      <c r="B207" s="1"/>
      <c r="C207" s="375"/>
      <c r="D207" s="359"/>
      <c r="E207" s="6"/>
      <c r="I207" s="1"/>
      <c r="J207" s="375"/>
      <c r="K207" s="359"/>
      <c r="L207" s="6"/>
      <c r="N207" s="1"/>
      <c r="O207" s="375"/>
      <c r="P207" s="359"/>
      <c r="Q207" s="6"/>
      <c r="S207" s="1"/>
      <c r="T207" s="375"/>
      <c r="U207" s="359"/>
      <c r="V207" s="6"/>
      <c r="X207" s="1"/>
      <c r="Y207" s="375"/>
      <c r="Z207" s="359"/>
      <c r="AA207" s="6"/>
      <c r="AC207" s="1"/>
      <c r="AD207" s="375"/>
      <c r="AE207" s="359"/>
      <c r="AF207" s="6"/>
      <c r="AH207" s="1"/>
      <c r="AI207" s="375"/>
      <c r="AJ207" s="359"/>
      <c r="AK207" s="6"/>
      <c r="AM207" s="1"/>
      <c r="AN207" s="375"/>
      <c r="AO207" s="359"/>
      <c r="AP207" s="6"/>
      <c r="AR207" s="1"/>
      <c r="AS207" s="375"/>
      <c r="AT207" s="359"/>
      <c r="AU207" s="6"/>
      <c r="AW207" s="1"/>
      <c r="AX207" s="375"/>
      <c r="AY207" s="359"/>
      <c r="AZ207" s="6"/>
      <c r="BB207" s="1"/>
      <c r="BC207" s="375"/>
      <c r="BD207" s="359"/>
      <c r="BE207" s="6"/>
      <c r="BG207" s="1"/>
      <c r="BH207" s="375"/>
      <c r="BI207" s="359"/>
      <c r="BJ207" s="6"/>
    </row>
    <row r="208" spans="1:62" s="10" customFormat="1">
      <c r="A208" s="1"/>
      <c r="B208" s="1"/>
      <c r="C208" s="375"/>
      <c r="D208" s="359"/>
      <c r="E208" s="6"/>
      <c r="I208" s="1"/>
      <c r="J208" s="375"/>
      <c r="K208" s="359"/>
      <c r="L208" s="6"/>
      <c r="N208" s="1"/>
      <c r="O208" s="375"/>
      <c r="P208" s="359"/>
      <c r="Q208" s="6"/>
      <c r="S208" s="1"/>
      <c r="T208" s="375"/>
      <c r="U208" s="359"/>
      <c r="V208" s="6"/>
      <c r="X208" s="1"/>
      <c r="Y208" s="375"/>
      <c r="Z208" s="359"/>
      <c r="AA208" s="6"/>
      <c r="AC208" s="1"/>
      <c r="AD208" s="375"/>
      <c r="AE208" s="359"/>
      <c r="AF208" s="6"/>
      <c r="AH208" s="1"/>
      <c r="AI208" s="375"/>
      <c r="AJ208" s="359"/>
      <c r="AK208" s="6"/>
      <c r="AM208" s="1"/>
      <c r="AN208" s="375"/>
      <c r="AO208" s="359"/>
      <c r="AP208" s="6"/>
      <c r="AR208" s="1"/>
      <c r="AS208" s="375"/>
      <c r="AT208" s="359"/>
      <c r="AU208" s="6"/>
      <c r="AW208" s="1"/>
      <c r="AX208" s="375"/>
      <c r="AY208" s="359"/>
      <c r="AZ208" s="6"/>
      <c r="BB208" s="1"/>
      <c r="BC208" s="375"/>
      <c r="BD208" s="359"/>
      <c r="BE208" s="6"/>
      <c r="BG208" s="1"/>
      <c r="BH208" s="375"/>
      <c r="BI208" s="359"/>
      <c r="BJ208" s="6"/>
    </row>
    <row r="209" spans="1:62" s="10" customFormat="1">
      <c r="A209" s="1"/>
      <c r="B209" s="1"/>
      <c r="C209" s="375"/>
      <c r="D209" s="359"/>
      <c r="E209" s="6"/>
      <c r="I209" s="1"/>
      <c r="J209" s="375"/>
      <c r="K209" s="359"/>
      <c r="L209" s="6"/>
      <c r="N209" s="1"/>
      <c r="O209" s="375"/>
      <c r="P209" s="359"/>
      <c r="Q209" s="6"/>
      <c r="S209" s="1"/>
      <c r="T209" s="375"/>
      <c r="U209" s="359"/>
      <c r="V209" s="6"/>
      <c r="X209" s="1"/>
      <c r="Y209" s="375"/>
      <c r="Z209" s="359"/>
      <c r="AA209" s="6"/>
      <c r="AC209" s="1"/>
      <c r="AD209" s="375"/>
      <c r="AE209" s="359"/>
      <c r="AF209" s="6"/>
      <c r="AH209" s="1"/>
      <c r="AI209" s="375"/>
      <c r="AJ209" s="359"/>
      <c r="AK209" s="6"/>
      <c r="AM209" s="1"/>
      <c r="AN209" s="375"/>
      <c r="AO209" s="359"/>
      <c r="AP209" s="6"/>
      <c r="AR209" s="1"/>
      <c r="AS209" s="375"/>
      <c r="AT209" s="359"/>
      <c r="AU209" s="6"/>
      <c r="AW209" s="1"/>
      <c r="AX209" s="375"/>
      <c r="AY209" s="359"/>
      <c r="AZ209" s="6"/>
      <c r="BB209" s="1"/>
      <c r="BC209" s="375"/>
      <c r="BD209" s="359"/>
      <c r="BE209" s="6"/>
      <c r="BG209" s="1"/>
      <c r="BH209" s="375"/>
      <c r="BI209" s="359"/>
      <c r="BJ209" s="6"/>
    </row>
    <row r="210" spans="1:62" s="10" customFormat="1">
      <c r="A210" s="1"/>
      <c r="B210" s="1"/>
      <c r="C210" s="375"/>
      <c r="D210" s="359"/>
      <c r="E210" s="6"/>
      <c r="I210" s="1"/>
      <c r="J210" s="375"/>
      <c r="K210" s="359"/>
      <c r="L210" s="6"/>
      <c r="N210" s="1"/>
      <c r="O210" s="375"/>
      <c r="P210" s="359"/>
      <c r="Q210" s="6"/>
      <c r="S210" s="1"/>
      <c r="T210" s="375"/>
      <c r="U210" s="359"/>
      <c r="V210" s="6"/>
      <c r="X210" s="1"/>
      <c r="Y210" s="375"/>
      <c r="Z210" s="359"/>
      <c r="AA210" s="6"/>
      <c r="AC210" s="1"/>
      <c r="AD210" s="375"/>
      <c r="AE210" s="359"/>
      <c r="AF210" s="6"/>
      <c r="AH210" s="1"/>
      <c r="AI210" s="375"/>
      <c r="AJ210" s="359"/>
      <c r="AK210" s="6"/>
      <c r="AM210" s="1"/>
      <c r="AN210" s="375"/>
      <c r="AO210" s="359"/>
      <c r="AP210" s="6"/>
      <c r="AR210" s="1"/>
      <c r="AS210" s="375"/>
      <c r="AT210" s="359"/>
      <c r="AU210" s="6"/>
      <c r="AW210" s="1"/>
      <c r="AX210" s="375"/>
      <c r="AY210" s="359"/>
      <c r="AZ210" s="6"/>
      <c r="BB210" s="1"/>
      <c r="BC210" s="375"/>
      <c r="BD210" s="359"/>
      <c r="BE210" s="6"/>
      <c r="BG210" s="1"/>
      <c r="BH210" s="375"/>
      <c r="BI210" s="359"/>
      <c r="BJ210" s="6"/>
    </row>
    <row r="211" spans="1:62" s="10" customFormat="1">
      <c r="A211" s="1"/>
      <c r="B211" s="1"/>
      <c r="C211" s="375"/>
      <c r="D211" s="359"/>
      <c r="E211" s="6"/>
      <c r="I211" s="1"/>
      <c r="J211" s="375"/>
      <c r="K211" s="359"/>
      <c r="L211" s="6"/>
      <c r="N211" s="1"/>
      <c r="O211" s="375"/>
      <c r="P211" s="359"/>
      <c r="Q211" s="6"/>
      <c r="S211" s="1"/>
      <c r="T211" s="375"/>
      <c r="U211" s="359"/>
      <c r="V211" s="6"/>
      <c r="X211" s="1"/>
      <c r="Y211" s="375"/>
      <c r="Z211" s="359"/>
      <c r="AA211" s="6"/>
      <c r="AC211" s="1"/>
      <c r="AD211" s="375"/>
      <c r="AE211" s="359"/>
      <c r="AF211" s="6"/>
      <c r="AH211" s="1"/>
      <c r="AI211" s="375"/>
      <c r="AJ211" s="359"/>
      <c r="AK211" s="6"/>
      <c r="AM211" s="1"/>
      <c r="AN211" s="375"/>
      <c r="AO211" s="359"/>
      <c r="AP211" s="6"/>
      <c r="AR211" s="1"/>
      <c r="AS211" s="375"/>
      <c r="AT211" s="359"/>
      <c r="AU211" s="6"/>
      <c r="AW211" s="1"/>
      <c r="AX211" s="375"/>
      <c r="AY211" s="359"/>
      <c r="AZ211" s="6"/>
      <c r="BB211" s="1"/>
      <c r="BC211" s="375"/>
      <c r="BD211" s="359"/>
      <c r="BE211" s="6"/>
      <c r="BG211" s="1"/>
      <c r="BH211" s="375"/>
      <c r="BI211" s="359"/>
      <c r="BJ211" s="6"/>
    </row>
    <row r="212" spans="1:62" s="10" customFormat="1">
      <c r="A212" s="1"/>
      <c r="B212" s="1"/>
      <c r="C212" s="375"/>
      <c r="D212" s="359"/>
      <c r="E212" s="6"/>
      <c r="I212" s="1"/>
      <c r="J212" s="375"/>
      <c r="K212" s="359"/>
      <c r="L212" s="6"/>
      <c r="N212" s="1"/>
      <c r="O212" s="375"/>
      <c r="P212" s="359"/>
      <c r="Q212" s="6"/>
      <c r="S212" s="1"/>
      <c r="T212" s="375"/>
      <c r="U212" s="359"/>
      <c r="V212" s="6"/>
      <c r="X212" s="1"/>
      <c r="Y212" s="375"/>
      <c r="Z212" s="359"/>
      <c r="AA212" s="6"/>
      <c r="AC212" s="1"/>
      <c r="AD212" s="375"/>
      <c r="AE212" s="359"/>
      <c r="AF212" s="6"/>
      <c r="AH212" s="1"/>
      <c r="AI212" s="375"/>
      <c r="AJ212" s="359"/>
      <c r="AK212" s="6"/>
      <c r="AM212" s="1"/>
      <c r="AN212" s="375"/>
      <c r="AO212" s="359"/>
      <c r="AP212" s="6"/>
      <c r="AR212" s="1"/>
      <c r="AS212" s="375"/>
      <c r="AT212" s="359"/>
      <c r="AU212" s="6"/>
      <c r="AW212" s="1"/>
      <c r="AX212" s="375"/>
      <c r="AY212" s="359"/>
      <c r="AZ212" s="6"/>
      <c r="BB212" s="1"/>
      <c r="BC212" s="375"/>
      <c r="BD212" s="359"/>
      <c r="BE212" s="6"/>
      <c r="BG212" s="1"/>
      <c r="BH212" s="375"/>
      <c r="BI212" s="359"/>
      <c r="BJ212" s="6"/>
    </row>
    <row r="213" spans="1:62" s="10" customFormat="1">
      <c r="A213" s="1"/>
      <c r="B213" s="1"/>
      <c r="C213" s="375"/>
      <c r="D213" s="359"/>
      <c r="E213" s="6"/>
      <c r="I213" s="1"/>
      <c r="J213" s="375"/>
      <c r="K213" s="359"/>
      <c r="L213" s="6"/>
      <c r="N213" s="1"/>
      <c r="O213" s="375"/>
      <c r="P213" s="359"/>
      <c r="Q213" s="6"/>
      <c r="S213" s="1"/>
      <c r="T213" s="375"/>
      <c r="U213" s="359"/>
      <c r="V213" s="6"/>
      <c r="X213" s="1"/>
      <c r="Y213" s="375"/>
      <c r="Z213" s="359"/>
      <c r="AA213" s="6"/>
      <c r="AC213" s="1"/>
      <c r="AD213" s="375"/>
      <c r="AE213" s="359"/>
      <c r="AF213" s="6"/>
      <c r="AH213" s="1"/>
      <c r="AI213" s="375"/>
      <c r="AJ213" s="359"/>
      <c r="AK213" s="6"/>
      <c r="AM213" s="1"/>
      <c r="AN213" s="375"/>
      <c r="AO213" s="359"/>
      <c r="AP213" s="6"/>
      <c r="AR213" s="1"/>
      <c r="AS213" s="375"/>
      <c r="AT213" s="359"/>
      <c r="AU213" s="6"/>
      <c r="AW213" s="1"/>
      <c r="AX213" s="375"/>
      <c r="AY213" s="359"/>
      <c r="AZ213" s="6"/>
      <c r="BB213" s="1"/>
      <c r="BC213" s="375"/>
      <c r="BD213" s="359"/>
      <c r="BE213" s="6"/>
      <c r="BG213" s="1"/>
      <c r="BH213" s="375"/>
      <c r="BI213" s="359"/>
      <c r="BJ213" s="6"/>
    </row>
    <row r="214" spans="1:62" s="10" customFormat="1">
      <c r="A214" s="1"/>
      <c r="B214" s="1"/>
      <c r="C214" s="375"/>
      <c r="D214" s="359"/>
      <c r="E214" s="6"/>
      <c r="I214" s="1"/>
      <c r="J214" s="375"/>
      <c r="K214" s="359"/>
      <c r="L214" s="6"/>
      <c r="N214" s="1"/>
      <c r="O214" s="375"/>
      <c r="P214" s="359"/>
      <c r="Q214" s="6"/>
      <c r="S214" s="1"/>
      <c r="T214" s="375"/>
      <c r="U214" s="359"/>
      <c r="V214" s="6"/>
      <c r="X214" s="1"/>
      <c r="Y214" s="375"/>
      <c r="Z214" s="359"/>
      <c r="AA214" s="6"/>
      <c r="AC214" s="1"/>
      <c r="AD214" s="375"/>
      <c r="AE214" s="359"/>
      <c r="AF214" s="6"/>
      <c r="AH214" s="1"/>
      <c r="AI214" s="375"/>
      <c r="AJ214" s="359"/>
      <c r="AK214" s="6"/>
      <c r="AM214" s="1"/>
      <c r="AN214" s="375"/>
      <c r="AO214" s="359"/>
      <c r="AP214" s="6"/>
      <c r="AR214" s="1"/>
      <c r="AS214" s="375"/>
      <c r="AT214" s="359"/>
      <c r="AU214" s="6"/>
      <c r="AW214" s="1"/>
      <c r="AX214" s="375"/>
      <c r="AY214" s="359"/>
      <c r="AZ214" s="6"/>
      <c r="BB214" s="1"/>
      <c r="BC214" s="375"/>
      <c r="BD214" s="359"/>
      <c r="BE214" s="6"/>
      <c r="BG214" s="1"/>
      <c r="BH214" s="375"/>
      <c r="BI214" s="359"/>
      <c r="BJ214" s="6"/>
    </row>
    <row r="215" spans="1:62" s="10" customFormat="1">
      <c r="A215" s="1"/>
      <c r="B215" s="1"/>
      <c r="C215" s="375"/>
      <c r="D215" s="359"/>
      <c r="E215" s="6"/>
      <c r="I215" s="1"/>
      <c r="J215" s="375"/>
      <c r="K215" s="359"/>
      <c r="L215" s="6"/>
      <c r="N215" s="1"/>
      <c r="O215" s="375"/>
      <c r="P215" s="359"/>
      <c r="Q215" s="6"/>
      <c r="S215" s="1"/>
      <c r="T215" s="375"/>
      <c r="U215" s="359"/>
      <c r="V215" s="6"/>
      <c r="X215" s="1"/>
      <c r="Y215" s="375"/>
      <c r="Z215" s="359"/>
      <c r="AA215" s="6"/>
      <c r="AC215" s="1"/>
      <c r="AD215" s="375"/>
      <c r="AE215" s="359"/>
      <c r="AF215" s="6"/>
      <c r="AH215" s="1"/>
      <c r="AI215" s="375"/>
      <c r="AJ215" s="359"/>
      <c r="AK215" s="6"/>
      <c r="AM215" s="1"/>
      <c r="AN215" s="375"/>
      <c r="AO215" s="359"/>
      <c r="AP215" s="6"/>
      <c r="AR215" s="1"/>
      <c r="AS215" s="375"/>
      <c r="AT215" s="359"/>
      <c r="AU215" s="6"/>
      <c r="AW215" s="1"/>
      <c r="AX215" s="375"/>
      <c r="AY215" s="359"/>
      <c r="AZ215" s="6"/>
      <c r="BB215" s="1"/>
      <c r="BC215" s="375"/>
      <c r="BD215" s="359"/>
      <c r="BE215" s="6"/>
      <c r="BG215" s="1"/>
      <c r="BH215" s="375"/>
      <c r="BI215" s="359"/>
      <c r="BJ215" s="6"/>
    </row>
    <row r="216" spans="1:62" s="10" customFormat="1">
      <c r="A216" s="1"/>
      <c r="B216" s="1"/>
      <c r="C216" s="375"/>
      <c r="D216" s="359"/>
      <c r="E216" s="6"/>
      <c r="I216" s="1"/>
      <c r="J216" s="375"/>
      <c r="K216" s="359"/>
      <c r="L216" s="6"/>
      <c r="N216" s="1"/>
      <c r="O216" s="375"/>
      <c r="P216" s="359"/>
      <c r="Q216" s="6"/>
      <c r="S216" s="1"/>
      <c r="T216" s="375"/>
      <c r="U216" s="359"/>
      <c r="V216" s="6"/>
      <c r="X216" s="1"/>
      <c r="Y216" s="375"/>
      <c r="Z216" s="359"/>
      <c r="AA216" s="6"/>
      <c r="AC216" s="1"/>
      <c r="AD216" s="375"/>
      <c r="AE216" s="359"/>
      <c r="AF216" s="6"/>
      <c r="AH216" s="1"/>
      <c r="AI216" s="375"/>
      <c r="AJ216" s="359"/>
      <c r="AK216" s="6"/>
      <c r="AM216" s="1"/>
      <c r="AN216" s="375"/>
      <c r="AO216" s="359"/>
      <c r="AP216" s="6"/>
      <c r="AR216" s="1"/>
      <c r="AS216" s="375"/>
      <c r="AT216" s="359"/>
      <c r="AU216" s="6"/>
      <c r="AW216" s="1"/>
      <c r="AX216" s="375"/>
      <c r="AY216" s="359"/>
      <c r="AZ216" s="6"/>
      <c r="BB216" s="1"/>
      <c r="BC216" s="375"/>
      <c r="BD216" s="359"/>
      <c r="BE216" s="6"/>
      <c r="BG216" s="1"/>
      <c r="BH216" s="375"/>
      <c r="BI216" s="359"/>
      <c r="BJ216" s="6"/>
    </row>
    <row r="217" spans="1:62" s="10" customFormat="1">
      <c r="A217" s="1"/>
      <c r="B217" s="1"/>
      <c r="C217" s="375"/>
      <c r="D217" s="359"/>
      <c r="E217" s="6"/>
      <c r="I217" s="1"/>
      <c r="J217" s="375"/>
      <c r="K217" s="359"/>
      <c r="L217" s="6"/>
      <c r="N217" s="1"/>
      <c r="O217" s="375"/>
      <c r="P217" s="359"/>
      <c r="Q217" s="6"/>
      <c r="S217" s="1"/>
      <c r="T217" s="375"/>
      <c r="U217" s="359"/>
      <c r="V217" s="6"/>
      <c r="X217" s="1"/>
      <c r="Y217" s="375"/>
      <c r="Z217" s="359"/>
      <c r="AA217" s="6"/>
      <c r="AC217" s="1"/>
      <c r="AD217" s="375"/>
      <c r="AE217" s="359"/>
      <c r="AF217" s="6"/>
      <c r="AH217" s="1"/>
      <c r="AI217" s="375"/>
      <c r="AJ217" s="359"/>
      <c r="AK217" s="6"/>
      <c r="AM217" s="1"/>
      <c r="AN217" s="375"/>
      <c r="AO217" s="359"/>
      <c r="AP217" s="6"/>
      <c r="AR217" s="1"/>
      <c r="AS217" s="375"/>
      <c r="AT217" s="359"/>
      <c r="AU217" s="6"/>
      <c r="AW217" s="1"/>
      <c r="AX217" s="375"/>
      <c r="AY217" s="359"/>
      <c r="AZ217" s="6"/>
      <c r="BB217" s="1"/>
      <c r="BC217" s="375"/>
      <c r="BD217" s="359"/>
      <c r="BE217" s="6"/>
      <c r="BG217" s="1"/>
      <c r="BH217" s="375"/>
      <c r="BI217" s="359"/>
      <c r="BJ217" s="6"/>
    </row>
    <row r="218" spans="1:62" s="10" customFormat="1">
      <c r="A218" s="1"/>
      <c r="B218" s="1"/>
      <c r="C218" s="375"/>
      <c r="D218" s="359"/>
      <c r="E218" s="6"/>
      <c r="I218" s="1"/>
      <c r="J218" s="375"/>
      <c r="K218" s="359"/>
      <c r="L218" s="6"/>
      <c r="N218" s="1"/>
      <c r="O218" s="375"/>
      <c r="P218" s="359"/>
      <c r="Q218" s="6"/>
      <c r="S218" s="1"/>
      <c r="T218" s="375"/>
      <c r="U218" s="359"/>
      <c r="V218" s="6"/>
      <c r="X218" s="1"/>
      <c r="Y218" s="375"/>
      <c r="Z218" s="359"/>
      <c r="AA218" s="6"/>
      <c r="AC218" s="1"/>
      <c r="AD218" s="375"/>
      <c r="AE218" s="359"/>
      <c r="AF218" s="6"/>
      <c r="AH218" s="1"/>
      <c r="AI218" s="375"/>
      <c r="AJ218" s="359"/>
      <c r="AK218" s="6"/>
      <c r="AM218" s="1"/>
      <c r="AN218" s="375"/>
      <c r="AO218" s="359"/>
      <c r="AP218" s="6"/>
      <c r="AR218" s="1"/>
      <c r="AS218" s="375"/>
      <c r="AT218" s="359"/>
      <c r="AU218" s="6"/>
      <c r="AW218" s="1"/>
      <c r="AX218" s="375"/>
      <c r="AY218" s="359"/>
      <c r="AZ218" s="6"/>
      <c r="BB218" s="1"/>
      <c r="BC218" s="375"/>
      <c r="BD218" s="359"/>
      <c r="BE218" s="6"/>
      <c r="BG218" s="1"/>
      <c r="BH218" s="375"/>
      <c r="BI218" s="359"/>
      <c r="BJ218" s="6"/>
    </row>
    <row r="219" spans="1:62" s="10" customFormat="1">
      <c r="A219" s="1"/>
      <c r="B219" s="1"/>
      <c r="C219" s="375"/>
      <c r="D219" s="359"/>
      <c r="E219" s="6"/>
      <c r="I219" s="1"/>
      <c r="J219" s="375"/>
      <c r="K219" s="359"/>
      <c r="L219" s="6"/>
      <c r="N219" s="1"/>
      <c r="O219" s="375"/>
      <c r="P219" s="359"/>
      <c r="Q219" s="6"/>
      <c r="S219" s="1"/>
      <c r="T219" s="375"/>
      <c r="U219" s="359"/>
      <c r="V219" s="6"/>
      <c r="X219" s="1"/>
      <c r="Y219" s="375"/>
      <c r="Z219" s="359"/>
      <c r="AA219" s="6"/>
      <c r="AC219" s="1"/>
      <c r="AD219" s="375"/>
      <c r="AE219" s="359"/>
      <c r="AF219" s="6"/>
      <c r="AH219" s="1"/>
      <c r="AI219" s="375"/>
      <c r="AJ219" s="359"/>
      <c r="AK219" s="6"/>
      <c r="AM219" s="1"/>
      <c r="AN219" s="375"/>
      <c r="AO219" s="359"/>
      <c r="AP219" s="6"/>
      <c r="AR219" s="1"/>
      <c r="AS219" s="375"/>
      <c r="AT219" s="359"/>
      <c r="AU219" s="6"/>
      <c r="AW219" s="1"/>
      <c r="AX219" s="375"/>
      <c r="AY219" s="359"/>
      <c r="AZ219" s="6"/>
      <c r="BB219" s="1"/>
      <c r="BC219" s="375"/>
      <c r="BD219" s="359"/>
      <c r="BE219" s="6"/>
      <c r="BG219" s="1"/>
      <c r="BH219" s="375"/>
      <c r="BI219" s="359"/>
      <c r="BJ219" s="6"/>
    </row>
  </sheetData>
  <sheetProtection sheet="1" objects="1" scenarios="1"/>
  <mergeCells count="58">
    <mergeCell ref="F15:H15"/>
    <mergeCell ref="C5:D5"/>
    <mergeCell ref="F5:H5"/>
    <mergeCell ref="F6:H6"/>
    <mergeCell ref="F7:H7"/>
    <mergeCell ref="F8:H8"/>
    <mergeCell ref="F9:H9"/>
    <mergeCell ref="F10:H10"/>
    <mergeCell ref="F11:H11"/>
    <mergeCell ref="F12:H12"/>
    <mergeCell ref="F13:H13"/>
    <mergeCell ref="F14:H14"/>
    <mergeCell ref="F27:H27"/>
    <mergeCell ref="F16:H16"/>
    <mergeCell ref="F17:H17"/>
    <mergeCell ref="F18:H18"/>
    <mergeCell ref="F19:H19"/>
    <mergeCell ref="F20:H20"/>
    <mergeCell ref="F21:H21"/>
    <mergeCell ref="J5:K5"/>
    <mergeCell ref="F34:H34"/>
    <mergeCell ref="F35:H35"/>
    <mergeCell ref="F36:H36"/>
    <mergeCell ref="F1:G1"/>
    <mergeCell ref="F28:H28"/>
    <mergeCell ref="F29:H29"/>
    <mergeCell ref="F30:H30"/>
    <mergeCell ref="F31:H31"/>
    <mergeCell ref="F32:H32"/>
    <mergeCell ref="F33:H33"/>
    <mergeCell ref="F22:H22"/>
    <mergeCell ref="F23:H23"/>
    <mergeCell ref="F24:H24"/>
    <mergeCell ref="F25:H25"/>
    <mergeCell ref="F26:H26"/>
    <mergeCell ref="AS5:AT5"/>
    <mergeCell ref="AX5:AY5"/>
    <mergeCell ref="BC5:BD5"/>
    <mergeCell ref="BH5:BI5"/>
    <mergeCell ref="J1:K1"/>
    <mergeCell ref="BH3:BI3"/>
    <mergeCell ref="BC3:BD3"/>
    <mergeCell ref="AX3:AY3"/>
    <mergeCell ref="AS3:AT3"/>
    <mergeCell ref="AN3:AO3"/>
    <mergeCell ref="T5:U5"/>
    <mergeCell ref="Y5:Z5"/>
    <mergeCell ref="AD5:AE5"/>
    <mergeCell ref="AI5:AJ5"/>
    <mergeCell ref="AN5:AO5"/>
    <mergeCell ref="O5:P5"/>
    <mergeCell ref="C3:D3"/>
    <mergeCell ref="AI3:AJ3"/>
    <mergeCell ref="AD3:AE3"/>
    <mergeCell ref="Y3:Z3"/>
    <mergeCell ref="T3:U3"/>
    <mergeCell ref="O3:P3"/>
    <mergeCell ref="J3:K3"/>
  </mergeCells>
  <phoneticPr fontId="1"/>
  <conditionalFormatting sqref="C6:C36">
    <cfRule type="expression" dxfId="857" priority="146">
      <formula>D6="土"</formula>
    </cfRule>
    <cfRule type="expression" dxfId="856" priority="145">
      <formula>D6="日"</formula>
    </cfRule>
    <cfRule type="expression" dxfId="855" priority="147">
      <formula>E6&lt;&gt;""</formula>
    </cfRule>
  </conditionalFormatting>
  <conditionalFormatting sqref="D6:D36">
    <cfRule type="expression" dxfId="854" priority="144">
      <formula>E6&lt;&gt;""</formula>
    </cfRule>
    <cfRule type="expression" dxfId="853" priority="143">
      <formula>D6="土"</formula>
    </cfRule>
    <cfRule type="expression" dxfId="852" priority="142">
      <formula>D6="日"</formula>
    </cfRule>
  </conditionalFormatting>
  <conditionalFormatting sqref="E6:E36">
    <cfRule type="expression" dxfId="851" priority="141">
      <formula>E6&lt;&gt;""</formula>
    </cfRule>
    <cfRule type="expression" dxfId="850" priority="140">
      <formula>D6="土"</formula>
    </cfRule>
    <cfRule type="expression" dxfId="849" priority="139">
      <formula>D6="日"</formula>
    </cfRule>
  </conditionalFormatting>
  <conditionalFormatting sqref="F6:H36">
    <cfRule type="expression" dxfId="848" priority="12">
      <formula>DAY(C6)=1</formula>
    </cfRule>
  </conditionalFormatting>
  <conditionalFormatting sqref="J6:J36">
    <cfRule type="expression" dxfId="847" priority="109">
      <formula>K6="日"</formula>
    </cfRule>
    <cfRule type="expression" dxfId="846" priority="111">
      <formula>L6&lt;&gt;""</formula>
    </cfRule>
    <cfRule type="expression" dxfId="845" priority="110">
      <formula>K6="土"</formula>
    </cfRule>
  </conditionalFormatting>
  <conditionalFormatting sqref="K6:K36">
    <cfRule type="expression" dxfId="844" priority="108">
      <formula>L6&lt;&gt;""</formula>
    </cfRule>
    <cfRule type="expression" dxfId="843" priority="107">
      <formula>K6="土"</formula>
    </cfRule>
    <cfRule type="expression" dxfId="842" priority="106">
      <formula>K6="日"</formula>
    </cfRule>
  </conditionalFormatting>
  <conditionalFormatting sqref="L6:L36">
    <cfRule type="expression" dxfId="841" priority="105">
      <formula>L6&lt;&gt;""</formula>
    </cfRule>
    <cfRule type="expression" dxfId="840" priority="104">
      <formula>K6="土"</formula>
    </cfRule>
    <cfRule type="expression" dxfId="839" priority="103">
      <formula>K6="日"</formula>
    </cfRule>
  </conditionalFormatting>
  <conditionalFormatting sqref="M6:M36">
    <cfRule type="expression" dxfId="838" priority="11">
      <formula>DAY(J6)=1</formula>
    </cfRule>
  </conditionalFormatting>
  <conditionalFormatting sqref="O6:O36">
    <cfRule type="expression" dxfId="837" priority="102">
      <formula>Q6&lt;&gt;""</formula>
    </cfRule>
    <cfRule type="expression" dxfId="836" priority="101">
      <formula>P6="土"</formula>
    </cfRule>
    <cfRule type="expression" dxfId="835" priority="100">
      <formula>P6="日"</formula>
    </cfRule>
  </conditionalFormatting>
  <conditionalFormatting sqref="P6:P36">
    <cfRule type="expression" dxfId="834" priority="99">
      <formula>Q6&lt;&gt;""</formula>
    </cfRule>
    <cfRule type="expression" dxfId="833" priority="98">
      <formula>P6="土"</formula>
    </cfRule>
    <cfRule type="expression" dxfId="832" priority="97">
      <formula>P6="日"</formula>
    </cfRule>
  </conditionalFormatting>
  <conditionalFormatting sqref="Q6:Q36">
    <cfRule type="expression" dxfId="831" priority="96">
      <formula>Q6&lt;&gt;""</formula>
    </cfRule>
    <cfRule type="expression" dxfId="830" priority="95">
      <formula>P6="土"</formula>
    </cfRule>
    <cfRule type="expression" dxfId="829" priority="94">
      <formula>P6="日"</formula>
    </cfRule>
  </conditionalFormatting>
  <conditionalFormatting sqref="R6:R36">
    <cfRule type="expression" dxfId="828" priority="10">
      <formula>DAY(O6)=1</formula>
    </cfRule>
  </conditionalFormatting>
  <conditionalFormatting sqref="T6:T36">
    <cfRule type="expression" dxfId="827" priority="93">
      <formula>V6&lt;&gt;""</formula>
    </cfRule>
    <cfRule type="expression" dxfId="826" priority="92">
      <formula>U6="土"</formula>
    </cfRule>
    <cfRule type="expression" dxfId="825" priority="91">
      <formula>U6="日"</formula>
    </cfRule>
  </conditionalFormatting>
  <conditionalFormatting sqref="U6:U36">
    <cfRule type="expression" dxfId="824" priority="89">
      <formula>U6="土"</formula>
    </cfRule>
    <cfRule type="expression" dxfId="823" priority="88">
      <formula>U6="日"</formula>
    </cfRule>
    <cfRule type="expression" dxfId="822" priority="90">
      <formula>V6&lt;&gt;""</formula>
    </cfRule>
  </conditionalFormatting>
  <conditionalFormatting sqref="V6:V36">
    <cfRule type="expression" dxfId="821" priority="87">
      <formula>V6&lt;&gt;""</formula>
    </cfRule>
    <cfRule type="expression" dxfId="820" priority="86">
      <formula>U6="土"</formula>
    </cfRule>
    <cfRule type="expression" dxfId="819" priority="85">
      <formula>U6="日"</formula>
    </cfRule>
  </conditionalFormatting>
  <conditionalFormatting sqref="W6:W36">
    <cfRule type="expression" dxfId="818" priority="9">
      <formula>DAY(T6)=1</formula>
    </cfRule>
  </conditionalFormatting>
  <conditionalFormatting sqref="Y6:Y36">
    <cfRule type="expression" dxfId="817" priority="84">
      <formula>AA6&lt;&gt;""</formula>
    </cfRule>
    <cfRule type="expression" dxfId="816" priority="83">
      <formula>Z6="土"</formula>
    </cfRule>
    <cfRule type="expression" dxfId="815" priority="82">
      <formula>Z6="日"</formula>
    </cfRule>
  </conditionalFormatting>
  <conditionalFormatting sqref="Z6:Z36">
    <cfRule type="expression" dxfId="814" priority="81">
      <formula>AA6&lt;&gt;""</formula>
    </cfRule>
    <cfRule type="expression" dxfId="813" priority="80">
      <formula>Z6="土"</formula>
    </cfRule>
    <cfRule type="expression" dxfId="812" priority="79">
      <formula>Z6="日"</formula>
    </cfRule>
  </conditionalFormatting>
  <conditionalFormatting sqref="AA6:AA36">
    <cfRule type="expression" dxfId="811" priority="76">
      <formula>Z6="日"</formula>
    </cfRule>
    <cfRule type="expression" dxfId="810" priority="78">
      <formula>AA6&lt;&gt;""</formula>
    </cfRule>
    <cfRule type="expression" dxfId="809" priority="77">
      <formula>Z6="土"</formula>
    </cfRule>
  </conditionalFormatting>
  <conditionalFormatting sqref="AB6:AB36">
    <cfRule type="expression" dxfId="808" priority="8">
      <formula>DAY(Y6)=1</formula>
    </cfRule>
  </conditionalFormatting>
  <conditionalFormatting sqref="AD6:AD36">
    <cfRule type="expression" dxfId="807" priority="74">
      <formula>AE6="土"</formula>
    </cfRule>
    <cfRule type="expression" dxfId="806" priority="73">
      <formula>AE6="日"</formula>
    </cfRule>
    <cfRule type="expression" dxfId="805" priority="75">
      <formula>AF6&lt;&gt;""</formula>
    </cfRule>
  </conditionalFormatting>
  <conditionalFormatting sqref="AE6:AE36">
    <cfRule type="expression" dxfId="804" priority="72">
      <formula>AF6&lt;&gt;""</formula>
    </cfRule>
    <cfRule type="expression" dxfId="803" priority="71">
      <formula>AE6="土"</formula>
    </cfRule>
    <cfRule type="expression" dxfId="802" priority="70">
      <formula>AE6="日"</formula>
    </cfRule>
  </conditionalFormatting>
  <conditionalFormatting sqref="AF6:AF36">
    <cfRule type="expression" dxfId="801" priority="69">
      <formula>AF6&lt;&gt;""</formula>
    </cfRule>
    <cfRule type="expression" dxfId="800" priority="67">
      <formula>AE6="日"</formula>
    </cfRule>
    <cfRule type="expression" dxfId="799" priority="68">
      <formula>AE6="土"</formula>
    </cfRule>
  </conditionalFormatting>
  <conditionalFormatting sqref="AG6:AG36">
    <cfRule type="expression" dxfId="798" priority="7">
      <formula>DAY(AD6)=1</formula>
    </cfRule>
  </conditionalFormatting>
  <conditionalFormatting sqref="AI6:AI36">
    <cfRule type="expression" dxfId="797" priority="66">
      <formula>AK6&lt;&gt;""</formula>
    </cfRule>
    <cfRule type="expression" dxfId="796" priority="65">
      <formula>AJ6="土"</formula>
    </cfRule>
    <cfRule type="expression" dxfId="795" priority="64">
      <formula>AJ6="日"</formula>
    </cfRule>
  </conditionalFormatting>
  <conditionalFormatting sqref="AJ6:AJ36">
    <cfRule type="expression" dxfId="794" priority="61">
      <formula>AJ6="日"</formula>
    </cfRule>
    <cfRule type="expression" dxfId="793" priority="62">
      <formula>AJ6="土"</formula>
    </cfRule>
    <cfRule type="expression" dxfId="792" priority="63">
      <formula>AK6&lt;&gt;""</formula>
    </cfRule>
  </conditionalFormatting>
  <conditionalFormatting sqref="AK6:AK36">
    <cfRule type="expression" dxfId="791" priority="60">
      <formula>AK6&lt;&gt;""</formula>
    </cfRule>
    <cfRule type="expression" dxfId="790" priority="58">
      <formula>AJ6="日"</formula>
    </cfRule>
    <cfRule type="expression" dxfId="789" priority="59">
      <formula>AJ6="土"</formula>
    </cfRule>
  </conditionalFormatting>
  <conditionalFormatting sqref="AL6:AL36">
    <cfRule type="expression" dxfId="788" priority="6">
      <formula>DAY(AI6)=1</formula>
    </cfRule>
  </conditionalFormatting>
  <conditionalFormatting sqref="AN6:AN36">
    <cfRule type="expression" dxfId="787" priority="57">
      <formula>AP6&lt;&gt;""</formula>
    </cfRule>
    <cfRule type="expression" dxfId="786" priority="56">
      <formula>AO6="土"</formula>
    </cfRule>
    <cfRule type="expression" dxfId="785" priority="55">
      <formula>AO6="日"</formula>
    </cfRule>
  </conditionalFormatting>
  <conditionalFormatting sqref="AO6:AO36">
    <cfRule type="expression" dxfId="784" priority="54">
      <formula>AP6&lt;&gt;""</formula>
    </cfRule>
    <cfRule type="expression" dxfId="783" priority="53">
      <formula>AO6="土"</formula>
    </cfRule>
    <cfRule type="expression" dxfId="782" priority="52">
      <formula>AO6="日"</formula>
    </cfRule>
  </conditionalFormatting>
  <conditionalFormatting sqref="AP6:AP36">
    <cfRule type="expression" dxfId="781" priority="51">
      <formula>AP6&lt;&gt;""</formula>
    </cfRule>
    <cfRule type="expression" dxfId="780" priority="50">
      <formula>AO6="土"</formula>
    </cfRule>
    <cfRule type="expression" dxfId="779" priority="49">
      <formula>AO6="日"</formula>
    </cfRule>
  </conditionalFormatting>
  <conditionalFormatting sqref="AQ6:AQ36">
    <cfRule type="expression" dxfId="778" priority="5">
      <formula>DAY(AN6)=1</formula>
    </cfRule>
  </conditionalFormatting>
  <conditionalFormatting sqref="AS6:AS36">
    <cfRule type="expression" dxfId="777" priority="46">
      <formula>AT6="日"</formula>
    </cfRule>
    <cfRule type="expression" dxfId="776" priority="48">
      <formula>AU6&lt;&gt;""</formula>
    </cfRule>
    <cfRule type="expression" dxfId="775" priority="47">
      <formula>AT6="土"</formula>
    </cfRule>
  </conditionalFormatting>
  <conditionalFormatting sqref="AT6:AT36">
    <cfRule type="expression" dxfId="774" priority="45">
      <formula>AU6&lt;&gt;""</formula>
    </cfRule>
    <cfRule type="expression" dxfId="773" priority="44">
      <formula>AT6="土"</formula>
    </cfRule>
    <cfRule type="expression" dxfId="772" priority="43">
      <formula>AT6="日"</formula>
    </cfRule>
  </conditionalFormatting>
  <conditionalFormatting sqref="AU6:AU36">
    <cfRule type="expression" dxfId="771" priority="42">
      <formula>AU6&lt;&gt;""</formula>
    </cfRule>
    <cfRule type="expression" dxfId="770" priority="41">
      <formula>AT6="土"</formula>
    </cfRule>
    <cfRule type="expression" dxfId="769" priority="40">
      <formula>AT6="日"</formula>
    </cfRule>
  </conditionalFormatting>
  <conditionalFormatting sqref="AV6:AV36">
    <cfRule type="expression" dxfId="768" priority="4">
      <formula>DAY(AS6)=1</formula>
    </cfRule>
  </conditionalFormatting>
  <conditionalFormatting sqref="AX6:AX36">
    <cfRule type="expression" dxfId="767" priority="39">
      <formula>AZ6&lt;&gt;""</formula>
    </cfRule>
    <cfRule type="expression" dxfId="766" priority="38">
      <formula>AY6="土"</formula>
    </cfRule>
    <cfRule type="expression" dxfId="765" priority="37">
      <formula>AY6="日"</formula>
    </cfRule>
  </conditionalFormatting>
  <conditionalFormatting sqref="AY6:AY36">
    <cfRule type="expression" dxfId="764" priority="36">
      <formula>AZ6&lt;&gt;""</formula>
    </cfRule>
    <cfRule type="expression" dxfId="763" priority="34">
      <formula>AY6="日"</formula>
    </cfRule>
    <cfRule type="expression" dxfId="762" priority="35">
      <formula>AY6="土"</formula>
    </cfRule>
  </conditionalFormatting>
  <conditionalFormatting sqref="AZ6:AZ36">
    <cfRule type="expression" dxfId="761" priority="32">
      <formula>AY6="土"</formula>
    </cfRule>
    <cfRule type="expression" dxfId="760" priority="33">
      <formula>AZ6&lt;&gt;""</formula>
    </cfRule>
    <cfRule type="expression" dxfId="759" priority="31">
      <formula>AY6="日"</formula>
    </cfRule>
  </conditionalFormatting>
  <conditionalFormatting sqref="BA6:BA36">
    <cfRule type="expression" dxfId="758" priority="3">
      <formula>DAY(AX6)=1</formula>
    </cfRule>
  </conditionalFormatting>
  <conditionalFormatting sqref="BC6:BC36">
    <cfRule type="expression" dxfId="757" priority="29">
      <formula>BD6="土"</formula>
    </cfRule>
    <cfRule type="expression" dxfId="756" priority="28">
      <formula>BD6="日"</formula>
    </cfRule>
    <cfRule type="expression" dxfId="755" priority="30">
      <formula>BE6&lt;&gt;""</formula>
    </cfRule>
  </conditionalFormatting>
  <conditionalFormatting sqref="BD6:BD36">
    <cfRule type="expression" dxfId="754" priority="27">
      <formula>BE6&lt;&gt;""</formula>
    </cfRule>
    <cfRule type="expression" dxfId="753" priority="26">
      <formula>BD6="土"</formula>
    </cfRule>
    <cfRule type="expression" dxfId="752" priority="25">
      <formula>BD6="日"</formula>
    </cfRule>
  </conditionalFormatting>
  <conditionalFormatting sqref="BE6:BE36">
    <cfRule type="expression" dxfId="751" priority="24">
      <formula>BE6&lt;&gt;""</formula>
    </cfRule>
    <cfRule type="expression" dxfId="750" priority="23">
      <formula>BD6="土"</formula>
    </cfRule>
    <cfRule type="expression" dxfId="749" priority="22">
      <formula>BD6="日"</formula>
    </cfRule>
  </conditionalFormatting>
  <conditionalFormatting sqref="BF6:BF36">
    <cfRule type="expression" dxfId="748" priority="2">
      <formula>DAY(BC6)=1</formula>
    </cfRule>
  </conditionalFormatting>
  <conditionalFormatting sqref="BH6:BH36">
    <cfRule type="expression" dxfId="747" priority="21">
      <formula>BJ6&lt;&gt;""</formula>
    </cfRule>
    <cfRule type="expression" dxfId="746" priority="20">
      <formula>BI6="土"</formula>
    </cfRule>
    <cfRule type="expression" dxfId="745" priority="19">
      <formula>BI6="日"</formula>
    </cfRule>
  </conditionalFormatting>
  <conditionalFormatting sqref="BI6:BI36">
    <cfRule type="expression" dxfId="744" priority="16">
      <formula>BI6="日"</formula>
    </cfRule>
    <cfRule type="expression" dxfId="743" priority="18">
      <formula>BJ6&lt;&gt;""</formula>
    </cfRule>
    <cfRule type="expression" dxfId="742" priority="17">
      <formula>BI6="土"</formula>
    </cfRule>
  </conditionalFormatting>
  <conditionalFormatting sqref="BJ6:BJ36">
    <cfRule type="expression" dxfId="741" priority="15">
      <formula>BJ6&lt;&gt;""</formula>
    </cfRule>
    <cfRule type="expression" dxfId="740" priority="14">
      <formula>BI6="土"</formula>
    </cfRule>
    <cfRule type="expression" dxfId="739" priority="13">
      <formula>BI6="日"</formula>
    </cfRule>
  </conditionalFormatting>
  <conditionalFormatting sqref="BK6:BK36">
    <cfRule type="expression" dxfId="738" priority="1">
      <formula>DAY(BH6)=1</formula>
    </cfRule>
  </conditionalFormatting>
  <dataValidations count="2">
    <dataValidation type="list" allowBlank="1" showInputMessage="1" showErrorMessage="1" sqref="AZ2 C4 Q2 AP2 V2 BJ4 AA2 AU2 AF2 BE2 AK2 L2 BJ2 E2 E4" xr:uid="{00000000-0002-0000-0500-000000000000}">
      <formula1>"1,2,3,4,5,6,7,8,9,10,11,12"</formula1>
    </dataValidation>
    <dataValidation type="whole" allowBlank="1" showInputMessage="1" showErrorMessage="1" sqref="O2 T2 Y2 AD2 AI2 AN2 AS2 AX2 BC2 BH2 C2 F1 J2" xr:uid="{00000000-0002-0000-0500-000001000000}">
      <formula1>1</formula1>
      <formula2>3000</formula2>
    </dataValidation>
  </dataValidations>
  <pageMargins left="0.25" right="0.25" top="0.75" bottom="0.75" header="0.3" footer="0.3"/>
  <pageSetup paperSize="9" scale="64" fitToWidth="0" orientation="portrait" r:id="rId1"/>
  <colBreaks count="3" manualBreakCount="3">
    <brk id="18" max="35" man="1"/>
    <brk id="34" max="34" man="1"/>
    <brk id="49" max="34"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BK218"/>
  <sheetViews>
    <sheetView zoomScale="55" zoomScaleNormal="55" zoomScaleSheetLayoutView="40" workbookViewId="0"/>
  </sheetViews>
  <sheetFormatPr defaultColWidth="9" defaultRowHeight="27"/>
  <cols>
    <col min="1" max="1" width="2" style="1" customWidth="1"/>
    <col min="2" max="2" width="11.6640625" style="1" hidden="1" customWidth="1"/>
    <col min="3" max="3" width="6.109375" style="355" customWidth="1"/>
    <col min="4" max="4" width="4" style="359" customWidth="1"/>
    <col min="5" max="5" width="8.33203125" style="17" hidden="1" customWidth="1"/>
    <col min="6" max="7" width="5.6640625" style="16" customWidth="1"/>
    <col min="8" max="8" width="5.6640625" style="10" customWidth="1"/>
    <col min="9" max="9" width="11.6640625" style="1" hidden="1" customWidth="1"/>
    <col min="10" max="10" width="6.109375" style="355" customWidth="1"/>
    <col min="11" max="11" width="4" style="359" customWidth="1"/>
    <col min="12" max="12" width="8.33203125" style="17" hidden="1" customWidth="1"/>
    <col min="13" max="13" width="15.6640625" style="16" customWidth="1"/>
    <col min="14" max="14" width="11.6640625" style="1" hidden="1" customWidth="1"/>
    <col min="15" max="15" width="6.109375" style="355" customWidth="1"/>
    <col min="16" max="16" width="4" style="359" customWidth="1"/>
    <col min="17" max="17" width="8.33203125" style="17" hidden="1" customWidth="1"/>
    <col min="18" max="18" width="15.6640625" style="16" customWidth="1"/>
    <col min="19" max="19" width="11.6640625" style="1" hidden="1" customWidth="1"/>
    <col min="20" max="20" width="6.109375" style="355" customWidth="1"/>
    <col min="21" max="21" width="4" style="359" customWidth="1"/>
    <col min="22" max="22" width="8.33203125" style="17" hidden="1" customWidth="1"/>
    <col min="23" max="23" width="15.6640625" style="16" customWidth="1"/>
    <col min="24" max="24" width="11.6640625" style="1" hidden="1" customWidth="1"/>
    <col min="25" max="25" width="6.109375" style="355" customWidth="1"/>
    <col min="26" max="26" width="4" style="359" customWidth="1"/>
    <col min="27" max="27" width="8.33203125" style="17" hidden="1" customWidth="1"/>
    <col min="28" max="28" width="15.6640625" style="16" customWidth="1"/>
    <col min="29" max="29" width="11.6640625" style="1" hidden="1" customWidth="1"/>
    <col min="30" max="30" width="6.109375" style="355" customWidth="1"/>
    <col min="31" max="31" width="4" style="359" customWidth="1"/>
    <col min="32" max="32" width="8.33203125" style="17" hidden="1" customWidth="1"/>
    <col min="33" max="33" width="15.6640625" style="16" customWidth="1"/>
    <col min="34" max="34" width="11.6640625" style="1" hidden="1" customWidth="1"/>
    <col min="35" max="35" width="6.109375" style="355" customWidth="1"/>
    <col min="36" max="36" width="4" style="359" customWidth="1"/>
    <col min="37" max="37" width="8.33203125" style="17" hidden="1" customWidth="1"/>
    <col min="38" max="38" width="15.6640625" style="16" customWidth="1"/>
    <col min="39" max="39" width="11.6640625" style="1" hidden="1" customWidth="1"/>
    <col min="40" max="40" width="6.109375" style="355" customWidth="1"/>
    <col min="41" max="41" width="4" style="359" customWidth="1"/>
    <col min="42" max="42" width="8.33203125" style="17" hidden="1" customWidth="1"/>
    <col min="43" max="43" width="15.6640625" style="16" customWidth="1"/>
    <col min="44" max="44" width="11.6640625" style="1" hidden="1" customWidth="1"/>
    <col min="45" max="45" width="6.109375" style="355" customWidth="1"/>
    <col min="46" max="46" width="4" style="359" customWidth="1"/>
    <col min="47" max="47" width="8.33203125" style="17" hidden="1" customWidth="1"/>
    <col min="48" max="48" width="15.6640625" style="16" customWidth="1"/>
    <col min="49" max="49" width="11.6640625" style="1" hidden="1" customWidth="1"/>
    <col min="50" max="50" width="6.109375" style="355" customWidth="1"/>
    <col min="51" max="51" width="4" style="359" customWidth="1"/>
    <col min="52" max="52" width="8.33203125" style="17" hidden="1" customWidth="1"/>
    <col min="53" max="53" width="15.6640625" style="16" customWidth="1"/>
    <col min="54" max="54" width="11.6640625" style="1" hidden="1" customWidth="1"/>
    <col min="55" max="55" width="6.109375" style="355" customWidth="1"/>
    <col min="56" max="56" width="4" style="359" customWidth="1"/>
    <col min="57" max="57" width="8.33203125" style="17" hidden="1" customWidth="1"/>
    <col min="58" max="58" width="15.6640625" style="16" customWidth="1"/>
    <col min="59" max="59" width="11.6640625" style="1" hidden="1" customWidth="1"/>
    <col min="60" max="60" width="6.109375" style="355" customWidth="1"/>
    <col min="61" max="61" width="4" style="359" customWidth="1"/>
    <col min="62" max="62" width="8.33203125" style="17" hidden="1" customWidth="1"/>
    <col min="63" max="63" width="15.6640625" style="16" customWidth="1"/>
    <col min="64" max="16384" width="9" style="1"/>
  </cols>
  <sheetData>
    <row r="1" spans="2:63" s="330" customFormat="1" ht="30">
      <c r="C1" s="364"/>
      <c r="D1" s="332"/>
      <c r="E1" s="333"/>
      <c r="F1" s="550">
        <v>2025</v>
      </c>
      <c r="G1" s="550"/>
      <c r="H1" s="331" t="s">
        <v>0</v>
      </c>
      <c r="I1" s="333"/>
      <c r="J1" s="528">
        <v>1</v>
      </c>
      <c r="K1" s="528"/>
      <c r="L1" s="333"/>
      <c r="M1" s="350" t="s">
        <v>83</v>
      </c>
      <c r="N1" s="333"/>
      <c r="O1" s="364"/>
      <c r="P1" s="332"/>
      <c r="Q1" s="333"/>
      <c r="R1" s="333"/>
      <c r="S1" s="333"/>
      <c r="T1" s="364"/>
      <c r="U1" s="332"/>
      <c r="V1" s="333"/>
      <c r="W1" s="333"/>
      <c r="X1" s="333"/>
      <c r="Y1" s="364"/>
      <c r="Z1" s="332"/>
      <c r="AA1" s="333"/>
      <c r="AB1" s="333"/>
      <c r="AC1" s="333"/>
      <c r="AD1" s="364"/>
      <c r="AE1" s="332"/>
      <c r="AF1" s="333"/>
      <c r="AG1" s="333"/>
      <c r="AH1" s="333"/>
      <c r="AI1" s="364"/>
      <c r="AJ1" s="332"/>
      <c r="AK1" s="333"/>
      <c r="AL1" s="333"/>
      <c r="AM1" s="333"/>
      <c r="AN1" s="364"/>
      <c r="AO1" s="332"/>
      <c r="AP1" s="333"/>
      <c r="AQ1" s="333"/>
      <c r="AR1" s="333"/>
      <c r="AS1" s="364"/>
      <c r="AT1" s="332"/>
      <c r="AU1" s="333"/>
      <c r="AV1" s="333"/>
      <c r="AW1" s="333"/>
      <c r="AX1" s="364"/>
      <c r="AY1" s="332"/>
      <c r="AZ1" s="333"/>
      <c r="BA1" s="333"/>
      <c r="BB1" s="333"/>
      <c r="BC1" s="364"/>
      <c r="BD1" s="332"/>
      <c r="BE1" s="333"/>
      <c r="BF1" s="333"/>
      <c r="BG1" s="333"/>
      <c r="BH1" s="364"/>
      <c r="BI1" s="332"/>
      <c r="BJ1" s="333"/>
      <c r="BK1" s="333"/>
    </row>
    <row r="2" spans="2:63" s="333" customFormat="1" ht="12.75" customHeight="1">
      <c r="C2" s="364"/>
      <c r="D2" s="332"/>
      <c r="F2" s="361"/>
      <c r="G2" s="361"/>
      <c r="H2" s="331"/>
      <c r="J2" s="390"/>
      <c r="K2" s="390"/>
      <c r="M2" s="350"/>
      <c r="O2" s="364"/>
      <c r="P2" s="332"/>
      <c r="T2" s="364"/>
      <c r="U2" s="332"/>
      <c r="Y2" s="364"/>
      <c r="Z2" s="332"/>
      <c r="AD2" s="364"/>
      <c r="AE2" s="332"/>
      <c r="AI2" s="364"/>
      <c r="AJ2" s="332"/>
      <c r="AN2" s="364"/>
      <c r="AO2" s="332"/>
      <c r="AS2" s="364"/>
      <c r="AT2" s="332"/>
      <c r="AX2" s="364"/>
      <c r="AY2" s="332"/>
      <c r="BC2" s="364"/>
      <c r="BD2" s="332"/>
      <c r="BH2" s="364"/>
      <c r="BI2" s="332"/>
    </row>
    <row r="3" spans="2:63" s="391" customFormat="1" ht="19.5" customHeight="1" thickBot="1">
      <c r="C3" s="540"/>
      <c r="D3" s="540"/>
      <c r="E3" s="392"/>
      <c r="F3" s="393"/>
      <c r="G3" s="393"/>
      <c r="H3" s="393"/>
      <c r="I3" s="394"/>
      <c r="J3" s="540" t="str">
        <f>IF(YEAR(I5)&lt;&gt;YEAR(B5),YEAR(I5),"")</f>
        <v/>
      </c>
      <c r="K3" s="540"/>
      <c r="L3" s="392"/>
      <c r="M3" s="393"/>
      <c r="O3" s="540" t="str">
        <f>IF(YEAR(N5)&lt;&gt;YEAR(I5),YEAR(N5),"")</f>
        <v/>
      </c>
      <c r="P3" s="540"/>
      <c r="Q3" s="392"/>
      <c r="R3" s="393"/>
      <c r="T3" s="540" t="str">
        <f>IF(YEAR(S5)&lt;&gt;YEAR(N5),YEAR(S5),"")</f>
        <v/>
      </c>
      <c r="U3" s="540"/>
      <c r="V3" s="392"/>
      <c r="W3" s="393"/>
      <c r="X3" s="394"/>
      <c r="Y3" s="540" t="str">
        <f>IF(YEAR(X5)&lt;&gt;YEAR(S5),YEAR(X5),"")</f>
        <v/>
      </c>
      <c r="Z3" s="540"/>
      <c r="AA3" s="392"/>
      <c r="AB3" s="393"/>
      <c r="AC3" s="394"/>
      <c r="AD3" s="540" t="str">
        <f>IF(YEAR(AC5)&lt;&gt;YEAR(X5),YEAR(AC5),"")</f>
        <v/>
      </c>
      <c r="AE3" s="540"/>
      <c r="AF3" s="392"/>
      <c r="AG3" s="393"/>
      <c r="AH3" s="394"/>
      <c r="AI3" s="540" t="str">
        <f>IF(YEAR(AH5)&lt;&gt;YEAR(AC5),YEAR(AH5),"")</f>
        <v/>
      </c>
      <c r="AJ3" s="540"/>
      <c r="AK3" s="392"/>
      <c r="AL3" s="393"/>
      <c r="AM3" s="394"/>
      <c r="AN3" s="540" t="str">
        <f>IF(YEAR(AM5)&lt;&gt;YEAR(AH5),YEAR(AM5),"")</f>
        <v/>
      </c>
      <c r="AO3" s="540"/>
      <c r="AP3" s="392"/>
      <c r="AQ3" s="393"/>
      <c r="AR3" s="394"/>
      <c r="AS3" s="540" t="str">
        <f>IF(YEAR(AR5)&lt;&gt;YEAR(AM5),YEAR(AR5),"")</f>
        <v/>
      </c>
      <c r="AT3" s="540"/>
      <c r="AU3" s="392"/>
      <c r="AV3" s="393"/>
      <c r="AW3" s="394"/>
      <c r="AX3" s="540" t="str">
        <f>IF(YEAR(AW5)&lt;&gt;YEAR(AR5),YEAR(AW5),"")</f>
        <v/>
      </c>
      <c r="AY3" s="540"/>
      <c r="AZ3" s="392"/>
      <c r="BA3" s="393"/>
      <c r="BB3" s="394"/>
      <c r="BC3" s="540" t="str">
        <f>IF(YEAR(BB5)&lt;&gt;YEAR(AW5),YEAR(BB5),"")</f>
        <v/>
      </c>
      <c r="BD3" s="540"/>
      <c r="BE3" s="392"/>
      <c r="BF3" s="393"/>
      <c r="BG3" s="394"/>
      <c r="BH3" s="540" t="str">
        <f>IF(YEAR(BG5)&lt;&gt;YEAR(BB5),YEAR(BG5),"")</f>
        <v/>
      </c>
      <c r="BI3" s="540"/>
      <c r="BJ3" s="392"/>
      <c r="BK3" s="393"/>
    </row>
    <row r="4" spans="2:63" s="360" customFormat="1" ht="34.5" customHeight="1" thickBot="1">
      <c r="C4" s="380">
        <v>1</v>
      </c>
      <c r="D4" s="381" t="s">
        <v>1</v>
      </c>
      <c r="E4" s="382"/>
      <c r="F4" s="381"/>
      <c r="G4" s="381"/>
      <c r="H4" s="383"/>
      <c r="I4" s="384"/>
      <c r="J4" s="385">
        <f>IF(C4=12,1,C4+1)</f>
        <v>2</v>
      </c>
      <c r="K4" s="386" t="s">
        <v>1</v>
      </c>
      <c r="L4" s="387"/>
      <c r="M4" s="388"/>
      <c r="N4" s="384"/>
      <c r="O4" s="385">
        <f>IF(J4=12,1,J4+1)</f>
        <v>3</v>
      </c>
      <c r="P4" s="386" t="s">
        <v>1</v>
      </c>
      <c r="Q4" s="387"/>
      <c r="R4" s="388"/>
      <c r="S4" s="384"/>
      <c r="T4" s="385">
        <f>IF(O4=12,1,O4+1)</f>
        <v>4</v>
      </c>
      <c r="U4" s="386" t="s">
        <v>1</v>
      </c>
      <c r="V4" s="387"/>
      <c r="W4" s="388"/>
      <c r="X4" s="384"/>
      <c r="Y4" s="385">
        <f>IF(T4=12,1,T4+1)</f>
        <v>5</v>
      </c>
      <c r="Z4" s="386" t="s">
        <v>1</v>
      </c>
      <c r="AA4" s="387"/>
      <c r="AB4" s="388"/>
      <c r="AC4" s="384"/>
      <c r="AD4" s="385">
        <f>IF(Y4=12,1,Y4+1)</f>
        <v>6</v>
      </c>
      <c r="AE4" s="386" t="s">
        <v>1</v>
      </c>
      <c r="AF4" s="387"/>
      <c r="AG4" s="388"/>
      <c r="AH4" s="384"/>
      <c r="AI4" s="385">
        <f>IF(AD4=12,1,AD4+1)</f>
        <v>7</v>
      </c>
      <c r="AJ4" s="386" t="s">
        <v>1</v>
      </c>
      <c r="AK4" s="387"/>
      <c r="AL4" s="388"/>
      <c r="AM4" s="384"/>
      <c r="AN4" s="385">
        <f>IF(AI4=12,1,AI4+1)</f>
        <v>8</v>
      </c>
      <c r="AO4" s="386" t="s">
        <v>1</v>
      </c>
      <c r="AP4" s="387"/>
      <c r="AQ4" s="388"/>
      <c r="AR4" s="384"/>
      <c r="AS4" s="385">
        <f>IF(AN4=12,1,AN4+1)</f>
        <v>9</v>
      </c>
      <c r="AT4" s="386" t="s">
        <v>1</v>
      </c>
      <c r="AU4" s="387"/>
      <c r="AV4" s="388"/>
      <c r="AW4" s="384"/>
      <c r="AX4" s="385">
        <f>IF(AS4=12,1,AS4+1)</f>
        <v>10</v>
      </c>
      <c r="AY4" s="386" t="s">
        <v>1</v>
      </c>
      <c r="AZ4" s="387"/>
      <c r="BA4" s="388"/>
      <c r="BB4" s="384"/>
      <c r="BC4" s="385">
        <f>IF(AX4=12,1,AX4+1)</f>
        <v>11</v>
      </c>
      <c r="BD4" s="386" t="s">
        <v>1</v>
      </c>
      <c r="BE4" s="387"/>
      <c r="BF4" s="388"/>
      <c r="BG4" s="384"/>
      <c r="BH4" s="385">
        <f>IF(BC4=12,1,BC4+1)</f>
        <v>12</v>
      </c>
      <c r="BI4" s="386" t="s">
        <v>1</v>
      </c>
      <c r="BJ4" s="387"/>
      <c r="BK4" s="389"/>
    </row>
    <row r="5" spans="2:63" s="14" customFormat="1" ht="33.9" customHeight="1" thickTop="1">
      <c r="B5" s="15">
        <f>DATE($F$1,$C$4,J1)</f>
        <v>45658</v>
      </c>
      <c r="C5" s="398">
        <f>IF(MONTH(B5)&gt;$C$4,IF($J$1=1,"",IF(DAY(B5)&gt;=$J$1,"",B5)),B5)</f>
        <v>45658</v>
      </c>
      <c r="D5" s="399" t="str">
        <f>IF(C5="","",CHOOSE(WEEKDAY(C5,1),"日","月","火","水","木","金","土"))</f>
        <v>水</v>
      </c>
      <c r="E5" s="400" t="str">
        <f ca="1">IFERROR(VLOOKUP(B5,INDIRECT("祝祭日"),2,0),"")</f>
        <v>元日</v>
      </c>
      <c r="F5" s="547"/>
      <c r="G5" s="548"/>
      <c r="H5" s="549"/>
      <c r="I5" s="401">
        <f>DATE($F$1,$C$4+1,J1)</f>
        <v>45689</v>
      </c>
      <c r="J5" s="402">
        <f t="shared" ref="J5:J35" si="0">IF(MONTH(I5)&gt;$J$4,IF($J$1=1,"",IF(DAY(I5)&gt;=$J$1,"",I5)),I5)</f>
        <v>45689</v>
      </c>
      <c r="K5" s="399" t="str">
        <f>IF(J5="","",CHOOSE(WEEKDAY(J5,1),"日","月","火","水","木","金","土"))</f>
        <v>土</v>
      </c>
      <c r="L5" s="400" t="str">
        <f ca="1">IFERROR(VLOOKUP(I5,INDIRECT("祝祭日"),2,0),"")</f>
        <v/>
      </c>
      <c r="M5" s="403"/>
      <c r="N5" s="401">
        <f>DATE($F$1,$C$4+2,J1)</f>
        <v>45717</v>
      </c>
      <c r="O5" s="402">
        <f t="shared" ref="O5:O35" si="1">IF(MONTH(N5)&gt;$O$4,IF($J$1=1,"",IF(DAY(N5)&gt;=$J$1,"",N5)),N5)</f>
        <v>45717</v>
      </c>
      <c r="P5" s="399" t="str">
        <f>IF(O5="","",CHOOSE(WEEKDAY(O5,1),"日","月","火","水","木","金","土"))</f>
        <v>土</v>
      </c>
      <c r="Q5" s="400" t="str">
        <f ca="1">IFERROR(VLOOKUP(N5,INDIRECT("祝祭日"),2,0),"")</f>
        <v/>
      </c>
      <c r="R5" s="403"/>
      <c r="S5" s="401">
        <f>DATE($F$1,$C$4+3,J1)</f>
        <v>45748</v>
      </c>
      <c r="T5" s="402">
        <f t="shared" ref="T5:T35" si="2">IF(MONTH(S5)&gt;$T$4,IF($J$1=1,"",IF(DAY(S5)&gt;=$J$1,"",S5)),S5)</f>
        <v>45748</v>
      </c>
      <c r="U5" s="399" t="str">
        <f>IF(T5="","",CHOOSE(WEEKDAY(T5,1),"日","月","火","水","木","金","土"))</f>
        <v>火</v>
      </c>
      <c r="V5" s="400" t="str">
        <f ca="1">IFERROR(VLOOKUP(S5,INDIRECT("祝祭日"),2,0),"")</f>
        <v/>
      </c>
      <c r="W5" s="403"/>
      <c r="X5" s="401">
        <f>DATE($F$1,$C$4+4,J1)</f>
        <v>45778</v>
      </c>
      <c r="Y5" s="402">
        <f t="shared" ref="Y5:Y35" si="3">IF(MONTH(X5)&gt;$Y$4,IF($J$1=1,"",IF(DAY(X5)&gt;=$J$1,"",X5)),X5)</f>
        <v>45778</v>
      </c>
      <c r="Z5" s="399" t="str">
        <f>IF(Y5="","",CHOOSE(WEEKDAY(Y5,1),"日","月","火","水","木","金","土"))</f>
        <v>木</v>
      </c>
      <c r="AA5" s="400" t="str">
        <f ca="1">IFERROR(VLOOKUP(X5,INDIRECT("祝祭日"),2,0),"")</f>
        <v/>
      </c>
      <c r="AB5" s="403"/>
      <c r="AC5" s="401">
        <f>DATE($F$1,$C$4+5,J1)</f>
        <v>45809</v>
      </c>
      <c r="AD5" s="402">
        <f t="shared" ref="AD5:AD35" si="4">IF(MONTH(AC5)&gt;$AD$4,IF($J$1=1,"",IF(DAY(AC5)&gt;=$J$1,"",AC5)),AC5)</f>
        <v>45809</v>
      </c>
      <c r="AE5" s="399" t="str">
        <f>IF(AD5="","",CHOOSE(WEEKDAY(AD5,1),"日","月","火","水","木","金","土"))</f>
        <v>日</v>
      </c>
      <c r="AF5" s="400" t="str">
        <f ca="1">IFERROR(VLOOKUP(AC5,INDIRECT("祝祭日"),2,0),"")</f>
        <v/>
      </c>
      <c r="AG5" s="403"/>
      <c r="AH5" s="401">
        <f>DATE($F$1,$C$4+6,J1)</f>
        <v>45839</v>
      </c>
      <c r="AI5" s="402">
        <f t="shared" ref="AI5:AI35" si="5">IF(MONTH(AH5)&gt;$AI$4,IF($J$1=1,"",IF(DAY(AH5)&gt;=$J$1,"",AH5)),AH5)</f>
        <v>45839</v>
      </c>
      <c r="AJ5" s="399" t="str">
        <f>IF(AI5="","",CHOOSE(WEEKDAY(AI5,1),"日","月","火","水","木","金","土"))</f>
        <v>火</v>
      </c>
      <c r="AK5" s="400" t="str">
        <f ca="1">IFERROR(VLOOKUP(AH5,INDIRECT("祝祭日"),2,0),"")</f>
        <v/>
      </c>
      <c r="AL5" s="403"/>
      <c r="AM5" s="401">
        <f>DATE($F$1,$C$4+7,J1)</f>
        <v>45870</v>
      </c>
      <c r="AN5" s="402">
        <f t="shared" ref="AN5:AN35" si="6">IF(MONTH(AM5)&gt;$AN$4,IF($J$1=1,"",IF(DAY(AM5)&gt;=$J$1,"",AM5)),AM5)</f>
        <v>45870</v>
      </c>
      <c r="AO5" s="399" t="str">
        <f>IF(AN5="","",CHOOSE(WEEKDAY(AN5,1),"日","月","火","水","木","金","土"))</f>
        <v>金</v>
      </c>
      <c r="AP5" s="400" t="str">
        <f ca="1">IFERROR(VLOOKUP(AM5,INDIRECT("祝祭日"),2,0),"")</f>
        <v/>
      </c>
      <c r="AQ5" s="403"/>
      <c r="AR5" s="401">
        <f>DATE($F$1,$C$4+8,J1)</f>
        <v>45901</v>
      </c>
      <c r="AS5" s="402">
        <f t="shared" ref="AS5:AS35" si="7">IF(MONTH(AR5)&gt;$AS$4,IF($J$1=1,"",IF(DAY(AR5)&gt;=$J$1,"",AR5)),AR5)</f>
        <v>45901</v>
      </c>
      <c r="AT5" s="399" t="str">
        <f>IF(AS5="","",CHOOSE(WEEKDAY(AS5,1),"日","月","火","水","木","金","土"))</f>
        <v>月</v>
      </c>
      <c r="AU5" s="400" t="str">
        <f ca="1">IFERROR(VLOOKUP(AR5,INDIRECT("祝祭日"),2,0),"")</f>
        <v/>
      </c>
      <c r="AV5" s="403"/>
      <c r="AW5" s="401">
        <f>DATE($F$1,$C$4+9,J1)</f>
        <v>45931</v>
      </c>
      <c r="AX5" s="402">
        <f t="shared" ref="AX5:AX35" si="8">IF(MONTH(AW5)&gt;$AX$4,IF($J$1=1,"",IF(DAY(AW5)&gt;=$J$1,"",AW5)),AW5)</f>
        <v>45931</v>
      </c>
      <c r="AY5" s="399" t="str">
        <f>IF(AX5="","",CHOOSE(WEEKDAY(AX5,1),"日","月","火","水","木","金","土"))</f>
        <v>水</v>
      </c>
      <c r="AZ5" s="400" t="str">
        <f ca="1">IFERROR(VLOOKUP(AW5,INDIRECT("祝祭日"),2,0),"")</f>
        <v/>
      </c>
      <c r="BA5" s="403"/>
      <c r="BB5" s="401">
        <f>DATE($F$1,$C$4+10,J1)</f>
        <v>45962</v>
      </c>
      <c r="BC5" s="402">
        <f t="shared" ref="BC5:BC35" si="9">IF(MONTH(BB5)&gt;$BC$4,IF($J$1=1,"",IF(DAY(BB5)&gt;=$J$1,"",BB5)),BB5)</f>
        <v>45962</v>
      </c>
      <c r="BD5" s="399" t="str">
        <f>IF(BC5="","",CHOOSE(WEEKDAY(BC5,1),"日","月","火","水","木","金","土"))</f>
        <v>土</v>
      </c>
      <c r="BE5" s="400" t="str">
        <f ca="1">IFERROR(VLOOKUP(BB5,INDIRECT("祝祭日"),2,0),"")</f>
        <v/>
      </c>
      <c r="BF5" s="403"/>
      <c r="BG5" s="401">
        <f>DATE($F$1,$C$4+11,J1)</f>
        <v>45992</v>
      </c>
      <c r="BH5" s="402">
        <f t="shared" ref="BH5:BH35" si="10">IF(MONTH(BG5)&gt;$BH$4,IF($J$1=1,"",IF(DAY(BG5)&gt;=$J$1,"",BG5)),BG5)</f>
        <v>45992</v>
      </c>
      <c r="BI5" s="399" t="str">
        <f>IF(BH5="","",CHOOSE(WEEKDAY(BH5,1),"日","月","火","水","木","金","土"))</f>
        <v>月</v>
      </c>
      <c r="BJ5" s="400" t="str">
        <f ca="1">IFERROR(VLOOKUP(BG5,INDIRECT("祝祭日"),2,0),"")</f>
        <v/>
      </c>
      <c r="BK5" s="404"/>
    </row>
    <row r="6" spans="2:63" s="14" customFormat="1" ht="33.9" customHeight="1">
      <c r="B6" s="15">
        <f>B5+1</f>
        <v>45659</v>
      </c>
      <c r="C6" s="405">
        <f>IF(MONTH(B6)&gt;$C$4,IF($J$1=1,"",IF(DAY(B6)&gt;=$J$1,"",B6)),B6)</f>
        <v>45659</v>
      </c>
      <c r="D6" s="376" t="str">
        <f t="shared" ref="D6:D35" si="11">IF(C6="","",CHOOSE(WEEKDAY(C6,1),"日","月","火","水","木","金","土"))</f>
        <v>木</v>
      </c>
      <c r="E6" s="377" t="str">
        <f t="shared" ref="E6:E35" ca="1" si="12">IFERROR(VLOOKUP(C6,INDIRECT("祝祭日"),2,0),"")</f>
        <v/>
      </c>
      <c r="F6" s="541"/>
      <c r="G6" s="542"/>
      <c r="H6" s="543"/>
      <c r="I6" s="406">
        <f>I5+1</f>
        <v>45690</v>
      </c>
      <c r="J6" s="407">
        <f t="shared" si="0"/>
        <v>45690</v>
      </c>
      <c r="K6" s="376" t="str">
        <f t="shared" ref="K6:K35" si="13">IF(J6="","",CHOOSE(WEEKDAY(J6,1),"日","月","火","水","木","金","土"))</f>
        <v>日</v>
      </c>
      <c r="L6" s="377" t="str">
        <f t="shared" ref="L6:L35" ca="1" si="14">IFERROR(VLOOKUP(J6,INDIRECT("祝祭日"),2,0),"")</f>
        <v/>
      </c>
      <c r="M6" s="347"/>
      <c r="N6" s="406">
        <f>N5+1</f>
        <v>45718</v>
      </c>
      <c r="O6" s="407">
        <f t="shared" si="1"/>
        <v>45718</v>
      </c>
      <c r="P6" s="376" t="str">
        <f t="shared" ref="P6:P35" si="15">IF(O6="","",CHOOSE(WEEKDAY(O6,1),"日","月","火","水","木","金","土"))</f>
        <v>日</v>
      </c>
      <c r="Q6" s="377" t="str">
        <f t="shared" ref="Q6:Q35" ca="1" si="16">IFERROR(VLOOKUP(O6,INDIRECT("祝祭日"),2,0),"")</f>
        <v/>
      </c>
      <c r="R6" s="347"/>
      <c r="S6" s="406">
        <f>S5+1</f>
        <v>45749</v>
      </c>
      <c r="T6" s="407">
        <f t="shared" si="2"/>
        <v>45749</v>
      </c>
      <c r="U6" s="376" t="str">
        <f t="shared" ref="U6:U35" si="17">IF(T6="","",CHOOSE(WEEKDAY(T6,1),"日","月","火","水","木","金","土"))</f>
        <v>水</v>
      </c>
      <c r="V6" s="377" t="str">
        <f t="shared" ref="V6:V35" ca="1" si="18">IFERROR(VLOOKUP(T6,INDIRECT("祝祭日"),2,0),"")</f>
        <v/>
      </c>
      <c r="W6" s="347"/>
      <c r="X6" s="406">
        <f>X5+1</f>
        <v>45779</v>
      </c>
      <c r="Y6" s="407">
        <f t="shared" si="3"/>
        <v>45779</v>
      </c>
      <c r="Z6" s="376" t="str">
        <f t="shared" ref="Z6:Z35" si="19">IF(Y6="","",CHOOSE(WEEKDAY(Y6,1),"日","月","火","水","木","金","土"))</f>
        <v>金</v>
      </c>
      <c r="AA6" s="377" t="str">
        <f t="shared" ref="AA6:AA35" ca="1" si="20">IFERROR(VLOOKUP(Y6,INDIRECT("祝祭日"),2,0),"")</f>
        <v/>
      </c>
      <c r="AB6" s="347"/>
      <c r="AC6" s="406">
        <f>AC5+1</f>
        <v>45810</v>
      </c>
      <c r="AD6" s="407">
        <f t="shared" si="4"/>
        <v>45810</v>
      </c>
      <c r="AE6" s="376" t="str">
        <f t="shared" ref="AE6:AE35" si="21">IF(AD6="","",CHOOSE(WEEKDAY(AD6,1),"日","月","火","水","木","金","土"))</f>
        <v>月</v>
      </c>
      <c r="AF6" s="377" t="str">
        <f t="shared" ref="AF6:AF35" ca="1" si="22">IFERROR(VLOOKUP(AD6,INDIRECT("祝祭日"),2,0),"")</f>
        <v/>
      </c>
      <c r="AG6" s="347"/>
      <c r="AH6" s="406">
        <f>AH5+1</f>
        <v>45840</v>
      </c>
      <c r="AI6" s="407">
        <f t="shared" si="5"/>
        <v>45840</v>
      </c>
      <c r="AJ6" s="376" t="str">
        <f t="shared" ref="AJ6:AJ35" si="23">IF(AI6="","",CHOOSE(WEEKDAY(AI6,1),"日","月","火","水","木","金","土"))</f>
        <v>水</v>
      </c>
      <c r="AK6" s="377" t="str">
        <f t="shared" ref="AK6:AK35" ca="1" si="24">IFERROR(VLOOKUP(AI6,INDIRECT("祝祭日"),2,0),"")</f>
        <v/>
      </c>
      <c r="AL6" s="347"/>
      <c r="AM6" s="406">
        <f>AM5+1</f>
        <v>45871</v>
      </c>
      <c r="AN6" s="407">
        <f t="shared" si="6"/>
        <v>45871</v>
      </c>
      <c r="AO6" s="376" t="str">
        <f t="shared" ref="AO6:AO35" si="25">IF(AN6="","",CHOOSE(WEEKDAY(AN6,1),"日","月","火","水","木","金","土"))</f>
        <v>土</v>
      </c>
      <c r="AP6" s="377" t="str">
        <f t="shared" ref="AP6:AP35" ca="1" si="26">IFERROR(VLOOKUP(AN6,INDIRECT("祝祭日"),2,0),"")</f>
        <v/>
      </c>
      <c r="AQ6" s="347"/>
      <c r="AR6" s="406">
        <f>AR5+1</f>
        <v>45902</v>
      </c>
      <c r="AS6" s="407">
        <f t="shared" si="7"/>
        <v>45902</v>
      </c>
      <c r="AT6" s="376" t="str">
        <f t="shared" ref="AT6:AT35" si="27">IF(AS6="","",CHOOSE(WEEKDAY(AS6,1),"日","月","火","水","木","金","土"))</f>
        <v>火</v>
      </c>
      <c r="AU6" s="377" t="str">
        <f t="shared" ref="AU6:AU35" ca="1" si="28">IFERROR(VLOOKUP(AS6,INDIRECT("祝祭日"),2,0),"")</f>
        <v/>
      </c>
      <c r="AV6" s="347"/>
      <c r="AW6" s="406">
        <f>AW5+1</f>
        <v>45932</v>
      </c>
      <c r="AX6" s="407">
        <f t="shared" si="8"/>
        <v>45932</v>
      </c>
      <c r="AY6" s="376" t="str">
        <f t="shared" ref="AY6:AY35" si="29">IF(AX6="","",CHOOSE(WEEKDAY(AX6,1),"日","月","火","水","木","金","土"))</f>
        <v>木</v>
      </c>
      <c r="AZ6" s="377" t="str">
        <f t="shared" ref="AZ6:AZ35" ca="1" si="30">IFERROR(VLOOKUP(AX6,INDIRECT("祝祭日"),2,0),"")</f>
        <v/>
      </c>
      <c r="BA6" s="347"/>
      <c r="BB6" s="406">
        <f>BB5+1</f>
        <v>45963</v>
      </c>
      <c r="BC6" s="407">
        <f t="shared" si="9"/>
        <v>45963</v>
      </c>
      <c r="BD6" s="376" t="str">
        <f t="shared" ref="BD6:BD35" si="31">IF(BC6="","",CHOOSE(WEEKDAY(BC6,1),"日","月","火","水","木","金","土"))</f>
        <v>日</v>
      </c>
      <c r="BE6" s="377" t="str">
        <f t="shared" ref="BE6:BE35" ca="1" si="32">IFERROR(VLOOKUP(BC6,INDIRECT("祝祭日"),2,0),"")</f>
        <v/>
      </c>
      <c r="BF6" s="347"/>
      <c r="BG6" s="406">
        <f>BG5+1</f>
        <v>45993</v>
      </c>
      <c r="BH6" s="407">
        <f t="shared" si="10"/>
        <v>45993</v>
      </c>
      <c r="BI6" s="376" t="str">
        <f t="shared" ref="BI6:BI35" si="33">IF(BH6="","",CHOOSE(WEEKDAY(BH6,1),"日","月","火","水","木","金","土"))</f>
        <v>火</v>
      </c>
      <c r="BJ6" s="377" t="str">
        <f t="shared" ref="BJ6:BJ35" ca="1" si="34">IFERROR(VLOOKUP(BH6,INDIRECT("祝祭日"),2,0),"")</f>
        <v/>
      </c>
      <c r="BK6" s="395"/>
    </row>
    <row r="7" spans="2:63" s="14" customFormat="1" ht="33.9" customHeight="1">
      <c r="B7" s="15">
        <f t="shared" ref="B7:B35" si="35">B6+1</f>
        <v>45660</v>
      </c>
      <c r="C7" s="405">
        <f t="shared" ref="C7:C35" si="36">IF(MONTH(B7)&gt;$C$4,IF($J$1=1,"",IF(DAY(B7)&gt;=$J$1,"",B7)),B7)</f>
        <v>45660</v>
      </c>
      <c r="D7" s="376" t="str">
        <f t="shared" si="11"/>
        <v>金</v>
      </c>
      <c r="E7" s="377" t="str">
        <f t="shared" ca="1" si="12"/>
        <v/>
      </c>
      <c r="F7" s="541"/>
      <c r="G7" s="542"/>
      <c r="H7" s="543"/>
      <c r="I7" s="406">
        <f t="shared" ref="I7:I35" si="37">I6+1</f>
        <v>45691</v>
      </c>
      <c r="J7" s="407">
        <f t="shared" si="0"/>
        <v>45691</v>
      </c>
      <c r="K7" s="376" t="str">
        <f t="shared" si="13"/>
        <v>月</v>
      </c>
      <c r="L7" s="377" t="str">
        <f t="shared" ca="1" si="14"/>
        <v/>
      </c>
      <c r="M7" s="347"/>
      <c r="N7" s="406">
        <f t="shared" ref="N7:N35" si="38">N6+1</f>
        <v>45719</v>
      </c>
      <c r="O7" s="407">
        <f t="shared" si="1"/>
        <v>45719</v>
      </c>
      <c r="P7" s="376" t="str">
        <f t="shared" si="15"/>
        <v>月</v>
      </c>
      <c r="Q7" s="377" t="str">
        <f t="shared" ca="1" si="16"/>
        <v/>
      </c>
      <c r="R7" s="347"/>
      <c r="S7" s="406">
        <f t="shared" ref="S7:S35" si="39">S6+1</f>
        <v>45750</v>
      </c>
      <c r="T7" s="407">
        <f t="shared" si="2"/>
        <v>45750</v>
      </c>
      <c r="U7" s="376" t="str">
        <f t="shared" si="17"/>
        <v>木</v>
      </c>
      <c r="V7" s="377" t="str">
        <f t="shared" ca="1" si="18"/>
        <v/>
      </c>
      <c r="W7" s="347"/>
      <c r="X7" s="406">
        <f t="shared" ref="X7:X35" si="40">X6+1</f>
        <v>45780</v>
      </c>
      <c r="Y7" s="407">
        <f t="shared" si="3"/>
        <v>45780</v>
      </c>
      <c r="Z7" s="376" t="str">
        <f t="shared" si="19"/>
        <v>土</v>
      </c>
      <c r="AA7" s="377" t="str">
        <f t="shared" ca="1" si="20"/>
        <v>憲法記念日</v>
      </c>
      <c r="AB7" s="347"/>
      <c r="AC7" s="406">
        <f t="shared" ref="AC7:AC35" si="41">AC6+1</f>
        <v>45811</v>
      </c>
      <c r="AD7" s="407">
        <f t="shared" si="4"/>
        <v>45811</v>
      </c>
      <c r="AE7" s="376" t="str">
        <f t="shared" si="21"/>
        <v>火</v>
      </c>
      <c r="AF7" s="377" t="str">
        <f t="shared" ca="1" si="22"/>
        <v/>
      </c>
      <c r="AG7" s="347"/>
      <c r="AH7" s="406">
        <f t="shared" ref="AH7:AH35" si="42">AH6+1</f>
        <v>45841</v>
      </c>
      <c r="AI7" s="407">
        <f t="shared" si="5"/>
        <v>45841</v>
      </c>
      <c r="AJ7" s="376" t="str">
        <f t="shared" si="23"/>
        <v>木</v>
      </c>
      <c r="AK7" s="377" t="str">
        <f t="shared" ca="1" si="24"/>
        <v/>
      </c>
      <c r="AL7" s="347"/>
      <c r="AM7" s="406">
        <f t="shared" ref="AM7:AM35" si="43">AM6+1</f>
        <v>45872</v>
      </c>
      <c r="AN7" s="407">
        <f t="shared" si="6"/>
        <v>45872</v>
      </c>
      <c r="AO7" s="376" t="str">
        <f t="shared" si="25"/>
        <v>日</v>
      </c>
      <c r="AP7" s="377" t="str">
        <f t="shared" ca="1" si="26"/>
        <v/>
      </c>
      <c r="AQ7" s="347"/>
      <c r="AR7" s="406">
        <f t="shared" ref="AR7:AR35" si="44">AR6+1</f>
        <v>45903</v>
      </c>
      <c r="AS7" s="407">
        <f t="shared" si="7"/>
        <v>45903</v>
      </c>
      <c r="AT7" s="376" t="str">
        <f t="shared" si="27"/>
        <v>水</v>
      </c>
      <c r="AU7" s="377" t="str">
        <f t="shared" ca="1" si="28"/>
        <v/>
      </c>
      <c r="AV7" s="347"/>
      <c r="AW7" s="406">
        <f t="shared" ref="AW7:AW35" si="45">AW6+1</f>
        <v>45933</v>
      </c>
      <c r="AX7" s="407">
        <f t="shared" si="8"/>
        <v>45933</v>
      </c>
      <c r="AY7" s="376" t="str">
        <f t="shared" si="29"/>
        <v>金</v>
      </c>
      <c r="AZ7" s="377" t="str">
        <f t="shared" ca="1" si="30"/>
        <v/>
      </c>
      <c r="BA7" s="347"/>
      <c r="BB7" s="406">
        <f t="shared" ref="BB7:BB35" si="46">BB6+1</f>
        <v>45964</v>
      </c>
      <c r="BC7" s="407">
        <f t="shared" si="9"/>
        <v>45964</v>
      </c>
      <c r="BD7" s="376" t="str">
        <f t="shared" si="31"/>
        <v>月</v>
      </c>
      <c r="BE7" s="377" t="str">
        <f t="shared" ca="1" si="32"/>
        <v>文化の日</v>
      </c>
      <c r="BF7" s="347"/>
      <c r="BG7" s="406">
        <f t="shared" ref="BG7:BG35" si="47">BG6+1</f>
        <v>45994</v>
      </c>
      <c r="BH7" s="407">
        <f t="shared" si="10"/>
        <v>45994</v>
      </c>
      <c r="BI7" s="376" t="str">
        <f t="shared" si="33"/>
        <v>水</v>
      </c>
      <c r="BJ7" s="377" t="str">
        <f t="shared" ca="1" si="34"/>
        <v/>
      </c>
      <c r="BK7" s="395"/>
    </row>
    <row r="8" spans="2:63" s="14" customFormat="1" ht="33.9" customHeight="1">
      <c r="B8" s="15">
        <f t="shared" si="35"/>
        <v>45661</v>
      </c>
      <c r="C8" s="405">
        <f t="shared" si="36"/>
        <v>45661</v>
      </c>
      <c r="D8" s="376" t="str">
        <f t="shared" si="11"/>
        <v>土</v>
      </c>
      <c r="E8" s="377" t="str">
        <f t="shared" ca="1" si="12"/>
        <v/>
      </c>
      <c r="F8" s="541"/>
      <c r="G8" s="542"/>
      <c r="H8" s="543"/>
      <c r="I8" s="406">
        <f t="shared" si="37"/>
        <v>45692</v>
      </c>
      <c r="J8" s="407">
        <f t="shared" si="0"/>
        <v>45692</v>
      </c>
      <c r="K8" s="376" t="str">
        <f t="shared" si="13"/>
        <v>火</v>
      </c>
      <c r="L8" s="377" t="str">
        <f t="shared" ca="1" si="14"/>
        <v/>
      </c>
      <c r="M8" s="347"/>
      <c r="N8" s="406">
        <f t="shared" si="38"/>
        <v>45720</v>
      </c>
      <c r="O8" s="407">
        <f t="shared" si="1"/>
        <v>45720</v>
      </c>
      <c r="P8" s="376" t="str">
        <f t="shared" si="15"/>
        <v>火</v>
      </c>
      <c r="Q8" s="377" t="str">
        <f t="shared" ca="1" si="16"/>
        <v/>
      </c>
      <c r="R8" s="347"/>
      <c r="S8" s="406">
        <f t="shared" si="39"/>
        <v>45751</v>
      </c>
      <c r="T8" s="407">
        <f t="shared" si="2"/>
        <v>45751</v>
      </c>
      <c r="U8" s="376" t="str">
        <f t="shared" si="17"/>
        <v>金</v>
      </c>
      <c r="V8" s="377" t="str">
        <f t="shared" ca="1" si="18"/>
        <v/>
      </c>
      <c r="W8" s="347"/>
      <c r="X8" s="406">
        <f t="shared" si="40"/>
        <v>45781</v>
      </c>
      <c r="Y8" s="407">
        <f t="shared" si="3"/>
        <v>45781</v>
      </c>
      <c r="Z8" s="376" t="str">
        <f t="shared" si="19"/>
        <v>日</v>
      </c>
      <c r="AA8" s="377" t="str">
        <f t="shared" ca="1" si="20"/>
        <v>みどりの日</v>
      </c>
      <c r="AB8" s="347"/>
      <c r="AC8" s="406">
        <f t="shared" si="41"/>
        <v>45812</v>
      </c>
      <c r="AD8" s="407">
        <f t="shared" si="4"/>
        <v>45812</v>
      </c>
      <c r="AE8" s="376" t="str">
        <f t="shared" si="21"/>
        <v>水</v>
      </c>
      <c r="AF8" s="377" t="str">
        <f t="shared" ca="1" si="22"/>
        <v/>
      </c>
      <c r="AG8" s="347"/>
      <c r="AH8" s="406">
        <f t="shared" si="42"/>
        <v>45842</v>
      </c>
      <c r="AI8" s="407">
        <f t="shared" si="5"/>
        <v>45842</v>
      </c>
      <c r="AJ8" s="376" t="str">
        <f t="shared" si="23"/>
        <v>金</v>
      </c>
      <c r="AK8" s="377" t="str">
        <f t="shared" ca="1" si="24"/>
        <v/>
      </c>
      <c r="AL8" s="347"/>
      <c r="AM8" s="406">
        <f t="shared" si="43"/>
        <v>45873</v>
      </c>
      <c r="AN8" s="407">
        <f t="shared" si="6"/>
        <v>45873</v>
      </c>
      <c r="AO8" s="376" t="str">
        <f t="shared" si="25"/>
        <v>月</v>
      </c>
      <c r="AP8" s="377" t="str">
        <f t="shared" ca="1" si="26"/>
        <v/>
      </c>
      <c r="AQ8" s="347"/>
      <c r="AR8" s="406">
        <f t="shared" si="44"/>
        <v>45904</v>
      </c>
      <c r="AS8" s="407">
        <f t="shared" si="7"/>
        <v>45904</v>
      </c>
      <c r="AT8" s="376" t="str">
        <f t="shared" si="27"/>
        <v>木</v>
      </c>
      <c r="AU8" s="377" t="str">
        <f t="shared" ca="1" si="28"/>
        <v/>
      </c>
      <c r="AV8" s="347"/>
      <c r="AW8" s="406">
        <f t="shared" si="45"/>
        <v>45934</v>
      </c>
      <c r="AX8" s="407">
        <f t="shared" si="8"/>
        <v>45934</v>
      </c>
      <c r="AY8" s="376" t="str">
        <f t="shared" si="29"/>
        <v>土</v>
      </c>
      <c r="AZ8" s="377" t="str">
        <f t="shared" ca="1" si="30"/>
        <v/>
      </c>
      <c r="BA8" s="347"/>
      <c r="BB8" s="406">
        <f t="shared" si="46"/>
        <v>45965</v>
      </c>
      <c r="BC8" s="407">
        <f t="shared" si="9"/>
        <v>45965</v>
      </c>
      <c r="BD8" s="376" t="str">
        <f t="shared" si="31"/>
        <v>火</v>
      </c>
      <c r="BE8" s="377" t="str">
        <f t="shared" ca="1" si="32"/>
        <v/>
      </c>
      <c r="BF8" s="347"/>
      <c r="BG8" s="406">
        <f t="shared" si="47"/>
        <v>45995</v>
      </c>
      <c r="BH8" s="407">
        <f t="shared" si="10"/>
        <v>45995</v>
      </c>
      <c r="BI8" s="376" t="str">
        <f t="shared" si="33"/>
        <v>木</v>
      </c>
      <c r="BJ8" s="377" t="str">
        <f t="shared" ca="1" si="34"/>
        <v/>
      </c>
      <c r="BK8" s="395"/>
    </row>
    <row r="9" spans="2:63" s="14" customFormat="1" ht="33.9" customHeight="1">
      <c r="B9" s="15">
        <f t="shared" si="35"/>
        <v>45662</v>
      </c>
      <c r="C9" s="405">
        <f t="shared" si="36"/>
        <v>45662</v>
      </c>
      <c r="D9" s="376" t="str">
        <f t="shared" si="11"/>
        <v>日</v>
      </c>
      <c r="E9" s="377" t="str">
        <f t="shared" ca="1" si="12"/>
        <v/>
      </c>
      <c r="F9" s="541"/>
      <c r="G9" s="542"/>
      <c r="H9" s="543"/>
      <c r="I9" s="406">
        <f t="shared" si="37"/>
        <v>45693</v>
      </c>
      <c r="J9" s="407">
        <f t="shared" si="0"/>
        <v>45693</v>
      </c>
      <c r="K9" s="376" t="str">
        <f t="shared" si="13"/>
        <v>水</v>
      </c>
      <c r="L9" s="377" t="str">
        <f t="shared" ca="1" si="14"/>
        <v/>
      </c>
      <c r="M9" s="347"/>
      <c r="N9" s="406">
        <f t="shared" si="38"/>
        <v>45721</v>
      </c>
      <c r="O9" s="407">
        <f t="shared" si="1"/>
        <v>45721</v>
      </c>
      <c r="P9" s="376" t="str">
        <f t="shared" si="15"/>
        <v>水</v>
      </c>
      <c r="Q9" s="377" t="str">
        <f t="shared" ca="1" si="16"/>
        <v/>
      </c>
      <c r="R9" s="347"/>
      <c r="S9" s="406">
        <f t="shared" si="39"/>
        <v>45752</v>
      </c>
      <c r="T9" s="407">
        <f t="shared" si="2"/>
        <v>45752</v>
      </c>
      <c r="U9" s="376" t="str">
        <f t="shared" si="17"/>
        <v>土</v>
      </c>
      <c r="V9" s="377" t="str">
        <f t="shared" ca="1" si="18"/>
        <v/>
      </c>
      <c r="W9" s="347"/>
      <c r="X9" s="406">
        <f t="shared" si="40"/>
        <v>45782</v>
      </c>
      <c r="Y9" s="407">
        <f t="shared" si="3"/>
        <v>45782</v>
      </c>
      <c r="Z9" s="376" t="str">
        <f t="shared" si="19"/>
        <v>月</v>
      </c>
      <c r="AA9" s="377" t="str">
        <f t="shared" ca="1" si="20"/>
        <v>こどもの日</v>
      </c>
      <c r="AB9" s="347"/>
      <c r="AC9" s="406">
        <f t="shared" si="41"/>
        <v>45813</v>
      </c>
      <c r="AD9" s="407">
        <f t="shared" si="4"/>
        <v>45813</v>
      </c>
      <c r="AE9" s="376" t="str">
        <f t="shared" si="21"/>
        <v>木</v>
      </c>
      <c r="AF9" s="377" t="str">
        <f t="shared" ca="1" si="22"/>
        <v/>
      </c>
      <c r="AG9" s="347"/>
      <c r="AH9" s="406">
        <f t="shared" si="42"/>
        <v>45843</v>
      </c>
      <c r="AI9" s="407">
        <f t="shared" si="5"/>
        <v>45843</v>
      </c>
      <c r="AJ9" s="376" t="str">
        <f t="shared" si="23"/>
        <v>土</v>
      </c>
      <c r="AK9" s="377" t="str">
        <f t="shared" ca="1" si="24"/>
        <v/>
      </c>
      <c r="AL9" s="347"/>
      <c r="AM9" s="406">
        <f t="shared" si="43"/>
        <v>45874</v>
      </c>
      <c r="AN9" s="407">
        <f t="shared" si="6"/>
        <v>45874</v>
      </c>
      <c r="AO9" s="376" t="str">
        <f t="shared" si="25"/>
        <v>火</v>
      </c>
      <c r="AP9" s="377" t="str">
        <f t="shared" ca="1" si="26"/>
        <v/>
      </c>
      <c r="AQ9" s="347"/>
      <c r="AR9" s="406">
        <f t="shared" si="44"/>
        <v>45905</v>
      </c>
      <c r="AS9" s="407">
        <f t="shared" si="7"/>
        <v>45905</v>
      </c>
      <c r="AT9" s="376" t="str">
        <f t="shared" si="27"/>
        <v>金</v>
      </c>
      <c r="AU9" s="377" t="str">
        <f t="shared" ca="1" si="28"/>
        <v/>
      </c>
      <c r="AV9" s="347"/>
      <c r="AW9" s="406">
        <f t="shared" si="45"/>
        <v>45935</v>
      </c>
      <c r="AX9" s="407">
        <f t="shared" si="8"/>
        <v>45935</v>
      </c>
      <c r="AY9" s="376" t="str">
        <f t="shared" si="29"/>
        <v>日</v>
      </c>
      <c r="AZ9" s="377" t="str">
        <f t="shared" ca="1" si="30"/>
        <v/>
      </c>
      <c r="BA9" s="347"/>
      <c r="BB9" s="406">
        <f t="shared" si="46"/>
        <v>45966</v>
      </c>
      <c r="BC9" s="407">
        <f t="shared" si="9"/>
        <v>45966</v>
      </c>
      <c r="BD9" s="376" t="str">
        <f t="shared" si="31"/>
        <v>水</v>
      </c>
      <c r="BE9" s="377" t="str">
        <f t="shared" ca="1" si="32"/>
        <v/>
      </c>
      <c r="BF9" s="347"/>
      <c r="BG9" s="406">
        <f t="shared" si="47"/>
        <v>45996</v>
      </c>
      <c r="BH9" s="407">
        <f t="shared" si="10"/>
        <v>45996</v>
      </c>
      <c r="BI9" s="376" t="str">
        <f t="shared" si="33"/>
        <v>金</v>
      </c>
      <c r="BJ9" s="377" t="str">
        <f t="shared" ca="1" si="34"/>
        <v/>
      </c>
      <c r="BK9" s="395"/>
    </row>
    <row r="10" spans="2:63" s="14" customFormat="1" ht="33.9" customHeight="1">
      <c r="B10" s="15">
        <f t="shared" si="35"/>
        <v>45663</v>
      </c>
      <c r="C10" s="405">
        <f t="shared" si="36"/>
        <v>45663</v>
      </c>
      <c r="D10" s="376" t="str">
        <f t="shared" si="11"/>
        <v>月</v>
      </c>
      <c r="E10" s="377" t="str">
        <f t="shared" ca="1" si="12"/>
        <v/>
      </c>
      <c r="F10" s="541"/>
      <c r="G10" s="542"/>
      <c r="H10" s="543"/>
      <c r="I10" s="406">
        <f t="shared" si="37"/>
        <v>45694</v>
      </c>
      <c r="J10" s="407">
        <f t="shared" si="0"/>
        <v>45694</v>
      </c>
      <c r="K10" s="376" t="str">
        <f t="shared" si="13"/>
        <v>木</v>
      </c>
      <c r="L10" s="377" t="str">
        <f t="shared" ca="1" si="14"/>
        <v/>
      </c>
      <c r="M10" s="347"/>
      <c r="N10" s="406">
        <f t="shared" si="38"/>
        <v>45722</v>
      </c>
      <c r="O10" s="407">
        <f t="shared" si="1"/>
        <v>45722</v>
      </c>
      <c r="P10" s="376" t="str">
        <f t="shared" si="15"/>
        <v>木</v>
      </c>
      <c r="Q10" s="377" t="str">
        <f t="shared" ca="1" si="16"/>
        <v/>
      </c>
      <c r="R10" s="347"/>
      <c r="S10" s="406">
        <f t="shared" si="39"/>
        <v>45753</v>
      </c>
      <c r="T10" s="407">
        <f t="shared" si="2"/>
        <v>45753</v>
      </c>
      <c r="U10" s="376" t="str">
        <f t="shared" si="17"/>
        <v>日</v>
      </c>
      <c r="V10" s="377" t="str">
        <f t="shared" ca="1" si="18"/>
        <v/>
      </c>
      <c r="W10" s="347"/>
      <c r="X10" s="406">
        <f t="shared" si="40"/>
        <v>45783</v>
      </c>
      <c r="Y10" s="407">
        <f t="shared" si="3"/>
        <v>45783</v>
      </c>
      <c r="Z10" s="376" t="str">
        <f t="shared" si="19"/>
        <v>火</v>
      </c>
      <c r="AA10" s="377" t="str">
        <f t="shared" ca="1" si="20"/>
        <v>休日</v>
      </c>
      <c r="AB10" s="347"/>
      <c r="AC10" s="406">
        <f t="shared" si="41"/>
        <v>45814</v>
      </c>
      <c r="AD10" s="407">
        <f t="shared" si="4"/>
        <v>45814</v>
      </c>
      <c r="AE10" s="376" t="str">
        <f t="shared" si="21"/>
        <v>金</v>
      </c>
      <c r="AF10" s="377" t="str">
        <f t="shared" ca="1" si="22"/>
        <v/>
      </c>
      <c r="AG10" s="347"/>
      <c r="AH10" s="406">
        <f t="shared" si="42"/>
        <v>45844</v>
      </c>
      <c r="AI10" s="407">
        <f t="shared" si="5"/>
        <v>45844</v>
      </c>
      <c r="AJ10" s="376" t="str">
        <f t="shared" si="23"/>
        <v>日</v>
      </c>
      <c r="AK10" s="377" t="str">
        <f t="shared" ca="1" si="24"/>
        <v/>
      </c>
      <c r="AL10" s="347"/>
      <c r="AM10" s="406">
        <f t="shared" si="43"/>
        <v>45875</v>
      </c>
      <c r="AN10" s="407">
        <f t="shared" si="6"/>
        <v>45875</v>
      </c>
      <c r="AO10" s="376" t="str">
        <f t="shared" si="25"/>
        <v>水</v>
      </c>
      <c r="AP10" s="377" t="str">
        <f t="shared" ca="1" si="26"/>
        <v/>
      </c>
      <c r="AQ10" s="347"/>
      <c r="AR10" s="406">
        <f t="shared" si="44"/>
        <v>45906</v>
      </c>
      <c r="AS10" s="407">
        <f t="shared" si="7"/>
        <v>45906</v>
      </c>
      <c r="AT10" s="376" t="str">
        <f t="shared" si="27"/>
        <v>土</v>
      </c>
      <c r="AU10" s="377" t="str">
        <f t="shared" ca="1" si="28"/>
        <v/>
      </c>
      <c r="AV10" s="347"/>
      <c r="AW10" s="406">
        <f t="shared" si="45"/>
        <v>45936</v>
      </c>
      <c r="AX10" s="407">
        <f t="shared" si="8"/>
        <v>45936</v>
      </c>
      <c r="AY10" s="376" t="str">
        <f t="shared" si="29"/>
        <v>月</v>
      </c>
      <c r="AZ10" s="377" t="str">
        <f t="shared" ca="1" si="30"/>
        <v/>
      </c>
      <c r="BA10" s="347"/>
      <c r="BB10" s="406">
        <f t="shared" si="46"/>
        <v>45967</v>
      </c>
      <c r="BC10" s="407">
        <f t="shared" si="9"/>
        <v>45967</v>
      </c>
      <c r="BD10" s="376" t="str">
        <f t="shared" si="31"/>
        <v>木</v>
      </c>
      <c r="BE10" s="377" t="str">
        <f t="shared" ca="1" si="32"/>
        <v/>
      </c>
      <c r="BF10" s="347"/>
      <c r="BG10" s="406">
        <f t="shared" si="47"/>
        <v>45997</v>
      </c>
      <c r="BH10" s="407">
        <f t="shared" si="10"/>
        <v>45997</v>
      </c>
      <c r="BI10" s="376" t="str">
        <f t="shared" si="33"/>
        <v>土</v>
      </c>
      <c r="BJ10" s="377" t="str">
        <f t="shared" ca="1" si="34"/>
        <v/>
      </c>
      <c r="BK10" s="395"/>
    </row>
    <row r="11" spans="2:63" s="14" customFormat="1" ht="33.9" customHeight="1">
      <c r="B11" s="15">
        <f t="shared" si="35"/>
        <v>45664</v>
      </c>
      <c r="C11" s="405">
        <f t="shared" si="36"/>
        <v>45664</v>
      </c>
      <c r="D11" s="376" t="str">
        <f t="shared" si="11"/>
        <v>火</v>
      </c>
      <c r="E11" s="377" t="str">
        <f t="shared" ca="1" si="12"/>
        <v/>
      </c>
      <c r="F11" s="541"/>
      <c r="G11" s="542"/>
      <c r="H11" s="543"/>
      <c r="I11" s="406">
        <f t="shared" si="37"/>
        <v>45695</v>
      </c>
      <c r="J11" s="407">
        <f t="shared" si="0"/>
        <v>45695</v>
      </c>
      <c r="K11" s="376" t="str">
        <f t="shared" si="13"/>
        <v>金</v>
      </c>
      <c r="L11" s="377" t="str">
        <f t="shared" ca="1" si="14"/>
        <v/>
      </c>
      <c r="M11" s="347"/>
      <c r="N11" s="406">
        <f t="shared" si="38"/>
        <v>45723</v>
      </c>
      <c r="O11" s="407">
        <f t="shared" si="1"/>
        <v>45723</v>
      </c>
      <c r="P11" s="376" t="str">
        <f t="shared" si="15"/>
        <v>金</v>
      </c>
      <c r="Q11" s="377" t="str">
        <f t="shared" ca="1" si="16"/>
        <v/>
      </c>
      <c r="R11" s="347"/>
      <c r="S11" s="406">
        <f t="shared" si="39"/>
        <v>45754</v>
      </c>
      <c r="T11" s="407">
        <f t="shared" si="2"/>
        <v>45754</v>
      </c>
      <c r="U11" s="376" t="str">
        <f t="shared" si="17"/>
        <v>月</v>
      </c>
      <c r="V11" s="377" t="str">
        <f t="shared" ca="1" si="18"/>
        <v/>
      </c>
      <c r="W11" s="347"/>
      <c r="X11" s="406">
        <f t="shared" si="40"/>
        <v>45784</v>
      </c>
      <c r="Y11" s="407">
        <f t="shared" si="3"/>
        <v>45784</v>
      </c>
      <c r="Z11" s="376" t="str">
        <f t="shared" si="19"/>
        <v>水</v>
      </c>
      <c r="AA11" s="377" t="str">
        <f t="shared" ca="1" si="20"/>
        <v/>
      </c>
      <c r="AB11" s="347"/>
      <c r="AC11" s="406">
        <f t="shared" si="41"/>
        <v>45815</v>
      </c>
      <c r="AD11" s="407">
        <f t="shared" si="4"/>
        <v>45815</v>
      </c>
      <c r="AE11" s="376" t="str">
        <f t="shared" si="21"/>
        <v>土</v>
      </c>
      <c r="AF11" s="377" t="str">
        <f t="shared" ca="1" si="22"/>
        <v/>
      </c>
      <c r="AG11" s="347"/>
      <c r="AH11" s="406">
        <f t="shared" si="42"/>
        <v>45845</v>
      </c>
      <c r="AI11" s="407">
        <f t="shared" si="5"/>
        <v>45845</v>
      </c>
      <c r="AJ11" s="376" t="str">
        <f t="shared" si="23"/>
        <v>月</v>
      </c>
      <c r="AK11" s="377" t="str">
        <f t="shared" ca="1" si="24"/>
        <v/>
      </c>
      <c r="AL11" s="347"/>
      <c r="AM11" s="406">
        <f t="shared" si="43"/>
        <v>45876</v>
      </c>
      <c r="AN11" s="407">
        <f t="shared" si="6"/>
        <v>45876</v>
      </c>
      <c r="AO11" s="376" t="str">
        <f t="shared" si="25"/>
        <v>木</v>
      </c>
      <c r="AP11" s="377" t="str">
        <f t="shared" ca="1" si="26"/>
        <v/>
      </c>
      <c r="AQ11" s="347"/>
      <c r="AR11" s="406">
        <f t="shared" si="44"/>
        <v>45907</v>
      </c>
      <c r="AS11" s="407">
        <f t="shared" si="7"/>
        <v>45907</v>
      </c>
      <c r="AT11" s="376" t="str">
        <f t="shared" si="27"/>
        <v>日</v>
      </c>
      <c r="AU11" s="377" t="str">
        <f t="shared" ca="1" si="28"/>
        <v/>
      </c>
      <c r="AV11" s="347"/>
      <c r="AW11" s="406">
        <f t="shared" si="45"/>
        <v>45937</v>
      </c>
      <c r="AX11" s="407">
        <f t="shared" si="8"/>
        <v>45937</v>
      </c>
      <c r="AY11" s="376" t="str">
        <f t="shared" si="29"/>
        <v>火</v>
      </c>
      <c r="AZ11" s="377" t="str">
        <f t="shared" ca="1" si="30"/>
        <v/>
      </c>
      <c r="BA11" s="347"/>
      <c r="BB11" s="406">
        <f t="shared" si="46"/>
        <v>45968</v>
      </c>
      <c r="BC11" s="407">
        <f t="shared" si="9"/>
        <v>45968</v>
      </c>
      <c r="BD11" s="376" t="str">
        <f t="shared" si="31"/>
        <v>金</v>
      </c>
      <c r="BE11" s="377" t="str">
        <f t="shared" ca="1" si="32"/>
        <v/>
      </c>
      <c r="BF11" s="347"/>
      <c r="BG11" s="406">
        <f t="shared" si="47"/>
        <v>45998</v>
      </c>
      <c r="BH11" s="407">
        <f t="shared" si="10"/>
        <v>45998</v>
      </c>
      <c r="BI11" s="376" t="str">
        <f t="shared" si="33"/>
        <v>日</v>
      </c>
      <c r="BJ11" s="377" t="str">
        <f t="shared" ca="1" si="34"/>
        <v/>
      </c>
      <c r="BK11" s="395"/>
    </row>
    <row r="12" spans="2:63" s="14" customFormat="1" ht="33.9" customHeight="1">
      <c r="B12" s="15">
        <f t="shared" si="35"/>
        <v>45665</v>
      </c>
      <c r="C12" s="405">
        <f t="shared" si="36"/>
        <v>45665</v>
      </c>
      <c r="D12" s="376" t="str">
        <f t="shared" si="11"/>
        <v>水</v>
      </c>
      <c r="E12" s="377" t="str">
        <f t="shared" ca="1" si="12"/>
        <v/>
      </c>
      <c r="F12" s="541"/>
      <c r="G12" s="542"/>
      <c r="H12" s="543"/>
      <c r="I12" s="406">
        <f t="shared" si="37"/>
        <v>45696</v>
      </c>
      <c r="J12" s="407">
        <f t="shared" si="0"/>
        <v>45696</v>
      </c>
      <c r="K12" s="376" t="str">
        <f t="shared" si="13"/>
        <v>土</v>
      </c>
      <c r="L12" s="377" t="str">
        <f t="shared" ca="1" si="14"/>
        <v/>
      </c>
      <c r="M12" s="347"/>
      <c r="N12" s="406">
        <f t="shared" si="38"/>
        <v>45724</v>
      </c>
      <c r="O12" s="407">
        <f t="shared" si="1"/>
        <v>45724</v>
      </c>
      <c r="P12" s="376" t="str">
        <f t="shared" si="15"/>
        <v>土</v>
      </c>
      <c r="Q12" s="377" t="str">
        <f t="shared" ca="1" si="16"/>
        <v/>
      </c>
      <c r="R12" s="347"/>
      <c r="S12" s="406">
        <f t="shared" si="39"/>
        <v>45755</v>
      </c>
      <c r="T12" s="407">
        <f t="shared" si="2"/>
        <v>45755</v>
      </c>
      <c r="U12" s="376" t="str">
        <f t="shared" si="17"/>
        <v>火</v>
      </c>
      <c r="V12" s="377" t="str">
        <f t="shared" ca="1" si="18"/>
        <v/>
      </c>
      <c r="W12" s="347"/>
      <c r="X12" s="406">
        <f t="shared" si="40"/>
        <v>45785</v>
      </c>
      <c r="Y12" s="407">
        <f t="shared" si="3"/>
        <v>45785</v>
      </c>
      <c r="Z12" s="376" t="str">
        <f t="shared" si="19"/>
        <v>木</v>
      </c>
      <c r="AA12" s="377" t="str">
        <f t="shared" ca="1" si="20"/>
        <v/>
      </c>
      <c r="AB12" s="347"/>
      <c r="AC12" s="406">
        <f t="shared" si="41"/>
        <v>45816</v>
      </c>
      <c r="AD12" s="407">
        <f t="shared" si="4"/>
        <v>45816</v>
      </c>
      <c r="AE12" s="376" t="str">
        <f t="shared" si="21"/>
        <v>日</v>
      </c>
      <c r="AF12" s="377" t="str">
        <f t="shared" ca="1" si="22"/>
        <v/>
      </c>
      <c r="AG12" s="347"/>
      <c r="AH12" s="406">
        <f t="shared" si="42"/>
        <v>45846</v>
      </c>
      <c r="AI12" s="407">
        <f t="shared" si="5"/>
        <v>45846</v>
      </c>
      <c r="AJ12" s="376" t="str">
        <f t="shared" si="23"/>
        <v>火</v>
      </c>
      <c r="AK12" s="377" t="str">
        <f t="shared" ca="1" si="24"/>
        <v/>
      </c>
      <c r="AL12" s="347"/>
      <c r="AM12" s="406">
        <f t="shared" si="43"/>
        <v>45877</v>
      </c>
      <c r="AN12" s="407">
        <f t="shared" si="6"/>
        <v>45877</v>
      </c>
      <c r="AO12" s="376" t="str">
        <f t="shared" si="25"/>
        <v>金</v>
      </c>
      <c r="AP12" s="377" t="str">
        <f t="shared" ca="1" si="26"/>
        <v/>
      </c>
      <c r="AQ12" s="347"/>
      <c r="AR12" s="406">
        <f t="shared" si="44"/>
        <v>45908</v>
      </c>
      <c r="AS12" s="407">
        <f t="shared" si="7"/>
        <v>45908</v>
      </c>
      <c r="AT12" s="376" t="str">
        <f t="shared" si="27"/>
        <v>月</v>
      </c>
      <c r="AU12" s="377" t="str">
        <f t="shared" ca="1" si="28"/>
        <v/>
      </c>
      <c r="AV12" s="347"/>
      <c r="AW12" s="406">
        <f t="shared" si="45"/>
        <v>45938</v>
      </c>
      <c r="AX12" s="407">
        <f t="shared" si="8"/>
        <v>45938</v>
      </c>
      <c r="AY12" s="376" t="str">
        <f t="shared" si="29"/>
        <v>水</v>
      </c>
      <c r="AZ12" s="377" t="str">
        <f t="shared" ca="1" si="30"/>
        <v/>
      </c>
      <c r="BA12" s="347"/>
      <c r="BB12" s="406">
        <f t="shared" si="46"/>
        <v>45969</v>
      </c>
      <c r="BC12" s="407">
        <f t="shared" si="9"/>
        <v>45969</v>
      </c>
      <c r="BD12" s="376" t="str">
        <f t="shared" si="31"/>
        <v>土</v>
      </c>
      <c r="BE12" s="377" t="str">
        <f t="shared" ca="1" si="32"/>
        <v/>
      </c>
      <c r="BF12" s="347"/>
      <c r="BG12" s="406">
        <f t="shared" si="47"/>
        <v>45999</v>
      </c>
      <c r="BH12" s="407">
        <f t="shared" si="10"/>
        <v>45999</v>
      </c>
      <c r="BI12" s="376" t="str">
        <f t="shared" si="33"/>
        <v>月</v>
      </c>
      <c r="BJ12" s="377" t="str">
        <f t="shared" ca="1" si="34"/>
        <v/>
      </c>
      <c r="BK12" s="395"/>
    </row>
    <row r="13" spans="2:63" s="14" customFormat="1" ht="33.9" customHeight="1">
      <c r="B13" s="15">
        <f t="shared" si="35"/>
        <v>45666</v>
      </c>
      <c r="C13" s="405">
        <f t="shared" si="36"/>
        <v>45666</v>
      </c>
      <c r="D13" s="376" t="str">
        <f t="shared" si="11"/>
        <v>木</v>
      </c>
      <c r="E13" s="377" t="str">
        <f t="shared" ca="1" si="12"/>
        <v/>
      </c>
      <c r="F13" s="541"/>
      <c r="G13" s="542"/>
      <c r="H13" s="543"/>
      <c r="I13" s="406">
        <f t="shared" si="37"/>
        <v>45697</v>
      </c>
      <c r="J13" s="407">
        <f t="shared" si="0"/>
        <v>45697</v>
      </c>
      <c r="K13" s="376" t="str">
        <f t="shared" si="13"/>
        <v>日</v>
      </c>
      <c r="L13" s="377" t="str">
        <f t="shared" ca="1" si="14"/>
        <v/>
      </c>
      <c r="M13" s="347"/>
      <c r="N13" s="406">
        <f t="shared" si="38"/>
        <v>45725</v>
      </c>
      <c r="O13" s="407">
        <f t="shared" si="1"/>
        <v>45725</v>
      </c>
      <c r="P13" s="376" t="str">
        <f t="shared" si="15"/>
        <v>日</v>
      </c>
      <c r="Q13" s="377" t="str">
        <f t="shared" ca="1" si="16"/>
        <v/>
      </c>
      <c r="R13" s="347"/>
      <c r="S13" s="406">
        <f t="shared" si="39"/>
        <v>45756</v>
      </c>
      <c r="T13" s="407">
        <f t="shared" si="2"/>
        <v>45756</v>
      </c>
      <c r="U13" s="376" t="str">
        <f t="shared" si="17"/>
        <v>水</v>
      </c>
      <c r="V13" s="377" t="str">
        <f t="shared" ca="1" si="18"/>
        <v/>
      </c>
      <c r="W13" s="347"/>
      <c r="X13" s="406">
        <f t="shared" si="40"/>
        <v>45786</v>
      </c>
      <c r="Y13" s="407">
        <f t="shared" si="3"/>
        <v>45786</v>
      </c>
      <c r="Z13" s="376" t="str">
        <f t="shared" si="19"/>
        <v>金</v>
      </c>
      <c r="AA13" s="377" t="str">
        <f t="shared" ca="1" si="20"/>
        <v/>
      </c>
      <c r="AB13" s="347"/>
      <c r="AC13" s="406">
        <f t="shared" si="41"/>
        <v>45817</v>
      </c>
      <c r="AD13" s="407">
        <f t="shared" si="4"/>
        <v>45817</v>
      </c>
      <c r="AE13" s="376" t="str">
        <f t="shared" si="21"/>
        <v>月</v>
      </c>
      <c r="AF13" s="377" t="str">
        <f t="shared" ca="1" si="22"/>
        <v/>
      </c>
      <c r="AG13" s="347"/>
      <c r="AH13" s="406">
        <f t="shared" si="42"/>
        <v>45847</v>
      </c>
      <c r="AI13" s="407">
        <f t="shared" si="5"/>
        <v>45847</v>
      </c>
      <c r="AJ13" s="376" t="str">
        <f t="shared" si="23"/>
        <v>水</v>
      </c>
      <c r="AK13" s="377" t="str">
        <f t="shared" ca="1" si="24"/>
        <v/>
      </c>
      <c r="AL13" s="347"/>
      <c r="AM13" s="406">
        <f t="shared" si="43"/>
        <v>45878</v>
      </c>
      <c r="AN13" s="407">
        <f t="shared" si="6"/>
        <v>45878</v>
      </c>
      <c r="AO13" s="376" t="str">
        <f t="shared" si="25"/>
        <v>土</v>
      </c>
      <c r="AP13" s="377" t="str">
        <f t="shared" ca="1" si="26"/>
        <v/>
      </c>
      <c r="AQ13" s="347"/>
      <c r="AR13" s="406">
        <f t="shared" si="44"/>
        <v>45909</v>
      </c>
      <c r="AS13" s="407">
        <f t="shared" si="7"/>
        <v>45909</v>
      </c>
      <c r="AT13" s="376" t="str">
        <f t="shared" si="27"/>
        <v>火</v>
      </c>
      <c r="AU13" s="377" t="str">
        <f t="shared" ca="1" si="28"/>
        <v/>
      </c>
      <c r="AV13" s="347"/>
      <c r="AW13" s="406">
        <f t="shared" si="45"/>
        <v>45939</v>
      </c>
      <c r="AX13" s="407">
        <f t="shared" si="8"/>
        <v>45939</v>
      </c>
      <c r="AY13" s="376" t="str">
        <f t="shared" si="29"/>
        <v>木</v>
      </c>
      <c r="AZ13" s="377" t="str">
        <f t="shared" ca="1" si="30"/>
        <v/>
      </c>
      <c r="BA13" s="347"/>
      <c r="BB13" s="406">
        <f t="shared" si="46"/>
        <v>45970</v>
      </c>
      <c r="BC13" s="407">
        <f t="shared" si="9"/>
        <v>45970</v>
      </c>
      <c r="BD13" s="376" t="str">
        <f t="shared" si="31"/>
        <v>日</v>
      </c>
      <c r="BE13" s="377" t="str">
        <f t="shared" ca="1" si="32"/>
        <v/>
      </c>
      <c r="BF13" s="347"/>
      <c r="BG13" s="406">
        <f t="shared" si="47"/>
        <v>46000</v>
      </c>
      <c r="BH13" s="407">
        <f t="shared" si="10"/>
        <v>46000</v>
      </c>
      <c r="BI13" s="376" t="str">
        <f t="shared" si="33"/>
        <v>火</v>
      </c>
      <c r="BJ13" s="377" t="str">
        <f t="shared" ca="1" si="34"/>
        <v/>
      </c>
      <c r="BK13" s="395"/>
    </row>
    <row r="14" spans="2:63" s="14" customFormat="1" ht="33.9" customHeight="1">
      <c r="B14" s="15">
        <f t="shared" si="35"/>
        <v>45667</v>
      </c>
      <c r="C14" s="405">
        <f t="shared" si="36"/>
        <v>45667</v>
      </c>
      <c r="D14" s="376" t="str">
        <f t="shared" si="11"/>
        <v>金</v>
      </c>
      <c r="E14" s="377" t="str">
        <f t="shared" ca="1" si="12"/>
        <v/>
      </c>
      <c r="F14" s="541"/>
      <c r="G14" s="542"/>
      <c r="H14" s="543"/>
      <c r="I14" s="406">
        <f t="shared" si="37"/>
        <v>45698</v>
      </c>
      <c r="J14" s="407">
        <f t="shared" si="0"/>
        <v>45698</v>
      </c>
      <c r="K14" s="376" t="str">
        <f t="shared" si="13"/>
        <v>月</v>
      </c>
      <c r="L14" s="377" t="str">
        <f t="shared" ca="1" si="14"/>
        <v/>
      </c>
      <c r="M14" s="347"/>
      <c r="N14" s="406">
        <f t="shared" si="38"/>
        <v>45726</v>
      </c>
      <c r="O14" s="407">
        <f t="shared" si="1"/>
        <v>45726</v>
      </c>
      <c r="P14" s="376" t="str">
        <f t="shared" si="15"/>
        <v>月</v>
      </c>
      <c r="Q14" s="377" t="str">
        <f t="shared" ca="1" si="16"/>
        <v/>
      </c>
      <c r="R14" s="347"/>
      <c r="S14" s="406">
        <f t="shared" si="39"/>
        <v>45757</v>
      </c>
      <c r="T14" s="407">
        <f t="shared" si="2"/>
        <v>45757</v>
      </c>
      <c r="U14" s="376" t="str">
        <f t="shared" si="17"/>
        <v>木</v>
      </c>
      <c r="V14" s="377" t="str">
        <f t="shared" ca="1" si="18"/>
        <v/>
      </c>
      <c r="W14" s="347"/>
      <c r="X14" s="406">
        <f t="shared" si="40"/>
        <v>45787</v>
      </c>
      <c r="Y14" s="407">
        <f t="shared" si="3"/>
        <v>45787</v>
      </c>
      <c r="Z14" s="376" t="str">
        <f t="shared" si="19"/>
        <v>土</v>
      </c>
      <c r="AA14" s="377" t="str">
        <f t="shared" ca="1" si="20"/>
        <v/>
      </c>
      <c r="AB14" s="347"/>
      <c r="AC14" s="406">
        <f t="shared" si="41"/>
        <v>45818</v>
      </c>
      <c r="AD14" s="407">
        <f t="shared" si="4"/>
        <v>45818</v>
      </c>
      <c r="AE14" s="376" t="str">
        <f t="shared" si="21"/>
        <v>火</v>
      </c>
      <c r="AF14" s="377" t="str">
        <f t="shared" ca="1" si="22"/>
        <v/>
      </c>
      <c r="AG14" s="347"/>
      <c r="AH14" s="406">
        <f t="shared" si="42"/>
        <v>45848</v>
      </c>
      <c r="AI14" s="407">
        <f t="shared" si="5"/>
        <v>45848</v>
      </c>
      <c r="AJ14" s="376" t="str">
        <f t="shared" si="23"/>
        <v>木</v>
      </c>
      <c r="AK14" s="377" t="str">
        <f t="shared" ca="1" si="24"/>
        <v/>
      </c>
      <c r="AL14" s="347"/>
      <c r="AM14" s="406">
        <f t="shared" si="43"/>
        <v>45879</v>
      </c>
      <c r="AN14" s="407">
        <f t="shared" si="6"/>
        <v>45879</v>
      </c>
      <c r="AO14" s="376" t="str">
        <f t="shared" si="25"/>
        <v>日</v>
      </c>
      <c r="AP14" s="377" t="str">
        <f t="shared" ca="1" si="26"/>
        <v/>
      </c>
      <c r="AQ14" s="347"/>
      <c r="AR14" s="406">
        <f t="shared" si="44"/>
        <v>45910</v>
      </c>
      <c r="AS14" s="407">
        <f t="shared" si="7"/>
        <v>45910</v>
      </c>
      <c r="AT14" s="376" t="str">
        <f t="shared" si="27"/>
        <v>水</v>
      </c>
      <c r="AU14" s="377" t="str">
        <f t="shared" ca="1" si="28"/>
        <v/>
      </c>
      <c r="AV14" s="347"/>
      <c r="AW14" s="406">
        <f t="shared" si="45"/>
        <v>45940</v>
      </c>
      <c r="AX14" s="407">
        <f t="shared" si="8"/>
        <v>45940</v>
      </c>
      <c r="AY14" s="376" t="str">
        <f t="shared" si="29"/>
        <v>金</v>
      </c>
      <c r="AZ14" s="377" t="str">
        <f t="shared" ca="1" si="30"/>
        <v/>
      </c>
      <c r="BA14" s="347"/>
      <c r="BB14" s="406">
        <f t="shared" si="46"/>
        <v>45971</v>
      </c>
      <c r="BC14" s="407">
        <f t="shared" si="9"/>
        <v>45971</v>
      </c>
      <c r="BD14" s="376" t="str">
        <f t="shared" si="31"/>
        <v>月</v>
      </c>
      <c r="BE14" s="377" t="str">
        <f t="shared" ca="1" si="32"/>
        <v/>
      </c>
      <c r="BF14" s="347"/>
      <c r="BG14" s="406">
        <f t="shared" si="47"/>
        <v>46001</v>
      </c>
      <c r="BH14" s="407">
        <f t="shared" si="10"/>
        <v>46001</v>
      </c>
      <c r="BI14" s="376" t="str">
        <f t="shared" si="33"/>
        <v>水</v>
      </c>
      <c r="BJ14" s="377" t="str">
        <f t="shared" ca="1" si="34"/>
        <v/>
      </c>
      <c r="BK14" s="395"/>
    </row>
    <row r="15" spans="2:63" s="14" customFormat="1" ht="33.9" customHeight="1">
      <c r="B15" s="15">
        <f t="shared" si="35"/>
        <v>45668</v>
      </c>
      <c r="C15" s="405">
        <f t="shared" si="36"/>
        <v>45668</v>
      </c>
      <c r="D15" s="376" t="str">
        <f t="shared" si="11"/>
        <v>土</v>
      </c>
      <c r="E15" s="377" t="str">
        <f t="shared" ca="1" si="12"/>
        <v/>
      </c>
      <c r="F15" s="541"/>
      <c r="G15" s="542"/>
      <c r="H15" s="543"/>
      <c r="I15" s="406">
        <f t="shared" si="37"/>
        <v>45699</v>
      </c>
      <c r="J15" s="407">
        <f t="shared" si="0"/>
        <v>45699</v>
      </c>
      <c r="K15" s="376" t="str">
        <f t="shared" si="13"/>
        <v>火</v>
      </c>
      <c r="L15" s="377" t="str">
        <f t="shared" ca="1" si="14"/>
        <v>建国記念の日</v>
      </c>
      <c r="M15" s="347"/>
      <c r="N15" s="406">
        <f t="shared" si="38"/>
        <v>45727</v>
      </c>
      <c r="O15" s="407">
        <f t="shared" si="1"/>
        <v>45727</v>
      </c>
      <c r="P15" s="376" t="str">
        <f t="shared" si="15"/>
        <v>火</v>
      </c>
      <c r="Q15" s="377" t="str">
        <f t="shared" ca="1" si="16"/>
        <v/>
      </c>
      <c r="R15" s="347"/>
      <c r="S15" s="406">
        <f t="shared" si="39"/>
        <v>45758</v>
      </c>
      <c r="T15" s="407">
        <f t="shared" si="2"/>
        <v>45758</v>
      </c>
      <c r="U15" s="376" t="str">
        <f t="shared" si="17"/>
        <v>金</v>
      </c>
      <c r="V15" s="377" t="str">
        <f t="shared" ca="1" si="18"/>
        <v/>
      </c>
      <c r="W15" s="347"/>
      <c r="X15" s="406">
        <f t="shared" si="40"/>
        <v>45788</v>
      </c>
      <c r="Y15" s="407">
        <f t="shared" si="3"/>
        <v>45788</v>
      </c>
      <c r="Z15" s="376" t="str">
        <f t="shared" si="19"/>
        <v>日</v>
      </c>
      <c r="AA15" s="377" t="str">
        <f t="shared" ca="1" si="20"/>
        <v/>
      </c>
      <c r="AB15" s="347"/>
      <c r="AC15" s="406">
        <f t="shared" si="41"/>
        <v>45819</v>
      </c>
      <c r="AD15" s="407">
        <f t="shared" si="4"/>
        <v>45819</v>
      </c>
      <c r="AE15" s="376" t="str">
        <f t="shared" si="21"/>
        <v>水</v>
      </c>
      <c r="AF15" s="377" t="str">
        <f t="shared" ca="1" si="22"/>
        <v/>
      </c>
      <c r="AG15" s="347"/>
      <c r="AH15" s="406">
        <f t="shared" si="42"/>
        <v>45849</v>
      </c>
      <c r="AI15" s="407">
        <f t="shared" si="5"/>
        <v>45849</v>
      </c>
      <c r="AJ15" s="376" t="str">
        <f t="shared" si="23"/>
        <v>金</v>
      </c>
      <c r="AK15" s="377" t="str">
        <f t="shared" ca="1" si="24"/>
        <v/>
      </c>
      <c r="AL15" s="347"/>
      <c r="AM15" s="406">
        <f t="shared" si="43"/>
        <v>45880</v>
      </c>
      <c r="AN15" s="407">
        <f t="shared" si="6"/>
        <v>45880</v>
      </c>
      <c r="AO15" s="376" t="str">
        <f t="shared" si="25"/>
        <v>月</v>
      </c>
      <c r="AP15" s="377" t="str">
        <f t="shared" ca="1" si="26"/>
        <v>山の日</v>
      </c>
      <c r="AQ15" s="347"/>
      <c r="AR15" s="406">
        <f t="shared" si="44"/>
        <v>45911</v>
      </c>
      <c r="AS15" s="407">
        <f t="shared" si="7"/>
        <v>45911</v>
      </c>
      <c r="AT15" s="376" t="str">
        <f t="shared" si="27"/>
        <v>木</v>
      </c>
      <c r="AU15" s="377" t="str">
        <f t="shared" ca="1" si="28"/>
        <v/>
      </c>
      <c r="AV15" s="347"/>
      <c r="AW15" s="406">
        <f t="shared" si="45"/>
        <v>45941</v>
      </c>
      <c r="AX15" s="407">
        <f t="shared" si="8"/>
        <v>45941</v>
      </c>
      <c r="AY15" s="376" t="str">
        <f t="shared" si="29"/>
        <v>土</v>
      </c>
      <c r="AZ15" s="377" t="str">
        <f t="shared" ca="1" si="30"/>
        <v/>
      </c>
      <c r="BA15" s="347"/>
      <c r="BB15" s="406">
        <f t="shared" si="46"/>
        <v>45972</v>
      </c>
      <c r="BC15" s="407">
        <f t="shared" si="9"/>
        <v>45972</v>
      </c>
      <c r="BD15" s="376" t="str">
        <f t="shared" si="31"/>
        <v>火</v>
      </c>
      <c r="BE15" s="377" t="str">
        <f t="shared" ca="1" si="32"/>
        <v/>
      </c>
      <c r="BF15" s="347"/>
      <c r="BG15" s="406">
        <f t="shared" si="47"/>
        <v>46002</v>
      </c>
      <c r="BH15" s="407">
        <f t="shared" si="10"/>
        <v>46002</v>
      </c>
      <c r="BI15" s="376" t="str">
        <f t="shared" si="33"/>
        <v>木</v>
      </c>
      <c r="BJ15" s="377" t="str">
        <f t="shared" ca="1" si="34"/>
        <v/>
      </c>
      <c r="BK15" s="395"/>
    </row>
    <row r="16" spans="2:63" s="14" customFormat="1" ht="33.9" customHeight="1">
      <c r="B16" s="15">
        <f t="shared" si="35"/>
        <v>45669</v>
      </c>
      <c r="C16" s="405">
        <f t="shared" si="36"/>
        <v>45669</v>
      </c>
      <c r="D16" s="376" t="str">
        <f t="shared" si="11"/>
        <v>日</v>
      </c>
      <c r="E16" s="377" t="str">
        <f t="shared" ca="1" si="12"/>
        <v/>
      </c>
      <c r="F16" s="541"/>
      <c r="G16" s="542"/>
      <c r="H16" s="543"/>
      <c r="I16" s="406">
        <f t="shared" si="37"/>
        <v>45700</v>
      </c>
      <c r="J16" s="407">
        <f t="shared" si="0"/>
        <v>45700</v>
      </c>
      <c r="K16" s="376" t="str">
        <f t="shared" si="13"/>
        <v>水</v>
      </c>
      <c r="L16" s="377" t="str">
        <f t="shared" ca="1" si="14"/>
        <v/>
      </c>
      <c r="M16" s="347"/>
      <c r="N16" s="406">
        <f t="shared" si="38"/>
        <v>45728</v>
      </c>
      <c r="O16" s="407">
        <f t="shared" si="1"/>
        <v>45728</v>
      </c>
      <c r="P16" s="376" t="str">
        <f t="shared" si="15"/>
        <v>水</v>
      </c>
      <c r="Q16" s="377" t="str">
        <f t="shared" ca="1" si="16"/>
        <v/>
      </c>
      <c r="R16" s="347"/>
      <c r="S16" s="406">
        <f t="shared" si="39"/>
        <v>45759</v>
      </c>
      <c r="T16" s="407">
        <f t="shared" si="2"/>
        <v>45759</v>
      </c>
      <c r="U16" s="376" t="str">
        <f t="shared" si="17"/>
        <v>土</v>
      </c>
      <c r="V16" s="377" t="str">
        <f t="shared" ca="1" si="18"/>
        <v/>
      </c>
      <c r="W16" s="347"/>
      <c r="X16" s="406">
        <f t="shared" si="40"/>
        <v>45789</v>
      </c>
      <c r="Y16" s="407">
        <f t="shared" si="3"/>
        <v>45789</v>
      </c>
      <c r="Z16" s="376" t="str">
        <f t="shared" si="19"/>
        <v>月</v>
      </c>
      <c r="AA16" s="377" t="str">
        <f t="shared" ca="1" si="20"/>
        <v/>
      </c>
      <c r="AB16" s="347"/>
      <c r="AC16" s="406">
        <f t="shared" si="41"/>
        <v>45820</v>
      </c>
      <c r="AD16" s="407">
        <f t="shared" si="4"/>
        <v>45820</v>
      </c>
      <c r="AE16" s="376" t="str">
        <f t="shared" si="21"/>
        <v>木</v>
      </c>
      <c r="AF16" s="377" t="str">
        <f t="shared" ca="1" si="22"/>
        <v/>
      </c>
      <c r="AG16" s="347"/>
      <c r="AH16" s="406">
        <f t="shared" si="42"/>
        <v>45850</v>
      </c>
      <c r="AI16" s="407">
        <f t="shared" si="5"/>
        <v>45850</v>
      </c>
      <c r="AJ16" s="376" t="str">
        <f t="shared" si="23"/>
        <v>土</v>
      </c>
      <c r="AK16" s="377" t="str">
        <f t="shared" ca="1" si="24"/>
        <v/>
      </c>
      <c r="AL16" s="347"/>
      <c r="AM16" s="406">
        <f t="shared" si="43"/>
        <v>45881</v>
      </c>
      <c r="AN16" s="407">
        <f t="shared" si="6"/>
        <v>45881</v>
      </c>
      <c r="AO16" s="376" t="str">
        <f t="shared" si="25"/>
        <v>火</v>
      </c>
      <c r="AP16" s="377" t="str">
        <f t="shared" ca="1" si="26"/>
        <v/>
      </c>
      <c r="AQ16" s="347"/>
      <c r="AR16" s="406">
        <f t="shared" si="44"/>
        <v>45912</v>
      </c>
      <c r="AS16" s="407">
        <f t="shared" si="7"/>
        <v>45912</v>
      </c>
      <c r="AT16" s="376" t="str">
        <f t="shared" si="27"/>
        <v>金</v>
      </c>
      <c r="AU16" s="377" t="str">
        <f t="shared" ca="1" si="28"/>
        <v/>
      </c>
      <c r="AV16" s="347"/>
      <c r="AW16" s="406">
        <f t="shared" si="45"/>
        <v>45942</v>
      </c>
      <c r="AX16" s="407">
        <f t="shared" si="8"/>
        <v>45942</v>
      </c>
      <c r="AY16" s="376" t="str">
        <f t="shared" si="29"/>
        <v>日</v>
      </c>
      <c r="AZ16" s="377" t="str">
        <f t="shared" ca="1" si="30"/>
        <v/>
      </c>
      <c r="BA16" s="347"/>
      <c r="BB16" s="406">
        <f t="shared" si="46"/>
        <v>45973</v>
      </c>
      <c r="BC16" s="407">
        <f t="shared" si="9"/>
        <v>45973</v>
      </c>
      <c r="BD16" s="376" t="str">
        <f t="shared" si="31"/>
        <v>水</v>
      </c>
      <c r="BE16" s="377" t="str">
        <f t="shared" ca="1" si="32"/>
        <v/>
      </c>
      <c r="BF16" s="347"/>
      <c r="BG16" s="406">
        <f t="shared" si="47"/>
        <v>46003</v>
      </c>
      <c r="BH16" s="407">
        <f t="shared" si="10"/>
        <v>46003</v>
      </c>
      <c r="BI16" s="376" t="str">
        <f t="shared" si="33"/>
        <v>金</v>
      </c>
      <c r="BJ16" s="377" t="str">
        <f t="shared" ca="1" si="34"/>
        <v/>
      </c>
      <c r="BK16" s="395"/>
    </row>
    <row r="17" spans="2:63" s="14" customFormat="1" ht="33.9" customHeight="1">
      <c r="B17" s="15">
        <f t="shared" si="35"/>
        <v>45670</v>
      </c>
      <c r="C17" s="405">
        <f t="shared" si="36"/>
        <v>45670</v>
      </c>
      <c r="D17" s="376" t="str">
        <f t="shared" si="11"/>
        <v>月</v>
      </c>
      <c r="E17" s="377" t="str">
        <f t="shared" ca="1" si="12"/>
        <v>成人の日</v>
      </c>
      <c r="F17" s="541"/>
      <c r="G17" s="542"/>
      <c r="H17" s="543"/>
      <c r="I17" s="406">
        <f t="shared" si="37"/>
        <v>45701</v>
      </c>
      <c r="J17" s="407">
        <f t="shared" si="0"/>
        <v>45701</v>
      </c>
      <c r="K17" s="376" t="str">
        <f t="shared" si="13"/>
        <v>木</v>
      </c>
      <c r="L17" s="377" t="str">
        <f t="shared" ca="1" si="14"/>
        <v/>
      </c>
      <c r="M17" s="347"/>
      <c r="N17" s="406">
        <f t="shared" si="38"/>
        <v>45729</v>
      </c>
      <c r="O17" s="407">
        <f t="shared" si="1"/>
        <v>45729</v>
      </c>
      <c r="P17" s="376" t="str">
        <f t="shared" si="15"/>
        <v>木</v>
      </c>
      <c r="Q17" s="377" t="str">
        <f t="shared" ca="1" si="16"/>
        <v/>
      </c>
      <c r="R17" s="347"/>
      <c r="S17" s="406">
        <f t="shared" si="39"/>
        <v>45760</v>
      </c>
      <c r="T17" s="407">
        <f t="shared" si="2"/>
        <v>45760</v>
      </c>
      <c r="U17" s="376" t="str">
        <f t="shared" si="17"/>
        <v>日</v>
      </c>
      <c r="V17" s="377" t="str">
        <f t="shared" ca="1" si="18"/>
        <v/>
      </c>
      <c r="W17" s="347"/>
      <c r="X17" s="406">
        <f t="shared" si="40"/>
        <v>45790</v>
      </c>
      <c r="Y17" s="407">
        <f t="shared" si="3"/>
        <v>45790</v>
      </c>
      <c r="Z17" s="376" t="str">
        <f t="shared" si="19"/>
        <v>火</v>
      </c>
      <c r="AA17" s="377" t="str">
        <f t="shared" ca="1" si="20"/>
        <v/>
      </c>
      <c r="AB17" s="347"/>
      <c r="AC17" s="406">
        <f t="shared" si="41"/>
        <v>45821</v>
      </c>
      <c r="AD17" s="407">
        <f t="shared" si="4"/>
        <v>45821</v>
      </c>
      <c r="AE17" s="376" t="str">
        <f t="shared" si="21"/>
        <v>金</v>
      </c>
      <c r="AF17" s="377" t="str">
        <f t="shared" ca="1" si="22"/>
        <v/>
      </c>
      <c r="AG17" s="347"/>
      <c r="AH17" s="406">
        <f t="shared" si="42"/>
        <v>45851</v>
      </c>
      <c r="AI17" s="407">
        <f t="shared" si="5"/>
        <v>45851</v>
      </c>
      <c r="AJ17" s="376" t="str">
        <f t="shared" si="23"/>
        <v>日</v>
      </c>
      <c r="AK17" s="377" t="str">
        <f t="shared" ca="1" si="24"/>
        <v/>
      </c>
      <c r="AL17" s="347"/>
      <c r="AM17" s="406">
        <f t="shared" si="43"/>
        <v>45882</v>
      </c>
      <c r="AN17" s="407">
        <f t="shared" si="6"/>
        <v>45882</v>
      </c>
      <c r="AO17" s="376" t="str">
        <f t="shared" si="25"/>
        <v>水</v>
      </c>
      <c r="AP17" s="377" t="str">
        <f t="shared" ca="1" si="26"/>
        <v/>
      </c>
      <c r="AQ17" s="347"/>
      <c r="AR17" s="406">
        <f t="shared" si="44"/>
        <v>45913</v>
      </c>
      <c r="AS17" s="407">
        <f t="shared" si="7"/>
        <v>45913</v>
      </c>
      <c r="AT17" s="376" t="str">
        <f t="shared" si="27"/>
        <v>土</v>
      </c>
      <c r="AU17" s="377" t="str">
        <f t="shared" ca="1" si="28"/>
        <v/>
      </c>
      <c r="AV17" s="347"/>
      <c r="AW17" s="406">
        <f t="shared" si="45"/>
        <v>45943</v>
      </c>
      <c r="AX17" s="407">
        <f t="shared" si="8"/>
        <v>45943</v>
      </c>
      <c r="AY17" s="376" t="str">
        <f t="shared" si="29"/>
        <v>月</v>
      </c>
      <c r="AZ17" s="377" t="str">
        <f t="shared" ca="1" si="30"/>
        <v>スポーツの日</v>
      </c>
      <c r="BA17" s="347"/>
      <c r="BB17" s="406">
        <f t="shared" si="46"/>
        <v>45974</v>
      </c>
      <c r="BC17" s="407">
        <f t="shared" si="9"/>
        <v>45974</v>
      </c>
      <c r="BD17" s="376" t="str">
        <f t="shared" si="31"/>
        <v>木</v>
      </c>
      <c r="BE17" s="377" t="str">
        <f t="shared" ca="1" si="32"/>
        <v/>
      </c>
      <c r="BF17" s="347"/>
      <c r="BG17" s="406">
        <f t="shared" si="47"/>
        <v>46004</v>
      </c>
      <c r="BH17" s="407">
        <f t="shared" si="10"/>
        <v>46004</v>
      </c>
      <c r="BI17" s="376" t="str">
        <f t="shared" si="33"/>
        <v>土</v>
      </c>
      <c r="BJ17" s="377" t="str">
        <f t="shared" ca="1" si="34"/>
        <v/>
      </c>
      <c r="BK17" s="395"/>
    </row>
    <row r="18" spans="2:63" s="14" customFormat="1" ht="33.9" customHeight="1">
      <c r="B18" s="15">
        <f t="shared" si="35"/>
        <v>45671</v>
      </c>
      <c r="C18" s="405">
        <f t="shared" si="36"/>
        <v>45671</v>
      </c>
      <c r="D18" s="376" t="str">
        <f t="shared" si="11"/>
        <v>火</v>
      </c>
      <c r="E18" s="377" t="str">
        <f t="shared" ca="1" si="12"/>
        <v/>
      </c>
      <c r="F18" s="541"/>
      <c r="G18" s="542"/>
      <c r="H18" s="543"/>
      <c r="I18" s="406">
        <f t="shared" si="37"/>
        <v>45702</v>
      </c>
      <c r="J18" s="407">
        <f t="shared" si="0"/>
        <v>45702</v>
      </c>
      <c r="K18" s="376" t="str">
        <f t="shared" si="13"/>
        <v>金</v>
      </c>
      <c r="L18" s="377" t="str">
        <f t="shared" ca="1" si="14"/>
        <v/>
      </c>
      <c r="M18" s="347"/>
      <c r="N18" s="406">
        <f t="shared" si="38"/>
        <v>45730</v>
      </c>
      <c r="O18" s="407">
        <f t="shared" si="1"/>
        <v>45730</v>
      </c>
      <c r="P18" s="376" t="str">
        <f t="shared" si="15"/>
        <v>金</v>
      </c>
      <c r="Q18" s="377" t="str">
        <f t="shared" ca="1" si="16"/>
        <v/>
      </c>
      <c r="R18" s="347"/>
      <c r="S18" s="406">
        <f t="shared" si="39"/>
        <v>45761</v>
      </c>
      <c r="T18" s="407">
        <f t="shared" si="2"/>
        <v>45761</v>
      </c>
      <c r="U18" s="376" t="str">
        <f t="shared" si="17"/>
        <v>月</v>
      </c>
      <c r="V18" s="377" t="str">
        <f t="shared" ca="1" si="18"/>
        <v/>
      </c>
      <c r="W18" s="347"/>
      <c r="X18" s="406">
        <f t="shared" si="40"/>
        <v>45791</v>
      </c>
      <c r="Y18" s="407">
        <f t="shared" si="3"/>
        <v>45791</v>
      </c>
      <c r="Z18" s="376" t="str">
        <f t="shared" si="19"/>
        <v>水</v>
      </c>
      <c r="AA18" s="377" t="str">
        <f t="shared" ca="1" si="20"/>
        <v/>
      </c>
      <c r="AB18" s="347"/>
      <c r="AC18" s="406">
        <f t="shared" si="41"/>
        <v>45822</v>
      </c>
      <c r="AD18" s="407">
        <f t="shared" si="4"/>
        <v>45822</v>
      </c>
      <c r="AE18" s="376" t="str">
        <f t="shared" si="21"/>
        <v>土</v>
      </c>
      <c r="AF18" s="377" t="str">
        <f t="shared" ca="1" si="22"/>
        <v/>
      </c>
      <c r="AG18" s="347"/>
      <c r="AH18" s="406">
        <f t="shared" si="42"/>
        <v>45852</v>
      </c>
      <c r="AI18" s="407">
        <f t="shared" si="5"/>
        <v>45852</v>
      </c>
      <c r="AJ18" s="376" t="str">
        <f t="shared" si="23"/>
        <v>月</v>
      </c>
      <c r="AK18" s="377" t="str">
        <f t="shared" ca="1" si="24"/>
        <v/>
      </c>
      <c r="AL18" s="347"/>
      <c r="AM18" s="406">
        <f t="shared" si="43"/>
        <v>45883</v>
      </c>
      <c r="AN18" s="407">
        <f t="shared" si="6"/>
        <v>45883</v>
      </c>
      <c r="AO18" s="376" t="str">
        <f t="shared" si="25"/>
        <v>木</v>
      </c>
      <c r="AP18" s="377" t="str">
        <f t="shared" ca="1" si="26"/>
        <v/>
      </c>
      <c r="AQ18" s="347"/>
      <c r="AR18" s="406">
        <f t="shared" si="44"/>
        <v>45914</v>
      </c>
      <c r="AS18" s="407">
        <f t="shared" si="7"/>
        <v>45914</v>
      </c>
      <c r="AT18" s="376" t="str">
        <f t="shared" si="27"/>
        <v>日</v>
      </c>
      <c r="AU18" s="377" t="str">
        <f t="shared" ca="1" si="28"/>
        <v/>
      </c>
      <c r="AV18" s="347"/>
      <c r="AW18" s="406">
        <f t="shared" si="45"/>
        <v>45944</v>
      </c>
      <c r="AX18" s="407">
        <f t="shared" si="8"/>
        <v>45944</v>
      </c>
      <c r="AY18" s="376" t="str">
        <f t="shared" si="29"/>
        <v>火</v>
      </c>
      <c r="AZ18" s="377" t="str">
        <f t="shared" ca="1" si="30"/>
        <v/>
      </c>
      <c r="BA18" s="347"/>
      <c r="BB18" s="406">
        <f t="shared" si="46"/>
        <v>45975</v>
      </c>
      <c r="BC18" s="407">
        <f t="shared" si="9"/>
        <v>45975</v>
      </c>
      <c r="BD18" s="376" t="str">
        <f t="shared" si="31"/>
        <v>金</v>
      </c>
      <c r="BE18" s="377" t="str">
        <f t="shared" ca="1" si="32"/>
        <v/>
      </c>
      <c r="BF18" s="347"/>
      <c r="BG18" s="406">
        <f t="shared" si="47"/>
        <v>46005</v>
      </c>
      <c r="BH18" s="407">
        <f t="shared" si="10"/>
        <v>46005</v>
      </c>
      <c r="BI18" s="376" t="str">
        <f t="shared" si="33"/>
        <v>日</v>
      </c>
      <c r="BJ18" s="377" t="str">
        <f t="shared" ca="1" si="34"/>
        <v/>
      </c>
      <c r="BK18" s="395"/>
    </row>
    <row r="19" spans="2:63" s="14" customFormat="1" ht="33.9" customHeight="1">
      <c r="B19" s="15">
        <f t="shared" si="35"/>
        <v>45672</v>
      </c>
      <c r="C19" s="405">
        <f t="shared" si="36"/>
        <v>45672</v>
      </c>
      <c r="D19" s="376" t="str">
        <f t="shared" si="11"/>
        <v>水</v>
      </c>
      <c r="E19" s="377" t="str">
        <f t="shared" ca="1" si="12"/>
        <v/>
      </c>
      <c r="F19" s="541"/>
      <c r="G19" s="542"/>
      <c r="H19" s="543"/>
      <c r="I19" s="406">
        <f t="shared" si="37"/>
        <v>45703</v>
      </c>
      <c r="J19" s="407">
        <f t="shared" si="0"/>
        <v>45703</v>
      </c>
      <c r="K19" s="376" t="str">
        <f t="shared" si="13"/>
        <v>土</v>
      </c>
      <c r="L19" s="377" t="str">
        <f t="shared" ca="1" si="14"/>
        <v/>
      </c>
      <c r="M19" s="347"/>
      <c r="N19" s="406">
        <f t="shared" si="38"/>
        <v>45731</v>
      </c>
      <c r="O19" s="407">
        <f t="shared" si="1"/>
        <v>45731</v>
      </c>
      <c r="P19" s="376" t="str">
        <f t="shared" si="15"/>
        <v>土</v>
      </c>
      <c r="Q19" s="377" t="str">
        <f t="shared" ca="1" si="16"/>
        <v/>
      </c>
      <c r="R19" s="347"/>
      <c r="S19" s="406">
        <f t="shared" si="39"/>
        <v>45762</v>
      </c>
      <c r="T19" s="407">
        <f t="shared" si="2"/>
        <v>45762</v>
      </c>
      <c r="U19" s="376" t="str">
        <f t="shared" si="17"/>
        <v>火</v>
      </c>
      <c r="V19" s="377" t="str">
        <f t="shared" ca="1" si="18"/>
        <v/>
      </c>
      <c r="W19" s="347"/>
      <c r="X19" s="406">
        <f t="shared" si="40"/>
        <v>45792</v>
      </c>
      <c r="Y19" s="407">
        <f t="shared" si="3"/>
        <v>45792</v>
      </c>
      <c r="Z19" s="376" t="str">
        <f t="shared" si="19"/>
        <v>木</v>
      </c>
      <c r="AA19" s="377" t="str">
        <f t="shared" ca="1" si="20"/>
        <v/>
      </c>
      <c r="AB19" s="347"/>
      <c r="AC19" s="406">
        <f t="shared" si="41"/>
        <v>45823</v>
      </c>
      <c r="AD19" s="407">
        <f t="shared" si="4"/>
        <v>45823</v>
      </c>
      <c r="AE19" s="376" t="str">
        <f t="shared" si="21"/>
        <v>日</v>
      </c>
      <c r="AF19" s="377" t="str">
        <f t="shared" ca="1" si="22"/>
        <v/>
      </c>
      <c r="AG19" s="347"/>
      <c r="AH19" s="406">
        <f t="shared" si="42"/>
        <v>45853</v>
      </c>
      <c r="AI19" s="407">
        <f t="shared" si="5"/>
        <v>45853</v>
      </c>
      <c r="AJ19" s="376" t="str">
        <f t="shared" si="23"/>
        <v>火</v>
      </c>
      <c r="AK19" s="377" t="str">
        <f t="shared" ca="1" si="24"/>
        <v/>
      </c>
      <c r="AL19" s="347"/>
      <c r="AM19" s="406">
        <f t="shared" si="43"/>
        <v>45884</v>
      </c>
      <c r="AN19" s="407">
        <f t="shared" si="6"/>
        <v>45884</v>
      </c>
      <c r="AO19" s="376" t="str">
        <f t="shared" si="25"/>
        <v>金</v>
      </c>
      <c r="AP19" s="377" t="str">
        <f t="shared" ca="1" si="26"/>
        <v/>
      </c>
      <c r="AQ19" s="347"/>
      <c r="AR19" s="406">
        <f t="shared" si="44"/>
        <v>45915</v>
      </c>
      <c r="AS19" s="407">
        <f t="shared" si="7"/>
        <v>45915</v>
      </c>
      <c r="AT19" s="376" t="str">
        <f t="shared" si="27"/>
        <v>月</v>
      </c>
      <c r="AU19" s="377" t="str">
        <f t="shared" ca="1" si="28"/>
        <v>敬老の日</v>
      </c>
      <c r="AV19" s="347"/>
      <c r="AW19" s="406">
        <f t="shared" si="45"/>
        <v>45945</v>
      </c>
      <c r="AX19" s="407">
        <f t="shared" si="8"/>
        <v>45945</v>
      </c>
      <c r="AY19" s="376" t="str">
        <f t="shared" si="29"/>
        <v>水</v>
      </c>
      <c r="AZ19" s="377" t="str">
        <f t="shared" ca="1" si="30"/>
        <v/>
      </c>
      <c r="BA19" s="347"/>
      <c r="BB19" s="406">
        <f t="shared" si="46"/>
        <v>45976</v>
      </c>
      <c r="BC19" s="407">
        <f t="shared" si="9"/>
        <v>45976</v>
      </c>
      <c r="BD19" s="376" t="str">
        <f t="shared" si="31"/>
        <v>土</v>
      </c>
      <c r="BE19" s="377" t="str">
        <f t="shared" ca="1" si="32"/>
        <v/>
      </c>
      <c r="BF19" s="347"/>
      <c r="BG19" s="406">
        <f t="shared" si="47"/>
        <v>46006</v>
      </c>
      <c r="BH19" s="407">
        <f t="shared" si="10"/>
        <v>46006</v>
      </c>
      <c r="BI19" s="376" t="str">
        <f t="shared" si="33"/>
        <v>月</v>
      </c>
      <c r="BJ19" s="377" t="str">
        <f t="shared" ca="1" si="34"/>
        <v/>
      </c>
      <c r="BK19" s="395"/>
    </row>
    <row r="20" spans="2:63" s="14" customFormat="1" ht="33.9" customHeight="1">
      <c r="B20" s="15">
        <f t="shared" si="35"/>
        <v>45673</v>
      </c>
      <c r="C20" s="405">
        <f t="shared" si="36"/>
        <v>45673</v>
      </c>
      <c r="D20" s="376" t="str">
        <f t="shared" si="11"/>
        <v>木</v>
      </c>
      <c r="E20" s="377" t="str">
        <f t="shared" ca="1" si="12"/>
        <v/>
      </c>
      <c r="F20" s="541"/>
      <c r="G20" s="542"/>
      <c r="H20" s="543"/>
      <c r="I20" s="406">
        <f t="shared" si="37"/>
        <v>45704</v>
      </c>
      <c r="J20" s="407">
        <f t="shared" si="0"/>
        <v>45704</v>
      </c>
      <c r="K20" s="376" t="str">
        <f t="shared" si="13"/>
        <v>日</v>
      </c>
      <c r="L20" s="377" t="str">
        <f t="shared" ca="1" si="14"/>
        <v/>
      </c>
      <c r="M20" s="347"/>
      <c r="N20" s="406">
        <f t="shared" si="38"/>
        <v>45732</v>
      </c>
      <c r="O20" s="407">
        <f t="shared" si="1"/>
        <v>45732</v>
      </c>
      <c r="P20" s="376" t="str">
        <f t="shared" si="15"/>
        <v>日</v>
      </c>
      <c r="Q20" s="377" t="str">
        <f t="shared" ca="1" si="16"/>
        <v/>
      </c>
      <c r="R20" s="347"/>
      <c r="S20" s="406">
        <f t="shared" si="39"/>
        <v>45763</v>
      </c>
      <c r="T20" s="407">
        <f t="shared" si="2"/>
        <v>45763</v>
      </c>
      <c r="U20" s="376" t="str">
        <f t="shared" si="17"/>
        <v>水</v>
      </c>
      <c r="V20" s="377" t="str">
        <f t="shared" ca="1" si="18"/>
        <v/>
      </c>
      <c r="W20" s="347"/>
      <c r="X20" s="406">
        <f t="shared" si="40"/>
        <v>45793</v>
      </c>
      <c r="Y20" s="407">
        <f t="shared" si="3"/>
        <v>45793</v>
      </c>
      <c r="Z20" s="376" t="str">
        <f t="shared" si="19"/>
        <v>金</v>
      </c>
      <c r="AA20" s="377" t="str">
        <f t="shared" ca="1" si="20"/>
        <v/>
      </c>
      <c r="AB20" s="347"/>
      <c r="AC20" s="406">
        <f t="shared" si="41"/>
        <v>45824</v>
      </c>
      <c r="AD20" s="407">
        <f t="shared" si="4"/>
        <v>45824</v>
      </c>
      <c r="AE20" s="376" t="str">
        <f t="shared" si="21"/>
        <v>月</v>
      </c>
      <c r="AF20" s="377" t="str">
        <f t="shared" ca="1" si="22"/>
        <v/>
      </c>
      <c r="AG20" s="347"/>
      <c r="AH20" s="406">
        <f t="shared" si="42"/>
        <v>45854</v>
      </c>
      <c r="AI20" s="407">
        <f t="shared" si="5"/>
        <v>45854</v>
      </c>
      <c r="AJ20" s="376" t="str">
        <f t="shared" si="23"/>
        <v>水</v>
      </c>
      <c r="AK20" s="377" t="str">
        <f t="shared" ca="1" si="24"/>
        <v/>
      </c>
      <c r="AL20" s="347"/>
      <c r="AM20" s="406">
        <f t="shared" si="43"/>
        <v>45885</v>
      </c>
      <c r="AN20" s="407">
        <f t="shared" si="6"/>
        <v>45885</v>
      </c>
      <c r="AO20" s="376" t="str">
        <f t="shared" si="25"/>
        <v>土</v>
      </c>
      <c r="AP20" s="377" t="str">
        <f t="shared" ca="1" si="26"/>
        <v/>
      </c>
      <c r="AQ20" s="347"/>
      <c r="AR20" s="406">
        <f t="shared" si="44"/>
        <v>45916</v>
      </c>
      <c r="AS20" s="407">
        <f t="shared" si="7"/>
        <v>45916</v>
      </c>
      <c r="AT20" s="376" t="str">
        <f t="shared" si="27"/>
        <v>火</v>
      </c>
      <c r="AU20" s="377" t="str">
        <f t="shared" ca="1" si="28"/>
        <v/>
      </c>
      <c r="AV20" s="347"/>
      <c r="AW20" s="406">
        <f t="shared" si="45"/>
        <v>45946</v>
      </c>
      <c r="AX20" s="407">
        <f t="shared" si="8"/>
        <v>45946</v>
      </c>
      <c r="AY20" s="376" t="str">
        <f t="shared" si="29"/>
        <v>木</v>
      </c>
      <c r="AZ20" s="377" t="str">
        <f t="shared" ca="1" si="30"/>
        <v/>
      </c>
      <c r="BA20" s="347"/>
      <c r="BB20" s="406">
        <f t="shared" si="46"/>
        <v>45977</v>
      </c>
      <c r="BC20" s="407">
        <f t="shared" si="9"/>
        <v>45977</v>
      </c>
      <c r="BD20" s="376" t="str">
        <f t="shared" si="31"/>
        <v>日</v>
      </c>
      <c r="BE20" s="377" t="str">
        <f t="shared" ca="1" si="32"/>
        <v/>
      </c>
      <c r="BF20" s="347"/>
      <c r="BG20" s="406">
        <f t="shared" si="47"/>
        <v>46007</v>
      </c>
      <c r="BH20" s="407">
        <f t="shared" si="10"/>
        <v>46007</v>
      </c>
      <c r="BI20" s="376" t="str">
        <f t="shared" si="33"/>
        <v>火</v>
      </c>
      <c r="BJ20" s="377" t="str">
        <f t="shared" ca="1" si="34"/>
        <v/>
      </c>
      <c r="BK20" s="395"/>
    </row>
    <row r="21" spans="2:63" s="14" customFormat="1" ht="33.9" customHeight="1">
      <c r="B21" s="15">
        <f t="shared" si="35"/>
        <v>45674</v>
      </c>
      <c r="C21" s="405">
        <f t="shared" si="36"/>
        <v>45674</v>
      </c>
      <c r="D21" s="376" t="str">
        <f t="shared" si="11"/>
        <v>金</v>
      </c>
      <c r="E21" s="377" t="str">
        <f t="shared" ca="1" si="12"/>
        <v/>
      </c>
      <c r="F21" s="541"/>
      <c r="G21" s="542"/>
      <c r="H21" s="543"/>
      <c r="I21" s="406">
        <f t="shared" si="37"/>
        <v>45705</v>
      </c>
      <c r="J21" s="407">
        <f t="shared" si="0"/>
        <v>45705</v>
      </c>
      <c r="K21" s="376" t="str">
        <f t="shared" si="13"/>
        <v>月</v>
      </c>
      <c r="L21" s="377" t="str">
        <f t="shared" ca="1" si="14"/>
        <v/>
      </c>
      <c r="M21" s="347"/>
      <c r="N21" s="406">
        <f t="shared" si="38"/>
        <v>45733</v>
      </c>
      <c r="O21" s="407">
        <f t="shared" si="1"/>
        <v>45733</v>
      </c>
      <c r="P21" s="376" t="str">
        <f t="shared" si="15"/>
        <v>月</v>
      </c>
      <c r="Q21" s="377" t="str">
        <f t="shared" ca="1" si="16"/>
        <v/>
      </c>
      <c r="R21" s="347"/>
      <c r="S21" s="406">
        <f t="shared" si="39"/>
        <v>45764</v>
      </c>
      <c r="T21" s="407">
        <f t="shared" si="2"/>
        <v>45764</v>
      </c>
      <c r="U21" s="376" t="str">
        <f t="shared" si="17"/>
        <v>木</v>
      </c>
      <c r="V21" s="377" t="str">
        <f t="shared" ca="1" si="18"/>
        <v/>
      </c>
      <c r="W21" s="347"/>
      <c r="X21" s="406">
        <f t="shared" si="40"/>
        <v>45794</v>
      </c>
      <c r="Y21" s="407">
        <f t="shared" si="3"/>
        <v>45794</v>
      </c>
      <c r="Z21" s="376" t="str">
        <f t="shared" si="19"/>
        <v>土</v>
      </c>
      <c r="AA21" s="377" t="str">
        <f t="shared" ca="1" si="20"/>
        <v/>
      </c>
      <c r="AB21" s="347"/>
      <c r="AC21" s="406">
        <f t="shared" si="41"/>
        <v>45825</v>
      </c>
      <c r="AD21" s="407">
        <f t="shared" si="4"/>
        <v>45825</v>
      </c>
      <c r="AE21" s="376" t="str">
        <f t="shared" si="21"/>
        <v>火</v>
      </c>
      <c r="AF21" s="377" t="str">
        <f t="shared" ca="1" si="22"/>
        <v/>
      </c>
      <c r="AG21" s="347"/>
      <c r="AH21" s="406">
        <f t="shared" si="42"/>
        <v>45855</v>
      </c>
      <c r="AI21" s="407">
        <f t="shared" si="5"/>
        <v>45855</v>
      </c>
      <c r="AJ21" s="376" t="str">
        <f t="shared" si="23"/>
        <v>木</v>
      </c>
      <c r="AK21" s="377" t="str">
        <f t="shared" ca="1" si="24"/>
        <v/>
      </c>
      <c r="AL21" s="347"/>
      <c r="AM21" s="406">
        <f t="shared" si="43"/>
        <v>45886</v>
      </c>
      <c r="AN21" s="407">
        <f t="shared" si="6"/>
        <v>45886</v>
      </c>
      <c r="AO21" s="376" t="str">
        <f t="shared" si="25"/>
        <v>日</v>
      </c>
      <c r="AP21" s="377" t="str">
        <f t="shared" ca="1" si="26"/>
        <v/>
      </c>
      <c r="AQ21" s="347"/>
      <c r="AR21" s="406">
        <f t="shared" si="44"/>
        <v>45917</v>
      </c>
      <c r="AS21" s="407">
        <f t="shared" si="7"/>
        <v>45917</v>
      </c>
      <c r="AT21" s="376" t="str">
        <f t="shared" si="27"/>
        <v>水</v>
      </c>
      <c r="AU21" s="377" t="str">
        <f t="shared" ca="1" si="28"/>
        <v/>
      </c>
      <c r="AV21" s="347"/>
      <c r="AW21" s="406">
        <f t="shared" si="45"/>
        <v>45947</v>
      </c>
      <c r="AX21" s="407">
        <f t="shared" si="8"/>
        <v>45947</v>
      </c>
      <c r="AY21" s="376" t="str">
        <f t="shared" si="29"/>
        <v>金</v>
      </c>
      <c r="AZ21" s="377" t="str">
        <f t="shared" ca="1" si="30"/>
        <v/>
      </c>
      <c r="BA21" s="347"/>
      <c r="BB21" s="406">
        <f t="shared" si="46"/>
        <v>45978</v>
      </c>
      <c r="BC21" s="407">
        <f t="shared" si="9"/>
        <v>45978</v>
      </c>
      <c r="BD21" s="376" t="str">
        <f t="shared" si="31"/>
        <v>月</v>
      </c>
      <c r="BE21" s="377" t="str">
        <f t="shared" ca="1" si="32"/>
        <v/>
      </c>
      <c r="BF21" s="347"/>
      <c r="BG21" s="406">
        <f t="shared" si="47"/>
        <v>46008</v>
      </c>
      <c r="BH21" s="407">
        <f t="shared" si="10"/>
        <v>46008</v>
      </c>
      <c r="BI21" s="376" t="str">
        <f t="shared" si="33"/>
        <v>水</v>
      </c>
      <c r="BJ21" s="377" t="str">
        <f t="shared" ca="1" si="34"/>
        <v/>
      </c>
      <c r="BK21" s="395"/>
    </row>
    <row r="22" spans="2:63" s="14" customFormat="1" ht="33.9" customHeight="1">
      <c r="B22" s="15">
        <f t="shared" si="35"/>
        <v>45675</v>
      </c>
      <c r="C22" s="405">
        <f t="shared" si="36"/>
        <v>45675</v>
      </c>
      <c r="D22" s="376" t="str">
        <f t="shared" si="11"/>
        <v>土</v>
      </c>
      <c r="E22" s="377" t="str">
        <f t="shared" ca="1" si="12"/>
        <v/>
      </c>
      <c r="F22" s="541"/>
      <c r="G22" s="542"/>
      <c r="H22" s="543"/>
      <c r="I22" s="406">
        <f t="shared" si="37"/>
        <v>45706</v>
      </c>
      <c r="J22" s="407">
        <f t="shared" si="0"/>
        <v>45706</v>
      </c>
      <c r="K22" s="376" t="str">
        <f t="shared" si="13"/>
        <v>火</v>
      </c>
      <c r="L22" s="377" t="str">
        <f t="shared" ca="1" si="14"/>
        <v/>
      </c>
      <c r="M22" s="347"/>
      <c r="N22" s="406">
        <f t="shared" si="38"/>
        <v>45734</v>
      </c>
      <c r="O22" s="407">
        <f t="shared" si="1"/>
        <v>45734</v>
      </c>
      <c r="P22" s="376" t="str">
        <f t="shared" si="15"/>
        <v>火</v>
      </c>
      <c r="Q22" s="377" t="str">
        <f t="shared" ca="1" si="16"/>
        <v/>
      </c>
      <c r="R22" s="347"/>
      <c r="S22" s="406">
        <f t="shared" si="39"/>
        <v>45765</v>
      </c>
      <c r="T22" s="407">
        <f t="shared" si="2"/>
        <v>45765</v>
      </c>
      <c r="U22" s="376" t="str">
        <f t="shared" si="17"/>
        <v>金</v>
      </c>
      <c r="V22" s="377" t="str">
        <f t="shared" ca="1" si="18"/>
        <v/>
      </c>
      <c r="W22" s="347"/>
      <c r="X22" s="406">
        <f t="shared" si="40"/>
        <v>45795</v>
      </c>
      <c r="Y22" s="407">
        <f t="shared" si="3"/>
        <v>45795</v>
      </c>
      <c r="Z22" s="376" t="str">
        <f t="shared" si="19"/>
        <v>日</v>
      </c>
      <c r="AA22" s="377" t="str">
        <f t="shared" ca="1" si="20"/>
        <v/>
      </c>
      <c r="AB22" s="347"/>
      <c r="AC22" s="406">
        <f t="shared" si="41"/>
        <v>45826</v>
      </c>
      <c r="AD22" s="407">
        <f t="shared" si="4"/>
        <v>45826</v>
      </c>
      <c r="AE22" s="376" t="str">
        <f t="shared" si="21"/>
        <v>水</v>
      </c>
      <c r="AF22" s="377" t="str">
        <f t="shared" ca="1" si="22"/>
        <v/>
      </c>
      <c r="AG22" s="347"/>
      <c r="AH22" s="406">
        <f t="shared" si="42"/>
        <v>45856</v>
      </c>
      <c r="AI22" s="407">
        <f t="shared" si="5"/>
        <v>45856</v>
      </c>
      <c r="AJ22" s="376" t="str">
        <f t="shared" si="23"/>
        <v>金</v>
      </c>
      <c r="AK22" s="377" t="str">
        <f t="shared" ca="1" si="24"/>
        <v/>
      </c>
      <c r="AL22" s="347"/>
      <c r="AM22" s="406">
        <f t="shared" si="43"/>
        <v>45887</v>
      </c>
      <c r="AN22" s="407">
        <f t="shared" si="6"/>
        <v>45887</v>
      </c>
      <c r="AO22" s="376" t="str">
        <f t="shared" si="25"/>
        <v>月</v>
      </c>
      <c r="AP22" s="377" t="str">
        <f t="shared" ca="1" si="26"/>
        <v/>
      </c>
      <c r="AQ22" s="347"/>
      <c r="AR22" s="406">
        <f t="shared" si="44"/>
        <v>45918</v>
      </c>
      <c r="AS22" s="407">
        <f t="shared" si="7"/>
        <v>45918</v>
      </c>
      <c r="AT22" s="376" t="str">
        <f t="shared" si="27"/>
        <v>木</v>
      </c>
      <c r="AU22" s="377" t="str">
        <f t="shared" ca="1" si="28"/>
        <v/>
      </c>
      <c r="AV22" s="347"/>
      <c r="AW22" s="406">
        <f t="shared" si="45"/>
        <v>45948</v>
      </c>
      <c r="AX22" s="407">
        <f t="shared" si="8"/>
        <v>45948</v>
      </c>
      <c r="AY22" s="376" t="str">
        <f t="shared" si="29"/>
        <v>土</v>
      </c>
      <c r="AZ22" s="377" t="str">
        <f t="shared" ca="1" si="30"/>
        <v/>
      </c>
      <c r="BA22" s="347"/>
      <c r="BB22" s="406">
        <f t="shared" si="46"/>
        <v>45979</v>
      </c>
      <c r="BC22" s="407">
        <f t="shared" si="9"/>
        <v>45979</v>
      </c>
      <c r="BD22" s="376" t="str">
        <f t="shared" si="31"/>
        <v>火</v>
      </c>
      <c r="BE22" s="377" t="str">
        <f t="shared" ca="1" si="32"/>
        <v/>
      </c>
      <c r="BF22" s="347"/>
      <c r="BG22" s="406">
        <f t="shared" si="47"/>
        <v>46009</v>
      </c>
      <c r="BH22" s="407">
        <f t="shared" si="10"/>
        <v>46009</v>
      </c>
      <c r="BI22" s="376" t="str">
        <f t="shared" si="33"/>
        <v>木</v>
      </c>
      <c r="BJ22" s="377" t="str">
        <f t="shared" ca="1" si="34"/>
        <v/>
      </c>
      <c r="BK22" s="395"/>
    </row>
    <row r="23" spans="2:63" s="14" customFormat="1" ht="33.9" customHeight="1">
      <c r="B23" s="15">
        <f t="shared" si="35"/>
        <v>45676</v>
      </c>
      <c r="C23" s="405">
        <f t="shared" si="36"/>
        <v>45676</v>
      </c>
      <c r="D23" s="376" t="str">
        <f t="shared" si="11"/>
        <v>日</v>
      </c>
      <c r="E23" s="377" t="str">
        <f t="shared" ca="1" si="12"/>
        <v/>
      </c>
      <c r="F23" s="541"/>
      <c r="G23" s="542"/>
      <c r="H23" s="543"/>
      <c r="I23" s="406">
        <f t="shared" si="37"/>
        <v>45707</v>
      </c>
      <c r="J23" s="407">
        <f t="shared" si="0"/>
        <v>45707</v>
      </c>
      <c r="K23" s="376" t="str">
        <f t="shared" si="13"/>
        <v>水</v>
      </c>
      <c r="L23" s="377" t="str">
        <f t="shared" ca="1" si="14"/>
        <v/>
      </c>
      <c r="M23" s="347"/>
      <c r="N23" s="406">
        <f t="shared" si="38"/>
        <v>45735</v>
      </c>
      <c r="O23" s="407">
        <f t="shared" si="1"/>
        <v>45735</v>
      </c>
      <c r="P23" s="376" t="str">
        <f t="shared" si="15"/>
        <v>水</v>
      </c>
      <c r="Q23" s="377" t="str">
        <f t="shared" ca="1" si="16"/>
        <v/>
      </c>
      <c r="R23" s="347"/>
      <c r="S23" s="406">
        <f t="shared" si="39"/>
        <v>45766</v>
      </c>
      <c r="T23" s="407">
        <f t="shared" si="2"/>
        <v>45766</v>
      </c>
      <c r="U23" s="376" t="str">
        <f t="shared" si="17"/>
        <v>土</v>
      </c>
      <c r="V23" s="377" t="str">
        <f t="shared" ca="1" si="18"/>
        <v/>
      </c>
      <c r="W23" s="347"/>
      <c r="X23" s="406">
        <f t="shared" si="40"/>
        <v>45796</v>
      </c>
      <c r="Y23" s="407">
        <f t="shared" si="3"/>
        <v>45796</v>
      </c>
      <c r="Z23" s="376" t="str">
        <f t="shared" si="19"/>
        <v>月</v>
      </c>
      <c r="AA23" s="377" t="str">
        <f t="shared" ca="1" si="20"/>
        <v/>
      </c>
      <c r="AB23" s="347"/>
      <c r="AC23" s="406">
        <f t="shared" si="41"/>
        <v>45827</v>
      </c>
      <c r="AD23" s="407">
        <f t="shared" si="4"/>
        <v>45827</v>
      </c>
      <c r="AE23" s="376" t="str">
        <f t="shared" si="21"/>
        <v>木</v>
      </c>
      <c r="AF23" s="377" t="str">
        <f t="shared" ca="1" si="22"/>
        <v/>
      </c>
      <c r="AG23" s="347"/>
      <c r="AH23" s="406">
        <f t="shared" si="42"/>
        <v>45857</v>
      </c>
      <c r="AI23" s="407">
        <f t="shared" si="5"/>
        <v>45857</v>
      </c>
      <c r="AJ23" s="376" t="str">
        <f t="shared" si="23"/>
        <v>土</v>
      </c>
      <c r="AK23" s="377" t="str">
        <f t="shared" ca="1" si="24"/>
        <v/>
      </c>
      <c r="AL23" s="347"/>
      <c r="AM23" s="406">
        <f t="shared" si="43"/>
        <v>45888</v>
      </c>
      <c r="AN23" s="407">
        <f t="shared" si="6"/>
        <v>45888</v>
      </c>
      <c r="AO23" s="376" t="str">
        <f t="shared" si="25"/>
        <v>火</v>
      </c>
      <c r="AP23" s="377" t="str">
        <f t="shared" ca="1" si="26"/>
        <v/>
      </c>
      <c r="AQ23" s="347"/>
      <c r="AR23" s="406">
        <f t="shared" si="44"/>
        <v>45919</v>
      </c>
      <c r="AS23" s="407">
        <f t="shared" si="7"/>
        <v>45919</v>
      </c>
      <c r="AT23" s="376" t="str">
        <f t="shared" si="27"/>
        <v>金</v>
      </c>
      <c r="AU23" s="377" t="str">
        <f t="shared" ca="1" si="28"/>
        <v/>
      </c>
      <c r="AV23" s="347"/>
      <c r="AW23" s="406">
        <f t="shared" si="45"/>
        <v>45949</v>
      </c>
      <c r="AX23" s="407">
        <f t="shared" si="8"/>
        <v>45949</v>
      </c>
      <c r="AY23" s="376" t="str">
        <f t="shared" si="29"/>
        <v>日</v>
      </c>
      <c r="AZ23" s="377" t="str">
        <f t="shared" ca="1" si="30"/>
        <v/>
      </c>
      <c r="BA23" s="347"/>
      <c r="BB23" s="406">
        <f t="shared" si="46"/>
        <v>45980</v>
      </c>
      <c r="BC23" s="407">
        <f t="shared" si="9"/>
        <v>45980</v>
      </c>
      <c r="BD23" s="376" t="str">
        <f t="shared" si="31"/>
        <v>水</v>
      </c>
      <c r="BE23" s="377" t="str">
        <f t="shared" ca="1" si="32"/>
        <v/>
      </c>
      <c r="BF23" s="347"/>
      <c r="BG23" s="406">
        <f t="shared" si="47"/>
        <v>46010</v>
      </c>
      <c r="BH23" s="407">
        <f t="shared" si="10"/>
        <v>46010</v>
      </c>
      <c r="BI23" s="376" t="str">
        <f t="shared" si="33"/>
        <v>金</v>
      </c>
      <c r="BJ23" s="377" t="str">
        <f t="shared" ca="1" si="34"/>
        <v/>
      </c>
      <c r="BK23" s="395"/>
    </row>
    <row r="24" spans="2:63" s="14" customFormat="1" ht="33.9" customHeight="1">
      <c r="B24" s="15">
        <f t="shared" si="35"/>
        <v>45677</v>
      </c>
      <c r="C24" s="405">
        <f t="shared" si="36"/>
        <v>45677</v>
      </c>
      <c r="D24" s="376" t="str">
        <f t="shared" si="11"/>
        <v>月</v>
      </c>
      <c r="E24" s="377" t="str">
        <f t="shared" ca="1" si="12"/>
        <v/>
      </c>
      <c r="F24" s="541"/>
      <c r="G24" s="542"/>
      <c r="H24" s="543"/>
      <c r="I24" s="406">
        <f t="shared" si="37"/>
        <v>45708</v>
      </c>
      <c r="J24" s="407">
        <f t="shared" si="0"/>
        <v>45708</v>
      </c>
      <c r="K24" s="376" t="str">
        <f t="shared" si="13"/>
        <v>木</v>
      </c>
      <c r="L24" s="377" t="str">
        <f t="shared" ca="1" si="14"/>
        <v/>
      </c>
      <c r="M24" s="347"/>
      <c r="N24" s="406">
        <f t="shared" si="38"/>
        <v>45736</v>
      </c>
      <c r="O24" s="407">
        <f t="shared" si="1"/>
        <v>45736</v>
      </c>
      <c r="P24" s="376" t="str">
        <f t="shared" si="15"/>
        <v>木</v>
      </c>
      <c r="Q24" s="377" t="str">
        <f t="shared" ca="1" si="16"/>
        <v>春分の日</v>
      </c>
      <c r="R24" s="347"/>
      <c r="S24" s="406">
        <f t="shared" si="39"/>
        <v>45767</v>
      </c>
      <c r="T24" s="407">
        <f t="shared" si="2"/>
        <v>45767</v>
      </c>
      <c r="U24" s="376" t="str">
        <f t="shared" si="17"/>
        <v>日</v>
      </c>
      <c r="V24" s="377" t="str">
        <f t="shared" ca="1" si="18"/>
        <v/>
      </c>
      <c r="W24" s="347"/>
      <c r="X24" s="406">
        <f t="shared" si="40"/>
        <v>45797</v>
      </c>
      <c r="Y24" s="407">
        <f t="shared" si="3"/>
        <v>45797</v>
      </c>
      <c r="Z24" s="376" t="str">
        <f t="shared" si="19"/>
        <v>火</v>
      </c>
      <c r="AA24" s="377" t="str">
        <f t="shared" ca="1" si="20"/>
        <v/>
      </c>
      <c r="AB24" s="347"/>
      <c r="AC24" s="406">
        <f t="shared" si="41"/>
        <v>45828</v>
      </c>
      <c r="AD24" s="407">
        <f t="shared" si="4"/>
        <v>45828</v>
      </c>
      <c r="AE24" s="376" t="str">
        <f t="shared" si="21"/>
        <v>金</v>
      </c>
      <c r="AF24" s="377" t="str">
        <f t="shared" ca="1" si="22"/>
        <v/>
      </c>
      <c r="AG24" s="347"/>
      <c r="AH24" s="406">
        <f t="shared" si="42"/>
        <v>45858</v>
      </c>
      <c r="AI24" s="407">
        <f t="shared" si="5"/>
        <v>45858</v>
      </c>
      <c r="AJ24" s="376" t="str">
        <f t="shared" si="23"/>
        <v>日</v>
      </c>
      <c r="AK24" s="377" t="str">
        <f t="shared" ca="1" si="24"/>
        <v/>
      </c>
      <c r="AL24" s="347"/>
      <c r="AM24" s="406">
        <f t="shared" si="43"/>
        <v>45889</v>
      </c>
      <c r="AN24" s="407">
        <f t="shared" si="6"/>
        <v>45889</v>
      </c>
      <c r="AO24" s="376" t="str">
        <f t="shared" si="25"/>
        <v>水</v>
      </c>
      <c r="AP24" s="377" t="str">
        <f t="shared" ca="1" si="26"/>
        <v/>
      </c>
      <c r="AQ24" s="347"/>
      <c r="AR24" s="406">
        <f t="shared" si="44"/>
        <v>45920</v>
      </c>
      <c r="AS24" s="407">
        <f t="shared" si="7"/>
        <v>45920</v>
      </c>
      <c r="AT24" s="376" t="str">
        <f t="shared" si="27"/>
        <v>土</v>
      </c>
      <c r="AU24" s="377" t="str">
        <f t="shared" ca="1" si="28"/>
        <v/>
      </c>
      <c r="AV24" s="347"/>
      <c r="AW24" s="406">
        <f t="shared" si="45"/>
        <v>45950</v>
      </c>
      <c r="AX24" s="407">
        <f t="shared" si="8"/>
        <v>45950</v>
      </c>
      <c r="AY24" s="376" t="str">
        <f t="shared" si="29"/>
        <v>月</v>
      </c>
      <c r="AZ24" s="377" t="str">
        <f t="shared" ca="1" si="30"/>
        <v/>
      </c>
      <c r="BA24" s="347"/>
      <c r="BB24" s="406">
        <f t="shared" si="46"/>
        <v>45981</v>
      </c>
      <c r="BC24" s="407">
        <f t="shared" si="9"/>
        <v>45981</v>
      </c>
      <c r="BD24" s="376" t="str">
        <f t="shared" si="31"/>
        <v>木</v>
      </c>
      <c r="BE24" s="377" t="str">
        <f t="shared" ca="1" si="32"/>
        <v/>
      </c>
      <c r="BF24" s="347"/>
      <c r="BG24" s="406">
        <f t="shared" si="47"/>
        <v>46011</v>
      </c>
      <c r="BH24" s="407">
        <f t="shared" si="10"/>
        <v>46011</v>
      </c>
      <c r="BI24" s="376" t="str">
        <f t="shared" si="33"/>
        <v>土</v>
      </c>
      <c r="BJ24" s="377" t="str">
        <f t="shared" ca="1" si="34"/>
        <v/>
      </c>
      <c r="BK24" s="395"/>
    </row>
    <row r="25" spans="2:63" s="14" customFormat="1" ht="33.9" customHeight="1">
      <c r="B25" s="15">
        <f t="shared" si="35"/>
        <v>45678</v>
      </c>
      <c r="C25" s="405">
        <f t="shared" si="36"/>
        <v>45678</v>
      </c>
      <c r="D25" s="376" t="str">
        <f t="shared" si="11"/>
        <v>火</v>
      </c>
      <c r="E25" s="377" t="str">
        <f t="shared" ca="1" si="12"/>
        <v/>
      </c>
      <c r="F25" s="541"/>
      <c r="G25" s="542"/>
      <c r="H25" s="543"/>
      <c r="I25" s="406">
        <f t="shared" si="37"/>
        <v>45709</v>
      </c>
      <c r="J25" s="407">
        <f t="shared" si="0"/>
        <v>45709</v>
      </c>
      <c r="K25" s="376" t="str">
        <f t="shared" si="13"/>
        <v>金</v>
      </c>
      <c r="L25" s="377" t="str">
        <f t="shared" ca="1" si="14"/>
        <v/>
      </c>
      <c r="M25" s="347"/>
      <c r="N25" s="406">
        <f t="shared" si="38"/>
        <v>45737</v>
      </c>
      <c r="O25" s="407">
        <f t="shared" si="1"/>
        <v>45737</v>
      </c>
      <c r="P25" s="376" t="str">
        <f t="shared" si="15"/>
        <v>金</v>
      </c>
      <c r="Q25" s="377" t="str">
        <f t="shared" ca="1" si="16"/>
        <v/>
      </c>
      <c r="R25" s="347"/>
      <c r="S25" s="406">
        <f t="shared" si="39"/>
        <v>45768</v>
      </c>
      <c r="T25" s="407">
        <f t="shared" si="2"/>
        <v>45768</v>
      </c>
      <c r="U25" s="376" t="str">
        <f t="shared" si="17"/>
        <v>月</v>
      </c>
      <c r="V25" s="377" t="str">
        <f t="shared" ca="1" si="18"/>
        <v/>
      </c>
      <c r="W25" s="347"/>
      <c r="X25" s="406">
        <f t="shared" si="40"/>
        <v>45798</v>
      </c>
      <c r="Y25" s="407">
        <f t="shared" si="3"/>
        <v>45798</v>
      </c>
      <c r="Z25" s="376" t="str">
        <f t="shared" si="19"/>
        <v>水</v>
      </c>
      <c r="AA25" s="377" t="str">
        <f t="shared" ca="1" si="20"/>
        <v/>
      </c>
      <c r="AB25" s="347"/>
      <c r="AC25" s="406">
        <f t="shared" si="41"/>
        <v>45829</v>
      </c>
      <c r="AD25" s="407">
        <f t="shared" si="4"/>
        <v>45829</v>
      </c>
      <c r="AE25" s="376" t="str">
        <f t="shared" si="21"/>
        <v>土</v>
      </c>
      <c r="AF25" s="377" t="str">
        <f t="shared" ca="1" si="22"/>
        <v/>
      </c>
      <c r="AG25" s="347"/>
      <c r="AH25" s="406">
        <f t="shared" si="42"/>
        <v>45859</v>
      </c>
      <c r="AI25" s="407">
        <f t="shared" si="5"/>
        <v>45859</v>
      </c>
      <c r="AJ25" s="376" t="str">
        <f t="shared" si="23"/>
        <v>月</v>
      </c>
      <c r="AK25" s="377" t="str">
        <f t="shared" ca="1" si="24"/>
        <v>海の日</v>
      </c>
      <c r="AL25" s="347"/>
      <c r="AM25" s="406">
        <f t="shared" si="43"/>
        <v>45890</v>
      </c>
      <c r="AN25" s="407">
        <f t="shared" si="6"/>
        <v>45890</v>
      </c>
      <c r="AO25" s="376" t="str">
        <f t="shared" si="25"/>
        <v>木</v>
      </c>
      <c r="AP25" s="377" t="str">
        <f t="shared" ca="1" si="26"/>
        <v/>
      </c>
      <c r="AQ25" s="347"/>
      <c r="AR25" s="406">
        <f t="shared" si="44"/>
        <v>45921</v>
      </c>
      <c r="AS25" s="407">
        <f t="shared" si="7"/>
        <v>45921</v>
      </c>
      <c r="AT25" s="376" t="str">
        <f t="shared" si="27"/>
        <v>日</v>
      </c>
      <c r="AU25" s="377" t="str">
        <f t="shared" ca="1" si="28"/>
        <v/>
      </c>
      <c r="AV25" s="347"/>
      <c r="AW25" s="406">
        <f t="shared" si="45"/>
        <v>45951</v>
      </c>
      <c r="AX25" s="407">
        <f t="shared" si="8"/>
        <v>45951</v>
      </c>
      <c r="AY25" s="376" t="str">
        <f t="shared" si="29"/>
        <v>火</v>
      </c>
      <c r="AZ25" s="377" t="str">
        <f t="shared" ca="1" si="30"/>
        <v/>
      </c>
      <c r="BA25" s="347"/>
      <c r="BB25" s="406">
        <f t="shared" si="46"/>
        <v>45982</v>
      </c>
      <c r="BC25" s="407">
        <f t="shared" si="9"/>
        <v>45982</v>
      </c>
      <c r="BD25" s="376" t="str">
        <f t="shared" si="31"/>
        <v>金</v>
      </c>
      <c r="BE25" s="377" t="str">
        <f t="shared" ca="1" si="32"/>
        <v/>
      </c>
      <c r="BF25" s="347"/>
      <c r="BG25" s="406">
        <f t="shared" si="47"/>
        <v>46012</v>
      </c>
      <c r="BH25" s="407">
        <f t="shared" si="10"/>
        <v>46012</v>
      </c>
      <c r="BI25" s="376" t="str">
        <f t="shared" si="33"/>
        <v>日</v>
      </c>
      <c r="BJ25" s="377" t="str">
        <f t="shared" ca="1" si="34"/>
        <v/>
      </c>
      <c r="BK25" s="395"/>
    </row>
    <row r="26" spans="2:63" s="14" customFormat="1" ht="33.9" customHeight="1">
      <c r="B26" s="15">
        <f t="shared" si="35"/>
        <v>45679</v>
      </c>
      <c r="C26" s="405">
        <f t="shared" si="36"/>
        <v>45679</v>
      </c>
      <c r="D26" s="376" t="str">
        <f t="shared" si="11"/>
        <v>水</v>
      </c>
      <c r="E26" s="377" t="str">
        <f t="shared" ca="1" si="12"/>
        <v/>
      </c>
      <c r="F26" s="541"/>
      <c r="G26" s="542"/>
      <c r="H26" s="543"/>
      <c r="I26" s="406">
        <f t="shared" si="37"/>
        <v>45710</v>
      </c>
      <c r="J26" s="407">
        <f t="shared" si="0"/>
        <v>45710</v>
      </c>
      <c r="K26" s="376" t="str">
        <f t="shared" si="13"/>
        <v>土</v>
      </c>
      <c r="L26" s="377" t="str">
        <f t="shared" ca="1" si="14"/>
        <v/>
      </c>
      <c r="M26" s="347"/>
      <c r="N26" s="406">
        <f t="shared" si="38"/>
        <v>45738</v>
      </c>
      <c r="O26" s="407">
        <f t="shared" si="1"/>
        <v>45738</v>
      </c>
      <c r="P26" s="376" t="str">
        <f t="shared" si="15"/>
        <v>土</v>
      </c>
      <c r="Q26" s="377" t="str">
        <f t="shared" ca="1" si="16"/>
        <v/>
      </c>
      <c r="R26" s="347"/>
      <c r="S26" s="406">
        <f t="shared" si="39"/>
        <v>45769</v>
      </c>
      <c r="T26" s="407">
        <f t="shared" si="2"/>
        <v>45769</v>
      </c>
      <c r="U26" s="376" t="str">
        <f t="shared" si="17"/>
        <v>火</v>
      </c>
      <c r="V26" s="377" t="str">
        <f t="shared" ca="1" si="18"/>
        <v/>
      </c>
      <c r="W26" s="347"/>
      <c r="X26" s="406">
        <f t="shared" si="40"/>
        <v>45799</v>
      </c>
      <c r="Y26" s="407">
        <f t="shared" si="3"/>
        <v>45799</v>
      </c>
      <c r="Z26" s="376" t="str">
        <f t="shared" si="19"/>
        <v>木</v>
      </c>
      <c r="AA26" s="377" t="str">
        <f t="shared" ca="1" si="20"/>
        <v/>
      </c>
      <c r="AB26" s="347"/>
      <c r="AC26" s="406">
        <f t="shared" si="41"/>
        <v>45830</v>
      </c>
      <c r="AD26" s="407">
        <f t="shared" si="4"/>
        <v>45830</v>
      </c>
      <c r="AE26" s="376" t="str">
        <f t="shared" si="21"/>
        <v>日</v>
      </c>
      <c r="AF26" s="377" t="str">
        <f t="shared" ca="1" si="22"/>
        <v/>
      </c>
      <c r="AG26" s="347"/>
      <c r="AH26" s="406">
        <f t="shared" si="42"/>
        <v>45860</v>
      </c>
      <c r="AI26" s="407">
        <f t="shared" si="5"/>
        <v>45860</v>
      </c>
      <c r="AJ26" s="376" t="str">
        <f t="shared" si="23"/>
        <v>火</v>
      </c>
      <c r="AK26" s="377" t="str">
        <f t="shared" ca="1" si="24"/>
        <v/>
      </c>
      <c r="AL26" s="347"/>
      <c r="AM26" s="406">
        <f t="shared" si="43"/>
        <v>45891</v>
      </c>
      <c r="AN26" s="407">
        <f t="shared" si="6"/>
        <v>45891</v>
      </c>
      <c r="AO26" s="376" t="str">
        <f t="shared" si="25"/>
        <v>金</v>
      </c>
      <c r="AP26" s="377" t="str">
        <f t="shared" ca="1" si="26"/>
        <v/>
      </c>
      <c r="AQ26" s="347"/>
      <c r="AR26" s="406">
        <f t="shared" si="44"/>
        <v>45922</v>
      </c>
      <c r="AS26" s="407">
        <f t="shared" si="7"/>
        <v>45922</v>
      </c>
      <c r="AT26" s="376" t="str">
        <f t="shared" si="27"/>
        <v>月</v>
      </c>
      <c r="AU26" s="377" t="str">
        <f t="shared" ca="1" si="28"/>
        <v/>
      </c>
      <c r="AV26" s="347"/>
      <c r="AW26" s="406">
        <f t="shared" si="45"/>
        <v>45952</v>
      </c>
      <c r="AX26" s="407">
        <f t="shared" si="8"/>
        <v>45952</v>
      </c>
      <c r="AY26" s="376" t="str">
        <f t="shared" si="29"/>
        <v>水</v>
      </c>
      <c r="AZ26" s="377" t="str">
        <f t="shared" ca="1" si="30"/>
        <v/>
      </c>
      <c r="BA26" s="347"/>
      <c r="BB26" s="406">
        <f t="shared" si="46"/>
        <v>45983</v>
      </c>
      <c r="BC26" s="407">
        <f t="shared" si="9"/>
        <v>45983</v>
      </c>
      <c r="BD26" s="376" t="str">
        <f t="shared" si="31"/>
        <v>土</v>
      </c>
      <c r="BE26" s="377" t="str">
        <f t="shared" ca="1" si="32"/>
        <v/>
      </c>
      <c r="BF26" s="347"/>
      <c r="BG26" s="406">
        <f t="shared" si="47"/>
        <v>46013</v>
      </c>
      <c r="BH26" s="407">
        <f t="shared" si="10"/>
        <v>46013</v>
      </c>
      <c r="BI26" s="376" t="str">
        <f t="shared" si="33"/>
        <v>月</v>
      </c>
      <c r="BJ26" s="377" t="str">
        <f t="shared" ca="1" si="34"/>
        <v/>
      </c>
      <c r="BK26" s="395"/>
    </row>
    <row r="27" spans="2:63" s="14" customFormat="1" ht="33.9" customHeight="1">
      <c r="B27" s="15">
        <f t="shared" si="35"/>
        <v>45680</v>
      </c>
      <c r="C27" s="405">
        <f t="shared" si="36"/>
        <v>45680</v>
      </c>
      <c r="D27" s="376" t="str">
        <f t="shared" si="11"/>
        <v>木</v>
      </c>
      <c r="E27" s="377" t="str">
        <f t="shared" ca="1" si="12"/>
        <v/>
      </c>
      <c r="F27" s="541"/>
      <c r="G27" s="542"/>
      <c r="H27" s="543"/>
      <c r="I27" s="406">
        <f t="shared" si="37"/>
        <v>45711</v>
      </c>
      <c r="J27" s="407">
        <f t="shared" si="0"/>
        <v>45711</v>
      </c>
      <c r="K27" s="376" t="str">
        <f t="shared" si="13"/>
        <v>日</v>
      </c>
      <c r="L27" s="377" t="str">
        <f t="shared" ca="1" si="14"/>
        <v>天皇誕生日</v>
      </c>
      <c r="M27" s="347"/>
      <c r="N27" s="406">
        <f t="shared" si="38"/>
        <v>45739</v>
      </c>
      <c r="O27" s="407">
        <f t="shared" si="1"/>
        <v>45739</v>
      </c>
      <c r="P27" s="376" t="str">
        <f t="shared" si="15"/>
        <v>日</v>
      </c>
      <c r="Q27" s="377" t="str">
        <f t="shared" ca="1" si="16"/>
        <v/>
      </c>
      <c r="R27" s="347"/>
      <c r="S27" s="406">
        <f t="shared" si="39"/>
        <v>45770</v>
      </c>
      <c r="T27" s="407">
        <f t="shared" si="2"/>
        <v>45770</v>
      </c>
      <c r="U27" s="376" t="str">
        <f t="shared" si="17"/>
        <v>水</v>
      </c>
      <c r="V27" s="377" t="str">
        <f t="shared" ca="1" si="18"/>
        <v/>
      </c>
      <c r="W27" s="347"/>
      <c r="X27" s="406">
        <f t="shared" si="40"/>
        <v>45800</v>
      </c>
      <c r="Y27" s="407">
        <f t="shared" si="3"/>
        <v>45800</v>
      </c>
      <c r="Z27" s="376" t="str">
        <f t="shared" si="19"/>
        <v>金</v>
      </c>
      <c r="AA27" s="377" t="str">
        <f t="shared" ca="1" si="20"/>
        <v/>
      </c>
      <c r="AB27" s="347"/>
      <c r="AC27" s="406">
        <f t="shared" si="41"/>
        <v>45831</v>
      </c>
      <c r="AD27" s="407">
        <f t="shared" si="4"/>
        <v>45831</v>
      </c>
      <c r="AE27" s="376" t="str">
        <f t="shared" si="21"/>
        <v>月</v>
      </c>
      <c r="AF27" s="377" t="str">
        <f t="shared" ca="1" si="22"/>
        <v/>
      </c>
      <c r="AG27" s="347"/>
      <c r="AH27" s="406">
        <f t="shared" si="42"/>
        <v>45861</v>
      </c>
      <c r="AI27" s="407">
        <f t="shared" si="5"/>
        <v>45861</v>
      </c>
      <c r="AJ27" s="376" t="str">
        <f t="shared" si="23"/>
        <v>水</v>
      </c>
      <c r="AK27" s="377" t="str">
        <f t="shared" ca="1" si="24"/>
        <v/>
      </c>
      <c r="AL27" s="347"/>
      <c r="AM27" s="406">
        <f t="shared" si="43"/>
        <v>45892</v>
      </c>
      <c r="AN27" s="407">
        <f t="shared" si="6"/>
        <v>45892</v>
      </c>
      <c r="AO27" s="376" t="str">
        <f t="shared" si="25"/>
        <v>土</v>
      </c>
      <c r="AP27" s="377" t="str">
        <f t="shared" ca="1" si="26"/>
        <v/>
      </c>
      <c r="AQ27" s="347"/>
      <c r="AR27" s="406">
        <f t="shared" si="44"/>
        <v>45923</v>
      </c>
      <c r="AS27" s="407">
        <f t="shared" si="7"/>
        <v>45923</v>
      </c>
      <c r="AT27" s="376" t="str">
        <f t="shared" si="27"/>
        <v>火</v>
      </c>
      <c r="AU27" s="377" t="str">
        <f t="shared" ca="1" si="28"/>
        <v>秋分の日</v>
      </c>
      <c r="AV27" s="347"/>
      <c r="AW27" s="406">
        <f t="shared" si="45"/>
        <v>45953</v>
      </c>
      <c r="AX27" s="407">
        <f t="shared" si="8"/>
        <v>45953</v>
      </c>
      <c r="AY27" s="376" t="str">
        <f t="shared" si="29"/>
        <v>木</v>
      </c>
      <c r="AZ27" s="377" t="str">
        <f t="shared" ca="1" si="30"/>
        <v/>
      </c>
      <c r="BA27" s="347"/>
      <c r="BB27" s="406">
        <f t="shared" si="46"/>
        <v>45984</v>
      </c>
      <c r="BC27" s="407">
        <f t="shared" si="9"/>
        <v>45984</v>
      </c>
      <c r="BD27" s="376" t="str">
        <f t="shared" si="31"/>
        <v>日</v>
      </c>
      <c r="BE27" s="377" t="str">
        <f t="shared" ca="1" si="32"/>
        <v>勤労感謝の日</v>
      </c>
      <c r="BF27" s="347"/>
      <c r="BG27" s="406">
        <f t="shared" si="47"/>
        <v>46014</v>
      </c>
      <c r="BH27" s="407">
        <f t="shared" si="10"/>
        <v>46014</v>
      </c>
      <c r="BI27" s="376" t="str">
        <f t="shared" si="33"/>
        <v>火</v>
      </c>
      <c r="BJ27" s="377" t="str">
        <f t="shared" ca="1" si="34"/>
        <v/>
      </c>
      <c r="BK27" s="395"/>
    </row>
    <row r="28" spans="2:63" s="14" customFormat="1" ht="33.9" customHeight="1">
      <c r="B28" s="15">
        <f t="shared" si="35"/>
        <v>45681</v>
      </c>
      <c r="C28" s="405">
        <f t="shared" si="36"/>
        <v>45681</v>
      </c>
      <c r="D28" s="376" t="str">
        <f t="shared" si="11"/>
        <v>金</v>
      </c>
      <c r="E28" s="377" t="str">
        <f t="shared" ca="1" si="12"/>
        <v/>
      </c>
      <c r="F28" s="541"/>
      <c r="G28" s="542"/>
      <c r="H28" s="543"/>
      <c r="I28" s="406">
        <f t="shared" si="37"/>
        <v>45712</v>
      </c>
      <c r="J28" s="407">
        <f t="shared" si="0"/>
        <v>45712</v>
      </c>
      <c r="K28" s="376" t="str">
        <f t="shared" si="13"/>
        <v>月</v>
      </c>
      <c r="L28" s="377" t="str">
        <f t="shared" ca="1" si="14"/>
        <v>休日</v>
      </c>
      <c r="M28" s="347"/>
      <c r="N28" s="406">
        <f t="shared" si="38"/>
        <v>45740</v>
      </c>
      <c r="O28" s="407">
        <f t="shared" si="1"/>
        <v>45740</v>
      </c>
      <c r="P28" s="376" t="str">
        <f t="shared" si="15"/>
        <v>月</v>
      </c>
      <c r="Q28" s="377" t="str">
        <f t="shared" ca="1" si="16"/>
        <v/>
      </c>
      <c r="R28" s="347"/>
      <c r="S28" s="406">
        <f t="shared" si="39"/>
        <v>45771</v>
      </c>
      <c r="T28" s="407">
        <f t="shared" si="2"/>
        <v>45771</v>
      </c>
      <c r="U28" s="376" t="str">
        <f t="shared" si="17"/>
        <v>木</v>
      </c>
      <c r="V28" s="377" t="str">
        <f t="shared" ca="1" si="18"/>
        <v/>
      </c>
      <c r="W28" s="347"/>
      <c r="X28" s="406">
        <f t="shared" si="40"/>
        <v>45801</v>
      </c>
      <c r="Y28" s="407">
        <f t="shared" si="3"/>
        <v>45801</v>
      </c>
      <c r="Z28" s="376" t="str">
        <f t="shared" si="19"/>
        <v>土</v>
      </c>
      <c r="AA28" s="377" t="str">
        <f t="shared" ca="1" si="20"/>
        <v/>
      </c>
      <c r="AB28" s="347"/>
      <c r="AC28" s="406">
        <f t="shared" si="41"/>
        <v>45832</v>
      </c>
      <c r="AD28" s="407">
        <f t="shared" si="4"/>
        <v>45832</v>
      </c>
      <c r="AE28" s="376" t="str">
        <f t="shared" si="21"/>
        <v>火</v>
      </c>
      <c r="AF28" s="377" t="str">
        <f t="shared" ca="1" si="22"/>
        <v/>
      </c>
      <c r="AG28" s="347"/>
      <c r="AH28" s="406">
        <f t="shared" si="42"/>
        <v>45862</v>
      </c>
      <c r="AI28" s="407">
        <f t="shared" si="5"/>
        <v>45862</v>
      </c>
      <c r="AJ28" s="376" t="str">
        <f t="shared" si="23"/>
        <v>木</v>
      </c>
      <c r="AK28" s="377" t="str">
        <f t="shared" ca="1" si="24"/>
        <v/>
      </c>
      <c r="AL28" s="347"/>
      <c r="AM28" s="406">
        <f t="shared" si="43"/>
        <v>45893</v>
      </c>
      <c r="AN28" s="407">
        <f t="shared" si="6"/>
        <v>45893</v>
      </c>
      <c r="AO28" s="376" t="str">
        <f t="shared" si="25"/>
        <v>日</v>
      </c>
      <c r="AP28" s="377" t="str">
        <f t="shared" ca="1" si="26"/>
        <v/>
      </c>
      <c r="AQ28" s="347"/>
      <c r="AR28" s="406">
        <f t="shared" si="44"/>
        <v>45924</v>
      </c>
      <c r="AS28" s="407">
        <f t="shared" si="7"/>
        <v>45924</v>
      </c>
      <c r="AT28" s="376" t="str">
        <f t="shared" si="27"/>
        <v>水</v>
      </c>
      <c r="AU28" s="377" t="str">
        <f t="shared" ca="1" si="28"/>
        <v/>
      </c>
      <c r="AV28" s="347"/>
      <c r="AW28" s="406">
        <f t="shared" si="45"/>
        <v>45954</v>
      </c>
      <c r="AX28" s="407">
        <f t="shared" si="8"/>
        <v>45954</v>
      </c>
      <c r="AY28" s="376" t="str">
        <f t="shared" si="29"/>
        <v>金</v>
      </c>
      <c r="AZ28" s="377" t="str">
        <f t="shared" ca="1" si="30"/>
        <v/>
      </c>
      <c r="BA28" s="347"/>
      <c r="BB28" s="406">
        <f t="shared" si="46"/>
        <v>45985</v>
      </c>
      <c r="BC28" s="407">
        <f t="shared" si="9"/>
        <v>45985</v>
      </c>
      <c r="BD28" s="376" t="str">
        <f t="shared" si="31"/>
        <v>月</v>
      </c>
      <c r="BE28" s="377" t="str">
        <f t="shared" ca="1" si="32"/>
        <v>休日</v>
      </c>
      <c r="BF28" s="347"/>
      <c r="BG28" s="406">
        <f t="shared" si="47"/>
        <v>46015</v>
      </c>
      <c r="BH28" s="407">
        <f t="shared" si="10"/>
        <v>46015</v>
      </c>
      <c r="BI28" s="376" t="str">
        <f t="shared" si="33"/>
        <v>水</v>
      </c>
      <c r="BJ28" s="377" t="str">
        <f t="shared" ca="1" si="34"/>
        <v/>
      </c>
      <c r="BK28" s="395"/>
    </row>
    <row r="29" spans="2:63" s="14" customFormat="1" ht="33.9" customHeight="1">
      <c r="B29" s="15">
        <f t="shared" si="35"/>
        <v>45682</v>
      </c>
      <c r="C29" s="405">
        <f t="shared" si="36"/>
        <v>45682</v>
      </c>
      <c r="D29" s="376" t="str">
        <f t="shared" si="11"/>
        <v>土</v>
      </c>
      <c r="E29" s="377" t="str">
        <f t="shared" ca="1" si="12"/>
        <v/>
      </c>
      <c r="F29" s="541"/>
      <c r="G29" s="542"/>
      <c r="H29" s="543"/>
      <c r="I29" s="406">
        <f t="shared" si="37"/>
        <v>45713</v>
      </c>
      <c r="J29" s="407">
        <f t="shared" si="0"/>
        <v>45713</v>
      </c>
      <c r="K29" s="376" t="str">
        <f t="shared" si="13"/>
        <v>火</v>
      </c>
      <c r="L29" s="377" t="str">
        <f t="shared" ca="1" si="14"/>
        <v/>
      </c>
      <c r="M29" s="347"/>
      <c r="N29" s="406">
        <f t="shared" si="38"/>
        <v>45741</v>
      </c>
      <c r="O29" s="407">
        <f t="shared" si="1"/>
        <v>45741</v>
      </c>
      <c r="P29" s="376" t="str">
        <f t="shared" si="15"/>
        <v>火</v>
      </c>
      <c r="Q29" s="377" t="str">
        <f t="shared" ca="1" si="16"/>
        <v/>
      </c>
      <c r="R29" s="347"/>
      <c r="S29" s="406">
        <f t="shared" si="39"/>
        <v>45772</v>
      </c>
      <c r="T29" s="407">
        <f t="shared" si="2"/>
        <v>45772</v>
      </c>
      <c r="U29" s="376" t="str">
        <f t="shared" si="17"/>
        <v>金</v>
      </c>
      <c r="V29" s="377" t="str">
        <f t="shared" ca="1" si="18"/>
        <v/>
      </c>
      <c r="W29" s="347"/>
      <c r="X29" s="406">
        <f t="shared" si="40"/>
        <v>45802</v>
      </c>
      <c r="Y29" s="407">
        <f t="shared" si="3"/>
        <v>45802</v>
      </c>
      <c r="Z29" s="376" t="str">
        <f t="shared" si="19"/>
        <v>日</v>
      </c>
      <c r="AA29" s="377" t="str">
        <f t="shared" ca="1" si="20"/>
        <v/>
      </c>
      <c r="AB29" s="347"/>
      <c r="AC29" s="406">
        <f t="shared" si="41"/>
        <v>45833</v>
      </c>
      <c r="AD29" s="407">
        <f t="shared" si="4"/>
        <v>45833</v>
      </c>
      <c r="AE29" s="376" t="str">
        <f t="shared" si="21"/>
        <v>水</v>
      </c>
      <c r="AF29" s="377" t="str">
        <f t="shared" ca="1" si="22"/>
        <v/>
      </c>
      <c r="AG29" s="347"/>
      <c r="AH29" s="406">
        <f t="shared" si="42"/>
        <v>45863</v>
      </c>
      <c r="AI29" s="407">
        <f t="shared" si="5"/>
        <v>45863</v>
      </c>
      <c r="AJ29" s="376" t="str">
        <f t="shared" si="23"/>
        <v>金</v>
      </c>
      <c r="AK29" s="377" t="str">
        <f t="shared" ca="1" si="24"/>
        <v/>
      </c>
      <c r="AL29" s="347"/>
      <c r="AM29" s="406">
        <f t="shared" si="43"/>
        <v>45894</v>
      </c>
      <c r="AN29" s="407">
        <f t="shared" si="6"/>
        <v>45894</v>
      </c>
      <c r="AO29" s="376" t="str">
        <f t="shared" si="25"/>
        <v>月</v>
      </c>
      <c r="AP29" s="377" t="str">
        <f t="shared" ca="1" si="26"/>
        <v/>
      </c>
      <c r="AQ29" s="347"/>
      <c r="AR29" s="406">
        <f t="shared" si="44"/>
        <v>45925</v>
      </c>
      <c r="AS29" s="407">
        <f t="shared" si="7"/>
        <v>45925</v>
      </c>
      <c r="AT29" s="376" t="str">
        <f t="shared" si="27"/>
        <v>木</v>
      </c>
      <c r="AU29" s="377" t="str">
        <f t="shared" ca="1" si="28"/>
        <v/>
      </c>
      <c r="AV29" s="347"/>
      <c r="AW29" s="406">
        <f t="shared" si="45"/>
        <v>45955</v>
      </c>
      <c r="AX29" s="407">
        <f t="shared" si="8"/>
        <v>45955</v>
      </c>
      <c r="AY29" s="376" t="str">
        <f t="shared" si="29"/>
        <v>土</v>
      </c>
      <c r="AZ29" s="377" t="str">
        <f t="shared" ca="1" si="30"/>
        <v/>
      </c>
      <c r="BA29" s="347"/>
      <c r="BB29" s="406">
        <f t="shared" si="46"/>
        <v>45986</v>
      </c>
      <c r="BC29" s="407">
        <f t="shared" si="9"/>
        <v>45986</v>
      </c>
      <c r="BD29" s="376" t="str">
        <f t="shared" si="31"/>
        <v>火</v>
      </c>
      <c r="BE29" s="377" t="str">
        <f t="shared" ca="1" si="32"/>
        <v/>
      </c>
      <c r="BF29" s="347"/>
      <c r="BG29" s="406">
        <f t="shared" si="47"/>
        <v>46016</v>
      </c>
      <c r="BH29" s="407">
        <f t="shared" si="10"/>
        <v>46016</v>
      </c>
      <c r="BI29" s="376" t="str">
        <f t="shared" si="33"/>
        <v>木</v>
      </c>
      <c r="BJ29" s="377" t="str">
        <f t="shared" ca="1" si="34"/>
        <v/>
      </c>
      <c r="BK29" s="395"/>
    </row>
    <row r="30" spans="2:63" s="14" customFormat="1" ht="33.9" customHeight="1">
      <c r="B30" s="15">
        <f t="shared" si="35"/>
        <v>45683</v>
      </c>
      <c r="C30" s="405">
        <f t="shared" si="36"/>
        <v>45683</v>
      </c>
      <c r="D30" s="376" t="str">
        <f t="shared" si="11"/>
        <v>日</v>
      </c>
      <c r="E30" s="377" t="str">
        <f t="shared" ca="1" si="12"/>
        <v/>
      </c>
      <c r="F30" s="541"/>
      <c r="G30" s="542"/>
      <c r="H30" s="543"/>
      <c r="I30" s="406">
        <f t="shared" si="37"/>
        <v>45714</v>
      </c>
      <c r="J30" s="407">
        <f t="shared" si="0"/>
        <v>45714</v>
      </c>
      <c r="K30" s="376" t="str">
        <f t="shared" si="13"/>
        <v>水</v>
      </c>
      <c r="L30" s="377" t="str">
        <f t="shared" ca="1" si="14"/>
        <v/>
      </c>
      <c r="M30" s="347"/>
      <c r="N30" s="406">
        <f t="shared" si="38"/>
        <v>45742</v>
      </c>
      <c r="O30" s="407">
        <f t="shared" si="1"/>
        <v>45742</v>
      </c>
      <c r="P30" s="376" t="str">
        <f t="shared" si="15"/>
        <v>水</v>
      </c>
      <c r="Q30" s="377" t="str">
        <f t="shared" ca="1" si="16"/>
        <v/>
      </c>
      <c r="R30" s="347"/>
      <c r="S30" s="406">
        <f t="shared" si="39"/>
        <v>45773</v>
      </c>
      <c r="T30" s="407">
        <f t="shared" si="2"/>
        <v>45773</v>
      </c>
      <c r="U30" s="376" t="str">
        <f t="shared" si="17"/>
        <v>土</v>
      </c>
      <c r="V30" s="377" t="str">
        <f t="shared" ca="1" si="18"/>
        <v/>
      </c>
      <c r="W30" s="347"/>
      <c r="X30" s="406">
        <f t="shared" si="40"/>
        <v>45803</v>
      </c>
      <c r="Y30" s="407">
        <f t="shared" si="3"/>
        <v>45803</v>
      </c>
      <c r="Z30" s="376" t="str">
        <f t="shared" si="19"/>
        <v>月</v>
      </c>
      <c r="AA30" s="377" t="str">
        <f t="shared" ca="1" si="20"/>
        <v/>
      </c>
      <c r="AB30" s="347"/>
      <c r="AC30" s="406">
        <f t="shared" si="41"/>
        <v>45834</v>
      </c>
      <c r="AD30" s="407">
        <f t="shared" si="4"/>
        <v>45834</v>
      </c>
      <c r="AE30" s="376" t="str">
        <f t="shared" si="21"/>
        <v>木</v>
      </c>
      <c r="AF30" s="377" t="str">
        <f t="shared" ca="1" si="22"/>
        <v/>
      </c>
      <c r="AG30" s="347"/>
      <c r="AH30" s="406">
        <f t="shared" si="42"/>
        <v>45864</v>
      </c>
      <c r="AI30" s="407">
        <f t="shared" si="5"/>
        <v>45864</v>
      </c>
      <c r="AJ30" s="376" t="str">
        <f t="shared" si="23"/>
        <v>土</v>
      </c>
      <c r="AK30" s="377" t="str">
        <f t="shared" ca="1" si="24"/>
        <v/>
      </c>
      <c r="AL30" s="347"/>
      <c r="AM30" s="406">
        <f t="shared" si="43"/>
        <v>45895</v>
      </c>
      <c r="AN30" s="407">
        <f t="shared" si="6"/>
        <v>45895</v>
      </c>
      <c r="AO30" s="376" t="str">
        <f t="shared" si="25"/>
        <v>火</v>
      </c>
      <c r="AP30" s="377" t="str">
        <f t="shared" ca="1" si="26"/>
        <v/>
      </c>
      <c r="AQ30" s="347"/>
      <c r="AR30" s="406">
        <f t="shared" si="44"/>
        <v>45926</v>
      </c>
      <c r="AS30" s="407">
        <f t="shared" si="7"/>
        <v>45926</v>
      </c>
      <c r="AT30" s="376" t="str">
        <f t="shared" si="27"/>
        <v>金</v>
      </c>
      <c r="AU30" s="377" t="str">
        <f t="shared" ca="1" si="28"/>
        <v/>
      </c>
      <c r="AV30" s="347"/>
      <c r="AW30" s="406">
        <f t="shared" si="45"/>
        <v>45956</v>
      </c>
      <c r="AX30" s="407">
        <f t="shared" si="8"/>
        <v>45956</v>
      </c>
      <c r="AY30" s="376" t="str">
        <f t="shared" si="29"/>
        <v>日</v>
      </c>
      <c r="AZ30" s="377" t="str">
        <f t="shared" ca="1" si="30"/>
        <v/>
      </c>
      <c r="BA30" s="347"/>
      <c r="BB30" s="406">
        <f t="shared" si="46"/>
        <v>45987</v>
      </c>
      <c r="BC30" s="407">
        <f t="shared" si="9"/>
        <v>45987</v>
      </c>
      <c r="BD30" s="376" t="str">
        <f t="shared" si="31"/>
        <v>水</v>
      </c>
      <c r="BE30" s="377" t="str">
        <f t="shared" ca="1" si="32"/>
        <v/>
      </c>
      <c r="BF30" s="347"/>
      <c r="BG30" s="406">
        <f t="shared" si="47"/>
        <v>46017</v>
      </c>
      <c r="BH30" s="407">
        <f t="shared" si="10"/>
        <v>46017</v>
      </c>
      <c r="BI30" s="376" t="str">
        <f t="shared" si="33"/>
        <v>金</v>
      </c>
      <c r="BJ30" s="377" t="str">
        <f t="shared" ca="1" si="34"/>
        <v/>
      </c>
      <c r="BK30" s="395"/>
    </row>
    <row r="31" spans="2:63" s="14" customFormat="1" ht="33.9" customHeight="1">
      <c r="B31" s="15">
        <f t="shared" si="35"/>
        <v>45684</v>
      </c>
      <c r="C31" s="405">
        <f t="shared" si="36"/>
        <v>45684</v>
      </c>
      <c r="D31" s="376" t="str">
        <f t="shared" si="11"/>
        <v>月</v>
      </c>
      <c r="E31" s="377" t="str">
        <f t="shared" ca="1" si="12"/>
        <v/>
      </c>
      <c r="F31" s="541"/>
      <c r="G31" s="542"/>
      <c r="H31" s="543"/>
      <c r="I31" s="406">
        <f t="shared" si="37"/>
        <v>45715</v>
      </c>
      <c r="J31" s="407">
        <f t="shared" si="0"/>
        <v>45715</v>
      </c>
      <c r="K31" s="376" t="str">
        <f t="shared" si="13"/>
        <v>木</v>
      </c>
      <c r="L31" s="377" t="str">
        <f t="shared" ca="1" si="14"/>
        <v/>
      </c>
      <c r="M31" s="347"/>
      <c r="N31" s="406">
        <f t="shared" si="38"/>
        <v>45743</v>
      </c>
      <c r="O31" s="407">
        <f t="shared" si="1"/>
        <v>45743</v>
      </c>
      <c r="P31" s="376" t="str">
        <f t="shared" si="15"/>
        <v>木</v>
      </c>
      <c r="Q31" s="377" t="str">
        <f t="shared" ca="1" si="16"/>
        <v/>
      </c>
      <c r="R31" s="347"/>
      <c r="S31" s="406">
        <f t="shared" si="39"/>
        <v>45774</v>
      </c>
      <c r="T31" s="407">
        <f t="shared" si="2"/>
        <v>45774</v>
      </c>
      <c r="U31" s="376" t="str">
        <f t="shared" si="17"/>
        <v>日</v>
      </c>
      <c r="V31" s="377" t="str">
        <f t="shared" ca="1" si="18"/>
        <v/>
      </c>
      <c r="W31" s="347"/>
      <c r="X31" s="406">
        <f t="shared" si="40"/>
        <v>45804</v>
      </c>
      <c r="Y31" s="407">
        <f t="shared" si="3"/>
        <v>45804</v>
      </c>
      <c r="Z31" s="376" t="str">
        <f t="shared" si="19"/>
        <v>火</v>
      </c>
      <c r="AA31" s="377" t="str">
        <f t="shared" ca="1" si="20"/>
        <v/>
      </c>
      <c r="AB31" s="347"/>
      <c r="AC31" s="406">
        <f t="shared" si="41"/>
        <v>45835</v>
      </c>
      <c r="AD31" s="407">
        <f t="shared" si="4"/>
        <v>45835</v>
      </c>
      <c r="AE31" s="376" t="str">
        <f t="shared" si="21"/>
        <v>金</v>
      </c>
      <c r="AF31" s="377" t="str">
        <f t="shared" ca="1" si="22"/>
        <v/>
      </c>
      <c r="AG31" s="347"/>
      <c r="AH31" s="406">
        <f t="shared" si="42"/>
        <v>45865</v>
      </c>
      <c r="AI31" s="407">
        <f t="shared" si="5"/>
        <v>45865</v>
      </c>
      <c r="AJ31" s="376" t="str">
        <f t="shared" si="23"/>
        <v>日</v>
      </c>
      <c r="AK31" s="377" t="str">
        <f t="shared" ca="1" si="24"/>
        <v/>
      </c>
      <c r="AL31" s="347"/>
      <c r="AM31" s="406">
        <f t="shared" si="43"/>
        <v>45896</v>
      </c>
      <c r="AN31" s="407">
        <f t="shared" si="6"/>
        <v>45896</v>
      </c>
      <c r="AO31" s="376" t="str">
        <f t="shared" si="25"/>
        <v>水</v>
      </c>
      <c r="AP31" s="377" t="str">
        <f t="shared" ca="1" si="26"/>
        <v/>
      </c>
      <c r="AQ31" s="347"/>
      <c r="AR31" s="406">
        <f t="shared" si="44"/>
        <v>45927</v>
      </c>
      <c r="AS31" s="407">
        <f t="shared" si="7"/>
        <v>45927</v>
      </c>
      <c r="AT31" s="376" t="str">
        <f t="shared" si="27"/>
        <v>土</v>
      </c>
      <c r="AU31" s="377" t="str">
        <f t="shared" ca="1" si="28"/>
        <v/>
      </c>
      <c r="AV31" s="347"/>
      <c r="AW31" s="406">
        <f t="shared" si="45"/>
        <v>45957</v>
      </c>
      <c r="AX31" s="407">
        <f t="shared" si="8"/>
        <v>45957</v>
      </c>
      <c r="AY31" s="376" t="str">
        <f t="shared" si="29"/>
        <v>月</v>
      </c>
      <c r="AZ31" s="377" t="str">
        <f t="shared" ca="1" si="30"/>
        <v/>
      </c>
      <c r="BA31" s="347"/>
      <c r="BB31" s="406">
        <f t="shared" si="46"/>
        <v>45988</v>
      </c>
      <c r="BC31" s="407">
        <f t="shared" si="9"/>
        <v>45988</v>
      </c>
      <c r="BD31" s="376" t="str">
        <f t="shared" si="31"/>
        <v>木</v>
      </c>
      <c r="BE31" s="377" t="str">
        <f t="shared" ca="1" si="32"/>
        <v/>
      </c>
      <c r="BF31" s="347"/>
      <c r="BG31" s="406">
        <f t="shared" si="47"/>
        <v>46018</v>
      </c>
      <c r="BH31" s="407">
        <f t="shared" si="10"/>
        <v>46018</v>
      </c>
      <c r="BI31" s="376" t="str">
        <f t="shared" si="33"/>
        <v>土</v>
      </c>
      <c r="BJ31" s="377" t="str">
        <f t="shared" ca="1" si="34"/>
        <v/>
      </c>
      <c r="BK31" s="395"/>
    </row>
    <row r="32" spans="2:63" s="14" customFormat="1" ht="33.9" customHeight="1">
      <c r="B32" s="15">
        <f t="shared" si="35"/>
        <v>45685</v>
      </c>
      <c r="C32" s="405">
        <f t="shared" si="36"/>
        <v>45685</v>
      </c>
      <c r="D32" s="376" t="str">
        <f t="shared" si="11"/>
        <v>火</v>
      </c>
      <c r="E32" s="377" t="str">
        <f t="shared" ca="1" si="12"/>
        <v/>
      </c>
      <c r="F32" s="541"/>
      <c r="G32" s="542"/>
      <c r="H32" s="543"/>
      <c r="I32" s="406">
        <f t="shared" si="37"/>
        <v>45716</v>
      </c>
      <c r="J32" s="407">
        <f t="shared" si="0"/>
        <v>45716</v>
      </c>
      <c r="K32" s="376" t="str">
        <f t="shared" si="13"/>
        <v>金</v>
      </c>
      <c r="L32" s="377" t="str">
        <f t="shared" ca="1" si="14"/>
        <v/>
      </c>
      <c r="M32" s="347"/>
      <c r="N32" s="406">
        <f t="shared" si="38"/>
        <v>45744</v>
      </c>
      <c r="O32" s="407">
        <f t="shared" si="1"/>
        <v>45744</v>
      </c>
      <c r="P32" s="376" t="str">
        <f t="shared" si="15"/>
        <v>金</v>
      </c>
      <c r="Q32" s="377" t="str">
        <f t="shared" ca="1" si="16"/>
        <v/>
      </c>
      <c r="R32" s="347"/>
      <c r="S32" s="406">
        <f t="shared" si="39"/>
        <v>45775</v>
      </c>
      <c r="T32" s="407">
        <f t="shared" si="2"/>
        <v>45775</v>
      </c>
      <c r="U32" s="376" t="str">
        <f t="shared" si="17"/>
        <v>月</v>
      </c>
      <c r="V32" s="377" t="str">
        <f t="shared" ca="1" si="18"/>
        <v/>
      </c>
      <c r="W32" s="347"/>
      <c r="X32" s="406">
        <f t="shared" si="40"/>
        <v>45805</v>
      </c>
      <c r="Y32" s="407">
        <f t="shared" si="3"/>
        <v>45805</v>
      </c>
      <c r="Z32" s="376" t="str">
        <f t="shared" si="19"/>
        <v>水</v>
      </c>
      <c r="AA32" s="377" t="str">
        <f t="shared" ca="1" si="20"/>
        <v/>
      </c>
      <c r="AB32" s="347"/>
      <c r="AC32" s="406">
        <f t="shared" si="41"/>
        <v>45836</v>
      </c>
      <c r="AD32" s="407">
        <f t="shared" si="4"/>
        <v>45836</v>
      </c>
      <c r="AE32" s="376" t="str">
        <f t="shared" si="21"/>
        <v>土</v>
      </c>
      <c r="AF32" s="377" t="str">
        <f t="shared" ca="1" si="22"/>
        <v/>
      </c>
      <c r="AG32" s="347"/>
      <c r="AH32" s="406">
        <f t="shared" si="42"/>
        <v>45866</v>
      </c>
      <c r="AI32" s="407">
        <f t="shared" si="5"/>
        <v>45866</v>
      </c>
      <c r="AJ32" s="376" t="str">
        <f t="shared" si="23"/>
        <v>月</v>
      </c>
      <c r="AK32" s="377" t="str">
        <f t="shared" ca="1" si="24"/>
        <v/>
      </c>
      <c r="AL32" s="347"/>
      <c r="AM32" s="406">
        <f t="shared" si="43"/>
        <v>45897</v>
      </c>
      <c r="AN32" s="407">
        <f t="shared" si="6"/>
        <v>45897</v>
      </c>
      <c r="AO32" s="376" t="str">
        <f t="shared" si="25"/>
        <v>木</v>
      </c>
      <c r="AP32" s="377" t="str">
        <f t="shared" ca="1" si="26"/>
        <v/>
      </c>
      <c r="AQ32" s="347"/>
      <c r="AR32" s="406">
        <f t="shared" si="44"/>
        <v>45928</v>
      </c>
      <c r="AS32" s="407">
        <f t="shared" si="7"/>
        <v>45928</v>
      </c>
      <c r="AT32" s="376" t="str">
        <f t="shared" si="27"/>
        <v>日</v>
      </c>
      <c r="AU32" s="377" t="str">
        <f t="shared" ca="1" si="28"/>
        <v/>
      </c>
      <c r="AV32" s="347"/>
      <c r="AW32" s="406">
        <f t="shared" si="45"/>
        <v>45958</v>
      </c>
      <c r="AX32" s="407">
        <f t="shared" si="8"/>
        <v>45958</v>
      </c>
      <c r="AY32" s="376" t="str">
        <f t="shared" si="29"/>
        <v>火</v>
      </c>
      <c r="AZ32" s="377" t="str">
        <f t="shared" ca="1" si="30"/>
        <v/>
      </c>
      <c r="BA32" s="347"/>
      <c r="BB32" s="406">
        <f t="shared" si="46"/>
        <v>45989</v>
      </c>
      <c r="BC32" s="407">
        <f t="shared" si="9"/>
        <v>45989</v>
      </c>
      <c r="BD32" s="376" t="str">
        <f t="shared" si="31"/>
        <v>金</v>
      </c>
      <c r="BE32" s="377" t="str">
        <f t="shared" ca="1" si="32"/>
        <v/>
      </c>
      <c r="BF32" s="347"/>
      <c r="BG32" s="406">
        <f t="shared" si="47"/>
        <v>46019</v>
      </c>
      <c r="BH32" s="407">
        <f t="shared" si="10"/>
        <v>46019</v>
      </c>
      <c r="BI32" s="376" t="str">
        <f t="shared" si="33"/>
        <v>日</v>
      </c>
      <c r="BJ32" s="377" t="str">
        <f t="shared" ca="1" si="34"/>
        <v/>
      </c>
      <c r="BK32" s="395"/>
    </row>
    <row r="33" spans="2:63" s="14" customFormat="1" ht="33.9" customHeight="1">
      <c r="B33" s="15">
        <f t="shared" si="35"/>
        <v>45686</v>
      </c>
      <c r="C33" s="405">
        <f t="shared" si="36"/>
        <v>45686</v>
      </c>
      <c r="D33" s="376" t="str">
        <f t="shared" si="11"/>
        <v>水</v>
      </c>
      <c r="E33" s="377" t="str">
        <f t="shared" ca="1" si="12"/>
        <v/>
      </c>
      <c r="F33" s="541"/>
      <c r="G33" s="542"/>
      <c r="H33" s="543"/>
      <c r="I33" s="406">
        <f t="shared" si="37"/>
        <v>45717</v>
      </c>
      <c r="J33" s="407" t="str">
        <f t="shared" si="0"/>
        <v/>
      </c>
      <c r="K33" s="376" t="str">
        <f t="shared" si="13"/>
        <v/>
      </c>
      <c r="L33" s="377" t="str">
        <f t="shared" ca="1" si="14"/>
        <v/>
      </c>
      <c r="M33" s="347"/>
      <c r="N33" s="406">
        <f t="shared" si="38"/>
        <v>45745</v>
      </c>
      <c r="O33" s="407">
        <f t="shared" si="1"/>
        <v>45745</v>
      </c>
      <c r="P33" s="376" t="str">
        <f t="shared" si="15"/>
        <v>土</v>
      </c>
      <c r="Q33" s="377" t="str">
        <f t="shared" ca="1" si="16"/>
        <v/>
      </c>
      <c r="R33" s="347"/>
      <c r="S33" s="406">
        <f t="shared" si="39"/>
        <v>45776</v>
      </c>
      <c r="T33" s="407">
        <f t="shared" si="2"/>
        <v>45776</v>
      </c>
      <c r="U33" s="376" t="str">
        <f t="shared" si="17"/>
        <v>火</v>
      </c>
      <c r="V33" s="377" t="str">
        <f t="shared" ca="1" si="18"/>
        <v>昭和の日</v>
      </c>
      <c r="W33" s="347"/>
      <c r="X33" s="406">
        <f t="shared" si="40"/>
        <v>45806</v>
      </c>
      <c r="Y33" s="407">
        <f t="shared" si="3"/>
        <v>45806</v>
      </c>
      <c r="Z33" s="376" t="str">
        <f t="shared" si="19"/>
        <v>木</v>
      </c>
      <c r="AA33" s="377" t="str">
        <f t="shared" ca="1" si="20"/>
        <v/>
      </c>
      <c r="AB33" s="347"/>
      <c r="AC33" s="406">
        <f t="shared" si="41"/>
        <v>45837</v>
      </c>
      <c r="AD33" s="407">
        <f t="shared" si="4"/>
        <v>45837</v>
      </c>
      <c r="AE33" s="376" t="str">
        <f t="shared" si="21"/>
        <v>日</v>
      </c>
      <c r="AF33" s="377" t="str">
        <f t="shared" ca="1" si="22"/>
        <v/>
      </c>
      <c r="AG33" s="347"/>
      <c r="AH33" s="406">
        <f t="shared" si="42"/>
        <v>45867</v>
      </c>
      <c r="AI33" s="407">
        <f t="shared" si="5"/>
        <v>45867</v>
      </c>
      <c r="AJ33" s="376" t="str">
        <f t="shared" si="23"/>
        <v>火</v>
      </c>
      <c r="AK33" s="377" t="str">
        <f t="shared" ca="1" si="24"/>
        <v/>
      </c>
      <c r="AL33" s="347"/>
      <c r="AM33" s="406">
        <f t="shared" si="43"/>
        <v>45898</v>
      </c>
      <c r="AN33" s="407">
        <f t="shared" si="6"/>
        <v>45898</v>
      </c>
      <c r="AO33" s="376" t="str">
        <f t="shared" si="25"/>
        <v>金</v>
      </c>
      <c r="AP33" s="377" t="str">
        <f t="shared" ca="1" si="26"/>
        <v/>
      </c>
      <c r="AQ33" s="347"/>
      <c r="AR33" s="406">
        <f t="shared" si="44"/>
        <v>45929</v>
      </c>
      <c r="AS33" s="407">
        <f t="shared" si="7"/>
        <v>45929</v>
      </c>
      <c r="AT33" s="376" t="str">
        <f t="shared" si="27"/>
        <v>月</v>
      </c>
      <c r="AU33" s="377" t="str">
        <f t="shared" ca="1" si="28"/>
        <v/>
      </c>
      <c r="AV33" s="347"/>
      <c r="AW33" s="406">
        <f t="shared" si="45"/>
        <v>45959</v>
      </c>
      <c r="AX33" s="407">
        <f t="shared" si="8"/>
        <v>45959</v>
      </c>
      <c r="AY33" s="376" t="str">
        <f t="shared" si="29"/>
        <v>水</v>
      </c>
      <c r="AZ33" s="377" t="str">
        <f t="shared" ca="1" si="30"/>
        <v/>
      </c>
      <c r="BA33" s="347"/>
      <c r="BB33" s="406">
        <f t="shared" si="46"/>
        <v>45990</v>
      </c>
      <c r="BC33" s="407">
        <f t="shared" si="9"/>
        <v>45990</v>
      </c>
      <c r="BD33" s="376" t="str">
        <f t="shared" si="31"/>
        <v>土</v>
      </c>
      <c r="BE33" s="377" t="str">
        <f t="shared" ca="1" si="32"/>
        <v/>
      </c>
      <c r="BF33" s="347"/>
      <c r="BG33" s="406">
        <f t="shared" si="47"/>
        <v>46020</v>
      </c>
      <c r="BH33" s="407">
        <f t="shared" si="10"/>
        <v>46020</v>
      </c>
      <c r="BI33" s="376" t="str">
        <f t="shared" si="33"/>
        <v>月</v>
      </c>
      <c r="BJ33" s="377" t="str">
        <f t="shared" ca="1" si="34"/>
        <v/>
      </c>
      <c r="BK33" s="395"/>
    </row>
    <row r="34" spans="2:63" s="14" customFormat="1" ht="33.9" customHeight="1">
      <c r="B34" s="15">
        <f>B33+1</f>
        <v>45687</v>
      </c>
      <c r="C34" s="405">
        <f t="shared" si="36"/>
        <v>45687</v>
      </c>
      <c r="D34" s="376" t="str">
        <f t="shared" si="11"/>
        <v>木</v>
      </c>
      <c r="E34" s="377" t="str">
        <f t="shared" ca="1" si="12"/>
        <v/>
      </c>
      <c r="F34" s="541"/>
      <c r="G34" s="542"/>
      <c r="H34" s="543"/>
      <c r="I34" s="406">
        <f>I33+1</f>
        <v>45718</v>
      </c>
      <c r="J34" s="407" t="str">
        <f t="shared" si="0"/>
        <v/>
      </c>
      <c r="K34" s="376" t="str">
        <f t="shared" si="13"/>
        <v/>
      </c>
      <c r="L34" s="377" t="str">
        <f t="shared" ca="1" si="14"/>
        <v/>
      </c>
      <c r="M34" s="347"/>
      <c r="N34" s="406">
        <f>N33+1</f>
        <v>45746</v>
      </c>
      <c r="O34" s="407">
        <f t="shared" si="1"/>
        <v>45746</v>
      </c>
      <c r="P34" s="376" t="str">
        <f t="shared" si="15"/>
        <v>日</v>
      </c>
      <c r="Q34" s="377" t="str">
        <f t="shared" ca="1" si="16"/>
        <v/>
      </c>
      <c r="R34" s="347"/>
      <c r="S34" s="406">
        <f>S33+1</f>
        <v>45777</v>
      </c>
      <c r="T34" s="407">
        <f t="shared" si="2"/>
        <v>45777</v>
      </c>
      <c r="U34" s="376" t="str">
        <f t="shared" si="17"/>
        <v>水</v>
      </c>
      <c r="V34" s="377" t="str">
        <f t="shared" ca="1" si="18"/>
        <v/>
      </c>
      <c r="W34" s="347"/>
      <c r="X34" s="406">
        <f>X33+1</f>
        <v>45807</v>
      </c>
      <c r="Y34" s="407">
        <f t="shared" si="3"/>
        <v>45807</v>
      </c>
      <c r="Z34" s="376" t="str">
        <f t="shared" si="19"/>
        <v>金</v>
      </c>
      <c r="AA34" s="377" t="str">
        <f t="shared" ca="1" si="20"/>
        <v/>
      </c>
      <c r="AB34" s="347"/>
      <c r="AC34" s="406">
        <f>AC33+1</f>
        <v>45838</v>
      </c>
      <c r="AD34" s="407">
        <f t="shared" si="4"/>
        <v>45838</v>
      </c>
      <c r="AE34" s="376" t="str">
        <f t="shared" si="21"/>
        <v>月</v>
      </c>
      <c r="AF34" s="377" t="str">
        <f t="shared" ca="1" si="22"/>
        <v/>
      </c>
      <c r="AG34" s="347"/>
      <c r="AH34" s="406">
        <f>AH33+1</f>
        <v>45868</v>
      </c>
      <c r="AI34" s="407">
        <f t="shared" si="5"/>
        <v>45868</v>
      </c>
      <c r="AJ34" s="376" t="str">
        <f t="shared" si="23"/>
        <v>水</v>
      </c>
      <c r="AK34" s="377" t="str">
        <f t="shared" ca="1" si="24"/>
        <v/>
      </c>
      <c r="AL34" s="347"/>
      <c r="AM34" s="406">
        <f>AM33+1</f>
        <v>45899</v>
      </c>
      <c r="AN34" s="407">
        <f t="shared" si="6"/>
        <v>45899</v>
      </c>
      <c r="AO34" s="376" t="str">
        <f t="shared" si="25"/>
        <v>土</v>
      </c>
      <c r="AP34" s="377" t="str">
        <f t="shared" ca="1" si="26"/>
        <v/>
      </c>
      <c r="AQ34" s="347"/>
      <c r="AR34" s="406">
        <f>AR33+1</f>
        <v>45930</v>
      </c>
      <c r="AS34" s="407">
        <f t="shared" si="7"/>
        <v>45930</v>
      </c>
      <c r="AT34" s="376" t="str">
        <f t="shared" si="27"/>
        <v>火</v>
      </c>
      <c r="AU34" s="377" t="str">
        <f t="shared" ca="1" si="28"/>
        <v/>
      </c>
      <c r="AV34" s="347"/>
      <c r="AW34" s="406">
        <f>AW33+1</f>
        <v>45960</v>
      </c>
      <c r="AX34" s="407">
        <f t="shared" si="8"/>
        <v>45960</v>
      </c>
      <c r="AY34" s="376" t="str">
        <f t="shared" si="29"/>
        <v>木</v>
      </c>
      <c r="AZ34" s="377" t="str">
        <f t="shared" ca="1" si="30"/>
        <v/>
      </c>
      <c r="BA34" s="347"/>
      <c r="BB34" s="406">
        <f>BB33+1</f>
        <v>45991</v>
      </c>
      <c r="BC34" s="407">
        <f t="shared" si="9"/>
        <v>45991</v>
      </c>
      <c r="BD34" s="376" t="str">
        <f t="shared" si="31"/>
        <v>日</v>
      </c>
      <c r="BE34" s="377" t="str">
        <f t="shared" ca="1" si="32"/>
        <v/>
      </c>
      <c r="BF34" s="347"/>
      <c r="BG34" s="406">
        <f>BG33+1</f>
        <v>46021</v>
      </c>
      <c r="BH34" s="407">
        <f t="shared" si="10"/>
        <v>46021</v>
      </c>
      <c r="BI34" s="376" t="str">
        <f t="shared" si="33"/>
        <v>火</v>
      </c>
      <c r="BJ34" s="377" t="str">
        <f t="shared" ca="1" si="34"/>
        <v/>
      </c>
      <c r="BK34" s="395"/>
    </row>
    <row r="35" spans="2:63" s="14" customFormat="1" ht="33.9" customHeight="1" thickBot="1">
      <c r="B35" s="15">
        <f t="shared" si="35"/>
        <v>45688</v>
      </c>
      <c r="C35" s="408">
        <f t="shared" si="36"/>
        <v>45688</v>
      </c>
      <c r="D35" s="378" t="str">
        <f t="shared" si="11"/>
        <v>金</v>
      </c>
      <c r="E35" s="379" t="str">
        <f t="shared" ca="1" si="12"/>
        <v/>
      </c>
      <c r="F35" s="544"/>
      <c r="G35" s="545"/>
      <c r="H35" s="546"/>
      <c r="I35" s="409">
        <f t="shared" si="37"/>
        <v>45719</v>
      </c>
      <c r="J35" s="410" t="str">
        <f t="shared" si="0"/>
        <v/>
      </c>
      <c r="K35" s="378" t="str">
        <f t="shared" si="13"/>
        <v/>
      </c>
      <c r="L35" s="379" t="str">
        <f t="shared" ca="1" si="14"/>
        <v/>
      </c>
      <c r="M35" s="396"/>
      <c r="N35" s="409">
        <f t="shared" si="38"/>
        <v>45747</v>
      </c>
      <c r="O35" s="410">
        <f t="shared" si="1"/>
        <v>45747</v>
      </c>
      <c r="P35" s="378" t="str">
        <f t="shared" si="15"/>
        <v>月</v>
      </c>
      <c r="Q35" s="379" t="str">
        <f t="shared" ca="1" si="16"/>
        <v/>
      </c>
      <c r="R35" s="396"/>
      <c r="S35" s="409">
        <f t="shared" si="39"/>
        <v>45778</v>
      </c>
      <c r="T35" s="410" t="str">
        <f t="shared" si="2"/>
        <v/>
      </c>
      <c r="U35" s="378" t="str">
        <f t="shared" si="17"/>
        <v/>
      </c>
      <c r="V35" s="379" t="str">
        <f t="shared" ca="1" si="18"/>
        <v/>
      </c>
      <c r="W35" s="396"/>
      <c r="X35" s="409">
        <f t="shared" si="40"/>
        <v>45808</v>
      </c>
      <c r="Y35" s="410">
        <f t="shared" si="3"/>
        <v>45808</v>
      </c>
      <c r="Z35" s="378" t="str">
        <f t="shared" si="19"/>
        <v>土</v>
      </c>
      <c r="AA35" s="379" t="str">
        <f t="shared" ca="1" si="20"/>
        <v/>
      </c>
      <c r="AB35" s="396"/>
      <c r="AC35" s="409">
        <f t="shared" si="41"/>
        <v>45839</v>
      </c>
      <c r="AD35" s="410" t="str">
        <f t="shared" si="4"/>
        <v/>
      </c>
      <c r="AE35" s="378" t="str">
        <f t="shared" si="21"/>
        <v/>
      </c>
      <c r="AF35" s="379" t="str">
        <f t="shared" ca="1" si="22"/>
        <v/>
      </c>
      <c r="AG35" s="396"/>
      <c r="AH35" s="409">
        <f t="shared" si="42"/>
        <v>45869</v>
      </c>
      <c r="AI35" s="410">
        <f t="shared" si="5"/>
        <v>45869</v>
      </c>
      <c r="AJ35" s="378" t="str">
        <f t="shared" si="23"/>
        <v>木</v>
      </c>
      <c r="AK35" s="379" t="str">
        <f t="shared" ca="1" si="24"/>
        <v/>
      </c>
      <c r="AL35" s="396"/>
      <c r="AM35" s="409">
        <f t="shared" si="43"/>
        <v>45900</v>
      </c>
      <c r="AN35" s="410">
        <f t="shared" si="6"/>
        <v>45900</v>
      </c>
      <c r="AO35" s="378" t="str">
        <f t="shared" si="25"/>
        <v>日</v>
      </c>
      <c r="AP35" s="379" t="str">
        <f t="shared" ca="1" si="26"/>
        <v/>
      </c>
      <c r="AQ35" s="396"/>
      <c r="AR35" s="409">
        <f t="shared" si="44"/>
        <v>45931</v>
      </c>
      <c r="AS35" s="410" t="str">
        <f t="shared" si="7"/>
        <v/>
      </c>
      <c r="AT35" s="378" t="str">
        <f t="shared" si="27"/>
        <v/>
      </c>
      <c r="AU35" s="379" t="str">
        <f t="shared" ca="1" si="28"/>
        <v/>
      </c>
      <c r="AV35" s="396"/>
      <c r="AW35" s="409">
        <f t="shared" si="45"/>
        <v>45961</v>
      </c>
      <c r="AX35" s="410">
        <f t="shared" si="8"/>
        <v>45961</v>
      </c>
      <c r="AY35" s="378" t="str">
        <f t="shared" si="29"/>
        <v>金</v>
      </c>
      <c r="AZ35" s="379" t="str">
        <f t="shared" ca="1" si="30"/>
        <v/>
      </c>
      <c r="BA35" s="396"/>
      <c r="BB35" s="409">
        <f t="shared" si="46"/>
        <v>45992</v>
      </c>
      <c r="BC35" s="410" t="str">
        <f t="shared" si="9"/>
        <v/>
      </c>
      <c r="BD35" s="378" t="str">
        <f t="shared" si="31"/>
        <v/>
      </c>
      <c r="BE35" s="379" t="str">
        <f t="shared" ca="1" si="32"/>
        <v/>
      </c>
      <c r="BF35" s="396"/>
      <c r="BG35" s="409">
        <f t="shared" si="47"/>
        <v>46022</v>
      </c>
      <c r="BH35" s="410">
        <f t="shared" si="10"/>
        <v>46022</v>
      </c>
      <c r="BI35" s="378" t="str">
        <f t="shared" si="33"/>
        <v>水</v>
      </c>
      <c r="BJ35" s="379" t="str">
        <f t="shared" ca="1" si="34"/>
        <v/>
      </c>
      <c r="BK35" s="397"/>
    </row>
    <row r="50" spans="1:62" s="10" customFormat="1">
      <c r="A50" s="1"/>
      <c r="B50" s="1"/>
      <c r="C50" s="355"/>
      <c r="D50" s="359"/>
      <c r="E50" s="6"/>
      <c r="I50" s="1"/>
      <c r="J50" s="355"/>
      <c r="K50" s="359"/>
      <c r="L50" s="6"/>
      <c r="N50" s="1"/>
      <c r="O50" s="355"/>
      <c r="P50" s="359"/>
      <c r="Q50" s="6"/>
      <c r="S50" s="1"/>
      <c r="T50" s="355"/>
      <c r="U50" s="359"/>
      <c r="V50" s="6"/>
      <c r="X50" s="1"/>
      <c r="Y50" s="355"/>
      <c r="Z50" s="359"/>
      <c r="AA50" s="6"/>
      <c r="AC50" s="1"/>
      <c r="AD50" s="355"/>
      <c r="AE50" s="359"/>
      <c r="AF50" s="6"/>
      <c r="AH50" s="1"/>
      <c r="AI50" s="355"/>
      <c r="AJ50" s="359"/>
      <c r="AK50" s="6"/>
      <c r="AM50" s="1"/>
      <c r="AN50" s="355"/>
      <c r="AO50" s="359"/>
      <c r="AP50" s="6"/>
      <c r="AR50" s="1"/>
      <c r="AS50" s="355"/>
      <c r="AT50" s="359"/>
      <c r="AU50" s="6"/>
      <c r="AW50" s="1"/>
      <c r="AX50" s="355"/>
      <c r="AY50" s="359"/>
      <c r="AZ50" s="6"/>
      <c r="BB50" s="1"/>
      <c r="BC50" s="355"/>
      <c r="BD50" s="359"/>
      <c r="BE50" s="6"/>
      <c r="BG50" s="1"/>
      <c r="BH50" s="355"/>
      <c r="BI50" s="359"/>
      <c r="BJ50" s="6"/>
    </row>
    <row r="51" spans="1:62" s="10" customFormat="1">
      <c r="A51" s="1"/>
      <c r="B51" s="1"/>
      <c r="C51" s="355"/>
      <c r="D51" s="359"/>
      <c r="E51" s="6"/>
      <c r="I51" s="1"/>
      <c r="J51" s="355"/>
      <c r="K51" s="359"/>
      <c r="L51" s="6"/>
      <c r="N51" s="1"/>
      <c r="O51" s="355"/>
      <c r="P51" s="359"/>
      <c r="Q51" s="6"/>
      <c r="S51" s="1"/>
      <c r="T51" s="355"/>
      <c r="U51" s="359"/>
      <c r="V51" s="6"/>
      <c r="X51" s="1"/>
      <c r="Y51" s="355"/>
      <c r="Z51" s="359"/>
      <c r="AA51" s="6"/>
      <c r="AC51" s="1"/>
      <c r="AD51" s="355"/>
      <c r="AE51" s="359"/>
      <c r="AF51" s="6"/>
      <c r="AH51" s="1"/>
      <c r="AI51" s="355"/>
      <c r="AJ51" s="359"/>
      <c r="AK51" s="6"/>
      <c r="AM51" s="1"/>
      <c r="AN51" s="355"/>
      <c r="AO51" s="359"/>
      <c r="AP51" s="6"/>
      <c r="AR51" s="1"/>
      <c r="AS51" s="355"/>
      <c r="AT51" s="359"/>
      <c r="AU51" s="6"/>
      <c r="AW51" s="1"/>
      <c r="AX51" s="355"/>
      <c r="AY51" s="359"/>
      <c r="AZ51" s="6"/>
      <c r="BB51" s="1"/>
      <c r="BC51" s="355"/>
      <c r="BD51" s="359"/>
      <c r="BE51" s="6"/>
      <c r="BG51" s="1"/>
      <c r="BH51" s="355"/>
      <c r="BI51" s="359"/>
      <c r="BJ51" s="6"/>
    </row>
    <row r="52" spans="1:62" s="10" customFormat="1">
      <c r="A52" s="1"/>
      <c r="B52" s="1"/>
      <c r="C52" s="355"/>
      <c r="D52" s="359"/>
      <c r="E52" s="6"/>
      <c r="I52" s="1"/>
      <c r="J52" s="355"/>
      <c r="K52" s="359"/>
      <c r="L52" s="6"/>
      <c r="N52" s="1"/>
      <c r="O52" s="355"/>
      <c r="P52" s="359"/>
      <c r="Q52" s="6"/>
      <c r="S52" s="1"/>
      <c r="T52" s="355"/>
      <c r="U52" s="359"/>
      <c r="V52" s="6"/>
      <c r="X52" s="1"/>
      <c r="Y52" s="355"/>
      <c r="Z52" s="359"/>
      <c r="AA52" s="6"/>
      <c r="AC52" s="1"/>
      <c r="AD52" s="355"/>
      <c r="AE52" s="359"/>
      <c r="AF52" s="6"/>
      <c r="AH52" s="1"/>
      <c r="AI52" s="355"/>
      <c r="AJ52" s="359"/>
      <c r="AK52" s="6"/>
      <c r="AM52" s="1"/>
      <c r="AN52" s="355"/>
      <c r="AO52" s="359"/>
      <c r="AP52" s="6"/>
      <c r="AR52" s="1"/>
      <c r="AS52" s="355"/>
      <c r="AT52" s="359"/>
      <c r="AU52" s="6"/>
      <c r="AW52" s="1"/>
      <c r="AX52" s="355"/>
      <c r="AY52" s="359"/>
      <c r="AZ52" s="6"/>
      <c r="BB52" s="1"/>
      <c r="BC52" s="355"/>
      <c r="BD52" s="359"/>
      <c r="BE52" s="6"/>
      <c r="BG52" s="1"/>
      <c r="BH52" s="355"/>
      <c r="BI52" s="359"/>
      <c r="BJ52" s="6"/>
    </row>
    <row r="53" spans="1:62" s="10" customFormat="1">
      <c r="A53" s="1"/>
      <c r="B53" s="1"/>
      <c r="C53" s="355"/>
      <c r="D53" s="359"/>
      <c r="E53" s="6"/>
      <c r="I53" s="1"/>
      <c r="J53" s="355"/>
      <c r="K53" s="359"/>
      <c r="L53" s="6"/>
      <c r="N53" s="1"/>
      <c r="O53" s="355"/>
      <c r="P53" s="359"/>
      <c r="Q53" s="6"/>
      <c r="S53" s="1"/>
      <c r="T53" s="355"/>
      <c r="U53" s="359"/>
      <c r="V53" s="6"/>
      <c r="X53" s="1"/>
      <c r="Y53" s="355"/>
      <c r="Z53" s="359"/>
      <c r="AA53" s="6"/>
      <c r="AC53" s="1"/>
      <c r="AD53" s="355"/>
      <c r="AE53" s="359"/>
      <c r="AF53" s="6"/>
      <c r="AH53" s="1"/>
      <c r="AI53" s="355"/>
      <c r="AJ53" s="359"/>
      <c r="AK53" s="6"/>
      <c r="AM53" s="1"/>
      <c r="AN53" s="355"/>
      <c r="AO53" s="359"/>
      <c r="AP53" s="6"/>
      <c r="AR53" s="1"/>
      <c r="AS53" s="355"/>
      <c r="AT53" s="359"/>
      <c r="AU53" s="6"/>
      <c r="AW53" s="1"/>
      <c r="AX53" s="355"/>
      <c r="AY53" s="359"/>
      <c r="AZ53" s="6"/>
      <c r="BB53" s="1"/>
      <c r="BC53" s="355"/>
      <c r="BD53" s="359"/>
      <c r="BE53" s="6"/>
      <c r="BG53" s="1"/>
      <c r="BH53" s="355"/>
      <c r="BI53" s="359"/>
      <c r="BJ53" s="6"/>
    </row>
    <row r="54" spans="1:62" s="10" customFormat="1">
      <c r="A54" s="1"/>
      <c r="B54" s="1"/>
      <c r="C54" s="355"/>
      <c r="D54" s="359"/>
      <c r="E54" s="6"/>
      <c r="I54" s="1"/>
      <c r="J54" s="355"/>
      <c r="K54" s="359"/>
      <c r="L54" s="6"/>
      <c r="N54" s="1"/>
      <c r="O54" s="355"/>
      <c r="P54" s="359"/>
      <c r="Q54" s="6"/>
      <c r="S54" s="1"/>
      <c r="T54" s="355"/>
      <c r="U54" s="359"/>
      <c r="V54" s="6"/>
      <c r="X54" s="1"/>
      <c r="Y54" s="355"/>
      <c r="Z54" s="359"/>
      <c r="AA54" s="6"/>
      <c r="AC54" s="1"/>
      <c r="AD54" s="355"/>
      <c r="AE54" s="359"/>
      <c r="AF54" s="6"/>
      <c r="AH54" s="1"/>
      <c r="AI54" s="355"/>
      <c r="AJ54" s="359"/>
      <c r="AK54" s="6"/>
      <c r="AM54" s="1"/>
      <c r="AN54" s="355"/>
      <c r="AO54" s="359"/>
      <c r="AP54" s="6"/>
      <c r="AR54" s="1"/>
      <c r="AS54" s="355"/>
      <c r="AT54" s="359"/>
      <c r="AU54" s="6"/>
      <c r="AW54" s="1"/>
      <c r="AX54" s="355"/>
      <c r="AY54" s="359"/>
      <c r="AZ54" s="6"/>
      <c r="BB54" s="1"/>
      <c r="BC54" s="355"/>
      <c r="BD54" s="359"/>
      <c r="BE54" s="6"/>
      <c r="BG54" s="1"/>
      <c r="BH54" s="355"/>
      <c r="BI54" s="359"/>
      <c r="BJ54" s="6"/>
    </row>
    <row r="55" spans="1:62" s="10" customFormat="1">
      <c r="A55" s="1"/>
      <c r="B55" s="1"/>
      <c r="C55" s="355"/>
      <c r="D55" s="359"/>
      <c r="E55" s="6"/>
      <c r="I55" s="1"/>
      <c r="J55" s="355"/>
      <c r="K55" s="359"/>
      <c r="L55" s="6"/>
      <c r="N55" s="1"/>
      <c r="O55" s="355"/>
      <c r="P55" s="359"/>
      <c r="Q55" s="6"/>
      <c r="S55" s="1"/>
      <c r="T55" s="355"/>
      <c r="U55" s="359"/>
      <c r="V55" s="6"/>
      <c r="X55" s="1"/>
      <c r="Y55" s="355"/>
      <c r="Z55" s="359"/>
      <c r="AA55" s="6"/>
      <c r="AC55" s="1"/>
      <c r="AD55" s="355"/>
      <c r="AE55" s="359"/>
      <c r="AF55" s="6"/>
      <c r="AH55" s="1"/>
      <c r="AI55" s="355"/>
      <c r="AJ55" s="359"/>
      <c r="AK55" s="6"/>
      <c r="AM55" s="1"/>
      <c r="AN55" s="355"/>
      <c r="AO55" s="359"/>
      <c r="AP55" s="6"/>
      <c r="AR55" s="1"/>
      <c r="AS55" s="355"/>
      <c r="AT55" s="359"/>
      <c r="AU55" s="6"/>
      <c r="AW55" s="1"/>
      <c r="AX55" s="355"/>
      <c r="AY55" s="359"/>
      <c r="AZ55" s="6"/>
      <c r="BB55" s="1"/>
      <c r="BC55" s="355"/>
      <c r="BD55" s="359"/>
      <c r="BE55" s="6"/>
      <c r="BG55" s="1"/>
      <c r="BH55" s="355"/>
      <c r="BI55" s="359"/>
      <c r="BJ55" s="6"/>
    </row>
    <row r="56" spans="1:62" s="10" customFormat="1">
      <c r="A56" s="1"/>
      <c r="B56" s="1"/>
      <c r="C56" s="355"/>
      <c r="D56" s="359"/>
      <c r="E56" s="6"/>
      <c r="I56" s="1"/>
      <c r="J56" s="355"/>
      <c r="K56" s="359"/>
      <c r="L56" s="6"/>
      <c r="N56" s="1"/>
      <c r="O56" s="355"/>
      <c r="P56" s="359"/>
      <c r="Q56" s="6"/>
      <c r="S56" s="1"/>
      <c r="T56" s="355"/>
      <c r="U56" s="359"/>
      <c r="V56" s="6"/>
      <c r="X56" s="1"/>
      <c r="Y56" s="355"/>
      <c r="Z56" s="359"/>
      <c r="AA56" s="6"/>
      <c r="AC56" s="1"/>
      <c r="AD56" s="355"/>
      <c r="AE56" s="359"/>
      <c r="AF56" s="6"/>
      <c r="AH56" s="1"/>
      <c r="AI56" s="355"/>
      <c r="AJ56" s="359"/>
      <c r="AK56" s="6"/>
      <c r="AM56" s="1"/>
      <c r="AN56" s="355"/>
      <c r="AO56" s="359"/>
      <c r="AP56" s="6"/>
      <c r="AR56" s="1"/>
      <c r="AS56" s="355"/>
      <c r="AT56" s="359"/>
      <c r="AU56" s="6"/>
      <c r="AW56" s="1"/>
      <c r="AX56" s="355"/>
      <c r="AY56" s="359"/>
      <c r="AZ56" s="6"/>
      <c r="BB56" s="1"/>
      <c r="BC56" s="355"/>
      <c r="BD56" s="359"/>
      <c r="BE56" s="6"/>
      <c r="BG56" s="1"/>
      <c r="BH56" s="355"/>
      <c r="BI56" s="359"/>
      <c r="BJ56" s="6"/>
    </row>
    <row r="57" spans="1:62" s="10" customFormat="1">
      <c r="A57" s="1"/>
      <c r="B57" s="1"/>
      <c r="C57" s="355"/>
      <c r="D57" s="359"/>
      <c r="E57" s="6"/>
      <c r="I57" s="1"/>
      <c r="J57" s="355"/>
      <c r="K57" s="359"/>
      <c r="L57" s="6"/>
      <c r="N57" s="1"/>
      <c r="O57" s="355"/>
      <c r="P57" s="359"/>
      <c r="Q57" s="6"/>
      <c r="S57" s="1"/>
      <c r="T57" s="355"/>
      <c r="U57" s="359"/>
      <c r="V57" s="6"/>
      <c r="X57" s="1"/>
      <c r="Y57" s="355"/>
      <c r="Z57" s="359"/>
      <c r="AA57" s="6"/>
      <c r="AC57" s="1"/>
      <c r="AD57" s="355"/>
      <c r="AE57" s="359"/>
      <c r="AF57" s="6"/>
      <c r="AH57" s="1"/>
      <c r="AI57" s="355"/>
      <c r="AJ57" s="359"/>
      <c r="AK57" s="6"/>
      <c r="AM57" s="1"/>
      <c r="AN57" s="355"/>
      <c r="AO57" s="359"/>
      <c r="AP57" s="6"/>
      <c r="AR57" s="1"/>
      <c r="AS57" s="355"/>
      <c r="AT57" s="359"/>
      <c r="AU57" s="6"/>
      <c r="AW57" s="1"/>
      <c r="AX57" s="355"/>
      <c r="AY57" s="359"/>
      <c r="AZ57" s="6"/>
      <c r="BB57" s="1"/>
      <c r="BC57" s="355"/>
      <c r="BD57" s="359"/>
      <c r="BE57" s="6"/>
      <c r="BG57" s="1"/>
      <c r="BH57" s="355"/>
      <c r="BI57" s="359"/>
      <c r="BJ57" s="6"/>
    </row>
    <row r="58" spans="1:62" s="10" customFormat="1">
      <c r="A58" s="1"/>
      <c r="B58" s="1"/>
      <c r="C58" s="355"/>
      <c r="D58" s="359"/>
      <c r="E58" s="6"/>
      <c r="I58" s="1"/>
      <c r="J58" s="355"/>
      <c r="K58" s="359"/>
      <c r="L58" s="6"/>
      <c r="N58" s="1"/>
      <c r="O58" s="355"/>
      <c r="P58" s="359"/>
      <c r="Q58" s="6"/>
      <c r="S58" s="1"/>
      <c r="T58" s="355"/>
      <c r="U58" s="359"/>
      <c r="V58" s="6"/>
      <c r="X58" s="1"/>
      <c r="Y58" s="355"/>
      <c r="Z58" s="359"/>
      <c r="AA58" s="6"/>
      <c r="AC58" s="1"/>
      <c r="AD58" s="355"/>
      <c r="AE58" s="359"/>
      <c r="AF58" s="6"/>
      <c r="AH58" s="1"/>
      <c r="AI58" s="355"/>
      <c r="AJ58" s="359"/>
      <c r="AK58" s="6"/>
      <c r="AM58" s="1"/>
      <c r="AN58" s="355"/>
      <c r="AO58" s="359"/>
      <c r="AP58" s="6"/>
      <c r="AR58" s="1"/>
      <c r="AS58" s="355"/>
      <c r="AT58" s="359"/>
      <c r="AU58" s="6"/>
      <c r="AW58" s="1"/>
      <c r="AX58" s="355"/>
      <c r="AY58" s="359"/>
      <c r="AZ58" s="6"/>
      <c r="BB58" s="1"/>
      <c r="BC58" s="355"/>
      <c r="BD58" s="359"/>
      <c r="BE58" s="6"/>
      <c r="BG58" s="1"/>
      <c r="BH58" s="355"/>
      <c r="BI58" s="359"/>
      <c r="BJ58" s="6"/>
    </row>
    <row r="59" spans="1:62" s="10" customFormat="1">
      <c r="A59" s="1"/>
      <c r="B59" s="1"/>
      <c r="C59" s="355"/>
      <c r="D59" s="359"/>
      <c r="E59" s="6"/>
      <c r="I59" s="1"/>
      <c r="J59" s="355"/>
      <c r="K59" s="359"/>
      <c r="L59" s="6"/>
      <c r="N59" s="1"/>
      <c r="O59" s="355"/>
      <c r="P59" s="359"/>
      <c r="Q59" s="6"/>
      <c r="S59" s="1"/>
      <c r="T59" s="355"/>
      <c r="U59" s="359"/>
      <c r="V59" s="6"/>
      <c r="X59" s="1"/>
      <c r="Y59" s="355"/>
      <c r="Z59" s="359"/>
      <c r="AA59" s="6"/>
      <c r="AC59" s="1"/>
      <c r="AD59" s="355"/>
      <c r="AE59" s="359"/>
      <c r="AF59" s="6"/>
      <c r="AH59" s="1"/>
      <c r="AI59" s="355"/>
      <c r="AJ59" s="359"/>
      <c r="AK59" s="6"/>
      <c r="AM59" s="1"/>
      <c r="AN59" s="355"/>
      <c r="AO59" s="359"/>
      <c r="AP59" s="6"/>
      <c r="AR59" s="1"/>
      <c r="AS59" s="355"/>
      <c r="AT59" s="359"/>
      <c r="AU59" s="6"/>
      <c r="AW59" s="1"/>
      <c r="AX59" s="355"/>
      <c r="AY59" s="359"/>
      <c r="AZ59" s="6"/>
      <c r="BB59" s="1"/>
      <c r="BC59" s="355"/>
      <c r="BD59" s="359"/>
      <c r="BE59" s="6"/>
      <c r="BG59" s="1"/>
      <c r="BH59" s="355"/>
      <c r="BI59" s="359"/>
      <c r="BJ59" s="6"/>
    </row>
    <row r="60" spans="1:62" s="10" customFormat="1">
      <c r="A60" s="1"/>
      <c r="B60" s="1"/>
      <c r="C60" s="355"/>
      <c r="D60" s="359"/>
      <c r="E60" s="6"/>
      <c r="I60" s="1"/>
      <c r="J60" s="355"/>
      <c r="K60" s="359"/>
      <c r="L60" s="6"/>
      <c r="N60" s="1"/>
      <c r="O60" s="355"/>
      <c r="P60" s="359"/>
      <c r="Q60" s="6"/>
      <c r="S60" s="1"/>
      <c r="T60" s="355"/>
      <c r="U60" s="359"/>
      <c r="V60" s="6"/>
      <c r="X60" s="1"/>
      <c r="Y60" s="355"/>
      <c r="Z60" s="359"/>
      <c r="AA60" s="6"/>
      <c r="AC60" s="1"/>
      <c r="AD60" s="355"/>
      <c r="AE60" s="359"/>
      <c r="AF60" s="6"/>
      <c r="AH60" s="1"/>
      <c r="AI60" s="355"/>
      <c r="AJ60" s="359"/>
      <c r="AK60" s="6"/>
      <c r="AM60" s="1"/>
      <c r="AN60" s="355"/>
      <c r="AO60" s="359"/>
      <c r="AP60" s="6"/>
      <c r="AR60" s="1"/>
      <c r="AS60" s="355"/>
      <c r="AT60" s="359"/>
      <c r="AU60" s="6"/>
      <c r="AW60" s="1"/>
      <c r="AX60" s="355"/>
      <c r="AY60" s="359"/>
      <c r="AZ60" s="6"/>
      <c r="BB60" s="1"/>
      <c r="BC60" s="355"/>
      <c r="BD60" s="359"/>
      <c r="BE60" s="6"/>
      <c r="BG60" s="1"/>
      <c r="BH60" s="355"/>
      <c r="BI60" s="359"/>
      <c r="BJ60" s="6"/>
    </row>
    <row r="61" spans="1:62" s="10" customFormat="1">
      <c r="A61" s="1"/>
      <c r="B61" s="1"/>
      <c r="C61" s="355"/>
      <c r="D61" s="359"/>
      <c r="E61" s="6"/>
      <c r="I61" s="1"/>
      <c r="J61" s="355"/>
      <c r="K61" s="359"/>
      <c r="L61" s="6"/>
      <c r="N61" s="1"/>
      <c r="O61" s="355"/>
      <c r="P61" s="359"/>
      <c r="Q61" s="6"/>
      <c r="S61" s="1"/>
      <c r="T61" s="355"/>
      <c r="U61" s="359"/>
      <c r="V61" s="6"/>
      <c r="X61" s="1"/>
      <c r="Y61" s="355"/>
      <c r="Z61" s="359"/>
      <c r="AA61" s="6"/>
      <c r="AC61" s="1"/>
      <c r="AD61" s="355"/>
      <c r="AE61" s="359"/>
      <c r="AF61" s="6"/>
      <c r="AH61" s="1"/>
      <c r="AI61" s="355"/>
      <c r="AJ61" s="359"/>
      <c r="AK61" s="6"/>
      <c r="AM61" s="1"/>
      <c r="AN61" s="355"/>
      <c r="AO61" s="359"/>
      <c r="AP61" s="6"/>
      <c r="AR61" s="1"/>
      <c r="AS61" s="355"/>
      <c r="AT61" s="359"/>
      <c r="AU61" s="6"/>
      <c r="AW61" s="1"/>
      <c r="AX61" s="355"/>
      <c r="AY61" s="359"/>
      <c r="AZ61" s="6"/>
      <c r="BB61" s="1"/>
      <c r="BC61" s="355"/>
      <c r="BD61" s="359"/>
      <c r="BE61" s="6"/>
      <c r="BG61" s="1"/>
      <c r="BH61" s="355"/>
      <c r="BI61" s="359"/>
      <c r="BJ61" s="6"/>
    </row>
    <row r="62" spans="1:62" s="10" customFormat="1">
      <c r="A62" s="1"/>
      <c r="B62" s="1"/>
      <c r="C62" s="355"/>
      <c r="D62" s="359"/>
      <c r="E62" s="6"/>
      <c r="I62" s="1"/>
      <c r="J62" s="355"/>
      <c r="K62" s="359"/>
      <c r="L62" s="6"/>
      <c r="N62" s="1"/>
      <c r="O62" s="355"/>
      <c r="P62" s="359"/>
      <c r="Q62" s="6"/>
      <c r="S62" s="1"/>
      <c r="T62" s="355"/>
      <c r="U62" s="359"/>
      <c r="V62" s="6"/>
      <c r="X62" s="1"/>
      <c r="Y62" s="355"/>
      <c r="Z62" s="359"/>
      <c r="AA62" s="6"/>
      <c r="AC62" s="1"/>
      <c r="AD62" s="355"/>
      <c r="AE62" s="359"/>
      <c r="AF62" s="6"/>
      <c r="AH62" s="1"/>
      <c r="AI62" s="355"/>
      <c r="AJ62" s="359"/>
      <c r="AK62" s="6"/>
      <c r="AM62" s="1"/>
      <c r="AN62" s="355"/>
      <c r="AO62" s="359"/>
      <c r="AP62" s="6"/>
      <c r="AR62" s="1"/>
      <c r="AS62" s="355"/>
      <c r="AT62" s="359"/>
      <c r="AU62" s="6"/>
      <c r="AW62" s="1"/>
      <c r="AX62" s="355"/>
      <c r="AY62" s="359"/>
      <c r="AZ62" s="6"/>
      <c r="BB62" s="1"/>
      <c r="BC62" s="355"/>
      <c r="BD62" s="359"/>
      <c r="BE62" s="6"/>
      <c r="BG62" s="1"/>
      <c r="BH62" s="355"/>
      <c r="BI62" s="359"/>
      <c r="BJ62" s="6"/>
    </row>
    <row r="63" spans="1:62" s="10" customFormat="1">
      <c r="A63" s="1"/>
      <c r="B63" s="1"/>
      <c r="C63" s="355"/>
      <c r="D63" s="359"/>
      <c r="E63" s="6"/>
      <c r="I63" s="1"/>
      <c r="J63" s="355"/>
      <c r="K63" s="359"/>
      <c r="L63" s="6"/>
      <c r="N63" s="1"/>
      <c r="O63" s="355"/>
      <c r="P63" s="359"/>
      <c r="Q63" s="6"/>
      <c r="S63" s="1"/>
      <c r="T63" s="355"/>
      <c r="U63" s="359"/>
      <c r="V63" s="6"/>
      <c r="X63" s="1"/>
      <c r="Y63" s="355"/>
      <c r="Z63" s="359"/>
      <c r="AA63" s="6"/>
      <c r="AC63" s="1"/>
      <c r="AD63" s="355"/>
      <c r="AE63" s="359"/>
      <c r="AF63" s="6"/>
      <c r="AH63" s="1"/>
      <c r="AI63" s="355"/>
      <c r="AJ63" s="359"/>
      <c r="AK63" s="6"/>
      <c r="AM63" s="1"/>
      <c r="AN63" s="355"/>
      <c r="AO63" s="359"/>
      <c r="AP63" s="6"/>
      <c r="AR63" s="1"/>
      <c r="AS63" s="355"/>
      <c r="AT63" s="359"/>
      <c r="AU63" s="6"/>
      <c r="AW63" s="1"/>
      <c r="AX63" s="355"/>
      <c r="AY63" s="359"/>
      <c r="AZ63" s="6"/>
      <c r="BB63" s="1"/>
      <c r="BC63" s="355"/>
      <c r="BD63" s="359"/>
      <c r="BE63" s="6"/>
      <c r="BG63" s="1"/>
      <c r="BH63" s="355"/>
      <c r="BI63" s="359"/>
      <c r="BJ63" s="6"/>
    </row>
    <row r="64" spans="1:62" s="10" customFormat="1">
      <c r="A64" s="1"/>
      <c r="B64" s="1"/>
      <c r="C64" s="355"/>
      <c r="D64" s="359"/>
      <c r="E64" s="6"/>
      <c r="I64" s="1"/>
      <c r="J64" s="355"/>
      <c r="K64" s="359"/>
      <c r="L64" s="6"/>
      <c r="N64" s="1"/>
      <c r="O64" s="355"/>
      <c r="P64" s="359"/>
      <c r="Q64" s="6"/>
      <c r="S64" s="1"/>
      <c r="T64" s="355"/>
      <c r="U64" s="359"/>
      <c r="V64" s="6"/>
      <c r="X64" s="1"/>
      <c r="Y64" s="355"/>
      <c r="Z64" s="359"/>
      <c r="AA64" s="6"/>
      <c r="AC64" s="1"/>
      <c r="AD64" s="355"/>
      <c r="AE64" s="359"/>
      <c r="AF64" s="6"/>
      <c r="AH64" s="1"/>
      <c r="AI64" s="355"/>
      <c r="AJ64" s="359"/>
      <c r="AK64" s="6"/>
      <c r="AM64" s="1"/>
      <c r="AN64" s="355"/>
      <c r="AO64" s="359"/>
      <c r="AP64" s="6"/>
      <c r="AR64" s="1"/>
      <c r="AS64" s="355"/>
      <c r="AT64" s="359"/>
      <c r="AU64" s="6"/>
      <c r="AW64" s="1"/>
      <c r="AX64" s="355"/>
      <c r="AY64" s="359"/>
      <c r="AZ64" s="6"/>
      <c r="BB64" s="1"/>
      <c r="BC64" s="355"/>
      <c r="BD64" s="359"/>
      <c r="BE64" s="6"/>
      <c r="BG64" s="1"/>
      <c r="BH64" s="355"/>
      <c r="BI64" s="359"/>
      <c r="BJ64" s="6"/>
    </row>
    <row r="65" spans="1:62" s="10" customFormat="1">
      <c r="A65" s="1"/>
      <c r="B65" s="1"/>
      <c r="C65" s="355"/>
      <c r="D65" s="359"/>
      <c r="E65" s="6"/>
      <c r="I65" s="1"/>
      <c r="J65" s="355"/>
      <c r="K65" s="359"/>
      <c r="L65" s="6"/>
      <c r="N65" s="1"/>
      <c r="O65" s="355"/>
      <c r="P65" s="359"/>
      <c r="Q65" s="6"/>
      <c r="S65" s="1"/>
      <c r="T65" s="355"/>
      <c r="U65" s="359"/>
      <c r="V65" s="6"/>
      <c r="X65" s="1"/>
      <c r="Y65" s="355"/>
      <c r="Z65" s="359"/>
      <c r="AA65" s="6"/>
      <c r="AC65" s="1"/>
      <c r="AD65" s="355"/>
      <c r="AE65" s="359"/>
      <c r="AF65" s="6"/>
      <c r="AH65" s="1"/>
      <c r="AI65" s="355"/>
      <c r="AJ65" s="359"/>
      <c r="AK65" s="6"/>
      <c r="AM65" s="1"/>
      <c r="AN65" s="355"/>
      <c r="AO65" s="359"/>
      <c r="AP65" s="6"/>
      <c r="AR65" s="1"/>
      <c r="AS65" s="355"/>
      <c r="AT65" s="359"/>
      <c r="AU65" s="6"/>
      <c r="AW65" s="1"/>
      <c r="AX65" s="355"/>
      <c r="AY65" s="359"/>
      <c r="AZ65" s="6"/>
      <c r="BB65" s="1"/>
      <c r="BC65" s="355"/>
      <c r="BD65" s="359"/>
      <c r="BE65" s="6"/>
      <c r="BG65" s="1"/>
      <c r="BH65" s="355"/>
      <c r="BI65" s="359"/>
      <c r="BJ65" s="6"/>
    </row>
    <row r="66" spans="1:62" s="10" customFormat="1">
      <c r="A66" s="1"/>
      <c r="B66" s="1"/>
      <c r="C66" s="355"/>
      <c r="D66" s="359"/>
      <c r="E66" s="6"/>
      <c r="I66" s="1"/>
      <c r="J66" s="355"/>
      <c r="K66" s="359"/>
      <c r="L66" s="6"/>
      <c r="N66" s="1"/>
      <c r="O66" s="355"/>
      <c r="P66" s="359"/>
      <c r="Q66" s="6"/>
      <c r="S66" s="1"/>
      <c r="T66" s="355"/>
      <c r="U66" s="359"/>
      <c r="V66" s="6"/>
      <c r="X66" s="1"/>
      <c r="Y66" s="355"/>
      <c r="Z66" s="359"/>
      <c r="AA66" s="6"/>
      <c r="AC66" s="1"/>
      <c r="AD66" s="355"/>
      <c r="AE66" s="359"/>
      <c r="AF66" s="6"/>
      <c r="AH66" s="1"/>
      <c r="AI66" s="355"/>
      <c r="AJ66" s="359"/>
      <c r="AK66" s="6"/>
      <c r="AM66" s="1"/>
      <c r="AN66" s="355"/>
      <c r="AO66" s="359"/>
      <c r="AP66" s="6"/>
      <c r="AR66" s="1"/>
      <c r="AS66" s="355"/>
      <c r="AT66" s="359"/>
      <c r="AU66" s="6"/>
      <c r="AW66" s="1"/>
      <c r="AX66" s="355"/>
      <c r="AY66" s="359"/>
      <c r="AZ66" s="6"/>
      <c r="BB66" s="1"/>
      <c r="BC66" s="355"/>
      <c r="BD66" s="359"/>
      <c r="BE66" s="6"/>
      <c r="BG66" s="1"/>
      <c r="BH66" s="355"/>
      <c r="BI66" s="359"/>
      <c r="BJ66" s="6"/>
    </row>
    <row r="67" spans="1:62" s="10" customFormat="1">
      <c r="A67" s="1"/>
      <c r="B67" s="1"/>
      <c r="C67" s="355"/>
      <c r="D67" s="359"/>
      <c r="E67" s="6"/>
      <c r="I67" s="1"/>
      <c r="J67" s="355"/>
      <c r="K67" s="359"/>
      <c r="L67" s="6"/>
      <c r="N67" s="1"/>
      <c r="O67" s="355"/>
      <c r="P67" s="359"/>
      <c r="Q67" s="6"/>
      <c r="S67" s="1"/>
      <c r="T67" s="355"/>
      <c r="U67" s="359"/>
      <c r="V67" s="6"/>
      <c r="X67" s="1"/>
      <c r="Y67" s="355"/>
      <c r="Z67" s="359"/>
      <c r="AA67" s="6"/>
      <c r="AC67" s="1"/>
      <c r="AD67" s="355"/>
      <c r="AE67" s="359"/>
      <c r="AF67" s="6"/>
      <c r="AH67" s="1"/>
      <c r="AI67" s="355"/>
      <c r="AJ67" s="359"/>
      <c r="AK67" s="6"/>
      <c r="AM67" s="1"/>
      <c r="AN67" s="355"/>
      <c r="AO67" s="359"/>
      <c r="AP67" s="6"/>
      <c r="AR67" s="1"/>
      <c r="AS67" s="355"/>
      <c r="AT67" s="359"/>
      <c r="AU67" s="6"/>
      <c r="AW67" s="1"/>
      <c r="AX67" s="355"/>
      <c r="AY67" s="359"/>
      <c r="AZ67" s="6"/>
      <c r="BB67" s="1"/>
      <c r="BC67" s="355"/>
      <c r="BD67" s="359"/>
      <c r="BE67" s="6"/>
      <c r="BG67" s="1"/>
      <c r="BH67" s="355"/>
      <c r="BI67" s="359"/>
      <c r="BJ67" s="6"/>
    </row>
    <row r="68" spans="1:62" s="10" customFormat="1">
      <c r="A68" s="1"/>
      <c r="B68" s="1"/>
      <c r="C68" s="355"/>
      <c r="D68" s="359"/>
      <c r="E68" s="6"/>
      <c r="I68" s="1"/>
      <c r="J68" s="355"/>
      <c r="K68" s="359"/>
      <c r="L68" s="6"/>
      <c r="N68" s="1"/>
      <c r="O68" s="355"/>
      <c r="P68" s="359"/>
      <c r="Q68" s="6"/>
      <c r="S68" s="1"/>
      <c r="T68" s="355"/>
      <c r="U68" s="359"/>
      <c r="V68" s="6"/>
      <c r="X68" s="1"/>
      <c r="Y68" s="355"/>
      <c r="Z68" s="359"/>
      <c r="AA68" s="6"/>
      <c r="AC68" s="1"/>
      <c r="AD68" s="355"/>
      <c r="AE68" s="359"/>
      <c r="AF68" s="6"/>
      <c r="AH68" s="1"/>
      <c r="AI68" s="355"/>
      <c r="AJ68" s="359"/>
      <c r="AK68" s="6"/>
      <c r="AM68" s="1"/>
      <c r="AN68" s="355"/>
      <c r="AO68" s="359"/>
      <c r="AP68" s="6"/>
      <c r="AR68" s="1"/>
      <c r="AS68" s="355"/>
      <c r="AT68" s="359"/>
      <c r="AU68" s="6"/>
      <c r="AW68" s="1"/>
      <c r="AX68" s="355"/>
      <c r="AY68" s="359"/>
      <c r="AZ68" s="6"/>
      <c r="BB68" s="1"/>
      <c r="BC68" s="355"/>
      <c r="BD68" s="359"/>
      <c r="BE68" s="6"/>
      <c r="BG68" s="1"/>
      <c r="BH68" s="355"/>
      <c r="BI68" s="359"/>
      <c r="BJ68" s="6"/>
    </row>
    <row r="69" spans="1:62" s="10" customFormat="1">
      <c r="A69" s="1"/>
      <c r="B69" s="1"/>
      <c r="C69" s="355"/>
      <c r="D69" s="359"/>
      <c r="E69" s="6"/>
      <c r="I69" s="1"/>
      <c r="J69" s="355"/>
      <c r="K69" s="359"/>
      <c r="L69" s="6"/>
      <c r="N69" s="1"/>
      <c r="O69" s="355"/>
      <c r="P69" s="359"/>
      <c r="Q69" s="6"/>
      <c r="S69" s="1"/>
      <c r="T69" s="355"/>
      <c r="U69" s="359"/>
      <c r="V69" s="6"/>
      <c r="X69" s="1"/>
      <c r="Y69" s="355"/>
      <c r="Z69" s="359"/>
      <c r="AA69" s="6"/>
      <c r="AC69" s="1"/>
      <c r="AD69" s="355"/>
      <c r="AE69" s="359"/>
      <c r="AF69" s="6"/>
      <c r="AH69" s="1"/>
      <c r="AI69" s="355"/>
      <c r="AJ69" s="359"/>
      <c r="AK69" s="6"/>
      <c r="AM69" s="1"/>
      <c r="AN69" s="355"/>
      <c r="AO69" s="359"/>
      <c r="AP69" s="6"/>
      <c r="AR69" s="1"/>
      <c r="AS69" s="355"/>
      <c r="AT69" s="359"/>
      <c r="AU69" s="6"/>
      <c r="AW69" s="1"/>
      <c r="AX69" s="355"/>
      <c r="AY69" s="359"/>
      <c r="AZ69" s="6"/>
      <c r="BB69" s="1"/>
      <c r="BC69" s="355"/>
      <c r="BD69" s="359"/>
      <c r="BE69" s="6"/>
      <c r="BG69" s="1"/>
      <c r="BH69" s="355"/>
      <c r="BI69" s="359"/>
      <c r="BJ69" s="6"/>
    </row>
    <row r="70" spans="1:62" s="10" customFormat="1">
      <c r="A70" s="1"/>
      <c r="B70" s="1"/>
      <c r="C70" s="355"/>
      <c r="D70" s="359"/>
      <c r="E70" s="6"/>
      <c r="I70" s="1"/>
      <c r="J70" s="355"/>
      <c r="K70" s="359"/>
      <c r="L70" s="6"/>
      <c r="N70" s="1"/>
      <c r="O70" s="355"/>
      <c r="P70" s="359"/>
      <c r="Q70" s="6"/>
      <c r="S70" s="1"/>
      <c r="T70" s="355"/>
      <c r="U70" s="359"/>
      <c r="V70" s="6"/>
      <c r="X70" s="1"/>
      <c r="Y70" s="355"/>
      <c r="Z70" s="359"/>
      <c r="AA70" s="6"/>
      <c r="AC70" s="1"/>
      <c r="AD70" s="355"/>
      <c r="AE70" s="359"/>
      <c r="AF70" s="6"/>
      <c r="AH70" s="1"/>
      <c r="AI70" s="355"/>
      <c r="AJ70" s="359"/>
      <c r="AK70" s="6"/>
      <c r="AM70" s="1"/>
      <c r="AN70" s="355"/>
      <c r="AO70" s="359"/>
      <c r="AP70" s="6"/>
      <c r="AR70" s="1"/>
      <c r="AS70" s="355"/>
      <c r="AT70" s="359"/>
      <c r="AU70" s="6"/>
      <c r="AW70" s="1"/>
      <c r="AX70" s="355"/>
      <c r="AY70" s="359"/>
      <c r="AZ70" s="6"/>
      <c r="BB70" s="1"/>
      <c r="BC70" s="355"/>
      <c r="BD70" s="359"/>
      <c r="BE70" s="6"/>
      <c r="BG70" s="1"/>
      <c r="BH70" s="355"/>
      <c r="BI70" s="359"/>
      <c r="BJ70" s="6"/>
    </row>
    <row r="71" spans="1:62" s="10" customFormat="1">
      <c r="A71" s="1"/>
      <c r="B71" s="1"/>
      <c r="C71" s="355"/>
      <c r="D71" s="359"/>
      <c r="E71" s="6"/>
      <c r="I71" s="1"/>
      <c r="J71" s="355"/>
      <c r="K71" s="359"/>
      <c r="L71" s="6"/>
      <c r="N71" s="1"/>
      <c r="O71" s="355"/>
      <c r="P71" s="359"/>
      <c r="Q71" s="6"/>
      <c r="S71" s="1"/>
      <c r="T71" s="355"/>
      <c r="U71" s="359"/>
      <c r="V71" s="6"/>
      <c r="X71" s="1"/>
      <c r="Y71" s="355"/>
      <c r="Z71" s="359"/>
      <c r="AA71" s="6"/>
      <c r="AC71" s="1"/>
      <c r="AD71" s="355"/>
      <c r="AE71" s="359"/>
      <c r="AF71" s="6"/>
      <c r="AH71" s="1"/>
      <c r="AI71" s="355"/>
      <c r="AJ71" s="359"/>
      <c r="AK71" s="6"/>
      <c r="AM71" s="1"/>
      <c r="AN71" s="355"/>
      <c r="AO71" s="359"/>
      <c r="AP71" s="6"/>
      <c r="AR71" s="1"/>
      <c r="AS71" s="355"/>
      <c r="AT71" s="359"/>
      <c r="AU71" s="6"/>
      <c r="AW71" s="1"/>
      <c r="AX71" s="355"/>
      <c r="AY71" s="359"/>
      <c r="AZ71" s="6"/>
      <c r="BB71" s="1"/>
      <c r="BC71" s="355"/>
      <c r="BD71" s="359"/>
      <c r="BE71" s="6"/>
      <c r="BG71" s="1"/>
      <c r="BH71" s="355"/>
      <c r="BI71" s="359"/>
      <c r="BJ71" s="6"/>
    </row>
    <row r="72" spans="1:62" s="10" customFormat="1">
      <c r="A72" s="1"/>
      <c r="B72" s="1"/>
      <c r="C72" s="355"/>
      <c r="D72" s="359"/>
      <c r="E72" s="6"/>
      <c r="I72" s="1"/>
      <c r="J72" s="355"/>
      <c r="K72" s="359"/>
      <c r="L72" s="6"/>
      <c r="N72" s="1"/>
      <c r="O72" s="355"/>
      <c r="P72" s="359"/>
      <c r="Q72" s="6"/>
      <c r="S72" s="1"/>
      <c r="T72" s="355"/>
      <c r="U72" s="359"/>
      <c r="V72" s="6"/>
      <c r="X72" s="1"/>
      <c r="Y72" s="355"/>
      <c r="Z72" s="359"/>
      <c r="AA72" s="6"/>
      <c r="AC72" s="1"/>
      <c r="AD72" s="355"/>
      <c r="AE72" s="359"/>
      <c r="AF72" s="6"/>
      <c r="AH72" s="1"/>
      <c r="AI72" s="355"/>
      <c r="AJ72" s="359"/>
      <c r="AK72" s="6"/>
      <c r="AM72" s="1"/>
      <c r="AN72" s="355"/>
      <c r="AO72" s="359"/>
      <c r="AP72" s="6"/>
      <c r="AR72" s="1"/>
      <c r="AS72" s="355"/>
      <c r="AT72" s="359"/>
      <c r="AU72" s="6"/>
      <c r="AW72" s="1"/>
      <c r="AX72" s="355"/>
      <c r="AY72" s="359"/>
      <c r="AZ72" s="6"/>
      <c r="BB72" s="1"/>
      <c r="BC72" s="355"/>
      <c r="BD72" s="359"/>
      <c r="BE72" s="6"/>
      <c r="BG72" s="1"/>
      <c r="BH72" s="355"/>
      <c r="BI72" s="359"/>
      <c r="BJ72" s="6"/>
    </row>
    <row r="73" spans="1:62" s="10" customFormat="1">
      <c r="A73" s="1"/>
      <c r="B73" s="1"/>
      <c r="C73" s="355"/>
      <c r="D73" s="359"/>
      <c r="E73" s="6"/>
      <c r="I73" s="1"/>
      <c r="J73" s="355"/>
      <c r="K73" s="359"/>
      <c r="L73" s="6"/>
      <c r="N73" s="1"/>
      <c r="O73" s="355"/>
      <c r="P73" s="359"/>
      <c r="Q73" s="6"/>
      <c r="S73" s="1"/>
      <c r="T73" s="355"/>
      <c r="U73" s="359"/>
      <c r="V73" s="6"/>
      <c r="X73" s="1"/>
      <c r="Y73" s="355"/>
      <c r="Z73" s="359"/>
      <c r="AA73" s="6"/>
      <c r="AC73" s="1"/>
      <c r="AD73" s="355"/>
      <c r="AE73" s="359"/>
      <c r="AF73" s="6"/>
      <c r="AH73" s="1"/>
      <c r="AI73" s="355"/>
      <c r="AJ73" s="359"/>
      <c r="AK73" s="6"/>
      <c r="AM73" s="1"/>
      <c r="AN73" s="355"/>
      <c r="AO73" s="359"/>
      <c r="AP73" s="6"/>
      <c r="AR73" s="1"/>
      <c r="AS73" s="355"/>
      <c r="AT73" s="359"/>
      <c r="AU73" s="6"/>
      <c r="AW73" s="1"/>
      <c r="AX73" s="355"/>
      <c r="AY73" s="359"/>
      <c r="AZ73" s="6"/>
      <c r="BB73" s="1"/>
      <c r="BC73" s="355"/>
      <c r="BD73" s="359"/>
      <c r="BE73" s="6"/>
      <c r="BG73" s="1"/>
      <c r="BH73" s="355"/>
      <c r="BI73" s="359"/>
      <c r="BJ73" s="6"/>
    </row>
    <row r="74" spans="1:62" s="10" customFormat="1">
      <c r="A74" s="1"/>
      <c r="B74" s="1"/>
      <c r="C74" s="355"/>
      <c r="D74" s="359"/>
      <c r="E74" s="6"/>
      <c r="I74" s="1"/>
      <c r="J74" s="355"/>
      <c r="K74" s="359"/>
      <c r="L74" s="6"/>
      <c r="N74" s="1"/>
      <c r="O74" s="355"/>
      <c r="P74" s="359"/>
      <c r="Q74" s="6"/>
      <c r="S74" s="1"/>
      <c r="T74" s="355"/>
      <c r="U74" s="359"/>
      <c r="V74" s="6"/>
      <c r="X74" s="1"/>
      <c r="Y74" s="355"/>
      <c r="Z74" s="359"/>
      <c r="AA74" s="6"/>
      <c r="AC74" s="1"/>
      <c r="AD74" s="355"/>
      <c r="AE74" s="359"/>
      <c r="AF74" s="6"/>
      <c r="AH74" s="1"/>
      <c r="AI74" s="355"/>
      <c r="AJ74" s="359"/>
      <c r="AK74" s="6"/>
      <c r="AM74" s="1"/>
      <c r="AN74" s="355"/>
      <c r="AO74" s="359"/>
      <c r="AP74" s="6"/>
      <c r="AR74" s="1"/>
      <c r="AS74" s="355"/>
      <c r="AT74" s="359"/>
      <c r="AU74" s="6"/>
      <c r="AW74" s="1"/>
      <c r="AX74" s="355"/>
      <c r="AY74" s="359"/>
      <c r="AZ74" s="6"/>
      <c r="BB74" s="1"/>
      <c r="BC74" s="355"/>
      <c r="BD74" s="359"/>
      <c r="BE74" s="6"/>
      <c r="BG74" s="1"/>
      <c r="BH74" s="355"/>
      <c r="BI74" s="359"/>
      <c r="BJ74" s="6"/>
    </row>
    <row r="75" spans="1:62" s="10" customFormat="1">
      <c r="A75" s="1"/>
      <c r="B75" s="1"/>
      <c r="C75" s="355"/>
      <c r="D75" s="359"/>
      <c r="E75" s="6"/>
      <c r="I75" s="1"/>
      <c r="J75" s="355"/>
      <c r="K75" s="359"/>
      <c r="L75" s="6"/>
      <c r="N75" s="1"/>
      <c r="O75" s="355"/>
      <c r="P75" s="359"/>
      <c r="Q75" s="6"/>
      <c r="S75" s="1"/>
      <c r="T75" s="355"/>
      <c r="U75" s="359"/>
      <c r="V75" s="6"/>
      <c r="X75" s="1"/>
      <c r="Y75" s="355"/>
      <c r="Z75" s="359"/>
      <c r="AA75" s="6"/>
      <c r="AC75" s="1"/>
      <c r="AD75" s="355"/>
      <c r="AE75" s="359"/>
      <c r="AF75" s="6"/>
      <c r="AH75" s="1"/>
      <c r="AI75" s="355"/>
      <c r="AJ75" s="359"/>
      <c r="AK75" s="6"/>
      <c r="AM75" s="1"/>
      <c r="AN75" s="355"/>
      <c r="AO75" s="359"/>
      <c r="AP75" s="6"/>
      <c r="AR75" s="1"/>
      <c r="AS75" s="355"/>
      <c r="AT75" s="359"/>
      <c r="AU75" s="6"/>
      <c r="AW75" s="1"/>
      <c r="AX75" s="355"/>
      <c r="AY75" s="359"/>
      <c r="AZ75" s="6"/>
      <c r="BB75" s="1"/>
      <c r="BC75" s="355"/>
      <c r="BD75" s="359"/>
      <c r="BE75" s="6"/>
      <c r="BG75" s="1"/>
      <c r="BH75" s="355"/>
      <c r="BI75" s="359"/>
      <c r="BJ75" s="6"/>
    </row>
    <row r="76" spans="1:62" s="10" customFormat="1">
      <c r="A76" s="1"/>
      <c r="B76" s="1"/>
      <c r="C76" s="355"/>
      <c r="D76" s="359"/>
      <c r="E76" s="6"/>
      <c r="I76" s="1"/>
      <c r="J76" s="355"/>
      <c r="K76" s="359"/>
      <c r="L76" s="6"/>
      <c r="N76" s="1"/>
      <c r="O76" s="355"/>
      <c r="P76" s="359"/>
      <c r="Q76" s="6"/>
      <c r="S76" s="1"/>
      <c r="T76" s="355"/>
      <c r="U76" s="359"/>
      <c r="V76" s="6"/>
      <c r="X76" s="1"/>
      <c r="Y76" s="355"/>
      <c r="Z76" s="359"/>
      <c r="AA76" s="6"/>
      <c r="AC76" s="1"/>
      <c r="AD76" s="355"/>
      <c r="AE76" s="359"/>
      <c r="AF76" s="6"/>
      <c r="AH76" s="1"/>
      <c r="AI76" s="355"/>
      <c r="AJ76" s="359"/>
      <c r="AK76" s="6"/>
      <c r="AM76" s="1"/>
      <c r="AN76" s="355"/>
      <c r="AO76" s="359"/>
      <c r="AP76" s="6"/>
      <c r="AR76" s="1"/>
      <c r="AS76" s="355"/>
      <c r="AT76" s="359"/>
      <c r="AU76" s="6"/>
      <c r="AW76" s="1"/>
      <c r="AX76" s="355"/>
      <c r="AY76" s="359"/>
      <c r="AZ76" s="6"/>
      <c r="BB76" s="1"/>
      <c r="BC76" s="355"/>
      <c r="BD76" s="359"/>
      <c r="BE76" s="6"/>
      <c r="BG76" s="1"/>
      <c r="BH76" s="355"/>
      <c r="BI76" s="359"/>
      <c r="BJ76" s="6"/>
    </row>
    <row r="77" spans="1:62" s="10" customFormat="1">
      <c r="A77" s="1"/>
      <c r="B77" s="1"/>
      <c r="C77" s="355"/>
      <c r="D77" s="359"/>
      <c r="E77" s="6"/>
      <c r="I77" s="1"/>
      <c r="J77" s="355"/>
      <c r="K77" s="359"/>
      <c r="L77" s="6"/>
      <c r="N77" s="1"/>
      <c r="O77" s="355"/>
      <c r="P77" s="359"/>
      <c r="Q77" s="6"/>
      <c r="S77" s="1"/>
      <c r="T77" s="355"/>
      <c r="U77" s="359"/>
      <c r="V77" s="6"/>
      <c r="X77" s="1"/>
      <c r="Y77" s="355"/>
      <c r="Z77" s="359"/>
      <c r="AA77" s="6"/>
      <c r="AC77" s="1"/>
      <c r="AD77" s="355"/>
      <c r="AE77" s="359"/>
      <c r="AF77" s="6"/>
      <c r="AH77" s="1"/>
      <c r="AI77" s="355"/>
      <c r="AJ77" s="359"/>
      <c r="AK77" s="6"/>
      <c r="AM77" s="1"/>
      <c r="AN77" s="355"/>
      <c r="AO77" s="359"/>
      <c r="AP77" s="6"/>
      <c r="AR77" s="1"/>
      <c r="AS77" s="355"/>
      <c r="AT77" s="359"/>
      <c r="AU77" s="6"/>
      <c r="AW77" s="1"/>
      <c r="AX77" s="355"/>
      <c r="AY77" s="359"/>
      <c r="AZ77" s="6"/>
      <c r="BB77" s="1"/>
      <c r="BC77" s="355"/>
      <c r="BD77" s="359"/>
      <c r="BE77" s="6"/>
      <c r="BG77" s="1"/>
      <c r="BH77" s="355"/>
      <c r="BI77" s="359"/>
      <c r="BJ77" s="6"/>
    </row>
    <row r="78" spans="1:62" s="10" customFormat="1">
      <c r="A78" s="1"/>
      <c r="B78" s="1"/>
      <c r="C78" s="355"/>
      <c r="D78" s="359"/>
      <c r="E78" s="6"/>
      <c r="I78" s="1"/>
      <c r="J78" s="355"/>
      <c r="K78" s="359"/>
      <c r="L78" s="6"/>
      <c r="N78" s="1"/>
      <c r="O78" s="355"/>
      <c r="P78" s="359"/>
      <c r="Q78" s="6"/>
      <c r="S78" s="1"/>
      <c r="T78" s="355"/>
      <c r="U78" s="359"/>
      <c r="V78" s="6"/>
      <c r="X78" s="1"/>
      <c r="Y78" s="355"/>
      <c r="Z78" s="359"/>
      <c r="AA78" s="6"/>
      <c r="AC78" s="1"/>
      <c r="AD78" s="355"/>
      <c r="AE78" s="359"/>
      <c r="AF78" s="6"/>
      <c r="AH78" s="1"/>
      <c r="AI78" s="355"/>
      <c r="AJ78" s="359"/>
      <c r="AK78" s="6"/>
      <c r="AM78" s="1"/>
      <c r="AN78" s="355"/>
      <c r="AO78" s="359"/>
      <c r="AP78" s="6"/>
      <c r="AR78" s="1"/>
      <c r="AS78" s="355"/>
      <c r="AT78" s="359"/>
      <c r="AU78" s="6"/>
      <c r="AW78" s="1"/>
      <c r="AX78" s="355"/>
      <c r="AY78" s="359"/>
      <c r="AZ78" s="6"/>
      <c r="BB78" s="1"/>
      <c r="BC78" s="355"/>
      <c r="BD78" s="359"/>
      <c r="BE78" s="6"/>
      <c r="BG78" s="1"/>
      <c r="BH78" s="355"/>
      <c r="BI78" s="359"/>
      <c r="BJ78" s="6"/>
    </row>
    <row r="79" spans="1:62" s="10" customFormat="1">
      <c r="A79" s="1"/>
      <c r="B79" s="1"/>
      <c r="C79" s="355"/>
      <c r="D79" s="359"/>
      <c r="E79" s="6"/>
      <c r="I79" s="1"/>
      <c r="J79" s="355"/>
      <c r="K79" s="359"/>
      <c r="L79" s="6"/>
      <c r="N79" s="1"/>
      <c r="O79" s="355"/>
      <c r="P79" s="359"/>
      <c r="Q79" s="6"/>
      <c r="S79" s="1"/>
      <c r="T79" s="355"/>
      <c r="U79" s="359"/>
      <c r="V79" s="6"/>
      <c r="X79" s="1"/>
      <c r="Y79" s="355"/>
      <c r="Z79" s="359"/>
      <c r="AA79" s="6"/>
      <c r="AC79" s="1"/>
      <c r="AD79" s="355"/>
      <c r="AE79" s="359"/>
      <c r="AF79" s="6"/>
      <c r="AH79" s="1"/>
      <c r="AI79" s="355"/>
      <c r="AJ79" s="359"/>
      <c r="AK79" s="6"/>
      <c r="AM79" s="1"/>
      <c r="AN79" s="355"/>
      <c r="AO79" s="359"/>
      <c r="AP79" s="6"/>
      <c r="AR79" s="1"/>
      <c r="AS79" s="355"/>
      <c r="AT79" s="359"/>
      <c r="AU79" s="6"/>
      <c r="AW79" s="1"/>
      <c r="AX79" s="355"/>
      <c r="AY79" s="359"/>
      <c r="AZ79" s="6"/>
      <c r="BB79" s="1"/>
      <c r="BC79" s="355"/>
      <c r="BD79" s="359"/>
      <c r="BE79" s="6"/>
      <c r="BG79" s="1"/>
      <c r="BH79" s="355"/>
      <c r="BI79" s="359"/>
      <c r="BJ79" s="6"/>
    </row>
    <row r="80" spans="1:62" s="10" customFormat="1">
      <c r="A80" s="1"/>
      <c r="B80" s="1"/>
      <c r="C80" s="355"/>
      <c r="D80" s="359"/>
      <c r="E80" s="6"/>
      <c r="I80" s="1"/>
      <c r="J80" s="355"/>
      <c r="K80" s="359"/>
      <c r="L80" s="6"/>
      <c r="N80" s="1"/>
      <c r="O80" s="355"/>
      <c r="P80" s="359"/>
      <c r="Q80" s="6"/>
      <c r="S80" s="1"/>
      <c r="T80" s="355"/>
      <c r="U80" s="359"/>
      <c r="V80" s="6"/>
      <c r="X80" s="1"/>
      <c r="Y80" s="355"/>
      <c r="Z80" s="359"/>
      <c r="AA80" s="6"/>
      <c r="AC80" s="1"/>
      <c r="AD80" s="355"/>
      <c r="AE80" s="359"/>
      <c r="AF80" s="6"/>
      <c r="AH80" s="1"/>
      <c r="AI80" s="355"/>
      <c r="AJ80" s="359"/>
      <c r="AK80" s="6"/>
      <c r="AM80" s="1"/>
      <c r="AN80" s="355"/>
      <c r="AO80" s="359"/>
      <c r="AP80" s="6"/>
      <c r="AR80" s="1"/>
      <c r="AS80" s="355"/>
      <c r="AT80" s="359"/>
      <c r="AU80" s="6"/>
      <c r="AW80" s="1"/>
      <c r="AX80" s="355"/>
      <c r="AY80" s="359"/>
      <c r="AZ80" s="6"/>
      <c r="BB80" s="1"/>
      <c r="BC80" s="355"/>
      <c r="BD80" s="359"/>
      <c r="BE80" s="6"/>
      <c r="BG80" s="1"/>
      <c r="BH80" s="355"/>
      <c r="BI80" s="359"/>
      <c r="BJ80" s="6"/>
    </row>
    <row r="81" spans="1:62" s="10" customFormat="1">
      <c r="A81" s="1"/>
      <c r="B81" s="1"/>
      <c r="C81" s="355"/>
      <c r="D81" s="359"/>
      <c r="E81" s="6"/>
      <c r="I81" s="1"/>
      <c r="J81" s="355"/>
      <c r="K81" s="359"/>
      <c r="L81" s="6"/>
      <c r="N81" s="1"/>
      <c r="O81" s="355"/>
      <c r="P81" s="359"/>
      <c r="Q81" s="6"/>
      <c r="S81" s="1"/>
      <c r="T81" s="355"/>
      <c r="U81" s="359"/>
      <c r="V81" s="6"/>
      <c r="X81" s="1"/>
      <c r="Y81" s="355"/>
      <c r="Z81" s="359"/>
      <c r="AA81" s="6"/>
      <c r="AC81" s="1"/>
      <c r="AD81" s="355"/>
      <c r="AE81" s="359"/>
      <c r="AF81" s="6"/>
      <c r="AH81" s="1"/>
      <c r="AI81" s="355"/>
      <c r="AJ81" s="359"/>
      <c r="AK81" s="6"/>
      <c r="AM81" s="1"/>
      <c r="AN81" s="355"/>
      <c r="AO81" s="359"/>
      <c r="AP81" s="6"/>
      <c r="AR81" s="1"/>
      <c r="AS81" s="355"/>
      <c r="AT81" s="359"/>
      <c r="AU81" s="6"/>
      <c r="AW81" s="1"/>
      <c r="AX81" s="355"/>
      <c r="AY81" s="359"/>
      <c r="AZ81" s="6"/>
      <c r="BB81" s="1"/>
      <c r="BC81" s="355"/>
      <c r="BD81" s="359"/>
      <c r="BE81" s="6"/>
      <c r="BG81" s="1"/>
      <c r="BH81" s="355"/>
      <c r="BI81" s="359"/>
      <c r="BJ81" s="6"/>
    </row>
    <row r="82" spans="1:62" s="10" customFormat="1">
      <c r="A82" s="1"/>
      <c r="B82" s="1"/>
      <c r="C82" s="355"/>
      <c r="D82" s="359"/>
      <c r="E82" s="6"/>
      <c r="I82" s="1"/>
      <c r="J82" s="355"/>
      <c r="K82" s="359"/>
      <c r="L82" s="6"/>
      <c r="N82" s="1"/>
      <c r="O82" s="355"/>
      <c r="P82" s="359"/>
      <c r="Q82" s="6"/>
      <c r="S82" s="1"/>
      <c r="T82" s="355"/>
      <c r="U82" s="359"/>
      <c r="V82" s="6"/>
      <c r="X82" s="1"/>
      <c r="Y82" s="355"/>
      <c r="Z82" s="359"/>
      <c r="AA82" s="6"/>
      <c r="AC82" s="1"/>
      <c r="AD82" s="355"/>
      <c r="AE82" s="359"/>
      <c r="AF82" s="6"/>
      <c r="AH82" s="1"/>
      <c r="AI82" s="355"/>
      <c r="AJ82" s="359"/>
      <c r="AK82" s="6"/>
      <c r="AM82" s="1"/>
      <c r="AN82" s="355"/>
      <c r="AO82" s="359"/>
      <c r="AP82" s="6"/>
      <c r="AR82" s="1"/>
      <c r="AS82" s="355"/>
      <c r="AT82" s="359"/>
      <c r="AU82" s="6"/>
      <c r="AW82" s="1"/>
      <c r="AX82" s="355"/>
      <c r="AY82" s="359"/>
      <c r="AZ82" s="6"/>
      <c r="BB82" s="1"/>
      <c r="BC82" s="355"/>
      <c r="BD82" s="359"/>
      <c r="BE82" s="6"/>
      <c r="BG82" s="1"/>
      <c r="BH82" s="355"/>
      <c r="BI82" s="359"/>
      <c r="BJ82" s="6"/>
    </row>
    <row r="83" spans="1:62" s="10" customFormat="1">
      <c r="A83" s="1"/>
      <c r="B83" s="1"/>
      <c r="C83" s="355"/>
      <c r="D83" s="359"/>
      <c r="E83" s="6"/>
      <c r="I83" s="1"/>
      <c r="J83" s="355"/>
      <c r="K83" s="359"/>
      <c r="L83" s="6"/>
      <c r="N83" s="1"/>
      <c r="O83" s="355"/>
      <c r="P83" s="359"/>
      <c r="Q83" s="6"/>
      <c r="S83" s="1"/>
      <c r="T83" s="355"/>
      <c r="U83" s="359"/>
      <c r="V83" s="6"/>
      <c r="X83" s="1"/>
      <c r="Y83" s="355"/>
      <c r="Z83" s="359"/>
      <c r="AA83" s="6"/>
      <c r="AC83" s="1"/>
      <c r="AD83" s="355"/>
      <c r="AE83" s="359"/>
      <c r="AF83" s="6"/>
      <c r="AH83" s="1"/>
      <c r="AI83" s="355"/>
      <c r="AJ83" s="359"/>
      <c r="AK83" s="6"/>
      <c r="AM83" s="1"/>
      <c r="AN83" s="355"/>
      <c r="AO83" s="359"/>
      <c r="AP83" s="6"/>
      <c r="AR83" s="1"/>
      <c r="AS83" s="355"/>
      <c r="AT83" s="359"/>
      <c r="AU83" s="6"/>
      <c r="AW83" s="1"/>
      <c r="AX83" s="355"/>
      <c r="AY83" s="359"/>
      <c r="AZ83" s="6"/>
      <c r="BB83" s="1"/>
      <c r="BC83" s="355"/>
      <c r="BD83" s="359"/>
      <c r="BE83" s="6"/>
      <c r="BG83" s="1"/>
      <c r="BH83" s="355"/>
      <c r="BI83" s="359"/>
      <c r="BJ83" s="6"/>
    </row>
    <row r="84" spans="1:62" s="10" customFormat="1">
      <c r="A84" s="1"/>
      <c r="B84" s="1"/>
      <c r="C84" s="355"/>
      <c r="D84" s="359"/>
      <c r="E84" s="6"/>
      <c r="I84" s="1"/>
      <c r="J84" s="355"/>
      <c r="K84" s="359"/>
      <c r="L84" s="6"/>
      <c r="N84" s="1"/>
      <c r="O84" s="355"/>
      <c r="P84" s="359"/>
      <c r="Q84" s="6"/>
      <c r="S84" s="1"/>
      <c r="T84" s="355"/>
      <c r="U84" s="359"/>
      <c r="V84" s="6"/>
      <c r="X84" s="1"/>
      <c r="Y84" s="355"/>
      <c r="Z84" s="359"/>
      <c r="AA84" s="6"/>
      <c r="AC84" s="1"/>
      <c r="AD84" s="355"/>
      <c r="AE84" s="359"/>
      <c r="AF84" s="6"/>
      <c r="AH84" s="1"/>
      <c r="AI84" s="355"/>
      <c r="AJ84" s="359"/>
      <c r="AK84" s="6"/>
      <c r="AM84" s="1"/>
      <c r="AN84" s="355"/>
      <c r="AO84" s="359"/>
      <c r="AP84" s="6"/>
      <c r="AR84" s="1"/>
      <c r="AS84" s="355"/>
      <c r="AT84" s="359"/>
      <c r="AU84" s="6"/>
      <c r="AW84" s="1"/>
      <c r="AX84" s="355"/>
      <c r="AY84" s="359"/>
      <c r="AZ84" s="6"/>
      <c r="BB84" s="1"/>
      <c r="BC84" s="355"/>
      <c r="BD84" s="359"/>
      <c r="BE84" s="6"/>
      <c r="BG84" s="1"/>
      <c r="BH84" s="355"/>
      <c r="BI84" s="359"/>
      <c r="BJ84" s="6"/>
    </row>
    <row r="85" spans="1:62" s="10" customFormat="1">
      <c r="A85" s="1"/>
      <c r="B85" s="1"/>
      <c r="C85" s="355"/>
      <c r="D85" s="359"/>
      <c r="E85" s="6"/>
      <c r="I85" s="1"/>
      <c r="J85" s="355"/>
      <c r="K85" s="359"/>
      <c r="L85" s="6"/>
      <c r="N85" s="1"/>
      <c r="O85" s="355"/>
      <c r="P85" s="359"/>
      <c r="Q85" s="6"/>
      <c r="S85" s="1"/>
      <c r="T85" s="355"/>
      <c r="U85" s="359"/>
      <c r="V85" s="6"/>
      <c r="X85" s="1"/>
      <c r="Y85" s="355"/>
      <c r="Z85" s="359"/>
      <c r="AA85" s="6"/>
      <c r="AC85" s="1"/>
      <c r="AD85" s="355"/>
      <c r="AE85" s="359"/>
      <c r="AF85" s="6"/>
      <c r="AH85" s="1"/>
      <c r="AI85" s="355"/>
      <c r="AJ85" s="359"/>
      <c r="AK85" s="6"/>
      <c r="AM85" s="1"/>
      <c r="AN85" s="355"/>
      <c r="AO85" s="359"/>
      <c r="AP85" s="6"/>
      <c r="AR85" s="1"/>
      <c r="AS85" s="355"/>
      <c r="AT85" s="359"/>
      <c r="AU85" s="6"/>
      <c r="AW85" s="1"/>
      <c r="AX85" s="355"/>
      <c r="AY85" s="359"/>
      <c r="AZ85" s="6"/>
      <c r="BB85" s="1"/>
      <c r="BC85" s="355"/>
      <c r="BD85" s="359"/>
      <c r="BE85" s="6"/>
      <c r="BG85" s="1"/>
      <c r="BH85" s="355"/>
      <c r="BI85" s="359"/>
      <c r="BJ85" s="6"/>
    </row>
    <row r="86" spans="1:62" s="10" customFormat="1">
      <c r="A86" s="1"/>
      <c r="B86" s="1"/>
      <c r="C86" s="355"/>
      <c r="D86" s="359"/>
      <c r="E86" s="6"/>
      <c r="I86" s="1"/>
      <c r="J86" s="355"/>
      <c r="K86" s="359"/>
      <c r="L86" s="6"/>
      <c r="N86" s="1"/>
      <c r="O86" s="355"/>
      <c r="P86" s="359"/>
      <c r="Q86" s="6"/>
      <c r="S86" s="1"/>
      <c r="T86" s="355"/>
      <c r="U86" s="359"/>
      <c r="V86" s="6"/>
      <c r="X86" s="1"/>
      <c r="Y86" s="355"/>
      <c r="Z86" s="359"/>
      <c r="AA86" s="6"/>
      <c r="AC86" s="1"/>
      <c r="AD86" s="355"/>
      <c r="AE86" s="359"/>
      <c r="AF86" s="6"/>
      <c r="AH86" s="1"/>
      <c r="AI86" s="355"/>
      <c r="AJ86" s="359"/>
      <c r="AK86" s="6"/>
      <c r="AM86" s="1"/>
      <c r="AN86" s="355"/>
      <c r="AO86" s="359"/>
      <c r="AP86" s="6"/>
      <c r="AR86" s="1"/>
      <c r="AS86" s="355"/>
      <c r="AT86" s="359"/>
      <c r="AU86" s="6"/>
      <c r="AW86" s="1"/>
      <c r="AX86" s="355"/>
      <c r="AY86" s="359"/>
      <c r="AZ86" s="6"/>
      <c r="BB86" s="1"/>
      <c r="BC86" s="355"/>
      <c r="BD86" s="359"/>
      <c r="BE86" s="6"/>
      <c r="BG86" s="1"/>
      <c r="BH86" s="355"/>
      <c r="BI86" s="359"/>
      <c r="BJ86" s="6"/>
    </row>
    <row r="87" spans="1:62" s="10" customFormat="1">
      <c r="A87" s="1"/>
      <c r="B87" s="1"/>
      <c r="C87" s="355"/>
      <c r="D87" s="359"/>
      <c r="E87" s="6"/>
      <c r="I87" s="1"/>
      <c r="J87" s="355"/>
      <c r="K87" s="359"/>
      <c r="L87" s="6"/>
      <c r="N87" s="1"/>
      <c r="O87" s="355"/>
      <c r="P87" s="359"/>
      <c r="Q87" s="6"/>
      <c r="S87" s="1"/>
      <c r="T87" s="355"/>
      <c r="U87" s="359"/>
      <c r="V87" s="6"/>
      <c r="X87" s="1"/>
      <c r="Y87" s="355"/>
      <c r="Z87" s="359"/>
      <c r="AA87" s="6"/>
      <c r="AC87" s="1"/>
      <c r="AD87" s="355"/>
      <c r="AE87" s="359"/>
      <c r="AF87" s="6"/>
      <c r="AH87" s="1"/>
      <c r="AI87" s="355"/>
      <c r="AJ87" s="359"/>
      <c r="AK87" s="6"/>
      <c r="AM87" s="1"/>
      <c r="AN87" s="355"/>
      <c r="AO87" s="359"/>
      <c r="AP87" s="6"/>
      <c r="AR87" s="1"/>
      <c r="AS87" s="355"/>
      <c r="AT87" s="359"/>
      <c r="AU87" s="6"/>
      <c r="AW87" s="1"/>
      <c r="AX87" s="355"/>
      <c r="AY87" s="359"/>
      <c r="AZ87" s="6"/>
      <c r="BB87" s="1"/>
      <c r="BC87" s="355"/>
      <c r="BD87" s="359"/>
      <c r="BE87" s="6"/>
      <c r="BG87" s="1"/>
      <c r="BH87" s="355"/>
      <c r="BI87" s="359"/>
      <c r="BJ87" s="6"/>
    </row>
    <row r="88" spans="1:62" s="10" customFormat="1">
      <c r="A88" s="1"/>
      <c r="B88" s="1"/>
      <c r="C88" s="355"/>
      <c r="D88" s="359"/>
      <c r="E88" s="6"/>
      <c r="I88" s="1"/>
      <c r="J88" s="355"/>
      <c r="K88" s="359"/>
      <c r="L88" s="6"/>
      <c r="N88" s="1"/>
      <c r="O88" s="355"/>
      <c r="P88" s="359"/>
      <c r="Q88" s="6"/>
      <c r="S88" s="1"/>
      <c r="T88" s="355"/>
      <c r="U88" s="359"/>
      <c r="V88" s="6"/>
      <c r="X88" s="1"/>
      <c r="Y88" s="355"/>
      <c r="Z88" s="359"/>
      <c r="AA88" s="6"/>
      <c r="AC88" s="1"/>
      <c r="AD88" s="355"/>
      <c r="AE88" s="359"/>
      <c r="AF88" s="6"/>
      <c r="AH88" s="1"/>
      <c r="AI88" s="355"/>
      <c r="AJ88" s="359"/>
      <c r="AK88" s="6"/>
      <c r="AM88" s="1"/>
      <c r="AN88" s="355"/>
      <c r="AO88" s="359"/>
      <c r="AP88" s="6"/>
      <c r="AR88" s="1"/>
      <c r="AS88" s="355"/>
      <c r="AT88" s="359"/>
      <c r="AU88" s="6"/>
      <c r="AW88" s="1"/>
      <c r="AX88" s="355"/>
      <c r="AY88" s="359"/>
      <c r="AZ88" s="6"/>
      <c r="BB88" s="1"/>
      <c r="BC88" s="355"/>
      <c r="BD88" s="359"/>
      <c r="BE88" s="6"/>
      <c r="BG88" s="1"/>
      <c r="BH88" s="355"/>
      <c r="BI88" s="359"/>
      <c r="BJ88" s="6"/>
    </row>
    <row r="89" spans="1:62" s="10" customFormat="1">
      <c r="A89" s="1"/>
      <c r="B89" s="1"/>
      <c r="C89" s="355"/>
      <c r="D89" s="359"/>
      <c r="E89" s="6"/>
      <c r="I89" s="1"/>
      <c r="J89" s="355"/>
      <c r="K89" s="359"/>
      <c r="L89" s="6"/>
      <c r="N89" s="1"/>
      <c r="O89" s="355"/>
      <c r="P89" s="359"/>
      <c r="Q89" s="6"/>
      <c r="S89" s="1"/>
      <c r="T89" s="355"/>
      <c r="U89" s="359"/>
      <c r="V89" s="6"/>
      <c r="X89" s="1"/>
      <c r="Y89" s="355"/>
      <c r="Z89" s="359"/>
      <c r="AA89" s="6"/>
      <c r="AC89" s="1"/>
      <c r="AD89" s="355"/>
      <c r="AE89" s="359"/>
      <c r="AF89" s="6"/>
      <c r="AH89" s="1"/>
      <c r="AI89" s="355"/>
      <c r="AJ89" s="359"/>
      <c r="AK89" s="6"/>
      <c r="AM89" s="1"/>
      <c r="AN89" s="355"/>
      <c r="AO89" s="359"/>
      <c r="AP89" s="6"/>
      <c r="AR89" s="1"/>
      <c r="AS89" s="355"/>
      <c r="AT89" s="359"/>
      <c r="AU89" s="6"/>
      <c r="AW89" s="1"/>
      <c r="AX89" s="355"/>
      <c r="AY89" s="359"/>
      <c r="AZ89" s="6"/>
      <c r="BB89" s="1"/>
      <c r="BC89" s="355"/>
      <c r="BD89" s="359"/>
      <c r="BE89" s="6"/>
      <c r="BG89" s="1"/>
      <c r="BH89" s="355"/>
      <c r="BI89" s="359"/>
      <c r="BJ89" s="6"/>
    </row>
    <row r="90" spans="1:62" s="10" customFormat="1">
      <c r="A90" s="1"/>
      <c r="B90" s="1"/>
      <c r="C90" s="355"/>
      <c r="D90" s="359"/>
      <c r="E90" s="6"/>
      <c r="I90" s="1"/>
      <c r="J90" s="355"/>
      <c r="K90" s="359"/>
      <c r="L90" s="6"/>
      <c r="N90" s="1"/>
      <c r="O90" s="355"/>
      <c r="P90" s="359"/>
      <c r="Q90" s="6"/>
      <c r="S90" s="1"/>
      <c r="T90" s="355"/>
      <c r="U90" s="359"/>
      <c r="V90" s="6"/>
      <c r="X90" s="1"/>
      <c r="Y90" s="355"/>
      <c r="Z90" s="359"/>
      <c r="AA90" s="6"/>
      <c r="AC90" s="1"/>
      <c r="AD90" s="355"/>
      <c r="AE90" s="359"/>
      <c r="AF90" s="6"/>
      <c r="AH90" s="1"/>
      <c r="AI90" s="355"/>
      <c r="AJ90" s="359"/>
      <c r="AK90" s="6"/>
      <c r="AM90" s="1"/>
      <c r="AN90" s="355"/>
      <c r="AO90" s="359"/>
      <c r="AP90" s="6"/>
      <c r="AR90" s="1"/>
      <c r="AS90" s="355"/>
      <c r="AT90" s="359"/>
      <c r="AU90" s="6"/>
      <c r="AW90" s="1"/>
      <c r="AX90" s="355"/>
      <c r="AY90" s="359"/>
      <c r="AZ90" s="6"/>
      <c r="BB90" s="1"/>
      <c r="BC90" s="355"/>
      <c r="BD90" s="359"/>
      <c r="BE90" s="6"/>
      <c r="BG90" s="1"/>
      <c r="BH90" s="355"/>
      <c r="BI90" s="359"/>
      <c r="BJ90" s="6"/>
    </row>
    <row r="91" spans="1:62" s="10" customFormat="1">
      <c r="A91" s="1"/>
      <c r="B91" s="1"/>
      <c r="C91" s="355"/>
      <c r="D91" s="359"/>
      <c r="E91" s="6"/>
      <c r="I91" s="1"/>
      <c r="J91" s="355"/>
      <c r="K91" s="359"/>
      <c r="L91" s="6"/>
      <c r="N91" s="1"/>
      <c r="O91" s="355"/>
      <c r="P91" s="359"/>
      <c r="Q91" s="6"/>
      <c r="S91" s="1"/>
      <c r="T91" s="355"/>
      <c r="U91" s="359"/>
      <c r="V91" s="6"/>
      <c r="X91" s="1"/>
      <c r="Y91" s="355"/>
      <c r="Z91" s="359"/>
      <c r="AA91" s="6"/>
      <c r="AC91" s="1"/>
      <c r="AD91" s="355"/>
      <c r="AE91" s="359"/>
      <c r="AF91" s="6"/>
      <c r="AH91" s="1"/>
      <c r="AI91" s="355"/>
      <c r="AJ91" s="359"/>
      <c r="AK91" s="6"/>
      <c r="AM91" s="1"/>
      <c r="AN91" s="355"/>
      <c r="AO91" s="359"/>
      <c r="AP91" s="6"/>
      <c r="AR91" s="1"/>
      <c r="AS91" s="355"/>
      <c r="AT91" s="359"/>
      <c r="AU91" s="6"/>
      <c r="AW91" s="1"/>
      <c r="AX91" s="355"/>
      <c r="AY91" s="359"/>
      <c r="AZ91" s="6"/>
      <c r="BB91" s="1"/>
      <c r="BC91" s="355"/>
      <c r="BD91" s="359"/>
      <c r="BE91" s="6"/>
      <c r="BG91" s="1"/>
      <c r="BH91" s="355"/>
      <c r="BI91" s="359"/>
      <c r="BJ91" s="6"/>
    </row>
    <row r="92" spans="1:62" s="10" customFormat="1">
      <c r="A92" s="1"/>
      <c r="B92" s="1"/>
      <c r="C92" s="355"/>
      <c r="D92" s="359"/>
      <c r="E92" s="6"/>
      <c r="I92" s="1"/>
      <c r="J92" s="355"/>
      <c r="K92" s="359"/>
      <c r="L92" s="6"/>
      <c r="N92" s="1"/>
      <c r="O92" s="355"/>
      <c r="P92" s="359"/>
      <c r="Q92" s="6"/>
      <c r="S92" s="1"/>
      <c r="T92" s="355"/>
      <c r="U92" s="359"/>
      <c r="V92" s="6"/>
      <c r="X92" s="1"/>
      <c r="Y92" s="355"/>
      <c r="Z92" s="359"/>
      <c r="AA92" s="6"/>
      <c r="AC92" s="1"/>
      <c r="AD92" s="355"/>
      <c r="AE92" s="359"/>
      <c r="AF92" s="6"/>
      <c r="AH92" s="1"/>
      <c r="AI92" s="355"/>
      <c r="AJ92" s="359"/>
      <c r="AK92" s="6"/>
      <c r="AM92" s="1"/>
      <c r="AN92" s="355"/>
      <c r="AO92" s="359"/>
      <c r="AP92" s="6"/>
      <c r="AR92" s="1"/>
      <c r="AS92" s="355"/>
      <c r="AT92" s="359"/>
      <c r="AU92" s="6"/>
      <c r="AW92" s="1"/>
      <c r="AX92" s="355"/>
      <c r="AY92" s="359"/>
      <c r="AZ92" s="6"/>
      <c r="BB92" s="1"/>
      <c r="BC92" s="355"/>
      <c r="BD92" s="359"/>
      <c r="BE92" s="6"/>
      <c r="BG92" s="1"/>
      <c r="BH92" s="355"/>
      <c r="BI92" s="359"/>
      <c r="BJ92" s="6"/>
    </row>
    <row r="93" spans="1:62" s="10" customFormat="1">
      <c r="A93" s="1"/>
      <c r="B93" s="1"/>
      <c r="C93" s="355"/>
      <c r="D93" s="359"/>
      <c r="E93" s="6"/>
      <c r="I93" s="1"/>
      <c r="J93" s="355"/>
      <c r="K93" s="359"/>
      <c r="L93" s="6"/>
      <c r="N93" s="1"/>
      <c r="O93" s="355"/>
      <c r="P93" s="359"/>
      <c r="Q93" s="6"/>
      <c r="S93" s="1"/>
      <c r="T93" s="355"/>
      <c r="U93" s="359"/>
      <c r="V93" s="6"/>
      <c r="X93" s="1"/>
      <c r="Y93" s="355"/>
      <c r="Z93" s="359"/>
      <c r="AA93" s="6"/>
      <c r="AC93" s="1"/>
      <c r="AD93" s="355"/>
      <c r="AE93" s="359"/>
      <c r="AF93" s="6"/>
      <c r="AH93" s="1"/>
      <c r="AI93" s="355"/>
      <c r="AJ93" s="359"/>
      <c r="AK93" s="6"/>
      <c r="AM93" s="1"/>
      <c r="AN93" s="355"/>
      <c r="AO93" s="359"/>
      <c r="AP93" s="6"/>
      <c r="AR93" s="1"/>
      <c r="AS93" s="355"/>
      <c r="AT93" s="359"/>
      <c r="AU93" s="6"/>
      <c r="AW93" s="1"/>
      <c r="AX93" s="355"/>
      <c r="AY93" s="359"/>
      <c r="AZ93" s="6"/>
      <c r="BB93" s="1"/>
      <c r="BC93" s="355"/>
      <c r="BD93" s="359"/>
      <c r="BE93" s="6"/>
      <c r="BG93" s="1"/>
      <c r="BH93" s="355"/>
      <c r="BI93" s="359"/>
      <c r="BJ93" s="6"/>
    </row>
    <row r="94" spans="1:62" s="10" customFormat="1">
      <c r="A94" s="1"/>
      <c r="B94" s="1"/>
      <c r="C94" s="355"/>
      <c r="D94" s="359"/>
      <c r="E94" s="6"/>
      <c r="I94" s="1"/>
      <c r="J94" s="355"/>
      <c r="K94" s="359"/>
      <c r="L94" s="6"/>
      <c r="N94" s="1"/>
      <c r="O94" s="355"/>
      <c r="P94" s="359"/>
      <c r="Q94" s="6"/>
      <c r="S94" s="1"/>
      <c r="T94" s="355"/>
      <c r="U94" s="359"/>
      <c r="V94" s="6"/>
      <c r="X94" s="1"/>
      <c r="Y94" s="355"/>
      <c r="Z94" s="359"/>
      <c r="AA94" s="6"/>
      <c r="AC94" s="1"/>
      <c r="AD94" s="355"/>
      <c r="AE94" s="359"/>
      <c r="AF94" s="6"/>
      <c r="AH94" s="1"/>
      <c r="AI94" s="355"/>
      <c r="AJ94" s="359"/>
      <c r="AK94" s="6"/>
      <c r="AM94" s="1"/>
      <c r="AN94" s="355"/>
      <c r="AO94" s="359"/>
      <c r="AP94" s="6"/>
      <c r="AR94" s="1"/>
      <c r="AS94" s="355"/>
      <c r="AT94" s="359"/>
      <c r="AU94" s="6"/>
      <c r="AW94" s="1"/>
      <c r="AX94" s="355"/>
      <c r="AY94" s="359"/>
      <c r="AZ94" s="6"/>
      <c r="BB94" s="1"/>
      <c r="BC94" s="355"/>
      <c r="BD94" s="359"/>
      <c r="BE94" s="6"/>
      <c r="BG94" s="1"/>
      <c r="BH94" s="355"/>
      <c r="BI94" s="359"/>
      <c r="BJ94" s="6"/>
    </row>
    <row r="95" spans="1:62" s="10" customFormat="1">
      <c r="A95" s="1"/>
      <c r="B95" s="1"/>
      <c r="C95" s="355"/>
      <c r="D95" s="359"/>
      <c r="E95" s="6"/>
      <c r="I95" s="1"/>
      <c r="J95" s="355"/>
      <c r="K95" s="359"/>
      <c r="L95" s="6"/>
      <c r="N95" s="1"/>
      <c r="O95" s="355"/>
      <c r="P95" s="359"/>
      <c r="Q95" s="6"/>
      <c r="S95" s="1"/>
      <c r="T95" s="355"/>
      <c r="U95" s="359"/>
      <c r="V95" s="6"/>
      <c r="X95" s="1"/>
      <c r="Y95" s="355"/>
      <c r="Z95" s="359"/>
      <c r="AA95" s="6"/>
      <c r="AC95" s="1"/>
      <c r="AD95" s="355"/>
      <c r="AE95" s="359"/>
      <c r="AF95" s="6"/>
      <c r="AH95" s="1"/>
      <c r="AI95" s="355"/>
      <c r="AJ95" s="359"/>
      <c r="AK95" s="6"/>
      <c r="AM95" s="1"/>
      <c r="AN95" s="355"/>
      <c r="AO95" s="359"/>
      <c r="AP95" s="6"/>
      <c r="AR95" s="1"/>
      <c r="AS95" s="355"/>
      <c r="AT95" s="359"/>
      <c r="AU95" s="6"/>
      <c r="AW95" s="1"/>
      <c r="AX95" s="355"/>
      <c r="AY95" s="359"/>
      <c r="AZ95" s="6"/>
      <c r="BB95" s="1"/>
      <c r="BC95" s="355"/>
      <c r="BD95" s="359"/>
      <c r="BE95" s="6"/>
      <c r="BG95" s="1"/>
      <c r="BH95" s="355"/>
      <c r="BI95" s="359"/>
      <c r="BJ95" s="6"/>
    </row>
    <row r="96" spans="1:62" s="10" customFormat="1">
      <c r="A96" s="1"/>
      <c r="B96" s="1"/>
      <c r="C96" s="355"/>
      <c r="D96" s="359"/>
      <c r="E96" s="6"/>
      <c r="I96" s="1"/>
      <c r="J96" s="355"/>
      <c r="K96" s="359"/>
      <c r="L96" s="6"/>
      <c r="N96" s="1"/>
      <c r="O96" s="355"/>
      <c r="P96" s="359"/>
      <c r="Q96" s="6"/>
      <c r="S96" s="1"/>
      <c r="T96" s="355"/>
      <c r="U96" s="359"/>
      <c r="V96" s="6"/>
      <c r="X96" s="1"/>
      <c r="Y96" s="355"/>
      <c r="Z96" s="359"/>
      <c r="AA96" s="6"/>
      <c r="AC96" s="1"/>
      <c r="AD96" s="355"/>
      <c r="AE96" s="359"/>
      <c r="AF96" s="6"/>
      <c r="AH96" s="1"/>
      <c r="AI96" s="355"/>
      <c r="AJ96" s="359"/>
      <c r="AK96" s="6"/>
      <c r="AM96" s="1"/>
      <c r="AN96" s="355"/>
      <c r="AO96" s="359"/>
      <c r="AP96" s="6"/>
      <c r="AR96" s="1"/>
      <c r="AS96" s="355"/>
      <c r="AT96" s="359"/>
      <c r="AU96" s="6"/>
      <c r="AW96" s="1"/>
      <c r="AX96" s="355"/>
      <c r="AY96" s="359"/>
      <c r="AZ96" s="6"/>
      <c r="BB96" s="1"/>
      <c r="BC96" s="355"/>
      <c r="BD96" s="359"/>
      <c r="BE96" s="6"/>
      <c r="BG96" s="1"/>
      <c r="BH96" s="355"/>
      <c r="BI96" s="359"/>
      <c r="BJ96" s="6"/>
    </row>
    <row r="97" spans="1:62" s="10" customFormat="1">
      <c r="A97" s="1"/>
      <c r="B97" s="1"/>
      <c r="C97" s="355"/>
      <c r="D97" s="359"/>
      <c r="E97" s="6"/>
      <c r="I97" s="1"/>
      <c r="J97" s="355"/>
      <c r="K97" s="359"/>
      <c r="L97" s="6"/>
      <c r="N97" s="1"/>
      <c r="O97" s="355"/>
      <c r="P97" s="359"/>
      <c r="Q97" s="6"/>
      <c r="S97" s="1"/>
      <c r="T97" s="355"/>
      <c r="U97" s="359"/>
      <c r="V97" s="6"/>
      <c r="X97" s="1"/>
      <c r="Y97" s="355"/>
      <c r="Z97" s="359"/>
      <c r="AA97" s="6"/>
      <c r="AC97" s="1"/>
      <c r="AD97" s="355"/>
      <c r="AE97" s="359"/>
      <c r="AF97" s="6"/>
      <c r="AH97" s="1"/>
      <c r="AI97" s="355"/>
      <c r="AJ97" s="359"/>
      <c r="AK97" s="6"/>
      <c r="AM97" s="1"/>
      <c r="AN97" s="355"/>
      <c r="AO97" s="359"/>
      <c r="AP97" s="6"/>
      <c r="AR97" s="1"/>
      <c r="AS97" s="355"/>
      <c r="AT97" s="359"/>
      <c r="AU97" s="6"/>
      <c r="AW97" s="1"/>
      <c r="AX97" s="355"/>
      <c r="AY97" s="359"/>
      <c r="AZ97" s="6"/>
      <c r="BB97" s="1"/>
      <c r="BC97" s="355"/>
      <c r="BD97" s="359"/>
      <c r="BE97" s="6"/>
      <c r="BG97" s="1"/>
      <c r="BH97" s="355"/>
      <c r="BI97" s="359"/>
      <c r="BJ97" s="6"/>
    </row>
    <row r="98" spans="1:62" s="10" customFormat="1">
      <c r="A98" s="1"/>
      <c r="B98" s="1"/>
      <c r="C98" s="355"/>
      <c r="D98" s="359"/>
      <c r="E98" s="6"/>
      <c r="I98" s="1"/>
      <c r="J98" s="355"/>
      <c r="K98" s="359"/>
      <c r="L98" s="6"/>
      <c r="N98" s="1"/>
      <c r="O98" s="355"/>
      <c r="P98" s="359"/>
      <c r="Q98" s="6"/>
      <c r="S98" s="1"/>
      <c r="T98" s="355"/>
      <c r="U98" s="359"/>
      <c r="V98" s="6"/>
      <c r="X98" s="1"/>
      <c r="Y98" s="355"/>
      <c r="Z98" s="359"/>
      <c r="AA98" s="6"/>
      <c r="AC98" s="1"/>
      <c r="AD98" s="355"/>
      <c r="AE98" s="359"/>
      <c r="AF98" s="6"/>
      <c r="AH98" s="1"/>
      <c r="AI98" s="355"/>
      <c r="AJ98" s="359"/>
      <c r="AK98" s="6"/>
      <c r="AM98" s="1"/>
      <c r="AN98" s="355"/>
      <c r="AO98" s="359"/>
      <c r="AP98" s="6"/>
      <c r="AR98" s="1"/>
      <c r="AS98" s="355"/>
      <c r="AT98" s="359"/>
      <c r="AU98" s="6"/>
      <c r="AW98" s="1"/>
      <c r="AX98" s="355"/>
      <c r="AY98" s="359"/>
      <c r="AZ98" s="6"/>
      <c r="BB98" s="1"/>
      <c r="BC98" s="355"/>
      <c r="BD98" s="359"/>
      <c r="BE98" s="6"/>
      <c r="BG98" s="1"/>
      <c r="BH98" s="355"/>
      <c r="BI98" s="359"/>
      <c r="BJ98" s="6"/>
    </row>
    <row r="99" spans="1:62" s="10" customFormat="1">
      <c r="A99" s="1"/>
      <c r="B99" s="1"/>
      <c r="C99" s="355"/>
      <c r="D99" s="359"/>
      <c r="E99" s="6"/>
      <c r="I99" s="1"/>
      <c r="J99" s="355"/>
      <c r="K99" s="359"/>
      <c r="L99" s="6"/>
      <c r="N99" s="1"/>
      <c r="O99" s="355"/>
      <c r="P99" s="359"/>
      <c r="Q99" s="6"/>
      <c r="S99" s="1"/>
      <c r="T99" s="355"/>
      <c r="U99" s="359"/>
      <c r="V99" s="6"/>
      <c r="X99" s="1"/>
      <c r="Y99" s="355"/>
      <c r="Z99" s="359"/>
      <c r="AA99" s="6"/>
      <c r="AC99" s="1"/>
      <c r="AD99" s="355"/>
      <c r="AE99" s="359"/>
      <c r="AF99" s="6"/>
      <c r="AH99" s="1"/>
      <c r="AI99" s="355"/>
      <c r="AJ99" s="359"/>
      <c r="AK99" s="6"/>
      <c r="AM99" s="1"/>
      <c r="AN99" s="355"/>
      <c r="AO99" s="359"/>
      <c r="AP99" s="6"/>
      <c r="AR99" s="1"/>
      <c r="AS99" s="355"/>
      <c r="AT99" s="359"/>
      <c r="AU99" s="6"/>
      <c r="AW99" s="1"/>
      <c r="AX99" s="355"/>
      <c r="AY99" s="359"/>
      <c r="AZ99" s="6"/>
      <c r="BB99" s="1"/>
      <c r="BC99" s="355"/>
      <c r="BD99" s="359"/>
      <c r="BE99" s="6"/>
      <c r="BG99" s="1"/>
      <c r="BH99" s="355"/>
      <c r="BI99" s="359"/>
      <c r="BJ99" s="6"/>
    </row>
    <row r="100" spans="1:62" s="10" customFormat="1">
      <c r="A100" s="1"/>
      <c r="B100" s="1"/>
      <c r="C100" s="355"/>
      <c r="D100" s="359"/>
      <c r="E100" s="6"/>
      <c r="I100" s="1"/>
      <c r="J100" s="355"/>
      <c r="K100" s="359"/>
      <c r="L100" s="6"/>
      <c r="N100" s="1"/>
      <c r="O100" s="355"/>
      <c r="P100" s="359"/>
      <c r="Q100" s="6"/>
      <c r="S100" s="1"/>
      <c r="T100" s="355"/>
      <c r="U100" s="359"/>
      <c r="V100" s="6"/>
      <c r="X100" s="1"/>
      <c r="Y100" s="355"/>
      <c r="Z100" s="359"/>
      <c r="AA100" s="6"/>
      <c r="AC100" s="1"/>
      <c r="AD100" s="355"/>
      <c r="AE100" s="359"/>
      <c r="AF100" s="6"/>
      <c r="AH100" s="1"/>
      <c r="AI100" s="355"/>
      <c r="AJ100" s="359"/>
      <c r="AK100" s="6"/>
      <c r="AM100" s="1"/>
      <c r="AN100" s="355"/>
      <c r="AO100" s="359"/>
      <c r="AP100" s="6"/>
      <c r="AR100" s="1"/>
      <c r="AS100" s="355"/>
      <c r="AT100" s="359"/>
      <c r="AU100" s="6"/>
      <c r="AW100" s="1"/>
      <c r="AX100" s="355"/>
      <c r="AY100" s="359"/>
      <c r="AZ100" s="6"/>
      <c r="BB100" s="1"/>
      <c r="BC100" s="355"/>
      <c r="BD100" s="359"/>
      <c r="BE100" s="6"/>
      <c r="BG100" s="1"/>
      <c r="BH100" s="355"/>
      <c r="BI100" s="359"/>
      <c r="BJ100" s="6"/>
    </row>
    <row r="101" spans="1:62" s="10" customFormat="1">
      <c r="A101" s="1"/>
      <c r="B101" s="1"/>
      <c r="C101" s="355"/>
      <c r="D101" s="359"/>
      <c r="E101" s="6"/>
      <c r="I101" s="1"/>
      <c r="J101" s="355"/>
      <c r="K101" s="359"/>
      <c r="L101" s="6"/>
      <c r="N101" s="1"/>
      <c r="O101" s="355"/>
      <c r="P101" s="359"/>
      <c r="Q101" s="6"/>
      <c r="S101" s="1"/>
      <c r="T101" s="355"/>
      <c r="U101" s="359"/>
      <c r="V101" s="6"/>
      <c r="X101" s="1"/>
      <c r="Y101" s="355"/>
      <c r="Z101" s="359"/>
      <c r="AA101" s="6"/>
      <c r="AC101" s="1"/>
      <c r="AD101" s="355"/>
      <c r="AE101" s="359"/>
      <c r="AF101" s="6"/>
      <c r="AH101" s="1"/>
      <c r="AI101" s="355"/>
      <c r="AJ101" s="359"/>
      <c r="AK101" s="6"/>
      <c r="AM101" s="1"/>
      <c r="AN101" s="355"/>
      <c r="AO101" s="359"/>
      <c r="AP101" s="6"/>
      <c r="AR101" s="1"/>
      <c r="AS101" s="355"/>
      <c r="AT101" s="359"/>
      <c r="AU101" s="6"/>
      <c r="AW101" s="1"/>
      <c r="AX101" s="355"/>
      <c r="AY101" s="359"/>
      <c r="AZ101" s="6"/>
      <c r="BB101" s="1"/>
      <c r="BC101" s="355"/>
      <c r="BD101" s="359"/>
      <c r="BE101" s="6"/>
      <c r="BG101" s="1"/>
      <c r="BH101" s="355"/>
      <c r="BI101" s="359"/>
      <c r="BJ101" s="6"/>
    </row>
    <row r="102" spans="1:62" s="10" customFormat="1">
      <c r="A102" s="1"/>
      <c r="B102" s="1"/>
      <c r="C102" s="355"/>
      <c r="D102" s="359"/>
      <c r="E102" s="6"/>
      <c r="I102" s="1"/>
      <c r="J102" s="355"/>
      <c r="K102" s="359"/>
      <c r="L102" s="6"/>
      <c r="N102" s="1"/>
      <c r="O102" s="355"/>
      <c r="P102" s="359"/>
      <c r="Q102" s="6"/>
      <c r="S102" s="1"/>
      <c r="T102" s="355"/>
      <c r="U102" s="359"/>
      <c r="V102" s="6"/>
      <c r="X102" s="1"/>
      <c r="Y102" s="355"/>
      <c r="Z102" s="359"/>
      <c r="AA102" s="6"/>
      <c r="AC102" s="1"/>
      <c r="AD102" s="355"/>
      <c r="AE102" s="359"/>
      <c r="AF102" s="6"/>
      <c r="AH102" s="1"/>
      <c r="AI102" s="355"/>
      <c r="AJ102" s="359"/>
      <c r="AK102" s="6"/>
      <c r="AM102" s="1"/>
      <c r="AN102" s="355"/>
      <c r="AO102" s="359"/>
      <c r="AP102" s="6"/>
      <c r="AR102" s="1"/>
      <c r="AS102" s="355"/>
      <c r="AT102" s="359"/>
      <c r="AU102" s="6"/>
      <c r="AW102" s="1"/>
      <c r="AX102" s="355"/>
      <c r="AY102" s="359"/>
      <c r="AZ102" s="6"/>
      <c r="BB102" s="1"/>
      <c r="BC102" s="355"/>
      <c r="BD102" s="359"/>
      <c r="BE102" s="6"/>
      <c r="BG102" s="1"/>
      <c r="BH102" s="355"/>
      <c r="BI102" s="359"/>
      <c r="BJ102" s="6"/>
    </row>
    <row r="103" spans="1:62" s="10" customFormat="1">
      <c r="A103" s="1"/>
      <c r="B103" s="1"/>
      <c r="C103" s="355"/>
      <c r="D103" s="359"/>
      <c r="E103" s="6"/>
      <c r="I103" s="1"/>
      <c r="J103" s="355"/>
      <c r="K103" s="359"/>
      <c r="L103" s="6"/>
      <c r="N103" s="1"/>
      <c r="O103" s="355"/>
      <c r="P103" s="359"/>
      <c r="Q103" s="6"/>
      <c r="S103" s="1"/>
      <c r="T103" s="355"/>
      <c r="U103" s="359"/>
      <c r="V103" s="6"/>
      <c r="X103" s="1"/>
      <c r="Y103" s="355"/>
      <c r="Z103" s="359"/>
      <c r="AA103" s="6"/>
      <c r="AC103" s="1"/>
      <c r="AD103" s="355"/>
      <c r="AE103" s="359"/>
      <c r="AF103" s="6"/>
      <c r="AH103" s="1"/>
      <c r="AI103" s="355"/>
      <c r="AJ103" s="359"/>
      <c r="AK103" s="6"/>
      <c r="AM103" s="1"/>
      <c r="AN103" s="355"/>
      <c r="AO103" s="359"/>
      <c r="AP103" s="6"/>
      <c r="AR103" s="1"/>
      <c r="AS103" s="355"/>
      <c r="AT103" s="359"/>
      <c r="AU103" s="6"/>
      <c r="AW103" s="1"/>
      <c r="AX103" s="355"/>
      <c r="AY103" s="359"/>
      <c r="AZ103" s="6"/>
      <c r="BB103" s="1"/>
      <c r="BC103" s="355"/>
      <c r="BD103" s="359"/>
      <c r="BE103" s="6"/>
      <c r="BG103" s="1"/>
      <c r="BH103" s="355"/>
      <c r="BI103" s="359"/>
      <c r="BJ103" s="6"/>
    </row>
    <row r="104" spans="1:62" s="10" customFormat="1">
      <c r="A104" s="1"/>
      <c r="B104" s="1"/>
      <c r="C104" s="355"/>
      <c r="D104" s="359"/>
      <c r="E104" s="6"/>
      <c r="I104" s="1"/>
      <c r="J104" s="355"/>
      <c r="K104" s="359"/>
      <c r="L104" s="6"/>
      <c r="N104" s="1"/>
      <c r="O104" s="355"/>
      <c r="P104" s="359"/>
      <c r="Q104" s="6"/>
      <c r="S104" s="1"/>
      <c r="T104" s="355"/>
      <c r="U104" s="359"/>
      <c r="V104" s="6"/>
      <c r="X104" s="1"/>
      <c r="Y104" s="355"/>
      <c r="Z104" s="359"/>
      <c r="AA104" s="6"/>
      <c r="AC104" s="1"/>
      <c r="AD104" s="355"/>
      <c r="AE104" s="359"/>
      <c r="AF104" s="6"/>
      <c r="AH104" s="1"/>
      <c r="AI104" s="355"/>
      <c r="AJ104" s="359"/>
      <c r="AK104" s="6"/>
      <c r="AM104" s="1"/>
      <c r="AN104" s="355"/>
      <c r="AO104" s="359"/>
      <c r="AP104" s="6"/>
      <c r="AR104" s="1"/>
      <c r="AS104" s="355"/>
      <c r="AT104" s="359"/>
      <c r="AU104" s="6"/>
      <c r="AW104" s="1"/>
      <c r="AX104" s="355"/>
      <c r="AY104" s="359"/>
      <c r="AZ104" s="6"/>
      <c r="BB104" s="1"/>
      <c r="BC104" s="355"/>
      <c r="BD104" s="359"/>
      <c r="BE104" s="6"/>
      <c r="BG104" s="1"/>
      <c r="BH104" s="355"/>
      <c r="BI104" s="359"/>
      <c r="BJ104" s="6"/>
    </row>
    <row r="105" spans="1:62" s="10" customFormat="1">
      <c r="A105" s="1"/>
      <c r="B105" s="1"/>
      <c r="C105" s="355"/>
      <c r="D105" s="359"/>
      <c r="E105" s="6"/>
      <c r="I105" s="1"/>
      <c r="J105" s="355"/>
      <c r="K105" s="359"/>
      <c r="L105" s="6"/>
      <c r="N105" s="1"/>
      <c r="O105" s="355"/>
      <c r="P105" s="359"/>
      <c r="Q105" s="6"/>
      <c r="S105" s="1"/>
      <c r="T105" s="355"/>
      <c r="U105" s="359"/>
      <c r="V105" s="6"/>
      <c r="X105" s="1"/>
      <c r="Y105" s="355"/>
      <c r="Z105" s="359"/>
      <c r="AA105" s="6"/>
      <c r="AC105" s="1"/>
      <c r="AD105" s="355"/>
      <c r="AE105" s="359"/>
      <c r="AF105" s="6"/>
      <c r="AH105" s="1"/>
      <c r="AI105" s="355"/>
      <c r="AJ105" s="359"/>
      <c r="AK105" s="6"/>
      <c r="AM105" s="1"/>
      <c r="AN105" s="355"/>
      <c r="AO105" s="359"/>
      <c r="AP105" s="6"/>
      <c r="AR105" s="1"/>
      <c r="AS105" s="355"/>
      <c r="AT105" s="359"/>
      <c r="AU105" s="6"/>
      <c r="AW105" s="1"/>
      <c r="AX105" s="355"/>
      <c r="AY105" s="359"/>
      <c r="AZ105" s="6"/>
      <c r="BB105" s="1"/>
      <c r="BC105" s="355"/>
      <c r="BD105" s="359"/>
      <c r="BE105" s="6"/>
      <c r="BG105" s="1"/>
      <c r="BH105" s="355"/>
      <c r="BI105" s="359"/>
      <c r="BJ105" s="6"/>
    </row>
    <row r="106" spans="1:62" s="10" customFormat="1">
      <c r="A106" s="1"/>
      <c r="B106" s="1"/>
      <c r="C106" s="355"/>
      <c r="D106" s="359"/>
      <c r="E106" s="6"/>
      <c r="I106" s="1"/>
      <c r="J106" s="355"/>
      <c r="K106" s="359"/>
      <c r="L106" s="6"/>
      <c r="N106" s="1"/>
      <c r="O106" s="355"/>
      <c r="P106" s="359"/>
      <c r="Q106" s="6"/>
      <c r="S106" s="1"/>
      <c r="T106" s="355"/>
      <c r="U106" s="359"/>
      <c r="V106" s="6"/>
      <c r="X106" s="1"/>
      <c r="Y106" s="355"/>
      <c r="Z106" s="359"/>
      <c r="AA106" s="6"/>
      <c r="AC106" s="1"/>
      <c r="AD106" s="355"/>
      <c r="AE106" s="359"/>
      <c r="AF106" s="6"/>
      <c r="AH106" s="1"/>
      <c r="AI106" s="355"/>
      <c r="AJ106" s="359"/>
      <c r="AK106" s="6"/>
      <c r="AM106" s="1"/>
      <c r="AN106" s="355"/>
      <c r="AO106" s="359"/>
      <c r="AP106" s="6"/>
      <c r="AR106" s="1"/>
      <c r="AS106" s="355"/>
      <c r="AT106" s="359"/>
      <c r="AU106" s="6"/>
      <c r="AW106" s="1"/>
      <c r="AX106" s="355"/>
      <c r="AY106" s="359"/>
      <c r="AZ106" s="6"/>
      <c r="BB106" s="1"/>
      <c r="BC106" s="355"/>
      <c r="BD106" s="359"/>
      <c r="BE106" s="6"/>
      <c r="BG106" s="1"/>
      <c r="BH106" s="355"/>
      <c r="BI106" s="359"/>
      <c r="BJ106" s="6"/>
    </row>
    <row r="107" spans="1:62" s="10" customFormat="1">
      <c r="A107" s="1"/>
      <c r="B107" s="1"/>
      <c r="C107" s="355"/>
      <c r="D107" s="359"/>
      <c r="E107" s="6"/>
      <c r="I107" s="1"/>
      <c r="J107" s="355"/>
      <c r="K107" s="359"/>
      <c r="L107" s="6"/>
      <c r="N107" s="1"/>
      <c r="O107" s="355"/>
      <c r="P107" s="359"/>
      <c r="Q107" s="6"/>
      <c r="S107" s="1"/>
      <c r="T107" s="355"/>
      <c r="U107" s="359"/>
      <c r="V107" s="6"/>
      <c r="X107" s="1"/>
      <c r="Y107" s="355"/>
      <c r="Z107" s="359"/>
      <c r="AA107" s="6"/>
      <c r="AC107" s="1"/>
      <c r="AD107" s="355"/>
      <c r="AE107" s="359"/>
      <c r="AF107" s="6"/>
      <c r="AH107" s="1"/>
      <c r="AI107" s="355"/>
      <c r="AJ107" s="359"/>
      <c r="AK107" s="6"/>
      <c r="AM107" s="1"/>
      <c r="AN107" s="355"/>
      <c r="AO107" s="359"/>
      <c r="AP107" s="6"/>
      <c r="AR107" s="1"/>
      <c r="AS107" s="355"/>
      <c r="AT107" s="359"/>
      <c r="AU107" s="6"/>
      <c r="AW107" s="1"/>
      <c r="AX107" s="355"/>
      <c r="AY107" s="359"/>
      <c r="AZ107" s="6"/>
      <c r="BB107" s="1"/>
      <c r="BC107" s="355"/>
      <c r="BD107" s="359"/>
      <c r="BE107" s="6"/>
      <c r="BG107" s="1"/>
      <c r="BH107" s="355"/>
      <c r="BI107" s="359"/>
      <c r="BJ107" s="6"/>
    </row>
    <row r="108" spans="1:62" s="10" customFormat="1">
      <c r="A108" s="1"/>
      <c r="B108" s="1"/>
      <c r="C108" s="355"/>
      <c r="D108" s="359"/>
      <c r="E108" s="6"/>
      <c r="I108" s="1"/>
      <c r="J108" s="355"/>
      <c r="K108" s="359"/>
      <c r="L108" s="6"/>
      <c r="N108" s="1"/>
      <c r="O108" s="355"/>
      <c r="P108" s="359"/>
      <c r="Q108" s="6"/>
      <c r="S108" s="1"/>
      <c r="T108" s="355"/>
      <c r="U108" s="359"/>
      <c r="V108" s="6"/>
      <c r="X108" s="1"/>
      <c r="Y108" s="355"/>
      <c r="Z108" s="359"/>
      <c r="AA108" s="6"/>
      <c r="AC108" s="1"/>
      <c r="AD108" s="355"/>
      <c r="AE108" s="359"/>
      <c r="AF108" s="6"/>
      <c r="AH108" s="1"/>
      <c r="AI108" s="355"/>
      <c r="AJ108" s="359"/>
      <c r="AK108" s="6"/>
      <c r="AM108" s="1"/>
      <c r="AN108" s="355"/>
      <c r="AO108" s="359"/>
      <c r="AP108" s="6"/>
      <c r="AR108" s="1"/>
      <c r="AS108" s="355"/>
      <c r="AT108" s="359"/>
      <c r="AU108" s="6"/>
      <c r="AW108" s="1"/>
      <c r="AX108" s="355"/>
      <c r="AY108" s="359"/>
      <c r="AZ108" s="6"/>
      <c r="BB108" s="1"/>
      <c r="BC108" s="355"/>
      <c r="BD108" s="359"/>
      <c r="BE108" s="6"/>
      <c r="BG108" s="1"/>
      <c r="BH108" s="355"/>
      <c r="BI108" s="359"/>
      <c r="BJ108" s="6"/>
    </row>
    <row r="109" spans="1:62" s="10" customFormat="1">
      <c r="A109" s="1"/>
      <c r="B109" s="1"/>
      <c r="C109" s="355"/>
      <c r="D109" s="359"/>
      <c r="E109" s="6"/>
      <c r="I109" s="1"/>
      <c r="J109" s="355"/>
      <c r="K109" s="359"/>
      <c r="L109" s="6"/>
      <c r="N109" s="1"/>
      <c r="O109" s="355"/>
      <c r="P109" s="359"/>
      <c r="Q109" s="6"/>
      <c r="S109" s="1"/>
      <c r="T109" s="355"/>
      <c r="U109" s="359"/>
      <c r="V109" s="6"/>
      <c r="X109" s="1"/>
      <c r="Y109" s="355"/>
      <c r="Z109" s="359"/>
      <c r="AA109" s="6"/>
      <c r="AC109" s="1"/>
      <c r="AD109" s="355"/>
      <c r="AE109" s="359"/>
      <c r="AF109" s="6"/>
      <c r="AH109" s="1"/>
      <c r="AI109" s="355"/>
      <c r="AJ109" s="359"/>
      <c r="AK109" s="6"/>
      <c r="AM109" s="1"/>
      <c r="AN109" s="355"/>
      <c r="AO109" s="359"/>
      <c r="AP109" s="6"/>
      <c r="AR109" s="1"/>
      <c r="AS109" s="355"/>
      <c r="AT109" s="359"/>
      <c r="AU109" s="6"/>
      <c r="AW109" s="1"/>
      <c r="AX109" s="355"/>
      <c r="AY109" s="359"/>
      <c r="AZ109" s="6"/>
      <c r="BB109" s="1"/>
      <c r="BC109" s="355"/>
      <c r="BD109" s="359"/>
      <c r="BE109" s="6"/>
      <c r="BG109" s="1"/>
      <c r="BH109" s="355"/>
      <c r="BI109" s="359"/>
      <c r="BJ109" s="6"/>
    </row>
    <row r="110" spans="1:62" s="10" customFormat="1">
      <c r="A110" s="1"/>
      <c r="B110" s="1"/>
      <c r="C110" s="355"/>
      <c r="D110" s="359"/>
      <c r="E110" s="6"/>
      <c r="I110" s="1"/>
      <c r="J110" s="355"/>
      <c r="K110" s="359"/>
      <c r="L110" s="6"/>
      <c r="N110" s="1"/>
      <c r="O110" s="355"/>
      <c r="P110" s="359"/>
      <c r="Q110" s="6"/>
      <c r="S110" s="1"/>
      <c r="T110" s="355"/>
      <c r="U110" s="359"/>
      <c r="V110" s="6"/>
      <c r="X110" s="1"/>
      <c r="Y110" s="355"/>
      <c r="Z110" s="359"/>
      <c r="AA110" s="6"/>
      <c r="AC110" s="1"/>
      <c r="AD110" s="355"/>
      <c r="AE110" s="359"/>
      <c r="AF110" s="6"/>
      <c r="AH110" s="1"/>
      <c r="AI110" s="355"/>
      <c r="AJ110" s="359"/>
      <c r="AK110" s="6"/>
      <c r="AM110" s="1"/>
      <c r="AN110" s="355"/>
      <c r="AO110" s="359"/>
      <c r="AP110" s="6"/>
      <c r="AR110" s="1"/>
      <c r="AS110" s="355"/>
      <c r="AT110" s="359"/>
      <c r="AU110" s="6"/>
      <c r="AW110" s="1"/>
      <c r="AX110" s="355"/>
      <c r="AY110" s="359"/>
      <c r="AZ110" s="6"/>
      <c r="BB110" s="1"/>
      <c r="BC110" s="355"/>
      <c r="BD110" s="359"/>
      <c r="BE110" s="6"/>
      <c r="BG110" s="1"/>
      <c r="BH110" s="355"/>
      <c r="BI110" s="359"/>
      <c r="BJ110" s="6"/>
    </row>
    <row r="111" spans="1:62" s="10" customFormat="1">
      <c r="A111" s="1"/>
      <c r="B111" s="1"/>
      <c r="C111" s="355"/>
      <c r="D111" s="359"/>
      <c r="E111" s="6"/>
      <c r="I111" s="1"/>
      <c r="J111" s="355"/>
      <c r="K111" s="359"/>
      <c r="L111" s="6"/>
      <c r="N111" s="1"/>
      <c r="O111" s="355"/>
      <c r="P111" s="359"/>
      <c r="Q111" s="6"/>
      <c r="S111" s="1"/>
      <c r="T111" s="355"/>
      <c r="U111" s="359"/>
      <c r="V111" s="6"/>
      <c r="X111" s="1"/>
      <c r="Y111" s="355"/>
      <c r="Z111" s="359"/>
      <c r="AA111" s="6"/>
      <c r="AC111" s="1"/>
      <c r="AD111" s="355"/>
      <c r="AE111" s="359"/>
      <c r="AF111" s="6"/>
      <c r="AH111" s="1"/>
      <c r="AI111" s="355"/>
      <c r="AJ111" s="359"/>
      <c r="AK111" s="6"/>
      <c r="AM111" s="1"/>
      <c r="AN111" s="355"/>
      <c r="AO111" s="359"/>
      <c r="AP111" s="6"/>
      <c r="AR111" s="1"/>
      <c r="AS111" s="355"/>
      <c r="AT111" s="359"/>
      <c r="AU111" s="6"/>
      <c r="AW111" s="1"/>
      <c r="AX111" s="355"/>
      <c r="AY111" s="359"/>
      <c r="AZ111" s="6"/>
      <c r="BB111" s="1"/>
      <c r="BC111" s="355"/>
      <c r="BD111" s="359"/>
      <c r="BE111" s="6"/>
      <c r="BG111" s="1"/>
      <c r="BH111" s="355"/>
      <c r="BI111" s="359"/>
      <c r="BJ111" s="6"/>
    </row>
    <row r="112" spans="1:62" s="10" customFormat="1">
      <c r="A112" s="1"/>
      <c r="B112" s="1"/>
      <c r="C112" s="355"/>
      <c r="D112" s="359"/>
      <c r="E112" s="6"/>
      <c r="I112" s="1"/>
      <c r="J112" s="355"/>
      <c r="K112" s="359"/>
      <c r="L112" s="6"/>
      <c r="N112" s="1"/>
      <c r="O112" s="355"/>
      <c r="P112" s="359"/>
      <c r="Q112" s="6"/>
      <c r="S112" s="1"/>
      <c r="T112" s="355"/>
      <c r="U112" s="359"/>
      <c r="V112" s="6"/>
      <c r="X112" s="1"/>
      <c r="Y112" s="355"/>
      <c r="Z112" s="359"/>
      <c r="AA112" s="6"/>
      <c r="AC112" s="1"/>
      <c r="AD112" s="355"/>
      <c r="AE112" s="359"/>
      <c r="AF112" s="6"/>
      <c r="AH112" s="1"/>
      <c r="AI112" s="355"/>
      <c r="AJ112" s="359"/>
      <c r="AK112" s="6"/>
      <c r="AM112" s="1"/>
      <c r="AN112" s="355"/>
      <c r="AO112" s="359"/>
      <c r="AP112" s="6"/>
      <c r="AR112" s="1"/>
      <c r="AS112" s="355"/>
      <c r="AT112" s="359"/>
      <c r="AU112" s="6"/>
      <c r="AW112" s="1"/>
      <c r="AX112" s="355"/>
      <c r="AY112" s="359"/>
      <c r="AZ112" s="6"/>
      <c r="BB112" s="1"/>
      <c r="BC112" s="355"/>
      <c r="BD112" s="359"/>
      <c r="BE112" s="6"/>
      <c r="BG112" s="1"/>
      <c r="BH112" s="355"/>
      <c r="BI112" s="359"/>
      <c r="BJ112" s="6"/>
    </row>
    <row r="113" spans="1:62" s="10" customFormat="1">
      <c r="A113" s="1"/>
      <c r="B113" s="1"/>
      <c r="C113" s="355"/>
      <c r="D113" s="359"/>
      <c r="E113" s="6"/>
      <c r="I113" s="1"/>
      <c r="J113" s="355"/>
      <c r="K113" s="359"/>
      <c r="L113" s="6"/>
      <c r="N113" s="1"/>
      <c r="O113" s="355"/>
      <c r="P113" s="359"/>
      <c r="Q113" s="6"/>
      <c r="S113" s="1"/>
      <c r="T113" s="355"/>
      <c r="U113" s="359"/>
      <c r="V113" s="6"/>
      <c r="X113" s="1"/>
      <c r="Y113" s="355"/>
      <c r="Z113" s="359"/>
      <c r="AA113" s="6"/>
      <c r="AC113" s="1"/>
      <c r="AD113" s="355"/>
      <c r="AE113" s="359"/>
      <c r="AF113" s="6"/>
      <c r="AH113" s="1"/>
      <c r="AI113" s="355"/>
      <c r="AJ113" s="359"/>
      <c r="AK113" s="6"/>
      <c r="AM113" s="1"/>
      <c r="AN113" s="355"/>
      <c r="AO113" s="359"/>
      <c r="AP113" s="6"/>
      <c r="AR113" s="1"/>
      <c r="AS113" s="355"/>
      <c r="AT113" s="359"/>
      <c r="AU113" s="6"/>
      <c r="AW113" s="1"/>
      <c r="AX113" s="355"/>
      <c r="AY113" s="359"/>
      <c r="AZ113" s="6"/>
      <c r="BB113" s="1"/>
      <c r="BC113" s="355"/>
      <c r="BD113" s="359"/>
      <c r="BE113" s="6"/>
      <c r="BG113" s="1"/>
      <c r="BH113" s="355"/>
      <c r="BI113" s="359"/>
      <c r="BJ113" s="6"/>
    </row>
    <row r="114" spans="1:62" s="10" customFormat="1">
      <c r="A114" s="1"/>
      <c r="B114" s="1"/>
      <c r="C114" s="355"/>
      <c r="D114" s="359"/>
      <c r="E114" s="6"/>
      <c r="I114" s="1"/>
      <c r="J114" s="355"/>
      <c r="K114" s="359"/>
      <c r="L114" s="6"/>
      <c r="N114" s="1"/>
      <c r="O114" s="355"/>
      <c r="P114" s="359"/>
      <c r="Q114" s="6"/>
      <c r="S114" s="1"/>
      <c r="T114" s="355"/>
      <c r="U114" s="359"/>
      <c r="V114" s="6"/>
      <c r="X114" s="1"/>
      <c r="Y114" s="355"/>
      <c r="Z114" s="359"/>
      <c r="AA114" s="6"/>
      <c r="AC114" s="1"/>
      <c r="AD114" s="355"/>
      <c r="AE114" s="359"/>
      <c r="AF114" s="6"/>
      <c r="AH114" s="1"/>
      <c r="AI114" s="355"/>
      <c r="AJ114" s="359"/>
      <c r="AK114" s="6"/>
      <c r="AM114" s="1"/>
      <c r="AN114" s="355"/>
      <c r="AO114" s="359"/>
      <c r="AP114" s="6"/>
      <c r="AR114" s="1"/>
      <c r="AS114" s="355"/>
      <c r="AT114" s="359"/>
      <c r="AU114" s="6"/>
      <c r="AW114" s="1"/>
      <c r="AX114" s="355"/>
      <c r="AY114" s="359"/>
      <c r="AZ114" s="6"/>
      <c r="BB114" s="1"/>
      <c r="BC114" s="355"/>
      <c r="BD114" s="359"/>
      <c r="BE114" s="6"/>
      <c r="BG114" s="1"/>
      <c r="BH114" s="355"/>
      <c r="BI114" s="359"/>
      <c r="BJ114" s="6"/>
    </row>
    <row r="115" spans="1:62" s="10" customFormat="1">
      <c r="A115" s="1"/>
      <c r="B115" s="1"/>
      <c r="C115" s="355"/>
      <c r="D115" s="359"/>
      <c r="E115" s="6"/>
      <c r="I115" s="1"/>
      <c r="J115" s="355"/>
      <c r="K115" s="359"/>
      <c r="L115" s="6"/>
      <c r="N115" s="1"/>
      <c r="O115" s="355"/>
      <c r="P115" s="359"/>
      <c r="Q115" s="6"/>
      <c r="S115" s="1"/>
      <c r="T115" s="355"/>
      <c r="U115" s="359"/>
      <c r="V115" s="6"/>
      <c r="X115" s="1"/>
      <c r="Y115" s="355"/>
      <c r="Z115" s="359"/>
      <c r="AA115" s="6"/>
      <c r="AC115" s="1"/>
      <c r="AD115" s="355"/>
      <c r="AE115" s="359"/>
      <c r="AF115" s="6"/>
      <c r="AH115" s="1"/>
      <c r="AI115" s="355"/>
      <c r="AJ115" s="359"/>
      <c r="AK115" s="6"/>
      <c r="AM115" s="1"/>
      <c r="AN115" s="355"/>
      <c r="AO115" s="359"/>
      <c r="AP115" s="6"/>
      <c r="AR115" s="1"/>
      <c r="AS115" s="355"/>
      <c r="AT115" s="359"/>
      <c r="AU115" s="6"/>
      <c r="AW115" s="1"/>
      <c r="AX115" s="355"/>
      <c r="AY115" s="359"/>
      <c r="AZ115" s="6"/>
      <c r="BB115" s="1"/>
      <c r="BC115" s="355"/>
      <c r="BD115" s="359"/>
      <c r="BE115" s="6"/>
      <c r="BG115" s="1"/>
      <c r="BH115" s="355"/>
      <c r="BI115" s="359"/>
      <c r="BJ115" s="6"/>
    </row>
    <row r="116" spans="1:62" s="10" customFormat="1">
      <c r="A116" s="1"/>
      <c r="B116" s="1"/>
      <c r="C116" s="355"/>
      <c r="D116" s="359"/>
      <c r="E116" s="6"/>
      <c r="I116" s="1"/>
      <c r="J116" s="355"/>
      <c r="K116" s="359"/>
      <c r="L116" s="6"/>
      <c r="N116" s="1"/>
      <c r="O116" s="355"/>
      <c r="P116" s="359"/>
      <c r="Q116" s="6"/>
      <c r="S116" s="1"/>
      <c r="T116" s="355"/>
      <c r="U116" s="359"/>
      <c r="V116" s="6"/>
      <c r="X116" s="1"/>
      <c r="Y116" s="355"/>
      <c r="Z116" s="359"/>
      <c r="AA116" s="6"/>
      <c r="AC116" s="1"/>
      <c r="AD116" s="355"/>
      <c r="AE116" s="359"/>
      <c r="AF116" s="6"/>
      <c r="AH116" s="1"/>
      <c r="AI116" s="355"/>
      <c r="AJ116" s="359"/>
      <c r="AK116" s="6"/>
      <c r="AM116" s="1"/>
      <c r="AN116" s="355"/>
      <c r="AO116" s="359"/>
      <c r="AP116" s="6"/>
      <c r="AR116" s="1"/>
      <c r="AS116" s="355"/>
      <c r="AT116" s="359"/>
      <c r="AU116" s="6"/>
      <c r="AW116" s="1"/>
      <c r="AX116" s="355"/>
      <c r="AY116" s="359"/>
      <c r="AZ116" s="6"/>
      <c r="BB116" s="1"/>
      <c r="BC116" s="355"/>
      <c r="BD116" s="359"/>
      <c r="BE116" s="6"/>
      <c r="BG116" s="1"/>
      <c r="BH116" s="355"/>
      <c r="BI116" s="359"/>
      <c r="BJ116" s="6"/>
    </row>
    <row r="117" spans="1:62" s="10" customFormat="1">
      <c r="A117" s="1"/>
      <c r="B117" s="1"/>
      <c r="C117" s="355"/>
      <c r="D117" s="359"/>
      <c r="E117" s="6"/>
      <c r="I117" s="1"/>
      <c r="J117" s="355"/>
      <c r="K117" s="359"/>
      <c r="L117" s="6"/>
      <c r="N117" s="1"/>
      <c r="O117" s="355"/>
      <c r="P117" s="359"/>
      <c r="Q117" s="6"/>
      <c r="S117" s="1"/>
      <c r="T117" s="355"/>
      <c r="U117" s="359"/>
      <c r="V117" s="6"/>
      <c r="X117" s="1"/>
      <c r="Y117" s="355"/>
      <c r="Z117" s="359"/>
      <c r="AA117" s="6"/>
      <c r="AC117" s="1"/>
      <c r="AD117" s="355"/>
      <c r="AE117" s="359"/>
      <c r="AF117" s="6"/>
      <c r="AH117" s="1"/>
      <c r="AI117" s="355"/>
      <c r="AJ117" s="359"/>
      <c r="AK117" s="6"/>
      <c r="AM117" s="1"/>
      <c r="AN117" s="355"/>
      <c r="AO117" s="359"/>
      <c r="AP117" s="6"/>
      <c r="AR117" s="1"/>
      <c r="AS117" s="355"/>
      <c r="AT117" s="359"/>
      <c r="AU117" s="6"/>
      <c r="AW117" s="1"/>
      <c r="AX117" s="355"/>
      <c r="AY117" s="359"/>
      <c r="AZ117" s="6"/>
      <c r="BB117" s="1"/>
      <c r="BC117" s="355"/>
      <c r="BD117" s="359"/>
      <c r="BE117" s="6"/>
      <c r="BG117" s="1"/>
      <c r="BH117" s="355"/>
      <c r="BI117" s="359"/>
      <c r="BJ117" s="6"/>
    </row>
    <row r="118" spans="1:62" s="10" customFormat="1">
      <c r="A118" s="1"/>
      <c r="B118" s="1"/>
      <c r="C118" s="355"/>
      <c r="D118" s="359"/>
      <c r="E118" s="6"/>
      <c r="I118" s="1"/>
      <c r="J118" s="355"/>
      <c r="K118" s="359"/>
      <c r="L118" s="6"/>
      <c r="N118" s="1"/>
      <c r="O118" s="355"/>
      <c r="P118" s="359"/>
      <c r="Q118" s="6"/>
      <c r="S118" s="1"/>
      <c r="T118" s="355"/>
      <c r="U118" s="359"/>
      <c r="V118" s="6"/>
      <c r="X118" s="1"/>
      <c r="Y118" s="355"/>
      <c r="Z118" s="359"/>
      <c r="AA118" s="6"/>
      <c r="AC118" s="1"/>
      <c r="AD118" s="355"/>
      <c r="AE118" s="359"/>
      <c r="AF118" s="6"/>
      <c r="AH118" s="1"/>
      <c r="AI118" s="355"/>
      <c r="AJ118" s="359"/>
      <c r="AK118" s="6"/>
      <c r="AM118" s="1"/>
      <c r="AN118" s="355"/>
      <c r="AO118" s="359"/>
      <c r="AP118" s="6"/>
      <c r="AR118" s="1"/>
      <c r="AS118" s="355"/>
      <c r="AT118" s="359"/>
      <c r="AU118" s="6"/>
      <c r="AW118" s="1"/>
      <c r="AX118" s="355"/>
      <c r="AY118" s="359"/>
      <c r="AZ118" s="6"/>
      <c r="BB118" s="1"/>
      <c r="BC118" s="355"/>
      <c r="BD118" s="359"/>
      <c r="BE118" s="6"/>
      <c r="BG118" s="1"/>
      <c r="BH118" s="355"/>
      <c r="BI118" s="359"/>
      <c r="BJ118" s="6"/>
    </row>
    <row r="119" spans="1:62" s="10" customFormat="1">
      <c r="A119" s="1"/>
      <c r="B119" s="1"/>
      <c r="C119" s="355"/>
      <c r="D119" s="359"/>
      <c r="E119" s="6"/>
      <c r="I119" s="1"/>
      <c r="J119" s="355"/>
      <c r="K119" s="359"/>
      <c r="L119" s="6"/>
      <c r="N119" s="1"/>
      <c r="O119" s="355"/>
      <c r="P119" s="359"/>
      <c r="Q119" s="6"/>
      <c r="S119" s="1"/>
      <c r="T119" s="355"/>
      <c r="U119" s="359"/>
      <c r="V119" s="6"/>
      <c r="X119" s="1"/>
      <c r="Y119" s="355"/>
      <c r="Z119" s="359"/>
      <c r="AA119" s="6"/>
      <c r="AC119" s="1"/>
      <c r="AD119" s="355"/>
      <c r="AE119" s="359"/>
      <c r="AF119" s="6"/>
      <c r="AH119" s="1"/>
      <c r="AI119" s="355"/>
      <c r="AJ119" s="359"/>
      <c r="AK119" s="6"/>
      <c r="AM119" s="1"/>
      <c r="AN119" s="355"/>
      <c r="AO119" s="359"/>
      <c r="AP119" s="6"/>
      <c r="AR119" s="1"/>
      <c r="AS119" s="355"/>
      <c r="AT119" s="359"/>
      <c r="AU119" s="6"/>
      <c r="AW119" s="1"/>
      <c r="AX119" s="355"/>
      <c r="AY119" s="359"/>
      <c r="AZ119" s="6"/>
      <c r="BB119" s="1"/>
      <c r="BC119" s="355"/>
      <c r="BD119" s="359"/>
      <c r="BE119" s="6"/>
      <c r="BG119" s="1"/>
      <c r="BH119" s="355"/>
      <c r="BI119" s="359"/>
      <c r="BJ119" s="6"/>
    </row>
    <row r="120" spans="1:62" s="10" customFormat="1">
      <c r="A120" s="1"/>
      <c r="B120" s="1"/>
      <c r="C120" s="355"/>
      <c r="D120" s="359"/>
      <c r="E120" s="6"/>
      <c r="I120" s="1"/>
      <c r="J120" s="355"/>
      <c r="K120" s="359"/>
      <c r="L120" s="6"/>
      <c r="N120" s="1"/>
      <c r="O120" s="355"/>
      <c r="P120" s="359"/>
      <c r="Q120" s="6"/>
      <c r="S120" s="1"/>
      <c r="T120" s="355"/>
      <c r="U120" s="359"/>
      <c r="V120" s="6"/>
      <c r="X120" s="1"/>
      <c r="Y120" s="355"/>
      <c r="Z120" s="359"/>
      <c r="AA120" s="6"/>
      <c r="AC120" s="1"/>
      <c r="AD120" s="355"/>
      <c r="AE120" s="359"/>
      <c r="AF120" s="6"/>
      <c r="AH120" s="1"/>
      <c r="AI120" s="355"/>
      <c r="AJ120" s="359"/>
      <c r="AK120" s="6"/>
      <c r="AM120" s="1"/>
      <c r="AN120" s="355"/>
      <c r="AO120" s="359"/>
      <c r="AP120" s="6"/>
      <c r="AR120" s="1"/>
      <c r="AS120" s="355"/>
      <c r="AT120" s="359"/>
      <c r="AU120" s="6"/>
      <c r="AW120" s="1"/>
      <c r="AX120" s="355"/>
      <c r="AY120" s="359"/>
      <c r="AZ120" s="6"/>
      <c r="BB120" s="1"/>
      <c r="BC120" s="355"/>
      <c r="BD120" s="359"/>
      <c r="BE120" s="6"/>
      <c r="BG120" s="1"/>
      <c r="BH120" s="355"/>
      <c r="BI120" s="359"/>
      <c r="BJ120" s="6"/>
    </row>
    <row r="121" spans="1:62" s="10" customFormat="1">
      <c r="A121" s="1"/>
      <c r="B121" s="1"/>
      <c r="C121" s="355"/>
      <c r="D121" s="359"/>
      <c r="E121" s="6"/>
      <c r="I121" s="1"/>
      <c r="J121" s="355"/>
      <c r="K121" s="359"/>
      <c r="L121" s="6"/>
      <c r="N121" s="1"/>
      <c r="O121" s="355"/>
      <c r="P121" s="359"/>
      <c r="Q121" s="6"/>
      <c r="S121" s="1"/>
      <c r="T121" s="355"/>
      <c r="U121" s="359"/>
      <c r="V121" s="6"/>
      <c r="X121" s="1"/>
      <c r="Y121" s="355"/>
      <c r="Z121" s="359"/>
      <c r="AA121" s="6"/>
      <c r="AC121" s="1"/>
      <c r="AD121" s="355"/>
      <c r="AE121" s="359"/>
      <c r="AF121" s="6"/>
      <c r="AH121" s="1"/>
      <c r="AI121" s="355"/>
      <c r="AJ121" s="359"/>
      <c r="AK121" s="6"/>
      <c r="AM121" s="1"/>
      <c r="AN121" s="355"/>
      <c r="AO121" s="359"/>
      <c r="AP121" s="6"/>
      <c r="AR121" s="1"/>
      <c r="AS121" s="355"/>
      <c r="AT121" s="359"/>
      <c r="AU121" s="6"/>
      <c r="AW121" s="1"/>
      <c r="AX121" s="355"/>
      <c r="AY121" s="359"/>
      <c r="AZ121" s="6"/>
      <c r="BB121" s="1"/>
      <c r="BC121" s="355"/>
      <c r="BD121" s="359"/>
      <c r="BE121" s="6"/>
      <c r="BG121" s="1"/>
      <c r="BH121" s="355"/>
      <c r="BI121" s="359"/>
      <c r="BJ121" s="6"/>
    </row>
    <row r="122" spans="1:62" s="10" customFormat="1">
      <c r="A122" s="1"/>
      <c r="B122" s="1"/>
      <c r="C122" s="355"/>
      <c r="D122" s="359"/>
      <c r="E122" s="6"/>
      <c r="I122" s="1"/>
      <c r="J122" s="355"/>
      <c r="K122" s="359"/>
      <c r="L122" s="6"/>
      <c r="N122" s="1"/>
      <c r="O122" s="355"/>
      <c r="P122" s="359"/>
      <c r="Q122" s="6"/>
      <c r="S122" s="1"/>
      <c r="T122" s="355"/>
      <c r="U122" s="359"/>
      <c r="V122" s="6"/>
      <c r="X122" s="1"/>
      <c r="Y122" s="355"/>
      <c r="Z122" s="359"/>
      <c r="AA122" s="6"/>
      <c r="AC122" s="1"/>
      <c r="AD122" s="355"/>
      <c r="AE122" s="359"/>
      <c r="AF122" s="6"/>
      <c r="AH122" s="1"/>
      <c r="AI122" s="355"/>
      <c r="AJ122" s="359"/>
      <c r="AK122" s="6"/>
      <c r="AM122" s="1"/>
      <c r="AN122" s="355"/>
      <c r="AO122" s="359"/>
      <c r="AP122" s="6"/>
      <c r="AR122" s="1"/>
      <c r="AS122" s="355"/>
      <c r="AT122" s="359"/>
      <c r="AU122" s="6"/>
      <c r="AW122" s="1"/>
      <c r="AX122" s="355"/>
      <c r="AY122" s="359"/>
      <c r="AZ122" s="6"/>
      <c r="BB122" s="1"/>
      <c r="BC122" s="355"/>
      <c r="BD122" s="359"/>
      <c r="BE122" s="6"/>
      <c r="BG122" s="1"/>
      <c r="BH122" s="355"/>
      <c r="BI122" s="359"/>
      <c r="BJ122" s="6"/>
    </row>
    <row r="123" spans="1:62" s="10" customFormat="1">
      <c r="A123" s="1"/>
      <c r="B123" s="1"/>
      <c r="C123" s="355"/>
      <c r="D123" s="359"/>
      <c r="E123" s="6"/>
      <c r="I123" s="1"/>
      <c r="J123" s="355"/>
      <c r="K123" s="359"/>
      <c r="L123" s="6"/>
      <c r="N123" s="1"/>
      <c r="O123" s="355"/>
      <c r="P123" s="359"/>
      <c r="Q123" s="6"/>
      <c r="S123" s="1"/>
      <c r="T123" s="355"/>
      <c r="U123" s="359"/>
      <c r="V123" s="6"/>
      <c r="X123" s="1"/>
      <c r="Y123" s="355"/>
      <c r="Z123" s="359"/>
      <c r="AA123" s="6"/>
      <c r="AC123" s="1"/>
      <c r="AD123" s="355"/>
      <c r="AE123" s="359"/>
      <c r="AF123" s="6"/>
      <c r="AH123" s="1"/>
      <c r="AI123" s="355"/>
      <c r="AJ123" s="359"/>
      <c r="AK123" s="6"/>
      <c r="AM123" s="1"/>
      <c r="AN123" s="355"/>
      <c r="AO123" s="359"/>
      <c r="AP123" s="6"/>
      <c r="AR123" s="1"/>
      <c r="AS123" s="355"/>
      <c r="AT123" s="359"/>
      <c r="AU123" s="6"/>
      <c r="AW123" s="1"/>
      <c r="AX123" s="355"/>
      <c r="AY123" s="359"/>
      <c r="AZ123" s="6"/>
      <c r="BB123" s="1"/>
      <c r="BC123" s="355"/>
      <c r="BD123" s="359"/>
      <c r="BE123" s="6"/>
      <c r="BG123" s="1"/>
      <c r="BH123" s="355"/>
      <c r="BI123" s="359"/>
      <c r="BJ123" s="6"/>
    </row>
    <row r="124" spans="1:62" s="10" customFormat="1">
      <c r="A124" s="1"/>
      <c r="B124" s="1"/>
      <c r="C124" s="355"/>
      <c r="D124" s="359"/>
      <c r="E124" s="6"/>
      <c r="I124" s="1"/>
      <c r="J124" s="355"/>
      <c r="K124" s="359"/>
      <c r="L124" s="6"/>
      <c r="N124" s="1"/>
      <c r="O124" s="355"/>
      <c r="P124" s="359"/>
      <c r="Q124" s="6"/>
      <c r="S124" s="1"/>
      <c r="T124" s="355"/>
      <c r="U124" s="359"/>
      <c r="V124" s="6"/>
      <c r="X124" s="1"/>
      <c r="Y124" s="355"/>
      <c r="Z124" s="359"/>
      <c r="AA124" s="6"/>
      <c r="AC124" s="1"/>
      <c r="AD124" s="355"/>
      <c r="AE124" s="359"/>
      <c r="AF124" s="6"/>
      <c r="AH124" s="1"/>
      <c r="AI124" s="355"/>
      <c r="AJ124" s="359"/>
      <c r="AK124" s="6"/>
      <c r="AM124" s="1"/>
      <c r="AN124" s="355"/>
      <c r="AO124" s="359"/>
      <c r="AP124" s="6"/>
      <c r="AR124" s="1"/>
      <c r="AS124" s="355"/>
      <c r="AT124" s="359"/>
      <c r="AU124" s="6"/>
      <c r="AW124" s="1"/>
      <c r="AX124" s="355"/>
      <c r="AY124" s="359"/>
      <c r="AZ124" s="6"/>
      <c r="BB124" s="1"/>
      <c r="BC124" s="355"/>
      <c r="BD124" s="359"/>
      <c r="BE124" s="6"/>
      <c r="BG124" s="1"/>
      <c r="BH124" s="355"/>
      <c r="BI124" s="359"/>
      <c r="BJ124" s="6"/>
    </row>
    <row r="125" spans="1:62" s="10" customFormat="1">
      <c r="A125" s="1"/>
      <c r="B125" s="1"/>
      <c r="C125" s="355"/>
      <c r="D125" s="359"/>
      <c r="E125" s="6"/>
      <c r="I125" s="1"/>
      <c r="J125" s="355"/>
      <c r="K125" s="359"/>
      <c r="L125" s="6"/>
      <c r="N125" s="1"/>
      <c r="O125" s="355"/>
      <c r="P125" s="359"/>
      <c r="Q125" s="6"/>
      <c r="S125" s="1"/>
      <c r="T125" s="355"/>
      <c r="U125" s="359"/>
      <c r="V125" s="6"/>
      <c r="X125" s="1"/>
      <c r="Y125" s="355"/>
      <c r="Z125" s="359"/>
      <c r="AA125" s="6"/>
      <c r="AC125" s="1"/>
      <c r="AD125" s="355"/>
      <c r="AE125" s="359"/>
      <c r="AF125" s="6"/>
      <c r="AH125" s="1"/>
      <c r="AI125" s="355"/>
      <c r="AJ125" s="359"/>
      <c r="AK125" s="6"/>
      <c r="AM125" s="1"/>
      <c r="AN125" s="355"/>
      <c r="AO125" s="359"/>
      <c r="AP125" s="6"/>
      <c r="AR125" s="1"/>
      <c r="AS125" s="355"/>
      <c r="AT125" s="359"/>
      <c r="AU125" s="6"/>
      <c r="AW125" s="1"/>
      <c r="AX125" s="355"/>
      <c r="AY125" s="359"/>
      <c r="AZ125" s="6"/>
      <c r="BB125" s="1"/>
      <c r="BC125" s="355"/>
      <c r="BD125" s="359"/>
      <c r="BE125" s="6"/>
      <c r="BG125" s="1"/>
      <c r="BH125" s="355"/>
      <c r="BI125" s="359"/>
      <c r="BJ125" s="6"/>
    </row>
    <row r="126" spans="1:62" s="10" customFormat="1">
      <c r="A126" s="1"/>
      <c r="B126" s="1"/>
      <c r="C126" s="355"/>
      <c r="D126" s="359"/>
      <c r="E126" s="6"/>
      <c r="I126" s="1"/>
      <c r="J126" s="355"/>
      <c r="K126" s="359"/>
      <c r="L126" s="6"/>
      <c r="N126" s="1"/>
      <c r="O126" s="355"/>
      <c r="P126" s="359"/>
      <c r="Q126" s="6"/>
      <c r="S126" s="1"/>
      <c r="T126" s="355"/>
      <c r="U126" s="359"/>
      <c r="V126" s="6"/>
      <c r="X126" s="1"/>
      <c r="Y126" s="355"/>
      <c r="Z126" s="359"/>
      <c r="AA126" s="6"/>
      <c r="AC126" s="1"/>
      <c r="AD126" s="355"/>
      <c r="AE126" s="359"/>
      <c r="AF126" s="6"/>
      <c r="AH126" s="1"/>
      <c r="AI126" s="355"/>
      <c r="AJ126" s="359"/>
      <c r="AK126" s="6"/>
      <c r="AM126" s="1"/>
      <c r="AN126" s="355"/>
      <c r="AO126" s="359"/>
      <c r="AP126" s="6"/>
      <c r="AR126" s="1"/>
      <c r="AS126" s="355"/>
      <c r="AT126" s="359"/>
      <c r="AU126" s="6"/>
      <c r="AW126" s="1"/>
      <c r="AX126" s="355"/>
      <c r="AY126" s="359"/>
      <c r="AZ126" s="6"/>
      <c r="BB126" s="1"/>
      <c r="BC126" s="355"/>
      <c r="BD126" s="359"/>
      <c r="BE126" s="6"/>
      <c r="BG126" s="1"/>
      <c r="BH126" s="355"/>
      <c r="BI126" s="359"/>
      <c r="BJ126" s="6"/>
    </row>
    <row r="127" spans="1:62" s="10" customFormat="1">
      <c r="A127" s="1"/>
      <c r="B127" s="1"/>
      <c r="C127" s="355"/>
      <c r="D127" s="359"/>
      <c r="E127" s="6"/>
      <c r="I127" s="1"/>
      <c r="J127" s="355"/>
      <c r="K127" s="359"/>
      <c r="L127" s="6"/>
      <c r="N127" s="1"/>
      <c r="O127" s="355"/>
      <c r="P127" s="359"/>
      <c r="Q127" s="6"/>
      <c r="S127" s="1"/>
      <c r="T127" s="355"/>
      <c r="U127" s="359"/>
      <c r="V127" s="6"/>
      <c r="X127" s="1"/>
      <c r="Y127" s="355"/>
      <c r="Z127" s="359"/>
      <c r="AA127" s="6"/>
      <c r="AC127" s="1"/>
      <c r="AD127" s="355"/>
      <c r="AE127" s="359"/>
      <c r="AF127" s="6"/>
      <c r="AH127" s="1"/>
      <c r="AI127" s="355"/>
      <c r="AJ127" s="359"/>
      <c r="AK127" s="6"/>
      <c r="AM127" s="1"/>
      <c r="AN127" s="355"/>
      <c r="AO127" s="359"/>
      <c r="AP127" s="6"/>
      <c r="AR127" s="1"/>
      <c r="AS127" s="355"/>
      <c r="AT127" s="359"/>
      <c r="AU127" s="6"/>
      <c r="AW127" s="1"/>
      <c r="AX127" s="355"/>
      <c r="AY127" s="359"/>
      <c r="AZ127" s="6"/>
      <c r="BB127" s="1"/>
      <c r="BC127" s="355"/>
      <c r="BD127" s="359"/>
      <c r="BE127" s="6"/>
      <c r="BG127" s="1"/>
      <c r="BH127" s="355"/>
      <c r="BI127" s="359"/>
      <c r="BJ127" s="6"/>
    </row>
    <row r="128" spans="1:62" s="10" customFormat="1">
      <c r="A128" s="1"/>
      <c r="B128" s="1"/>
      <c r="C128" s="355"/>
      <c r="D128" s="359"/>
      <c r="E128" s="6"/>
      <c r="I128" s="1"/>
      <c r="J128" s="355"/>
      <c r="K128" s="359"/>
      <c r="L128" s="6"/>
      <c r="N128" s="1"/>
      <c r="O128" s="355"/>
      <c r="P128" s="359"/>
      <c r="Q128" s="6"/>
      <c r="S128" s="1"/>
      <c r="T128" s="355"/>
      <c r="U128" s="359"/>
      <c r="V128" s="6"/>
      <c r="X128" s="1"/>
      <c r="Y128" s="355"/>
      <c r="Z128" s="359"/>
      <c r="AA128" s="6"/>
      <c r="AC128" s="1"/>
      <c r="AD128" s="355"/>
      <c r="AE128" s="359"/>
      <c r="AF128" s="6"/>
      <c r="AH128" s="1"/>
      <c r="AI128" s="355"/>
      <c r="AJ128" s="359"/>
      <c r="AK128" s="6"/>
      <c r="AM128" s="1"/>
      <c r="AN128" s="355"/>
      <c r="AO128" s="359"/>
      <c r="AP128" s="6"/>
      <c r="AR128" s="1"/>
      <c r="AS128" s="355"/>
      <c r="AT128" s="359"/>
      <c r="AU128" s="6"/>
      <c r="AW128" s="1"/>
      <c r="AX128" s="355"/>
      <c r="AY128" s="359"/>
      <c r="AZ128" s="6"/>
      <c r="BB128" s="1"/>
      <c r="BC128" s="355"/>
      <c r="BD128" s="359"/>
      <c r="BE128" s="6"/>
      <c r="BG128" s="1"/>
      <c r="BH128" s="355"/>
      <c r="BI128" s="359"/>
      <c r="BJ128" s="6"/>
    </row>
    <row r="129" spans="1:62" s="10" customFormat="1">
      <c r="A129" s="1"/>
      <c r="B129" s="1"/>
      <c r="C129" s="355"/>
      <c r="D129" s="359"/>
      <c r="E129" s="6"/>
      <c r="I129" s="1"/>
      <c r="J129" s="355"/>
      <c r="K129" s="359"/>
      <c r="L129" s="6"/>
      <c r="N129" s="1"/>
      <c r="O129" s="355"/>
      <c r="P129" s="359"/>
      <c r="Q129" s="6"/>
      <c r="S129" s="1"/>
      <c r="T129" s="355"/>
      <c r="U129" s="359"/>
      <c r="V129" s="6"/>
      <c r="X129" s="1"/>
      <c r="Y129" s="355"/>
      <c r="Z129" s="359"/>
      <c r="AA129" s="6"/>
      <c r="AC129" s="1"/>
      <c r="AD129" s="355"/>
      <c r="AE129" s="359"/>
      <c r="AF129" s="6"/>
      <c r="AH129" s="1"/>
      <c r="AI129" s="355"/>
      <c r="AJ129" s="359"/>
      <c r="AK129" s="6"/>
      <c r="AM129" s="1"/>
      <c r="AN129" s="355"/>
      <c r="AO129" s="359"/>
      <c r="AP129" s="6"/>
      <c r="AR129" s="1"/>
      <c r="AS129" s="355"/>
      <c r="AT129" s="359"/>
      <c r="AU129" s="6"/>
      <c r="AW129" s="1"/>
      <c r="AX129" s="355"/>
      <c r="AY129" s="359"/>
      <c r="AZ129" s="6"/>
      <c r="BB129" s="1"/>
      <c r="BC129" s="355"/>
      <c r="BD129" s="359"/>
      <c r="BE129" s="6"/>
      <c r="BG129" s="1"/>
      <c r="BH129" s="355"/>
      <c r="BI129" s="359"/>
      <c r="BJ129" s="6"/>
    </row>
    <row r="130" spans="1:62" s="10" customFormat="1">
      <c r="A130" s="1"/>
      <c r="B130" s="1"/>
      <c r="C130" s="355"/>
      <c r="D130" s="359"/>
      <c r="E130" s="6"/>
      <c r="I130" s="1"/>
      <c r="J130" s="355"/>
      <c r="K130" s="359"/>
      <c r="L130" s="6"/>
      <c r="N130" s="1"/>
      <c r="O130" s="355"/>
      <c r="P130" s="359"/>
      <c r="Q130" s="6"/>
      <c r="S130" s="1"/>
      <c r="T130" s="355"/>
      <c r="U130" s="359"/>
      <c r="V130" s="6"/>
      <c r="X130" s="1"/>
      <c r="Y130" s="355"/>
      <c r="Z130" s="359"/>
      <c r="AA130" s="6"/>
      <c r="AC130" s="1"/>
      <c r="AD130" s="355"/>
      <c r="AE130" s="359"/>
      <c r="AF130" s="6"/>
      <c r="AH130" s="1"/>
      <c r="AI130" s="355"/>
      <c r="AJ130" s="359"/>
      <c r="AK130" s="6"/>
      <c r="AM130" s="1"/>
      <c r="AN130" s="355"/>
      <c r="AO130" s="359"/>
      <c r="AP130" s="6"/>
      <c r="AR130" s="1"/>
      <c r="AS130" s="355"/>
      <c r="AT130" s="359"/>
      <c r="AU130" s="6"/>
      <c r="AW130" s="1"/>
      <c r="AX130" s="355"/>
      <c r="AY130" s="359"/>
      <c r="AZ130" s="6"/>
      <c r="BB130" s="1"/>
      <c r="BC130" s="355"/>
      <c r="BD130" s="359"/>
      <c r="BE130" s="6"/>
      <c r="BG130" s="1"/>
      <c r="BH130" s="355"/>
      <c r="BI130" s="359"/>
      <c r="BJ130" s="6"/>
    </row>
    <row r="131" spans="1:62" s="10" customFormat="1">
      <c r="A131" s="1"/>
      <c r="B131" s="1"/>
      <c r="C131" s="355"/>
      <c r="D131" s="359"/>
      <c r="E131" s="6"/>
      <c r="I131" s="1"/>
      <c r="J131" s="355"/>
      <c r="K131" s="359"/>
      <c r="L131" s="6"/>
      <c r="N131" s="1"/>
      <c r="O131" s="355"/>
      <c r="P131" s="359"/>
      <c r="Q131" s="6"/>
      <c r="S131" s="1"/>
      <c r="T131" s="355"/>
      <c r="U131" s="359"/>
      <c r="V131" s="6"/>
      <c r="X131" s="1"/>
      <c r="Y131" s="355"/>
      <c r="Z131" s="359"/>
      <c r="AA131" s="6"/>
      <c r="AC131" s="1"/>
      <c r="AD131" s="355"/>
      <c r="AE131" s="359"/>
      <c r="AF131" s="6"/>
      <c r="AH131" s="1"/>
      <c r="AI131" s="355"/>
      <c r="AJ131" s="359"/>
      <c r="AK131" s="6"/>
      <c r="AM131" s="1"/>
      <c r="AN131" s="355"/>
      <c r="AO131" s="359"/>
      <c r="AP131" s="6"/>
      <c r="AR131" s="1"/>
      <c r="AS131" s="355"/>
      <c r="AT131" s="359"/>
      <c r="AU131" s="6"/>
      <c r="AW131" s="1"/>
      <c r="AX131" s="355"/>
      <c r="AY131" s="359"/>
      <c r="AZ131" s="6"/>
      <c r="BB131" s="1"/>
      <c r="BC131" s="355"/>
      <c r="BD131" s="359"/>
      <c r="BE131" s="6"/>
      <c r="BG131" s="1"/>
      <c r="BH131" s="355"/>
      <c r="BI131" s="359"/>
      <c r="BJ131" s="6"/>
    </row>
    <row r="132" spans="1:62" s="10" customFormat="1">
      <c r="A132" s="1"/>
      <c r="B132" s="1"/>
      <c r="C132" s="355"/>
      <c r="D132" s="359"/>
      <c r="E132" s="6"/>
      <c r="I132" s="1"/>
      <c r="J132" s="355"/>
      <c r="K132" s="359"/>
      <c r="L132" s="6"/>
      <c r="N132" s="1"/>
      <c r="O132" s="355"/>
      <c r="P132" s="359"/>
      <c r="Q132" s="6"/>
      <c r="S132" s="1"/>
      <c r="T132" s="355"/>
      <c r="U132" s="359"/>
      <c r="V132" s="6"/>
      <c r="X132" s="1"/>
      <c r="Y132" s="355"/>
      <c r="Z132" s="359"/>
      <c r="AA132" s="6"/>
      <c r="AC132" s="1"/>
      <c r="AD132" s="355"/>
      <c r="AE132" s="359"/>
      <c r="AF132" s="6"/>
      <c r="AH132" s="1"/>
      <c r="AI132" s="355"/>
      <c r="AJ132" s="359"/>
      <c r="AK132" s="6"/>
      <c r="AM132" s="1"/>
      <c r="AN132" s="355"/>
      <c r="AO132" s="359"/>
      <c r="AP132" s="6"/>
      <c r="AR132" s="1"/>
      <c r="AS132" s="355"/>
      <c r="AT132" s="359"/>
      <c r="AU132" s="6"/>
      <c r="AW132" s="1"/>
      <c r="AX132" s="355"/>
      <c r="AY132" s="359"/>
      <c r="AZ132" s="6"/>
      <c r="BB132" s="1"/>
      <c r="BC132" s="355"/>
      <c r="BD132" s="359"/>
      <c r="BE132" s="6"/>
      <c r="BG132" s="1"/>
      <c r="BH132" s="355"/>
      <c r="BI132" s="359"/>
      <c r="BJ132" s="6"/>
    </row>
    <row r="133" spans="1:62" s="10" customFormat="1">
      <c r="A133" s="1"/>
      <c r="B133" s="1"/>
      <c r="C133" s="355"/>
      <c r="D133" s="359"/>
      <c r="E133" s="6"/>
      <c r="I133" s="1"/>
      <c r="J133" s="355"/>
      <c r="K133" s="359"/>
      <c r="L133" s="6"/>
      <c r="N133" s="1"/>
      <c r="O133" s="355"/>
      <c r="P133" s="359"/>
      <c r="Q133" s="6"/>
      <c r="S133" s="1"/>
      <c r="T133" s="355"/>
      <c r="U133" s="359"/>
      <c r="V133" s="6"/>
      <c r="X133" s="1"/>
      <c r="Y133" s="355"/>
      <c r="Z133" s="359"/>
      <c r="AA133" s="6"/>
      <c r="AC133" s="1"/>
      <c r="AD133" s="355"/>
      <c r="AE133" s="359"/>
      <c r="AF133" s="6"/>
      <c r="AH133" s="1"/>
      <c r="AI133" s="355"/>
      <c r="AJ133" s="359"/>
      <c r="AK133" s="6"/>
      <c r="AM133" s="1"/>
      <c r="AN133" s="355"/>
      <c r="AO133" s="359"/>
      <c r="AP133" s="6"/>
      <c r="AR133" s="1"/>
      <c r="AS133" s="355"/>
      <c r="AT133" s="359"/>
      <c r="AU133" s="6"/>
      <c r="AW133" s="1"/>
      <c r="AX133" s="355"/>
      <c r="AY133" s="359"/>
      <c r="AZ133" s="6"/>
      <c r="BB133" s="1"/>
      <c r="BC133" s="355"/>
      <c r="BD133" s="359"/>
      <c r="BE133" s="6"/>
      <c r="BG133" s="1"/>
      <c r="BH133" s="355"/>
      <c r="BI133" s="359"/>
      <c r="BJ133" s="6"/>
    </row>
    <row r="134" spans="1:62" s="10" customFormat="1">
      <c r="A134" s="1"/>
      <c r="B134" s="1"/>
      <c r="C134" s="355"/>
      <c r="D134" s="359"/>
      <c r="E134" s="6"/>
      <c r="I134" s="1"/>
      <c r="J134" s="355"/>
      <c r="K134" s="359"/>
      <c r="L134" s="6"/>
      <c r="N134" s="1"/>
      <c r="O134" s="355"/>
      <c r="P134" s="359"/>
      <c r="Q134" s="6"/>
      <c r="S134" s="1"/>
      <c r="T134" s="355"/>
      <c r="U134" s="359"/>
      <c r="V134" s="6"/>
      <c r="X134" s="1"/>
      <c r="Y134" s="355"/>
      <c r="Z134" s="359"/>
      <c r="AA134" s="6"/>
      <c r="AC134" s="1"/>
      <c r="AD134" s="355"/>
      <c r="AE134" s="359"/>
      <c r="AF134" s="6"/>
      <c r="AH134" s="1"/>
      <c r="AI134" s="355"/>
      <c r="AJ134" s="359"/>
      <c r="AK134" s="6"/>
      <c r="AM134" s="1"/>
      <c r="AN134" s="355"/>
      <c r="AO134" s="359"/>
      <c r="AP134" s="6"/>
      <c r="AR134" s="1"/>
      <c r="AS134" s="355"/>
      <c r="AT134" s="359"/>
      <c r="AU134" s="6"/>
      <c r="AW134" s="1"/>
      <c r="AX134" s="355"/>
      <c r="AY134" s="359"/>
      <c r="AZ134" s="6"/>
      <c r="BB134" s="1"/>
      <c r="BC134" s="355"/>
      <c r="BD134" s="359"/>
      <c r="BE134" s="6"/>
      <c r="BG134" s="1"/>
      <c r="BH134" s="355"/>
      <c r="BI134" s="359"/>
      <c r="BJ134" s="6"/>
    </row>
    <row r="135" spans="1:62" s="10" customFormat="1">
      <c r="A135" s="1"/>
      <c r="B135" s="1"/>
      <c r="C135" s="355"/>
      <c r="D135" s="359"/>
      <c r="E135" s="6"/>
      <c r="I135" s="1"/>
      <c r="J135" s="355"/>
      <c r="K135" s="359"/>
      <c r="L135" s="6"/>
      <c r="N135" s="1"/>
      <c r="O135" s="355"/>
      <c r="P135" s="359"/>
      <c r="Q135" s="6"/>
      <c r="S135" s="1"/>
      <c r="T135" s="355"/>
      <c r="U135" s="359"/>
      <c r="V135" s="6"/>
      <c r="X135" s="1"/>
      <c r="Y135" s="355"/>
      <c r="Z135" s="359"/>
      <c r="AA135" s="6"/>
      <c r="AC135" s="1"/>
      <c r="AD135" s="355"/>
      <c r="AE135" s="359"/>
      <c r="AF135" s="6"/>
      <c r="AH135" s="1"/>
      <c r="AI135" s="355"/>
      <c r="AJ135" s="359"/>
      <c r="AK135" s="6"/>
      <c r="AM135" s="1"/>
      <c r="AN135" s="355"/>
      <c r="AO135" s="359"/>
      <c r="AP135" s="6"/>
      <c r="AR135" s="1"/>
      <c r="AS135" s="355"/>
      <c r="AT135" s="359"/>
      <c r="AU135" s="6"/>
      <c r="AW135" s="1"/>
      <c r="AX135" s="355"/>
      <c r="AY135" s="359"/>
      <c r="AZ135" s="6"/>
      <c r="BB135" s="1"/>
      <c r="BC135" s="355"/>
      <c r="BD135" s="359"/>
      <c r="BE135" s="6"/>
      <c r="BG135" s="1"/>
      <c r="BH135" s="355"/>
      <c r="BI135" s="359"/>
      <c r="BJ135" s="6"/>
    </row>
    <row r="136" spans="1:62" s="10" customFormat="1">
      <c r="A136" s="1"/>
      <c r="B136" s="1"/>
      <c r="C136" s="355"/>
      <c r="D136" s="359"/>
      <c r="E136" s="6"/>
      <c r="I136" s="1"/>
      <c r="J136" s="355"/>
      <c r="K136" s="359"/>
      <c r="L136" s="6"/>
      <c r="N136" s="1"/>
      <c r="O136" s="355"/>
      <c r="P136" s="359"/>
      <c r="Q136" s="6"/>
      <c r="S136" s="1"/>
      <c r="T136" s="355"/>
      <c r="U136" s="359"/>
      <c r="V136" s="6"/>
      <c r="X136" s="1"/>
      <c r="Y136" s="355"/>
      <c r="Z136" s="359"/>
      <c r="AA136" s="6"/>
      <c r="AC136" s="1"/>
      <c r="AD136" s="355"/>
      <c r="AE136" s="359"/>
      <c r="AF136" s="6"/>
      <c r="AH136" s="1"/>
      <c r="AI136" s="355"/>
      <c r="AJ136" s="359"/>
      <c r="AK136" s="6"/>
      <c r="AM136" s="1"/>
      <c r="AN136" s="355"/>
      <c r="AO136" s="359"/>
      <c r="AP136" s="6"/>
      <c r="AR136" s="1"/>
      <c r="AS136" s="355"/>
      <c r="AT136" s="359"/>
      <c r="AU136" s="6"/>
      <c r="AW136" s="1"/>
      <c r="AX136" s="355"/>
      <c r="AY136" s="359"/>
      <c r="AZ136" s="6"/>
      <c r="BB136" s="1"/>
      <c r="BC136" s="355"/>
      <c r="BD136" s="359"/>
      <c r="BE136" s="6"/>
      <c r="BG136" s="1"/>
      <c r="BH136" s="355"/>
      <c r="BI136" s="359"/>
      <c r="BJ136" s="6"/>
    </row>
    <row r="137" spans="1:62" s="10" customFormat="1">
      <c r="A137" s="1"/>
      <c r="B137" s="1"/>
      <c r="C137" s="355"/>
      <c r="D137" s="359"/>
      <c r="E137" s="6"/>
      <c r="I137" s="1"/>
      <c r="J137" s="355"/>
      <c r="K137" s="359"/>
      <c r="L137" s="6"/>
      <c r="N137" s="1"/>
      <c r="O137" s="355"/>
      <c r="P137" s="359"/>
      <c r="Q137" s="6"/>
      <c r="S137" s="1"/>
      <c r="T137" s="355"/>
      <c r="U137" s="359"/>
      <c r="V137" s="6"/>
      <c r="X137" s="1"/>
      <c r="Y137" s="355"/>
      <c r="Z137" s="359"/>
      <c r="AA137" s="6"/>
      <c r="AC137" s="1"/>
      <c r="AD137" s="355"/>
      <c r="AE137" s="359"/>
      <c r="AF137" s="6"/>
      <c r="AH137" s="1"/>
      <c r="AI137" s="355"/>
      <c r="AJ137" s="359"/>
      <c r="AK137" s="6"/>
      <c r="AM137" s="1"/>
      <c r="AN137" s="355"/>
      <c r="AO137" s="359"/>
      <c r="AP137" s="6"/>
      <c r="AR137" s="1"/>
      <c r="AS137" s="355"/>
      <c r="AT137" s="359"/>
      <c r="AU137" s="6"/>
      <c r="AW137" s="1"/>
      <c r="AX137" s="355"/>
      <c r="AY137" s="359"/>
      <c r="AZ137" s="6"/>
      <c r="BB137" s="1"/>
      <c r="BC137" s="355"/>
      <c r="BD137" s="359"/>
      <c r="BE137" s="6"/>
      <c r="BG137" s="1"/>
      <c r="BH137" s="355"/>
      <c r="BI137" s="359"/>
      <c r="BJ137" s="6"/>
    </row>
    <row r="138" spans="1:62" s="10" customFormat="1">
      <c r="A138" s="1"/>
      <c r="B138" s="1"/>
      <c r="C138" s="355"/>
      <c r="D138" s="359"/>
      <c r="E138" s="6"/>
      <c r="I138" s="1"/>
      <c r="J138" s="355"/>
      <c r="K138" s="359"/>
      <c r="L138" s="6"/>
      <c r="N138" s="1"/>
      <c r="O138" s="355"/>
      <c r="P138" s="359"/>
      <c r="Q138" s="6"/>
      <c r="S138" s="1"/>
      <c r="T138" s="355"/>
      <c r="U138" s="359"/>
      <c r="V138" s="6"/>
      <c r="X138" s="1"/>
      <c r="Y138" s="355"/>
      <c r="Z138" s="359"/>
      <c r="AA138" s="6"/>
      <c r="AC138" s="1"/>
      <c r="AD138" s="355"/>
      <c r="AE138" s="359"/>
      <c r="AF138" s="6"/>
      <c r="AH138" s="1"/>
      <c r="AI138" s="355"/>
      <c r="AJ138" s="359"/>
      <c r="AK138" s="6"/>
      <c r="AM138" s="1"/>
      <c r="AN138" s="355"/>
      <c r="AO138" s="359"/>
      <c r="AP138" s="6"/>
      <c r="AR138" s="1"/>
      <c r="AS138" s="355"/>
      <c r="AT138" s="359"/>
      <c r="AU138" s="6"/>
      <c r="AW138" s="1"/>
      <c r="AX138" s="355"/>
      <c r="AY138" s="359"/>
      <c r="AZ138" s="6"/>
      <c r="BB138" s="1"/>
      <c r="BC138" s="355"/>
      <c r="BD138" s="359"/>
      <c r="BE138" s="6"/>
      <c r="BG138" s="1"/>
      <c r="BH138" s="355"/>
      <c r="BI138" s="359"/>
      <c r="BJ138" s="6"/>
    </row>
    <row r="139" spans="1:62" s="10" customFormat="1">
      <c r="A139" s="1"/>
      <c r="B139" s="1"/>
      <c r="C139" s="355"/>
      <c r="D139" s="359"/>
      <c r="E139" s="6"/>
      <c r="I139" s="1"/>
      <c r="J139" s="355"/>
      <c r="K139" s="359"/>
      <c r="L139" s="6"/>
      <c r="N139" s="1"/>
      <c r="O139" s="355"/>
      <c r="P139" s="359"/>
      <c r="Q139" s="6"/>
      <c r="S139" s="1"/>
      <c r="T139" s="355"/>
      <c r="U139" s="359"/>
      <c r="V139" s="6"/>
      <c r="X139" s="1"/>
      <c r="Y139" s="355"/>
      <c r="Z139" s="359"/>
      <c r="AA139" s="6"/>
      <c r="AC139" s="1"/>
      <c r="AD139" s="355"/>
      <c r="AE139" s="359"/>
      <c r="AF139" s="6"/>
      <c r="AH139" s="1"/>
      <c r="AI139" s="355"/>
      <c r="AJ139" s="359"/>
      <c r="AK139" s="6"/>
      <c r="AM139" s="1"/>
      <c r="AN139" s="355"/>
      <c r="AO139" s="359"/>
      <c r="AP139" s="6"/>
      <c r="AR139" s="1"/>
      <c r="AS139" s="355"/>
      <c r="AT139" s="359"/>
      <c r="AU139" s="6"/>
      <c r="AW139" s="1"/>
      <c r="AX139" s="355"/>
      <c r="AY139" s="359"/>
      <c r="AZ139" s="6"/>
      <c r="BB139" s="1"/>
      <c r="BC139" s="355"/>
      <c r="BD139" s="359"/>
      <c r="BE139" s="6"/>
      <c r="BG139" s="1"/>
      <c r="BH139" s="355"/>
      <c r="BI139" s="359"/>
      <c r="BJ139" s="6"/>
    </row>
    <row r="140" spans="1:62" s="10" customFormat="1">
      <c r="A140" s="1"/>
      <c r="B140" s="1"/>
      <c r="C140" s="355"/>
      <c r="D140" s="359"/>
      <c r="E140" s="6"/>
      <c r="I140" s="1"/>
      <c r="J140" s="355"/>
      <c r="K140" s="359"/>
      <c r="L140" s="6"/>
      <c r="N140" s="1"/>
      <c r="O140" s="355"/>
      <c r="P140" s="359"/>
      <c r="Q140" s="6"/>
      <c r="S140" s="1"/>
      <c r="T140" s="355"/>
      <c r="U140" s="359"/>
      <c r="V140" s="6"/>
      <c r="X140" s="1"/>
      <c r="Y140" s="355"/>
      <c r="Z140" s="359"/>
      <c r="AA140" s="6"/>
      <c r="AC140" s="1"/>
      <c r="AD140" s="355"/>
      <c r="AE140" s="359"/>
      <c r="AF140" s="6"/>
      <c r="AH140" s="1"/>
      <c r="AI140" s="355"/>
      <c r="AJ140" s="359"/>
      <c r="AK140" s="6"/>
      <c r="AM140" s="1"/>
      <c r="AN140" s="355"/>
      <c r="AO140" s="359"/>
      <c r="AP140" s="6"/>
      <c r="AR140" s="1"/>
      <c r="AS140" s="355"/>
      <c r="AT140" s="359"/>
      <c r="AU140" s="6"/>
      <c r="AW140" s="1"/>
      <c r="AX140" s="355"/>
      <c r="AY140" s="359"/>
      <c r="AZ140" s="6"/>
      <c r="BB140" s="1"/>
      <c r="BC140" s="355"/>
      <c r="BD140" s="359"/>
      <c r="BE140" s="6"/>
      <c r="BG140" s="1"/>
      <c r="BH140" s="355"/>
      <c r="BI140" s="359"/>
      <c r="BJ140" s="6"/>
    </row>
    <row r="141" spans="1:62" s="10" customFormat="1">
      <c r="A141" s="1"/>
      <c r="B141" s="1"/>
      <c r="C141" s="355"/>
      <c r="D141" s="359"/>
      <c r="E141" s="6"/>
      <c r="I141" s="1"/>
      <c r="J141" s="355"/>
      <c r="K141" s="359"/>
      <c r="L141" s="6"/>
      <c r="N141" s="1"/>
      <c r="O141" s="355"/>
      <c r="P141" s="359"/>
      <c r="Q141" s="6"/>
      <c r="S141" s="1"/>
      <c r="T141" s="355"/>
      <c r="U141" s="359"/>
      <c r="V141" s="6"/>
      <c r="X141" s="1"/>
      <c r="Y141" s="355"/>
      <c r="Z141" s="359"/>
      <c r="AA141" s="6"/>
      <c r="AC141" s="1"/>
      <c r="AD141" s="355"/>
      <c r="AE141" s="359"/>
      <c r="AF141" s="6"/>
      <c r="AH141" s="1"/>
      <c r="AI141" s="355"/>
      <c r="AJ141" s="359"/>
      <c r="AK141" s="6"/>
      <c r="AM141" s="1"/>
      <c r="AN141" s="355"/>
      <c r="AO141" s="359"/>
      <c r="AP141" s="6"/>
      <c r="AR141" s="1"/>
      <c r="AS141" s="355"/>
      <c r="AT141" s="359"/>
      <c r="AU141" s="6"/>
      <c r="AW141" s="1"/>
      <c r="AX141" s="355"/>
      <c r="AY141" s="359"/>
      <c r="AZ141" s="6"/>
      <c r="BB141" s="1"/>
      <c r="BC141" s="355"/>
      <c r="BD141" s="359"/>
      <c r="BE141" s="6"/>
      <c r="BG141" s="1"/>
      <c r="BH141" s="355"/>
      <c r="BI141" s="359"/>
      <c r="BJ141" s="6"/>
    </row>
    <row r="142" spans="1:62" s="10" customFormat="1">
      <c r="A142" s="1"/>
      <c r="B142" s="1"/>
      <c r="C142" s="355"/>
      <c r="D142" s="359"/>
      <c r="E142" s="6"/>
      <c r="I142" s="1"/>
      <c r="J142" s="355"/>
      <c r="K142" s="359"/>
      <c r="L142" s="6"/>
      <c r="N142" s="1"/>
      <c r="O142" s="355"/>
      <c r="P142" s="359"/>
      <c r="Q142" s="6"/>
      <c r="S142" s="1"/>
      <c r="T142" s="355"/>
      <c r="U142" s="359"/>
      <c r="V142" s="6"/>
      <c r="X142" s="1"/>
      <c r="Y142" s="355"/>
      <c r="Z142" s="359"/>
      <c r="AA142" s="6"/>
      <c r="AC142" s="1"/>
      <c r="AD142" s="355"/>
      <c r="AE142" s="359"/>
      <c r="AF142" s="6"/>
      <c r="AH142" s="1"/>
      <c r="AI142" s="355"/>
      <c r="AJ142" s="359"/>
      <c r="AK142" s="6"/>
      <c r="AM142" s="1"/>
      <c r="AN142" s="355"/>
      <c r="AO142" s="359"/>
      <c r="AP142" s="6"/>
      <c r="AR142" s="1"/>
      <c r="AS142" s="355"/>
      <c r="AT142" s="359"/>
      <c r="AU142" s="6"/>
      <c r="AW142" s="1"/>
      <c r="AX142" s="355"/>
      <c r="AY142" s="359"/>
      <c r="AZ142" s="6"/>
      <c r="BB142" s="1"/>
      <c r="BC142" s="355"/>
      <c r="BD142" s="359"/>
      <c r="BE142" s="6"/>
      <c r="BG142" s="1"/>
      <c r="BH142" s="355"/>
      <c r="BI142" s="359"/>
      <c r="BJ142" s="6"/>
    </row>
    <row r="143" spans="1:62" s="10" customFormat="1">
      <c r="A143" s="1"/>
      <c r="B143" s="1"/>
      <c r="C143" s="355"/>
      <c r="D143" s="359"/>
      <c r="E143" s="6"/>
      <c r="I143" s="1"/>
      <c r="J143" s="355"/>
      <c r="K143" s="359"/>
      <c r="L143" s="6"/>
      <c r="N143" s="1"/>
      <c r="O143" s="355"/>
      <c r="P143" s="359"/>
      <c r="Q143" s="6"/>
      <c r="S143" s="1"/>
      <c r="T143" s="355"/>
      <c r="U143" s="359"/>
      <c r="V143" s="6"/>
      <c r="X143" s="1"/>
      <c r="Y143" s="355"/>
      <c r="Z143" s="359"/>
      <c r="AA143" s="6"/>
      <c r="AC143" s="1"/>
      <c r="AD143" s="355"/>
      <c r="AE143" s="359"/>
      <c r="AF143" s="6"/>
      <c r="AH143" s="1"/>
      <c r="AI143" s="355"/>
      <c r="AJ143" s="359"/>
      <c r="AK143" s="6"/>
      <c r="AM143" s="1"/>
      <c r="AN143" s="355"/>
      <c r="AO143" s="359"/>
      <c r="AP143" s="6"/>
      <c r="AR143" s="1"/>
      <c r="AS143" s="355"/>
      <c r="AT143" s="359"/>
      <c r="AU143" s="6"/>
      <c r="AW143" s="1"/>
      <c r="AX143" s="355"/>
      <c r="AY143" s="359"/>
      <c r="AZ143" s="6"/>
      <c r="BB143" s="1"/>
      <c r="BC143" s="355"/>
      <c r="BD143" s="359"/>
      <c r="BE143" s="6"/>
      <c r="BG143" s="1"/>
      <c r="BH143" s="355"/>
      <c r="BI143" s="359"/>
      <c r="BJ143" s="6"/>
    </row>
    <row r="144" spans="1:62" s="10" customFormat="1">
      <c r="A144" s="1"/>
      <c r="B144" s="1"/>
      <c r="C144" s="355"/>
      <c r="D144" s="359"/>
      <c r="E144" s="6"/>
      <c r="I144" s="1"/>
      <c r="J144" s="355"/>
      <c r="K144" s="359"/>
      <c r="L144" s="6"/>
      <c r="N144" s="1"/>
      <c r="O144" s="355"/>
      <c r="P144" s="359"/>
      <c r="Q144" s="6"/>
      <c r="S144" s="1"/>
      <c r="T144" s="355"/>
      <c r="U144" s="359"/>
      <c r="V144" s="6"/>
      <c r="X144" s="1"/>
      <c r="Y144" s="355"/>
      <c r="Z144" s="359"/>
      <c r="AA144" s="6"/>
      <c r="AC144" s="1"/>
      <c r="AD144" s="355"/>
      <c r="AE144" s="359"/>
      <c r="AF144" s="6"/>
      <c r="AH144" s="1"/>
      <c r="AI144" s="355"/>
      <c r="AJ144" s="359"/>
      <c r="AK144" s="6"/>
      <c r="AM144" s="1"/>
      <c r="AN144" s="355"/>
      <c r="AO144" s="359"/>
      <c r="AP144" s="6"/>
      <c r="AR144" s="1"/>
      <c r="AS144" s="355"/>
      <c r="AT144" s="359"/>
      <c r="AU144" s="6"/>
      <c r="AW144" s="1"/>
      <c r="AX144" s="355"/>
      <c r="AY144" s="359"/>
      <c r="AZ144" s="6"/>
      <c r="BB144" s="1"/>
      <c r="BC144" s="355"/>
      <c r="BD144" s="359"/>
      <c r="BE144" s="6"/>
      <c r="BG144" s="1"/>
      <c r="BH144" s="355"/>
      <c r="BI144" s="359"/>
      <c r="BJ144" s="6"/>
    </row>
    <row r="145" spans="1:62" s="10" customFormat="1">
      <c r="A145" s="1"/>
      <c r="B145" s="1"/>
      <c r="C145" s="355"/>
      <c r="D145" s="359"/>
      <c r="E145" s="6"/>
      <c r="I145" s="1"/>
      <c r="J145" s="355"/>
      <c r="K145" s="359"/>
      <c r="L145" s="6"/>
      <c r="N145" s="1"/>
      <c r="O145" s="355"/>
      <c r="P145" s="359"/>
      <c r="Q145" s="6"/>
      <c r="S145" s="1"/>
      <c r="T145" s="355"/>
      <c r="U145" s="359"/>
      <c r="V145" s="6"/>
      <c r="X145" s="1"/>
      <c r="Y145" s="355"/>
      <c r="Z145" s="359"/>
      <c r="AA145" s="6"/>
      <c r="AC145" s="1"/>
      <c r="AD145" s="355"/>
      <c r="AE145" s="359"/>
      <c r="AF145" s="6"/>
      <c r="AH145" s="1"/>
      <c r="AI145" s="355"/>
      <c r="AJ145" s="359"/>
      <c r="AK145" s="6"/>
      <c r="AM145" s="1"/>
      <c r="AN145" s="355"/>
      <c r="AO145" s="359"/>
      <c r="AP145" s="6"/>
      <c r="AR145" s="1"/>
      <c r="AS145" s="355"/>
      <c r="AT145" s="359"/>
      <c r="AU145" s="6"/>
      <c r="AW145" s="1"/>
      <c r="AX145" s="355"/>
      <c r="AY145" s="359"/>
      <c r="AZ145" s="6"/>
      <c r="BB145" s="1"/>
      <c r="BC145" s="355"/>
      <c r="BD145" s="359"/>
      <c r="BE145" s="6"/>
      <c r="BG145" s="1"/>
      <c r="BH145" s="355"/>
      <c r="BI145" s="359"/>
      <c r="BJ145" s="6"/>
    </row>
    <row r="146" spans="1:62" s="10" customFormat="1">
      <c r="A146" s="1"/>
      <c r="B146" s="1"/>
      <c r="C146" s="355"/>
      <c r="D146" s="359"/>
      <c r="E146" s="6"/>
      <c r="I146" s="1"/>
      <c r="J146" s="355"/>
      <c r="K146" s="359"/>
      <c r="L146" s="6"/>
      <c r="N146" s="1"/>
      <c r="O146" s="355"/>
      <c r="P146" s="359"/>
      <c r="Q146" s="6"/>
      <c r="S146" s="1"/>
      <c r="T146" s="355"/>
      <c r="U146" s="359"/>
      <c r="V146" s="6"/>
      <c r="X146" s="1"/>
      <c r="Y146" s="355"/>
      <c r="Z146" s="359"/>
      <c r="AA146" s="6"/>
      <c r="AC146" s="1"/>
      <c r="AD146" s="355"/>
      <c r="AE146" s="359"/>
      <c r="AF146" s="6"/>
      <c r="AH146" s="1"/>
      <c r="AI146" s="355"/>
      <c r="AJ146" s="359"/>
      <c r="AK146" s="6"/>
      <c r="AM146" s="1"/>
      <c r="AN146" s="355"/>
      <c r="AO146" s="359"/>
      <c r="AP146" s="6"/>
      <c r="AR146" s="1"/>
      <c r="AS146" s="355"/>
      <c r="AT146" s="359"/>
      <c r="AU146" s="6"/>
      <c r="AW146" s="1"/>
      <c r="AX146" s="355"/>
      <c r="AY146" s="359"/>
      <c r="AZ146" s="6"/>
      <c r="BB146" s="1"/>
      <c r="BC146" s="355"/>
      <c r="BD146" s="359"/>
      <c r="BE146" s="6"/>
      <c r="BG146" s="1"/>
      <c r="BH146" s="355"/>
      <c r="BI146" s="359"/>
      <c r="BJ146" s="6"/>
    </row>
    <row r="147" spans="1:62" s="10" customFormat="1">
      <c r="A147" s="1"/>
      <c r="B147" s="1"/>
      <c r="C147" s="355"/>
      <c r="D147" s="359"/>
      <c r="E147" s="6"/>
      <c r="I147" s="1"/>
      <c r="J147" s="355"/>
      <c r="K147" s="359"/>
      <c r="L147" s="6"/>
      <c r="N147" s="1"/>
      <c r="O147" s="355"/>
      <c r="P147" s="359"/>
      <c r="Q147" s="6"/>
      <c r="S147" s="1"/>
      <c r="T147" s="355"/>
      <c r="U147" s="359"/>
      <c r="V147" s="6"/>
      <c r="X147" s="1"/>
      <c r="Y147" s="355"/>
      <c r="Z147" s="359"/>
      <c r="AA147" s="6"/>
      <c r="AC147" s="1"/>
      <c r="AD147" s="355"/>
      <c r="AE147" s="359"/>
      <c r="AF147" s="6"/>
      <c r="AH147" s="1"/>
      <c r="AI147" s="355"/>
      <c r="AJ147" s="359"/>
      <c r="AK147" s="6"/>
      <c r="AM147" s="1"/>
      <c r="AN147" s="355"/>
      <c r="AO147" s="359"/>
      <c r="AP147" s="6"/>
      <c r="AR147" s="1"/>
      <c r="AS147" s="355"/>
      <c r="AT147" s="359"/>
      <c r="AU147" s="6"/>
      <c r="AW147" s="1"/>
      <c r="AX147" s="355"/>
      <c r="AY147" s="359"/>
      <c r="AZ147" s="6"/>
      <c r="BB147" s="1"/>
      <c r="BC147" s="355"/>
      <c r="BD147" s="359"/>
      <c r="BE147" s="6"/>
      <c r="BG147" s="1"/>
      <c r="BH147" s="355"/>
      <c r="BI147" s="359"/>
      <c r="BJ147" s="6"/>
    </row>
    <row r="148" spans="1:62" s="10" customFormat="1">
      <c r="A148" s="1"/>
      <c r="B148" s="1"/>
      <c r="C148" s="355"/>
      <c r="D148" s="359"/>
      <c r="E148" s="6"/>
      <c r="I148" s="1"/>
      <c r="J148" s="355"/>
      <c r="K148" s="359"/>
      <c r="L148" s="6"/>
      <c r="N148" s="1"/>
      <c r="O148" s="355"/>
      <c r="P148" s="359"/>
      <c r="Q148" s="6"/>
      <c r="S148" s="1"/>
      <c r="T148" s="355"/>
      <c r="U148" s="359"/>
      <c r="V148" s="6"/>
      <c r="X148" s="1"/>
      <c r="Y148" s="355"/>
      <c r="Z148" s="359"/>
      <c r="AA148" s="6"/>
      <c r="AC148" s="1"/>
      <c r="AD148" s="355"/>
      <c r="AE148" s="359"/>
      <c r="AF148" s="6"/>
      <c r="AH148" s="1"/>
      <c r="AI148" s="355"/>
      <c r="AJ148" s="359"/>
      <c r="AK148" s="6"/>
      <c r="AM148" s="1"/>
      <c r="AN148" s="355"/>
      <c r="AO148" s="359"/>
      <c r="AP148" s="6"/>
      <c r="AR148" s="1"/>
      <c r="AS148" s="355"/>
      <c r="AT148" s="359"/>
      <c r="AU148" s="6"/>
      <c r="AW148" s="1"/>
      <c r="AX148" s="355"/>
      <c r="AY148" s="359"/>
      <c r="AZ148" s="6"/>
      <c r="BB148" s="1"/>
      <c r="BC148" s="355"/>
      <c r="BD148" s="359"/>
      <c r="BE148" s="6"/>
      <c r="BG148" s="1"/>
      <c r="BH148" s="355"/>
      <c r="BI148" s="359"/>
      <c r="BJ148" s="6"/>
    </row>
    <row r="149" spans="1:62" s="10" customFormat="1">
      <c r="A149" s="1"/>
      <c r="B149" s="1"/>
      <c r="C149" s="355"/>
      <c r="D149" s="359"/>
      <c r="E149" s="6"/>
      <c r="I149" s="1"/>
      <c r="J149" s="355"/>
      <c r="K149" s="359"/>
      <c r="L149" s="6"/>
      <c r="N149" s="1"/>
      <c r="O149" s="355"/>
      <c r="P149" s="359"/>
      <c r="Q149" s="6"/>
      <c r="S149" s="1"/>
      <c r="T149" s="355"/>
      <c r="U149" s="359"/>
      <c r="V149" s="6"/>
      <c r="X149" s="1"/>
      <c r="Y149" s="355"/>
      <c r="Z149" s="359"/>
      <c r="AA149" s="6"/>
      <c r="AC149" s="1"/>
      <c r="AD149" s="355"/>
      <c r="AE149" s="359"/>
      <c r="AF149" s="6"/>
      <c r="AH149" s="1"/>
      <c r="AI149" s="355"/>
      <c r="AJ149" s="359"/>
      <c r="AK149" s="6"/>
      <c r="AM149" s="1"/>
      <c r="AN149" s="355"/>
      <c r="AO149" s="359"/>
      <c r="AP149" s="6"/>
      <c r="AR149" s="1"/>
      <c r="AS149" s="355"/>
      <c r="AT149" s="359"/>
      <c r="AU149" s="6"/>
      <c r="AW149" s="1"/>
      <c r="AX149" s="355"/>
      <c r="AY149" s="359"/>
      <c r="AZ149" s="6"/>
      <c r="BB149" s="1"/>
      <c r="BC149" s="355"/>
      <c r="BD149" s="359"/>
      <c r="BE149" s="6"/>
      <c r="BG149" s="1"/>
      <c r="BH149" s="355"/>
      <c r="BI149" s="359"/>
      <c r="BJ149" s="6"/>
    </row>
    <row r="150" spans="1:62" s="10" customFormat="1">
      <c r="A150" s="1"/>
      <c r="B150" s="1"/>
      <c r="C150" s="355"/>
      <c r="D150" s="359"/>
      <c r="E150" s="6"/>
      <c r="I150" s="1"/>
      <c r="J150" s="355"/>
      <c r="K150" s="359"/>
      <c r="L150" s="6"/>
      <c r="N150" s="1"/>
      <c r="O150" s="355"/>
      <c r="P150" s="359"/>
      <c r="Q150" s="6"/>
      <c r="S150" s="1"/>
      <c r="T150" s="355"/>
      <c r="U150" s="359"/>
      <c r="V150" s="6"/>
      <c r="X150" s="1"/>
      <c r="Y150" s="355"/>
      <c r="Z150" s="359"/>
      <c r="AA150" s="6"/>
      <c r="AC150" s="1"/>
      <c r="AD150" s="355"/>
      <c r="AE150" s="359"/>
      <c r="AF150" s="6"/>
      <c r="AH150" s="1"/>
      <c r="AI150" s="355"/>
      <c r="AJ150" s="359"/>
      <c r="AK150" s="6"/>
      <c r="AM150" s="1"/>
      <c r="AN150" s="355"/>
      <c r="AO150" s="359"/>
      <c r="AP150" s="6"/>
      <c r="AR150" s="1"/>
      <c r="AS150" s="355"/>
      <c r="AT150" s="359"/>
      <c r="AU150" s="6"/>
      <c r="AW150" s="1"/>
      <c r="AX150" s="355"/>
      <c r="AY150" s="359"/>
      <c r="AZ150" s="6"/>
      <c r="BB150" s="1"/>
      <c r="BC150" s="355"/>
      <c r="BD150" s="359"/>
      <c r="BE150" s="6"/>
      <c r="BG150" s="1"/>
      <c r="BH150" s="355"/>
      <c r="BI150" s="359"/>
      <c r="BJ150" s="6"/>
    </row>
    <row r="151" spans="1:62" s="10" customFormat="1">
      <c r="A151" s="1"/>
      <c r="B151" s="1"/>
      <c r="C151" s="355"/>
      <c r="D151" s="359"/>
      <c r="E151" s="6"/>
      <c r="I151" s="1"/>
      <c r="J151" s="355"/>
      <c r="K151" s="359"/>
      <c r="L151" s="6"/>
      <c r="N151" s="1"/>
      <c r="O151" s="355"/>
      <c r="P151" s="359"/>
      <c r="Q151" s="6"/>
      <c r="S151" s="1"/>
      <c r="T151" s="355"/>
      <c r="U151" s="359"/>
      <c r="V151" s="6"/>
      <c r="X151" s="1"/>
      <c r="Y151" s="355"/>
      <c r="Z151" s="359"/>
      <c r="AA151" s="6"/>
      <c r="AC151" s="1"/>
      <c r="AD151" s="355"/>
      <c r="AE151" s="359"/>
      <c r="AF151" s="6"/>
      <c r="AH151" s="1"/>
      <c r="AI151" s="355"/>
      <c r="AJ151" s="359"/>
      <c r="AK151" s="6"/>
      <c r="AM151" s="1"/>
      <c r="AN151" s="355"/>
      <c r="AO151" s="359"/>
      <c r="AP151" s="6"/>
      <c r="AR151" s="1"/>
      <c r="AS151" s="355"/>
      <c r="AT151" s="359"/>
      <c r="AU151" s="6"/>
      <c r="AW151" s="1"/>
      <c r="AX151" s="355"/>
      <c r="AY151" s="359"/>
      <c r="AZ151" s="6"/>
      <c r="BB151" s="1"/>
      <c r="BC151" s="355"/>
      <c r="BD151" s="359"/>
      <c r="BE151" s="6"/>
      <c r="BG151" s="1"/>
      <c r="BH151" s="355"/>
      <c r="BI151" s="359"/>
      <c r="BJ151" s="6"/>
    </row>
    <row r="152" spans="1:62" s="10" customFormat="1">
      <c r="A152" s="1"/>
      <c r="B152" s="1"/>
      <c r="C152" s="355"/>
      <c r="D152" s="359"/>
      <c r="E152" s="6"/>
      <c r="I152" s="1"/>
      <c r="J152" s="355"/>
      <c r="K152" s="359"/>
      <c r="L152" s="6"/>
      <c r="N152" s="1"/>
      <c r="O152" s="355"/>
      <c r="P152" s="359"/>
      <c r="Q152" s="6"/>
      <c r="S152" s="1"/>
      <c r="T152" s="355"/>
      <c r="U152" s="359"/>
      <c r="V152" s="6"/>
      <c r="X152" s="1"/>
      <c r="Y152" s="355"/>
      <c r="Z152" s="359"/>
      <c r="AA152" s="6"/>
      <c r="AC152" s="1"/>
      <c r="AD152" s="355"/>
      <c r="AE152" s="359"/>
      <c r="AF152" s="6"/>
      <c r="AH152" s="1"/>
      <c r="AI152" s="355"/>
      <c r="AJ152" s="359"/>
      <c r="AK152" s="6"/>
      <c r="AM152" s="1"/>
      <c r="AN152" s="355"/>
      <c r="AO152" s="359"/>
      <c r="AP152" s="6"/>
      <c r="AR152" s="1"/>
      <c r="AS152" s="355"/>
      <c r="AT152" s="359"/>
      <c r="AU152" s="6"/>
      <c r="AW152" s="1"/>
      <c r="AX152" s="355"/>
      <c r="AY152" s="359"/>
      <c r="AZ152" s="6"/>
      <c r="BB152" s="1"/>
      <c r="BC152" s="355"/>
      <c r="BD152" s="359"/>
      <c r="BE152" s="6"/>
      <c r="BG152" s="1"/>
      <c r="BH152" s="355"/>
      <c r="BI152" s="359"/>
      <c r="BJ152" s="6"/>
    </row>
    <row r="153" spans="1:62" s="10" customFormat="1">
      <c r="A153" s="1"/>
      <c r="B153" s="1"/>
      <c r="C153" s="355"/>
      <c r="D153" s="359"/>
      <c r="E153" s="6"/>
      <c r="I153" s="1"/>
      <c r="J153" s="355"/>
      <c r="K153" s="359"/>
      <c r="L153" s="6"/>
      <c r="N153" s="1"/>
      <c r="O153" s="355"/>
      <c r="P153" s="359"/>
      <c r="Q153" s="6"/>
      <c r="S153" s="1"/>
      <c r="T153" s="355"/>
      <c r="U153" s="359"/>
      <c r="V153" s="6"/>
      <c r="X153" s="1"/>
      <c r="Y153" s="355"/>
      <c r="Z153" s="359"/>
      <c r="AA153" s="6"/>
      <c r="AC153" s="1"/>
      <c r="AD153" s="355"/>
      <c r="AE153" s="359"/>
      <c r="AF153" s="6"/>
      <c r="AH153" s="1"/>
      <c r="AI153" s="355"/>
      <c r="AJ153" s="359"/>
      <c r="AK153" s="6"/>
      <c r="AM153" s="1"/>
      <c r="AN153" s="355"/>
      <c r="AO153" s="359"/>
      <c r="AP153" s="6"/>
      <c r="AR153" s="1"/>
      <c r="AS153" s="355"/>
      <c r="AT153" s="359"/>
      <c r="AU153" s="6"/>
      <c r="AW153" s="1"/>
      <c r="AX153" s="355"/>
      <c r="AY153" s="359"/>
      <c r="AZ153" s="6"/>
      <c r="BB153" s="1"/>
      <c r="BC153" s="355"/>
      <c r="BD153" s="359"/>
      <c r="BE153" s="6"/>
      <c r="BG153" s="1"/>
      <c r="BH153" s="355"/>
      <c r="BI153" s="359"/>
      <c r="BJ153" s="6"/>
    </row>
    <row r="154" spans="1:62" s="10" customFormat="1">
      <c r="A154" s="1"/>
      <c r="B154" s="1"/>
      <c r="C154" s="355"/>
      <c r="D154" s="359"/>
      <c r="E154" s="6"/>
      <c r="I154" s="1"/>
      <c r="J154" s="355"/>
      <c r="K154" s="359"/>
      <c r="L154" s="6"/>
      <c r="N154" s="1"/>
      <c r="O154" s="355"/>
      <c r="P154" s="359"/>
      <c r="Q154" s="6"/>
      <c r="S154" s="1"/>
      <c r="T154" s="355"/>
      <c r="U154" s="359"/>
      <c r="V154" s="6"/>
      <c r="X154" s="1"/>
      <c r="Y154" s="355"/>
      <c r="Z154" s="359"/>
      <c r="AA154" s="6"/>
      <c r="AC154" s="1"/>
      <c r="AD154" s="355"/>
      <c r="AE154" s="359"/>
      <c r="AF154" s="6"/>
      <c r="AH154" s="1"/>
      <c r="AI154" s="355"/>
      <c r="AJ154" s="359"/>
      <c r="AK154" s="6"/>
      <c r="AM154" s="1"/>
      <c r="AN154" s="355"/>
      <c r="AO154" s="359"/>
      <c r="AP154" s="6"/>
      <c r="AR154" s="1"/>
      <c r="AS154" s="355"/>
      <c r="AT154" s="359"/>
      <c r="AU154" s="6"/>
      <c r="AW154" s="1"/>
      <c r="AX154" s="355"/>
      <c r="AY154" s="359"/>
      <c r="AZ154" s="6"/>
      <c r="BB154" s="1"/>
      <c r="BC154" s="355"/>
      <c r="BD154" s="359"/>
      <c r="BE154" s="6"/>
      <c r="BG154" s="1"/>
      <c r="BH154" s="355"/>
      <c r="BI154" s="359"/>
      <c r="BJ154" s="6"/>
    </row>
    <row r="155" spans="1:62" s="10" customFormat="1">
      <c r="A155" s="1"/>
      <c r="B155" s="1"/>
      <c r="C155" s="355"/>
      <c r="D155" s="359"/>
      <c r="E155" s="6"/>
      <c r="I155" s="1"/>
      <c r="J155" s="355"/>
      <c r="K155" s="359"/>
      <c r="L155" s="6"/>
      <c r="N155" s="1"/>
      <c r="O155" s="355"/>
      <c r="P155" s="359"/>
      <c r="Q155" s="6"/>
      <c r="S155" s="1"/>
      <c r="T155" s="355"/>
      <c r="U155" s="359"/>
      <c r="V155" s="6"/>
      <c r="X155" s="1"/>
      <c r="Y155" s="355"/>
      <c r="Z155" s="359"/>
      <c r="AA155" s="6"/>
      <c r="AC155" s="1"/>
      <c r="AD155" s="355"/>
      <c r="AE155" s="359"/>
      <c r="AF155" s="6"/>
      <c r="AH155" s="1"/>
      <c r="AI155" s="355"/>
      <c r="AJ155" s="359"/>
      <c r="AK155" s="6"/>
      <c r="AM155" s="1"/>
      <c r="AN155" s="355"/>
      <c r="AO155" s="359"/>
      <c r="AP155" s="6"/>
      <c r="AR155" s="1"/>
      <c r="AS155" s="355"/>
      <c r="AT155" s="359"/>
      <c r="AU155" s="6"/>
      <c r="AW155" s="1"/>
      <c r="AX155" s="355"/>
      <c r="AY155" s="359"/>
      <c r="AZ155" s="6"/>
      <c r="BB155" s="1"/>
      <c r="BC155" s="355"/>
      <c r="BD155" s="359"/>
      <c r="BE155" s="6"/>
      <c r="BG155" s="1"/>
      <c r="BH155" s="355"/>
      <c r="BI155" s="359"/>
      <c r="BJ155" s="6"/>
    </row>
    <row r="156" spans="1:62" s="10" customFormat="1">
      <c r="A156" s="1"/>
      <c r="B156" s="1"/>
      <c r="C156" s="355"/>
      <c r="D156" s="359"/>
      <c r="E156" s="6"/>
      <c r="I156" s="1"/>
      <c r="J156" s="355"/>
      <c r="K156" s="359"/>
      <c r="L156" s="6"/>
      <c r="N156" s="1"/>
      <c r="O156" s="355"/>
      <c r="P156" s="359"/>
      <c r="Q156" s="6"/>
      <c r="S156" s="1"/>
      <c r="T156" s="355"/>
      <c r="U156" s="359"/>
      <c r="V156" s="6"/>
      <c r="X156" s="1"/>
      <c r="Y156" s="355"/>
      <c r="Z156" s="359"/>
      <c r="AA156" s="6"/>
      <c r="AC156" s="1"/>
      <c r="AD156" s="355"/>
      <c r="AE156" s="359"/>
      <c r="AF156" s="6"/>
      <c r="AH156" s="1"/>
      <c r="AI156" s="355"/>
      <c r="AJ156" s="359"/>
      <c r="AK156" s="6"/>
      <c r="AM156" s="1"/>
      <c r="AN156" s="355"/>
      <c r="AO156" s="359"/>
      <c r="AP156" s="6"/>
      <c r="AR156" s="1"/>
      <c r="AS156" s="355"/>
      <c r="AT156" s="359"/>
      <c r="AU156" s="6"/>
      <c r="AW156" s="1"/>
      <c r="AX156" s="355"/>
      <c r="AY156" s="359"/>
      <c r="AZ156" s="6"/>
      <c r="BB156" s="1"/>
      <c r="BC156" s="355"/>
      <c r="BD156" s="359"/>
      <c r="BE156" s="6"/>
      <c r="BG156" s="1"/>
      <c r="BH156" s="355"/>
      <c r="BI156" s="359"/>
      <c r="BJ156" s="6"/>
    </row>
    <row r="157" spans="1:62" s="10" customFormat="1">
      <c r="A157" s="1"/>
      <c r="B157" s="1"/>
      <c r="C157" s="355"/>
      <c r="D157" s="359"/>
      <c r="E157" s="6"/>
      <c r="I157" s="1"/>
      <c r="J157" s="355"/>
      <c r="K157" s="359"/>
      <c r="L157" s="6"/>
      <c r="N157" s="1"/>
      <c r="O157" s="355"/>
      <c r="P157" s="359"/>
      <c r="Q157" s="6"/>
      <c r="S157" s="1"/>
      <c r="T157" s="355"/>
      <c r="U157" s="359"/>
      <c r="V157" s="6"/>
      <c r="X157" s="1"/>
      <c r="Y157" s="355"/>
      <c r="Z157" s="359"/>
      <c r="AA157" s="6"/>
      <c r="AC157" s="1"/>
      <c r="AD157" s="355"/>
      <c r="AE157" s="359"/>
      <c r="AF157" s="6"/>
      <c r="AH157" s="1"/>
      <c r="AI157" s="355"/>
      <c r="AJ157" s="359"/>
      <c r="AK157" s="6"/>
      <c r="AM157" s="1"/>
      <c r="AN157" s="355"/>
      <c r="AO157" s="359"/>
      <c r="AP157" s="6"/>
      <c r="AR157" s="1"/>
      <c r="AS157" s="355"/>
      <c r="AT157" s="359"/>
      <c r="AU157" s="6"/>
      <c r="AW157" s="1"/>
      <c r="AX157" s="355"/>
      <c r="AY157" s="359"/>
      <c r="AZ157" s="6"/>
      <c r="BB157" s="1"/>
      <c r="BC157" s="355"/>
      <c r="BD157" s="359"/>
      <c r="BE157" s="6"/>
      <c r="BG157" s="1"/>
      <c r="BH157" s="355"/>
      <c r="BI157" s="359"/>
      <c r="BJ157" s="6"/>
    </row>
    <row r="158" spans="1:62" s="10" customFormat="1">
      <c r="A158" s="1"/>
      <c r="B158" s="1"/>
      <c r="C158" s="355"/>
      <c r="D158" s="359"/>
      <c r="E158" s="6"/>
      <c r="I158" s="1"/>
      <c r="J158" s="355"/>
      <c r="K158" s="359"/>
      <c r="L158" s="6"/>
      <c r="N158" s="1"/>
      <c r="O158" s="355"/>
      <c r="P158" s="359"/>
      <c r="Q158" s="6"/>
      <c r="S158" s="1"/>
      <c r="T158" s="355"/>
      <c r="U158" s="359"/>
      <c r="V158" s="6"/>
      <c r="X158" s="1"/>
      <c r="Y158" s="355"/>
      <c r="Z158" s="359"/>
      <c r="AA158" s="6"/>
      <c r="AC158" s="1"/>
      <c r="AD158" s="355"/>
      <c r="AE158" s="359"/>
      <c r="AF158" s="6"/>
      <c r="AH158" s="1"/>
      <c r="AI158" s="355"/>
      <c r="AJ158" s="359"/>
      <c r="AK158" s="6"/>
      <c r="AM158" s="1"/>
      <c r="AN158" s="355"/>
      <c r="AO158" s="359"/>
      <c r="AP158" s="6"/>
      <c r="AR158" s="1"/>
      <c r="AS158" s="355"/>
      <c r="AT158" s="359"/>
      <c r="AU158" s="6"/>
      <c r="AW158" s="1"/>
      <c r="AX158" s="355"/>
      <c r="AY158" s="359"/>
      <c r="AZ158" s="6"/>
      <c r="BB158" s="1"/>
      <c r="BC158" s="355"/>
      <c r="BD158" s="359"/>
      <c r="BE158" s="6"/>
      <c r="BG158" s="1"/>
      <c r="BH158" s="355"/>
      <c r="BI158" s="359"/>
      <c r="BJ158" s="6"/>
    </row>
    <row r="159" spans="1:62" s="10" customFormat="1">
      <c r="A159" s="1"/>
      <c r="B159" s="1"/>
      <c r="C159" s="355"/>
      <c r="D159" s="359"/>
      <c r="E159" s="6"/>
      <c r="I159" s="1"/>
      <c r="J159" s="355"/>
      <c r="K159" s="359"/>
      <c r="L159" s="6"/>
      <c r="N159" s="1"/>
      <c r="O159" s="355"/>
      <c r="P159" s="359"/>
      <c r="Q159" s="6"/>
      <c r="S159" s="1"/>
      <c r="T159" s="355"/>
      <c r="U159" s="359"/>
      <c r="V159" s="6"/>
      <c r="X159" s="1"/>
      <c r="Y159" s="355"/>
      <c r="Z159" s="359"/>
      <c r="AA159" s="6"/>
      <c r="AC159" s="1"/>
      <c r="AD159" s="355"/>
      <c r="AE159" s="359"/>
      <c r="AF159" s="6"/>
      <c r="AH159" s="1"/>
      <c r="AI159" s="355"/>
      <c r="AJ159" s="359"/>
      <c r="AK159" s="6"/>
      <c r="AM159" s="1"/>
      <c r="AN159" s="355"/>
      <c r="AO159" s="359"/>
      <c r="AP159" s="6"/>
      <c r="AR159" s="1"/>
      <c r="AS159" s="355"/>
      <c r="AT159" s="359"/>
      <c r="AU159" s="6"/>
      <c r="AW159" s="1"/>
      <c r="AX159" s="355"/>
      <c r="AY159" s="359"/>
      <c r="AZ159" s="6"/>
      <c r="BB159" s="1"/>
      <c r="BC159" s="355"/>
      <c r="BD159" s="359"/>
      <c r="BE159" s="6"/>
      <c r="BG159" s="1"/>
      <c r="BH159" s="355"/>
      <c r="BI159" s="359"/>
      <c r="BJ159" s="6"/>
    </row>
    <row r="160" spans="1:62" s="10" customFormat="1">
      <c r="A160" s="1"/>
      <c r="B160" s="1"/>
      <c r="C160" s="355"/>
      <c r="D160" s="359"/>
      <c r="E160" s="6"/>
      <c r="I160" s="1"/>
      <c r="J160" s="355"/>
      <c r="K160" s="359"/>
      <c r="L160" s="6"/>
      <c r="N160" s="1"/>
      <c r="O160" s="355"/>
      <c r="P160" s="359"/>
      <c r="Q160" s="6"/>
      <c r="S160" s="1"/>
      <c r="T160" s="355"/>
      <c r="U160" s="359"/>
      <c r="V160" s="6"/>
      <c r="X160" s="1"/>
      <c r="Y160" s="355"/>
      <c r="Z160" s="359"/>
      <c r="AA160" s="6"/>
      <c r="AC160" s="1"/>
      <c r="AD160" s="355"/>
      <c r="AE160" s="359"/>
      <c r="AF160" s="6"/>
      <c r="AH160" s="1"/>
      <c r="AI160" s="355"/>
      <c r="AJ160" s="359"/>
      <c r="AK160" s="6"/>
      <c r="AM160" s="1"/>
      <c r="AN160" s="355"/>
      <c r="AO160" s="359"/>
      <c r="AP160" s="6"/>
      <c r="AR160" s="1"/>
      <c r="AS160" s="355"/>
      <c r="AT160" s="359"/>
      <c r="AU160" s="6"/>
      <c r="AW160" s="1"/>
      <c r="AX160" s="355"/>
      <c r="AY160" s="359"/>
      <c r="AZ160" s="6"/>
      <c r="BB160" s="1"/>
      <c r="BC160" s="355"/>
      <c r="BD160" s="359"/>
      <c r="BE160" s="6"/>
      <c r="BG160" s="1"/>
      <c r="BH160" s="355"/>
      <c r="BI160" s="359"/>
      <c r="BJ160" s="6"/>
    </row>
    <row r="161" spans="1:62" s="10" customFormat="1">
      <c r="A161" s="1"/>
      <c r="B161" s="1"/>
      <c r="C161" s="355"/>
      <c r="D161" s="359"/>
      <c r="E161" s="6"/>
      <c r="I161" s="1"/>
      <c r="J161" s="355"/>
      <c r="K161" s="359"/>
      <c r="L161" s="6"/>
      <c r="N161" s="1"/>
      <c r="O161" s="355"/>
      <c r="P161" s="359"/>
      <c r="Q161" s="6"/>
      <c r="S161" s="1"/>
      <c r="T161" s="355"/>
      <c r="U161" s="359"/>
      <c r="V161" s="6"/>
      <c r="X161" s="1"/>
      <c r="Y161" s="355"/>
      <c r="Z161" s="359"/>
      <c r="AA161" s="6"/>
      <c r="AC161" s="1"/>
      <c r="AD161" s="355"/>
      <c r="AE161" s="359"/>
      <c r="AF161" s="6"/>
      <c r="AH161" s="1"/>
      <c r="AI161" s="355"/>
      <c r="AJ161" s="359"/>
      <c r="AK161" s="6"/>
      <c r="AM161" s="1"/>
      <c r="AN161" s="355"/>
      <c r="AO161" s="359"/>
      <c r="AP161" s="6"/>
      <c r="AR161" s="1"/>
      <c r="AS161" s="355"/>
      <c r="AT161" s="359"/>
      <c r="AU161" s="6"/>
      <c r="AW161" s="1"/>
      <c r="AX161" s="355"/>
      <c r="AY161" s="359"/>
      <c r="AZ161" s="6"/>
      <c r="BB161" s="1"/>
      <c r="BC161" s="355"/>
      <c r="BD161" s="359"/>
      <c r="BE161" s="6"/>
      <c r="BG161" s="1"/>
      <c r="BH161" s="355"/>
      <c r="BI161" s="359"/>
      <c r="BJ161" s="6"/>
    </row>
    <row r="162" spans="1:62" s="10" customFormat="1">
      <c r="A162" s="1"/>
      <c r="B162" s="1"/>
      <c r="C162" s="355"/>
      <c r="D162" s="359"/>
      <c r="E162" s="6"/>
      <c r="I162" s="1"/>
      <c r="J162" s="355"/>
      <c r="K162" s="359"/>
      <c r="L162" s="6"/>
      <c r="N162" s="1"/>
      <c r="O162" s="355"/>
      <c r="P162" s="359"/>
      <c r="Q162" s="6"/>
      <c r="S162" s="1"/>
      <c r="T162" s="355"/>
      <c r="U162" s="359"/>
      <c r="V162" s="6"/>
      <c r="X162" s="1"/>
      <c r="Y162" s="355"/>
      <c r="Z162" s="359"/>
      <c r="AA162" s="6"/>
      <c r="AC162" s="1"/>
      <c r="AD162" s="355"/>
      <c r="AE162" s="359"/>
      <c r="AF162" s="6"/>
      <c r="AH162" s="1"/>
      <c r="AI162" s="355"/>
      <c r="AJ162" s="359"/>
      <c r="AK162" s="6"/>
      <c r="AM162" s="1"/>
      <c r="AN162" s="355"/>
      <c r="AO162" s="359"/>
      <c r="AP162" s="6"/>
      <c r="AR162" s="1"/>
      <c r="AS162" s="355"/>
      <c r="AT162" s="359"/>
      <c r="AU162" s="6"/>
      <c r="AW162" s="1"/>
      <c r="AX162" s="355"/>
      <c r="AY162" s="359"/>
      <c r="AZ162" s="6"/>
      <c r="BB162" s="1"/>
      <c r="BC162" s="355"/>
      <c r="BD162" s="359"/>
      <c r="BE162" s="6"/>
      <c r="BG162" s="1"/>
      <c r="BH162" s="355"/>
      <c r="BI162" s="359"/>
      <c r="BJ162" s="6"/>
    </row>
    <row r="163" spans="1:62" s="10" customFormat="1">
      <c r="A163" s="1"/>
      <c r="B163" s="1"/>
      <c r="C163" s="355"/>
      <c r="D163" s="359"/>
      <c r="E163" s="6"/>
      <c r="I163" s="1"/>
      <c r="J163" s="355"/>
      <c r="K163" s="359"/>
      <c r="L163" s="6"/>
      <c r="N163" s="1"/>
      <c r="O163" s="355"/>
      <c r="P163" s="359"/>
      <c r="Q163" s="6"/>
      <c r="S163" s="1"/>
      <c r="T163" s="355"/>
      <c r="U163" s="359"/>
      <c r="V163" s="6"/>
      <c r="X163" s="1"/>
      <c r="Y163" s="355"/>
      <c r="Z163" s="359"/>
      <c r="AA163" s="6"/>
      <c r="AC163" s="1"/>
      <c r="AD163" s="355"/>
      <c r="AE163" s="359"/>
      <c r="AF163" s="6"/>
      <c r="AH163" s="1"/>
      <c r="AI163" s="355"/>
      <c r="AJ163" s="359"/>
      <c r="AK163" s="6"/>
      <c r="AM163" s="1"/>
      <c r="AN163" s="355"/>
      <c r="AO163" s="359"/>
      <c r="AP163" s="6"/>
      <c r="AR163" s="1"/>
      <c r="AS163" s="355"/>
      <c r="AT163" s="359"/>
      <c r="AU163" s="6"/>
      <c r="AW163" s="1"/>
      <c r="AX163" s="355"/>
      <c r="AY163" s="359"/>
      <c r="AZ163" s="6"/>
      <c r="BB163" s="1"/>
      <c r="BC163" s="355"/>
      <c r="BD163" s="359"/>
      <c r="BE163" s="6"/>
      <c r="BG163" s="1"/>
      <c r="BH163" s="355"/>
      <c r="BI163" s="359"/>
      <c r="BJ163" s="6"/>
    </row>
    <row r="164" spans="1:62" s="10" customFormat="1">
      <c r="A164" s="1"/>
      <c r="B164" s="1"/>
      <c r="C164" s="355"/>
      <c r="D164" s="359"/>
      <c r="E164" s="6"/>
      <c r="I164" s="1"/>
      <c r="J164" s="355"/>
      <c r="K164" s="359"/>
      <c r="L164" s="6"/>
      <c r="N164" s="1"/>
      <c r="O164" s="355"/>
      <c r="P164" s="359"/>
      <c r="Q164" s="6"/>
      <c r="S164" s="1"/>
      <c r="T164" s="355"/>
      <c r="U164" s="359"/>
      <c r="V164" s="6"/>
      <c r="X164" s="1"/>
      <c r="Y164" s="355"/>
      <c r="Z164" s="359"/>
      <c r="AA164" s="6"/>
      <c r="AC164" s="1"/>
      <c r="AD164" s="355"/>
      <c r="AE164" s="359"/>
      <c r="AF164" s="6"/>
      <c r="AH164" s="1"/>
      <c r="AI164" s="355"/>
      <c r="AJ164" s="359"/>
      <c r="AK164" s="6"/>
      <c r="AM164" s="1"/>
      <c r="AN164" s="355"/>
      <c r="AO164" s="359"/>
      <c r="AP164" s="6"/>
      <c r="AR164" s="1"/>
      <c r="AS164" s="355"/>
      <c r="AT164" s="359"/>
      <c r="AU164" s="6"/>
      <c r="AW164" s="1"/>
      <c r="AX164" s="355"/>
      <c r="AY164" s="359"/>
      <c r="AZ164" s="6"/>
      <c r="BB164" s="1"/>
      <c r="BC164" s="355"/>
      <c r="BD164" s="359"/>
      <c r="BE164" s="6"/>
      <c r="BG164" s="1"/>
      <c r="BH164" s="355"/>
      <c r="BI164" s="359"/>
      <c r="BJ164" s="6"/>
    </row>
    <row r="165" spans="1:62" s="10" customFormat="1">
      <c r="A165" s="1"/>
      <c r="B165" s="1"/>
      <c r="C165" s="355"/>
      <c r="D165" s="359"/>
      <c r="E165" s="6"/>
      <c r="I165" s="1"/>
      <c r="J165" s="355"/>
      <c r="K165" s="359"/>
      <c r="L165" s="6"/>
      <c r="N165" s="1"/>
      <c r="O165" s="355"/>
      <c r="P165" s="359"/>
      <c r="Q165" s="6"/>
      <c r="S165" s="1"/>
      <c r="T165" s="355"/>
      <c r="U165" s="359"/>
      <c r="V165" s="6"/>
      <c r="X165" s="1"/>
      <c r="Y165" s="355"/>
      <c r="Z165" s="359"/>
      <c r="AA165" s="6"/>
      <c r="AC165" s="1"/>
      <c r="AD165" s="355"/>
      <c r="AE165" s="359"/>
      <c r="AF165" s="6"/>
      <c r="AH165" s="1"/>
      <c r="AI165" s="355"/>
      <c r="AJ165" s="359"/>
      <c r="AK165" s="6"/>
      <c r="AM165" s="1"/>
      <c r="AN165" s="355"/>
      <c r="AO165" s="359"/>
      <c r="AP165" s="6"/>
      <c r="AR165" s="1"/>
      <c r="AS165" s="355"/>
      <c r="AT165" s="359"/>
      <c r="AU165" s="6"/>
      <c r="AW165" s="1"/>
      <c r="AX165" s="355"/>
      <c r="AY165" s="359"/>
      <c r="AZ165" s="6"/>
      <c r="BB165" s="1"/>
      <c r="BC165" s="355"/>
      <c r="BD165" s="359"/>
      <c r="BE165" s="6"/>
      <c r="BG165" s="1"/>
      <c r="BH165" s="355"/>
      <c r="BI165" s="359"/>
      <c r="BJ165" s="6"/>
    </row>
    <row r="166" spans="1:62" s="10" customFormat="1">
      <c r="A166" s="1"/>
      <c r="B166" s="1"/>
      <c r="C166" s="355"/>
      <c r="D166" s="359"/>
      <c r="E166" s="6"/>
      <c r="I166" s="1"/>
      <c r="J166" s="355"/>
      <c r="K166" s="359"/>
      <c r="L166" s="6"/>
      <c r="N166" s="1"/>
      <c r="O166" s="355"/>
      <c r="P166" s="359"/>
      <c r="Q166" s="6"/>
      <c r="S166" s="1"/>
      <c r="T166" s="355"/>
      <c r="U166" s="359"/>
      <c r="V166" s="6"/>
      <c r="X166" s="1"/>
      <c r="Y166" s="355"/>
      <c r="Z166" s="359"/>
      <c r="AA166" s="6"/>
      <c r="AC166" s="1"/>
      <c r="AD166" s="355"/>
      <c r="AE166" s="359"/>
      <c r="AF166" s="6"/>
      <c r="AH166" s="1"/>
      <c r="AI166" s="355"/>
      <c r="AJ166" s="359"/>
      <c r="AK166" s="6"/>
      <c r="AM166" s="1"/>
      <c r="AN166" s="355"/>
      <c r="AO166" s="359"/>
      <c r="AP166" s="6"/>
      <c r="AR166" s="1"/>
      <c r="AS166" s="355"/>
      <c r="AT166" s="359"/>
      <c r="AU166" s="6"/>
      <c r="AW166" s="1"/>
      <c r="AX166" s="355"/>
      <c r="AY166" s="359"/>
      <c r="AZ166" s="6"/>
      <c r="BB166" s="1"/>
      <c r="BC166" s="355"/>
      <c r="BD166" s="359"/>
      <c r="BE166" s="6"/>
      <c r="BG166" s="1"/>
      <c r="BH166" s="355"/>
      <c r="BI166" s="359"/>
      <c r="BJ166" s="6"/>
    </row>
    <row r="167" spans="1:62" s="10" customFormat="1">
      <c r="A167" s="1"/>
      <c r="B167" s="1"/>
      <c r="C167" s="355"/>
      <c r="D167" s="359"/>
      <c r="E167" s="6"/>
      <c r="I167" s="1"/>
      <c r="J167" s="355"/>
      <c r="K167" s="359"/>
      <c r="L167" s="6"/>
      <c r="N167" s="1"/>
      <c r="O167" s="355"/>
      <c r="P167" s="359"/>
      <c r="Q167" s="6"/>
      <c r="S167" s="1"/>
      <c r="T167" s="355"/>
      <c r="U167" s="359"/>
      <c r="V167" s="6"/>
      <c r="X167" s="1"/>
      <c r="Y167" s="355"/>
      <c r="Z167" s="359"/>
      <c r="AA167" s="6"/>
      <c r="AC167" s="1"/>
      <c r="AD167" s="355"/>
      <c r="AE167" s="359"/>
      <c r="AF167" s="6"/>
      <c r="AH167" s="1"/>
      <c r="AI167" s="355"/>
      <c r="AJ167" s="359"/>
      <c r="AK167" s="6"/>
      <c r="AM167" s="1"/>
      <c r="AN167" s="355"/>
      <c r="AO167" s="359"/>
      <c r="AP167" s="6"/>
      <c r="AR167" s="1"/>
      <c r="AS167" s="355"/>
      <c r="AT167" s="359"/>
      <c r="AU167" s="6"/>
      <c r="AW167" s="1"/>
      <c r="AX167" s="355"/>
      <c r="AY167" s="359"/>
      <c r="AZ167" s="6"/>
      <c r="BB167" s="1"/>
      <c r="BC167" s="355"/>
      <c r="BD167" s="359"/>
      <c r="BE167" s="6"/>
      <c r="BG167" s="1"/>
      <c r="BH167" s="355"/>
      <c r="BI167" s="359"/>
      <c r="BJ167" s="6"/>
    </row>
    <row r="168" spans="1:62" s="10" customFormat="1">
      <c r="A168" s="1"/>
      <c r="B168" s="1"/>
      <c r="C168" s="355"/>
      <c r="D168" s="359"/>
      <c r="E168" s="6"/>
      <c r="I168" s="1"/>
      <c r="J168" s="355"/>
      <c r="K168" s="359"/>
      <c r="L168" s="6"/>
      <c r="N168" s="1"/>
      <c r="O168" s="355"/>
      <c r="P168" s="359"/>
      <c r="Q168" s="6"/>
      <c r="S168" s="1"/>
      <c r="T168" s="355"/>
      <c r="U168" s="359"/>
      <c r="V168" s="6"/>
      <c r="X168" s="1"/>
      <c r="Y168" s="355"/>
      <c r="Z168" s="359"/>
      <c r="AA168" s="6"/>
      <c r="AC168" s="1"/>
      <c r="AD168" s="355"/>
      <c r="AE168" s="359"/>
      <c r="AF168" s="6"/>
      <c r="AH168" s="1"/>
      <c r="AI168" s="355"/>
      <c r="AJ168" s="359"/>
      <c r="AK168" s="6"/>
      <c r="AM168" s="1"/>
      <c r="AN168" s="355"/>
      <c r="AO168" s="359"/>
      <c r="AP168" s="6"/>
      <c r="AR168" s="1"/>
      <c r="AS168" s="355"/>
      <c r="AT168" s="359"/>
      <c r="AU168" s="6"/>
      <c r="AW168" s="1"/>
      <c r="AX168" s="355"/>
      <c r="AY168" s="359"/>
      <c r="AZ168" s="6"/>
      <c r="BB168" s="1"/>
      <c r="BC168" s="355"/>
      <c r="BD168" s="359"/>
      <c r="BE168" s="6"/>
      <c r="BG168" s="1"/>
      <c r="BH168" s="355"/>
      <c r="BI168" s="359"/>
      <c r="BJ168" s="6"/>
    </row>
    <row r="169" spans="1:62" s="10" customFormat="1">
      <c r="A169" s="1"/>
      <c r="B169" s="1"/>
      <c r="C169" s="355"/>
      <c r="D169" s="359"/>
      <c r="E169" s="6"/>
      <c r="I169" s="1"/>
      <c r="J169" s="355"/>
      <c r="K169" s="359"/>
      <c r="L169" s="6"/>
      <c r="N169" s="1"/>
      <c r="O169" s="355"/>
      <c r="P169" s="359"/>
      <c r="Q169" s="6"/>
      <c r="S169" s="1"/>
      <c r="T169" s="355"/>
      <c r="U169" s="359"/>
      <c r="V169" s="6"/>
      <c r="X169" s="1"/>
      <c r="Y169" s="355"/>
      <c r="Z169" s="359"/>
      <c r="AA169" s="6"/>
      <c r="AC169" s="1"/>
      <c r="AD169" s="355"/>
      <c r="AE169" s="359"/>
      <c r="AF169" s="6"/>
      <c r="AH169" s="1"/>
      <c r="AI169" s="355"/>
      <c r="AJ169" s="359"/>
      <c r="AK169" s="6"/>
      <c r="AM169" s="1"/>
      <c r="AN169" s="355"/>
      <c r="AO169" s="359"/>
      <c r="AP169" s="6"/>
      <c r="AR169" s="1"/>
      <c r="AS169" s="355"/>
      <c r="AT169" s="359"/>
      <c r="AU169" s="6"/>
      <c r="AW169" s="1"/>
      <c r="AX169" s="355"/>
      <c r="AY169" s="359"/>
      <c r="AZ169" s="6"/>
      <c r="BB169" s="1"/>
      <c r="BC169" s="355"/>
      <c r="BD169" s="359"/>
      <c r="BE169" s="6"/>
      <c r="BG169" s="1"/>
      <c r="BH169" s="355"/>
      <c r="BI169" s="359"/>
      <c r="BJ169" s="6"/>
    </row>
    <row r="170" spans="1:62" s="10" customFormat="1">
      <c r="A170" s="1"/>
      <c r="B170" s="1"/>
      <c r="C170" s="355"/>
      <c r="D170" s="359"/>
      <c r="E170" s="6"/>
      <c r="I170" s="1"/>
      <c r="J170" s="355"/>
      <c r="K170" s="359"/>
      <c r="L170" s="6"/>
      <c r="N170" s="1"/>
      <c r="O170" s="355"/>
      <c r="P170" s="359"/>
      <c r="Q170" s="6"/>
      <c r="S170" s="1"/>
      <c r="T170" s="355"/>
      <c r="U170" s="359"/>
      <c r="V170" s="6"/>
      <c r="X170" s="1"/>
      <c r="Y170" s="355"/>
      <c r="Z170" s="359"/>
      <c r="AA170" s="6"/>
      <c r="AC170" s="1"/>
      <c r="AD170" s="355"/>
      <c r="AE170" s="359"/>
      <c r="AF170" s="6"/>
      <c r="AH170" s="1"/>
      <c r="AI170" s="355"/>
      <c r="AJ170" s="359"/>
      <c r="AK170" s="6"/>
      <c r="AM170" s="1"/>
      <c r="AN170" s="355"/>
      <c r="AO170" s="359"/>
      <c r="AP170" s="6"/>
      <c r="AR170" s="1"/>
      <c r="AS170" s="355"/>
      <c r="AT170" s="359"/>
      <c r="AU170" s="6"/>
      <c r="AW170" s="1"/>
      <c r="AX170" s="355"/>
      <c r="AY170" s="359"/>
      <c r="AZ170" s="6"/>
      <c r="BB170" s="1"/>
      <c r="BC170" s="355"/>
      <c r="BD170" s="359"/>
      <c r="BE170" s="6"/>
      <c r="BG170" s="1"/>
      <c r="BH170" s="355"/>
      <c r="BI170" s="359"/>
      <c r="BJ170" s="6"/>
    </row>
    <row r="171" spans="1:62" s="10" customFormat="1">
      <c r="A171" s="1"/>
      <c r="B171" s="1"/>
      <c r="C171" s="355"/>
      <c r="D171" s="359"/>
      <c r="E171" s="6"/>
      <c r="I171" s="1"/>
      <c r="J171" s="355"/>
      <c r="K171" s="359"/>
      <c r="L171" s="6"/>
      <c r="N171" s="1"/>
      <c r="O171" s="355"/>
      <c r="P171" s="359"/>
      <c r="Q171" s="6"/>
      <c r="S171" s="1"/>
      <c r="T171" s="355"/>
      <c r="U171" s="359"/>
      <c r="V171" s="6"/>
      <c r="X171" s="1"/>
      <c r="Y171" s="355"/>
      <c r="Z171" s="359"/>
      <c r="AA171" s="6"/>
      <c r="AC171" s="1"/>
      <c r="AD171" s="355"/>
      <c r="AE171" s="359"/>
      <c r="AF171" s="6"/>
      <c r="AH171" s="1"/>
      <c r="AI171" s="355"/>
      <c r="AJ171" s="359"/>
      <c r="AK171" s="6"/>
      <c r="AM171" s="1"/>
      <c r="AN171" s="355"/>
      <c r="AO171" s="359"/>
      <c r="AP171" s="6"/>
      <c r="AR171" s="1"/>
      <c r="AS171" s="355"/>
      <c r="AT171" s="359"/>
      <c r="AU171" s="6"/>
      <c r="AW171" s="1"/>
      <c r="AX171" s="355"/>
      <c r="AY171" s="359"/>
      <c r="AZ171" s="6"/>
      <c r="BB171" s="1"/>
      <c r="BC171" s="355"/>
      <c r="BD171" s="359"/>
      <c r="BE171" s="6"/>
      <c r="BG171" s="1"/>
      <c r="BH171" s="355"/>
      <c r="BI171" s="359"/>
      <c r="BJ171" s="6"/>
    </row>
    <row r="172" spans="1:62" s="10" customFormat="1">
      <c r="A172" s="1"/>
      <c r="B172" s="1"/>
      <c r="C172" s="355"/>
      <c r="D172" s="359"/>
      <c r="E172" s="6"/>
      <c r="I172" s="1"/>
      <c r="J172" s="355"/>
      <c r="K172" s="359"/>
      <c r="L172" s="6"/>
      <c r="N172" s="1"/>
      <c r="O172" s="355"/>
      <c r="P172" s="359"/>
      <c r="Q172" s="6"/>
      <c r="S172" s="1"/>
      <c r="T172" s="355"/>
      <c r="U172" s="359"/>
      <c r="V172" s="6"/>
      <c r="X172" s="1"/>
      <c r="Y172" s="355"/>
      <c r="Z172" s="359"/>
      <c r="AA172" s="6"/>
      <c r="AC172" s="1"/>
      <c r="AD172" s="355"/>
      <c r="AE172" s="359"/>
      <c r="AF172" s="6"/>
      <c r="AH172" s="1"/>
      <c r="AI172" s="355"/>
      <c r="AJ172" s="359"/>
      <c r="AK172" s="6"/>
      <c r="AM172" s="1"/>
      <c r="AN172" s="355"/>
      <c r="AO172" s="359"/>
      <c r="AP172" s="6"/>
      <c r="AR172" s="1"/>
      <c r="AS172" s="355"/>
      <c r="AT172" s="359"/>
      <c r="AU172" s="6"/>
      <c r="AW172" s="1"/>
      <c r="AX172" s="355"/>
      <c r="AY172" s="359"/>
      <c r="AZ172" s="6"/>
      <c r="BB172" s="1"/>
      <c r="BC172" s="355"/>
      <c r="BD172" s="359"/>
      <c r="BE172" s="6"/>
      <c r="BG172" s="1"/>
      <c r="BH172" s="355"/>
      <c r="BI172" s="359"/>
      <c r="BJ172" s="6"/>
    </row>
    <row r="173" spans="1:62" s="10" customFormat="1">
      <c r="A173" s="1"/>
      <c r="B173" s="1"/>
      <c r="C173" s="355"/>
      <c r="D173" s="359"/>
      <c r="E173" s="6"/>
      <c r="I173" s="1"/>
      <c r="J173" s="355"/>
      <c r="K173" s="359"/>
      <c r="L173" s="6"/>
      <c r="N173" s="1"/>
      <c r="O173" s="355"/>
      <c r="P173" s="359"/>
      <c r="Q173" s="6"/>
      <c r="S173" s="1"/>
      <c r="T173" s="355"/>
      <c r="U173" s="359"/>
      <c r="V173" s="6"/>
      <c r="X173" s="1"/>
      <c r="Y173" s="355"/>
      <c r="Z173" s="359"/>
      <c r="AA173" s="6"/>
      <c r="AC173" s="1"/>
      <c r="AD173" s="355"/>
      <c r="AE173" s="359"/>
      <c r="AF173" s="6"/>
      <c r="AH173" s="1"/>
      <c r="AI173" s="355"/>
      <c r="AJ173" s="359"/>
      <c r="AK173" s="6"/>
      <c r="AM173" s="1"/>
      <c r="AN173" s="355"/>
      <c r="AO173" s="359"/>
      <c r="AP173" s="6"/>
      <c r="AR173" s="1"/>
      <c r="AS173" s="355"/>
      <c r="AT173" s="359"/>
      <c r="AU173" s="6"/>
      <c r="AW173" s="1"/>
      <c r="AX173" s="355"/>
      <c r="AY173" s="359"/>
      <c r="AZ173" s="6"/>
      <c r="BB173" s="1"/>
      <c r="BC173" s="355"/>
      <c r="BD173" s="359"/>
      <c r="BE173" s="6"/>
      <c r="BG173" s="1"/>
      <c r="BH173" s="355"/>
      <c r="BI173" s="359"/>
      <c r="BJ173" s="6"/>
    </row>
    <row r="174" spans="1:62" s="10" customFormat="1">
      <c r="A174" s="1"/>
      <c r="B174" s="1"/>
      <c r="C174" s="355"/>
      <c r="D174" s="359"/>
      <c r="E174" s="6"/>
      <c r="I174" s="1"/>
      <c r="J174" s="355"/>
      <c r="K174" s="359"/>
      <c r="L174" s="6"/>
      <c r="N174" s="1"/>
      <c r="O174" s="355"/>
      <c r="P174" s="359"/>
      <c r="Q174" s="6"/>
      <c r="S174" s="1"/>
      <c r="T174" s="355"/>
      <c r="U174" s="359"/>
      <c r="V174" s="6"/>
      <c r="X174" s="1"/>
      <c r="Y174" s="355"/>
      <c r="Z174" s="359"/>
      <c r="AA174" s="6"/>
      <c r="AC174" s="1"/>
      <c r="AD174" s="355"/>
      <c r="AE174" s="359"/>
      <c r="AF174" s="6"/>
      <c r="AH174" s="1"/>
      <c r="AI174" s="355"/>
      <c r="AJ174" s="359"/>
      <c r="AK174" s="6"/>
      <c r="AM174" s="1"/>
      <c r="AN174" s="355"/>
      <c r="AO174" s="359"/>
      <c r="AP174" s="6"/>
      <c r="AR174" s="1"/>
      <c r="AS174" s="355"/>
      <c r="AT174" s="359"/>
      <c r="AU174" s="6"/>
      <c r="AW174" s="1"/>
      <c r="AX174" s="355"/>
      <c r="AY174" s="359"/>
      <c r="AZ174" s="6"/>
      <c r="BB174" s="1"/>
      <c r="BC174" s="355"/>
      <c r="BD174" s="359"/>
      <c r="BE174" s="6"/>
      <c r="BG174" s="1"/>
      <c r="BH174" s="355"/>
      <c r="BI174" s="359"/>
      <c r="BJ174" s="6"/>
    </row>
    <row r="175" spans="1:62" s="10" customFormat="1">
      <c r="A175" s="1"/>
      <c r="B175" s="1"/>
      <c r="C175" s="355"/>
      <c r="D175" s="359"/>
      <c r="E175" s="6"/>
      <c r="I175" s="1"/>
      <c r="J175" s="355"/>
      <c r="K175" s="359"/>
      <c r="L175" s="6"/>
      <c r="N175" s="1"/>
      <c r="O175" s="355"/>
      <c r="P175" s="359"/>
      <c r="Q175" s="6"/>
      <c r="S175" s="1"/>
      <c r="T175" s="355"/>
      <c r="U175" s="359"/>
      <c r="V175" s="6"/>
      <c r="X175" s="1"/>
      <c r="Y175" s="355"/>
      <c r="Z175" s="359"/>
      <c r="AA175" s="6"/>
      <c r="AC175" s="1"/>
      <c r="AD175" s="355"/>
      <c r="AE175" s="359"/>
      <c r="AF175" s="6"/>
      <c r="AH175" s="1"/>
      <c r="AI175" s="355"/>
      <c r="AJ175" s="359"/>
      <c r="AK175" s="6"/>
      <c r="AM175" s="1"/>
      <c r="AN175" s="355"/>
      <c r="AO175" s="359"/>
      <c r="AP175" s="6"/>
      <c r="AR175" s="1"/>
      <c r="AS175" s="355"/>
      <c r="AT175" s="359"/>
      <c r="AU175" s="6"/>
      <c r="AW175" s="1"/>
      <c r="AX175" s="355"/>
      <c r="AY175" s="359"/>
      <c r="AZ175" s="6"/>
      <c r="BB175" s="1"/>
      <c r="BC175" s="355"/>
      <c r="BD175" s="359"/>
      <c r="BE175" s="6"/>
      <c r="BG175" s="1"/>
      <c r="BH175" s="355"/>
      <c r="BI175" s="359"/>
      <c r="BJ175" s="6"/>
    </row>
    <row r="176" spans="1:62" s="10" customFormat="1">
      <c r="A176" s="1"/>
      <c r="B176" s="1"/>
      <c r="C176" s="355"/>
      <c r="D176" s="359"/>
      <c r="E176" s="6"/>
      <c r="I176" s="1"/>
      <c r="J176" s="355"/>
      <c r="K176" s="359"/>
      <c r="L176" s="6"/>
      <c r="N176" s="1"/>
      <c r="O176" s="355"/>
      <c r="P176" s="359"/>
      <c r="Q176" s="6"/>
      <c r="S176" s="1"/>
      <c r="T176" s="355"/>
      <c r="U176" s="359"/>
      <c r="V176" s="6"/>
      <c r="X176" s="1"/>
      <c r="Y176" s="355"/>
      <c r="Z176" s="359"/>
      <c r="AA176" s="6"/>
      <c r="AC176" s="1"/>
      <c r="AD176" s="355"/>
      <c r="AE176" s="359"/>
      <c r="AF176" s="6"/>
      <c r="AH176" s="1"/>
      <c r="AI176" s="355"/>
      <c r="AJ176" s="359"/>
      <c r="AK176" s="6"/>
      <c r="AM176" s="1"/>
      <c r="AN176" s="355"/>
      <c r="AO176" s="359"/>
      <c r="AP176" s="6"/>
      <c r="AR176" s="1"/>
      <c r="AS176" s="355"/>
      <c r="AT176" s="359"/>
      <c r="AU176" s="6"/>
      <c r="AW176" s="1"/>
      <c r="AX176" s="355"/>
      <c r="AY176" s="359"/>
      <c r="AZ176" s="6"/>
      <c r="BB176" s="1"/>
      <c r="BC176" s="355"/>
      <c r="BD176" s="359"/>
      <c r="BE176" s="6"/>
      <c r="BG176" s="1"/>
      <c r="BH176" s="355"/>
      <c r="BI176" s="359"/>
      <c r="BJ176" s="6"/>
    </row>
    <row r="177" spans="1:62" s="10" customFormat="1">
      <c r="A177" s="1"/>
      <c r="B177" s="1"/>
      <c r="C177" s="355"/>
      <c r="D177" s="359"/>
      <c r="E177" s="6"/>
      <c r="I177" s="1"/>
      <c r="J177" s="355"/>
      <c r="K177" s="359"/>
      <c r="L177" s="6"/>
      <c r="N177" s="1"/>
      <c r="O177" s="355"/>
      <c r="P177" s="359"/>
      <c r="Q177" s="6"/>
      <c r="S177" s="1"/>
      <c r="T177" s="355"/>
      <c r="U177" s="359"/>
      <c r="V177" s="6"/>
      <c r="X177" s="1"/>
      <c r="Y177" s="355"/>
      <c r="Z177" s="359"/>
      <c r="AA177" s="6"/>
      <c r="AC177" s="1"/>
      <c r="AD177" s="355"/>
      <c r="AE177" s="359"/>
      <c r="AF177" s="6"/>
      <c r="AH177" s="1"/>
      <c r="AI177" s="355"/>
      <c r="AJ177" s="359"/>
      <c r="AK177" s="6"/>
      <c r="AM177" s="1"/>
      <c r="AN177" s="355"/>
      <c r="AO177" s="359"/>
      <c r="AP177" s="6"/>
      <c r="AR177" s="1"/>
      <c r="AS177" s="355"/>
      <c r="AT177" s="359"/>
      <c r="AU177" s="6"/>
      <c r="AW177" s="1"/>
      <c r="AX177" s="355"/>
      <c r="AY177" s="359"/>
      <c r="AZ177" s="6"/>
      <c r="BB177" s="1"/>
      <c r="BC177" s="355"/>
      <c r="BD177" s="359"/>
      <c r="BE177" s="6"/>
      <c r="BG177" s="1"/>
      <c r="BH177" s="355"/>
      <c r="BI177" s="359"/>
      <c r="BJ177" s="6"/>
    </row>
    <row r="178" spans="1:62" s="10" customFormat="1">
      <c r="A178" s="1"/>
      <c r="B178" s="1"/>
      <c r="C178" s="355"/>
      <c r="D178" s="359"/>
      <c r="E178" s="6"/>
      <c r="I178" s="1"/>
      <c r="J178" s="355"/>
      <c r="K178" s="359"/>
      <c r="L178" s="6"/>
      <c r="N178" s="1"/>
      <c r="O178" s="355"/>
      <c r="P178" s="359"/>
      <c r="Q178" s="6"/>
      <c r="S178" s="1"/>
      <c r="T178" s="355"/>
      <c r="U178" s="359"/>
      <c r="V178" s="6"/>
      <c r="X178" s="1"/>
      <c r="Y178" s="355"/>
      <c r="Z178" s="359"/>
      <c r="AA178" s="6"/>
      <c r="AC178" s="1"/>
      <c r="AD178" s="355"/>
      <c r="AE178" s="359"/>
      <c r="AF178" s="6"/>
      <c r="AH178" s="1"/>
      <c r="AI178" s="355"/>
      <c r="AJ178" s="359"/>
      <c r="AK178" s="6"/>
      <c r="AM178" s="1"/>
      <c r="AN178" s="355"/>
      <c r="AO178" s="359"/>
      <c r="AP178" s="6"/>
      <c r="AR178" s="1"/>
      <c r="AS178" s="355"/>
      <c r="AT178" s="359"/>
      <c r="AU178" s="6"/>
      <c r="AW178" s="1"/>
      <c r="AX178" s="355"/>
      <c r="AY178" s="359"/>
      <c r="AZ178" s="6"/>
      <c r="BB178" s="1"/>
      <c r="BC178" s="355"/>
      <c r="BD178" s="359"/>
      <c r="BE178" s="6"/>
      <c r="BG178" s="1"/>
      <c r="BH178" s="355"/>
      <c r="BI178" s="359"/>
      <c r="BJ178" s="6"/>
    </row>
    <row r="179" spans="1:62" s="10" customFormat="1">
      <c r="A179" s="1"/>
      <c r="B179" s="1"/>
      <c r="C179" s="355"/>
      <c r="D179" s="359"/>
      <c r="E179" s="6"/>
      <c r="I179" s="1"/>
      <c r="J179" s="355"/>
      <c r="K179" s="359"/>
      <c r="L179" s="6"/>
      <c r="N179" s="1"/>
      <c r="O179" s="355"/>
      <c r="P179" s="359"/>
      <c r="Q179" s="6"/>
      <c r="S179" s="1"/>
      <c r="T179" s="355"/>
      <c r="U179" s="359"/>
      <c r="V179" s="6"/>
      <c r="X179" s="1"/>
      <c r="Y179" s="355"/>
      <c r="Z179" s="359"/>
      <c r="AA179" s="6"/>
      <c r="AC179" s="1"/>
      <c r="AD179" s="355"/>
      <c r="AE179" s="359"/>
      <c r="AF179" s="6"/>
      <c r="AH179" s="1"/>
      <c r="AI179" s="355"/>
      <c r="AJ179" s="359"/>
      <c r="AK179" s="6"/>
      <c r="AM179" s="1"/>
      <c r="AN179" s="355"/>
      <c r="AO179" s="359"/>
      <c r="AP179" s="6"/>
      <c r="AR179" s="1"/>
      <c r="AS179" s="355"/>
      <c r="AT179" s="359"/>
      <c r="AU179" s="6"/>
      <c r="AW179" s="1"/>
      <c r="AX179" s="355"/>
      <c r="AY179" s="359"/>
      <c r="AZ179" s="6"/>
      <c r="BB179" s="1"/>
      <c r="BC179" s="355"/>
      <c r="BD179" s="359"/>
      <c r="BE179" s="6"/>
      <c r="BG179" s="1"/>
      <c r="BH179" s="355"/>
      <c r="BI179" s="359"/>
      <c r="BJ179" s="6"/>
    </row>
    <row r="180" spans="1:62" s="10" customFormat="1">
      <c r="A180" s="1"/>
      <c r="B180" s="1"/>
      <c r="C180" s="355"/>
      <c r="D180" s="359"/>
      <c r="E180" s="6"/>
      <c r="I180" s="1"/>
      <c r="J180" s="355"/>
      <c r="K180" s="359"/>
      <c r="L180" s="6"/>
      <c r="N180" s="1"/>
      <c r="O180" s="355"/>
      <c r="P180" s="359"/>
      <c r="Q180" s="6"/>
      <c r="S180" s="1"/>
      <c r="T180" s="355"/>
      <c r="U180" s="359"/>
      <c r="V180" s="6"/>
      <c r="X180" s="1"/>
      <c r="Y180" s="355"/>
      <c r="Z180" s="359"/>
      <c r="AA180" s="6"/>
      <c r="AC180" s="1"/>
      <c r="AD180" s="355"/>
      <c r="AE180" s="359"/>
      <c r="AF180" s="6"/>
      <c r="AH180" s="1"/>
      <c r="AI180" s="355"/>
      <c r="AJ180" s="359"/>
      <c r="AK180" s="6"/>
      <c r="AM180" s="1"/>
      <c r="AN180" s="355"/>
      <c r="AO180" s="359"/>
      <c r="AP180" s="6"/>
      <c r="AR180" s="1"/>
      <c r="AS180" s="355"/>
      <c r="AT180" s="359"/>
      <c r="AU180" s="6"/>
      <c r="AW180" s="1"/>
      <c r="AX180" s="355"/>
      <c r="AY180" s="359"/>
      <c r="AZ180" s="6"/>
      <c r="BB180" s="1"/>
      <c r="BC180" s="355"/>
      <c r="BD180" s="359"/>
      <c r="BE180" s="6"/>
      <c r="BG180" s="1"/>
      <c r="BH180" s="355"/>
      <c r="BI180" s="359"/>
      <c r="BJ180" s="6"/>
    </row>
    <row r="181" spans="1:62" s="10" customFormat="1">
      <c r="A181" s="1"/>
      <c r="B181" s="1"/>
      <c r="C181" s="355"/>
      <c r="D181" s="359"/>
      <c r="E181" s="6"/>
      <c r="I181" s="1"/>
      <c r="J181" s="355"/>
      <c r="K181" s="359"/>
      <c r="L181" s="6"/>
      <c r="N181" s="1"/>
      <c r="O181" s="355"/>
      <c r="P181" s="359"/>
      <c r="Q181" s="6"/>
      <c r="S181" s="1"/>
      <c r="T181" s="355"/>
      <c r="U181" s="359"/>
      <c r="V181" s="6"/>
      <c r="X181" s="1"/>
      <c r="Y181" s="355"/>
      <c r="Z181" s="359"/>
      <c r="AA181" s="6"/>
      <c r="AC181" s="1"/>
      <c r="AD181" s="355"/>
      <c r="AE181" s="359"/>
      <c r="AF181" s="6"/>
      <c r="AH181" s="1"/>
      <c r="AI181" s="355"/>
      <c r="AJ181" s="359"/>
      <c r="AK181" s="6"/>
      <c r="AM181" s="1"/>
      <c r="AN181" s="355"/>
      <c r="AO181" s="359"/>
      <c r="AP181" s="6"/>
      <c r="AR181" s="1"/>
      <c r="AS181" s="355"/>
      <c r="AT181" s="359"/>
      <c r="AU181" s="6"/>
      <c r="AW181" s="1"/>
      <c r="AX181" s="355"/>
      <c r="AY181" s="359"/>
      <c r="AZ181" s="6"/>
      <c r="BB181" s="1"/>
      <c r="BC181" s="355"/>
      <c r="BD181" s="359"/>
      <c r="BE181" s="6"/>
      <c r="BG181" s="1"/>
      <c r="BH181" s="355"/>
      <c r="BI181" s="359"/>
      <c r="BJ181" s="6"/>
    </row>
    <row r="182" spans="1:62" s="10" customFormat="1">
      <c r="A182" s="1"/>
      <c r="B182" s="1"/>
      <c r="C182" s="355"/>
      <c r="D182" s="359"/>
      <c r="E182" s="6"/>
      <c r="I182" s="1"/>
      <c r="J182" s="355"/>
      <c r="K182" s="359"/>
      <c r="L182" s="6"/>
      <c r="N182" s="1"/>
      <c r="O182" s="355"/>
      <c r="P182" s="359"/>
      <c r="Q182" s="6"/>
      <c r="S182" s="1"/>
      <c r="T182" s="355"/>
      <c r="U182" s="359"/>
      <c r="V182" s="6"/>
      <c r="X182" s="1"/>
      <c r="Y182" s="355"/>
      <c r="Z182" s="359"/>
      <c r="AA182" s="6"/>
      <c r="AC182" s="1"/>
      <c r="AD182" s="355"/>
      <c r="AE182" s="359"/>
      <c r="AF182" s="6"/>
      <c r="AH182" s="1"/>
      <c r="AI182" s="355"/>
      <c r="AJ182" s="359"/>
      <c r="AK182" s="6"/>
      <c r="AM182" s="1"/>
      <c r="AN182" s="355"/>
      <c r="AO182" s="359"/>
      <c r="AP182" s="6"/>
      <c r="AR182" s="1"/>
      <c r="AS182" s="355"/>
      <c r="AT182" s="359"/>
      <c r="AU182" s="6"/>
      <c r="AW182" s="1"/>
      <c r="AX182" s="355"/>
      <c r="AY182" s="359"/>
      <c r="AZ182" s="6"/>
      <c r="BB182" s="1"/>
      <c r="BC182" s="355"/>
      <c r="BD182" s="359"/>
      <c r="BE182" s="6"/>
      <c r="BG182" s="1"/>
      <c r="BH182" s="355"/>
      <c r="BI182" s="359"/>
      <c r="BJ182" s="6"/>
    </row>
    <row r="183" spans="1:62" s="10" customFormat="1">
      <c r="A183" s="1"/>
      <c r="B183" s="1"/>
      <c r="C183" s="355"/>
      <c r="D183" s="359"/>
      <c r="E183" s="6"/>
      <c r="I183" s="1"/>
      <c r="J183" s="355"/>
      <c r="K183" s="359"/>
      <c r="L183" s="6"/>
      <c r="N183" s="1"/>
      <c r="O183" s="355"/>
      <c r="P183" s="359"/>
      <c r="Q183" s="6"/>
      <c r="S183" s="1"/>
      <c r="T183" s="355"/>
      <c r="U183" s="359"/>
      <c r="V183" s="6"/>
      <c r="X183" s="1"/>
      <c r="Y183" s="355"/>
      <c r="Z183" s="359"/>
      <c r="AA183" s="6"/>
      <c r="AC183" s="1"/>
      <c r="AD183" s="355"/>
      <c r="AE183" s="359"/>
      <c r="AF183" s="6"/>
      <c r="AH183" s="1"/>
      <c r="AI183" s="355"/>
      <c r="AJ183" s="359"/>
      <c r="AK183" s="6"/>
      <c r="AM183" s="1"/>
      <c r="AN183" s="355"/>
      <c r="AO183" s="359"/>
      <c r="AP183" s="6"/>
      <c r="AR183" s="1"/>
      <c r="AS183" s="355"/>
      <c r="AT183" s="359"/>
      <c r="AU183" s="6"/>
      <c r="AW183" s="1"/>
      <c r="AX183" s="355"/>
      <c r="AY183" s="359"/>
      <c r="AZ183" s="6"/>
      <c r="BB183" s="1"/>
      <c r="BC183" s="355"/>
      <c r="BD183" s="359"/>
      <c r="BE183" s="6"/>
      <c r="BG183" s="1"/>
      <c r="BH183" s="355"/>
      <c r="BI183" s="359"/>
      <c r="BJ183" s="6"/>
    </row>
    <row r="184" spans="1:62" s="10" customFormat="1">
      <c r="A184" s="1"/>
      <c r="B184" s="1"/>
      <c r="C184" s="355"/>
      <c r="D184" s="359"/>
      <c r="E184" s="6"/>
      <c r="I184" s="1"/>
      <c r="J184" s="355"/>
      <c r="K184" s="359"/>
      <c r="L184" s="6"/>
      <c r="N184" s="1"/>
      <c r="O184" s="355"/>
      <c r="P184" s="359"/>
      <c r="Q184" s="6"/>
      <c r="S184" s="1"/>
      <c r="T184" s="355"/>
      <c r="U184" s="359"/>
      <c r="V184" s="6"/>
      <c r="X184" s="1"/>
      <c r="Y184" s="355"/>
      <c r="Z184" s="359"/>
      <c r="AA184" s="6"/>
      <c r="AC184" s="1"/>
      <c r="AD184" s="355"/>
      <c r="AE184" s="359"/>
      <c r="AF184" s="6"/>
      <c r="AH184" s="1"/>
      <c r="AI184" s="355"/>
      <c r="AJ184" s="359"/>
      <c r="AK184" s="6"/>
      <c r="AM184" s="1"/>
      <c r="AN184" s="355"/>
      <c r="AO184" s="359"/>
      <c r="AP184" s="6"/>
      <c r="AR184" s="1"/>
      <c r="AS184" s="355"/>
      <c r="AT184" s="359"/>
      <c r="AU184" s="6"/>
      <c r="AW184" s="1"/>
      <c r="AX184" s="355"/>
      <c r="AY184" s="359"/>
      <c r="AZ184" s="6"/>
      <c r="BB184" s="1"/>
      <c r="BC184" s="355"/>
      <c r="BD184" s="359"/>
      <c r="BE184" s="6"/>
      <c r="BG184" s="1"/>
      <c r="BH184" s="355"/>
      <c r="BI184" s="359"/>
      <c r="BJ184" s="6"/>
    </row>
    <row r="185" spans="1:62" s="10" customFormat="1">
      <c r="A185" s="1"/>
      <c r="B185" s="1"/>
      <c r="C185" s="355"/>
      <c r="D185" s="359"/>
      <c r="E185" s="6"/>
      <c r="I185" s="1"/>
      <c r="J185" s="355"/>
      <c r="K185" s="359"/>
      <c r="L185" s="6"/>
      <c r="N185" s="1"/>
      <c r="O185" s="355"/>
      <c r="P185" s="359"/>
      <c r="Q185" s="6"/>
      <c r="S185" s="1"/>
      <c r="T185" s="355"/>
      <c r="U185" s="359"/>
      <c r="V185" s="6"/>
      <c r="X185" s="1"/>
      <c r="Y185" s="355"/>
      <c r="Z185" s="359"/>
      <c r="AA185" s="6"/>
      <c r="AC185" s="1"/>
      <c r="AD185" s="355"/>
      <c r="AE185" s="359"/>
      <c r="AF185" s="6"/>
      <c r="AH185" s="1"/>
      <c r="AI185" s="355"/>
      <c r="AJ185" s="359"/>
      <c r="AK185" s="6"/>
      <c r="AM185" s="1"/>
      <c r="AN185" s="355"/>
      <c r="AO185" s="359"/>
      <c r="AP185" s="6"/>
      <c r="AR185" s="1"/>
      <c r="AS185" s="355"/>
      <c r="AT185" s="359"/>
      <c r="AU185" s="6"/>
      <c r="AW185" s="1"/>
      <c r="AX185" s="355"/>
      <c r="AY185" s="359"/>
      <c r="AZ185" s="6"/>
      <c r="BB185" s="1"/>
      <c r="BC185" s="355"/>
      <c r="BD185" s="359"/>
      <c r="BE185" s="6"/>
      <c r="BG185" s="1"/>
      <c r="BH185" s="355"/>
      <c r="BI185" s="359"/>
      <c r="BJ185" s="6"/>
    </row>
    <row r="186" spans="1:62" s="10" customFormat="1">
      <c r="A186" s="1"/>
      <c r="B186" s="1"/>
      <c r="C186" s="355"/>
      <c r="D186" s="359"/>
      <c r="E186" s="6"/>
      <c r="I186" s="1"/>
      <c r="J186" s="355"/>
      <c r="K186" s="359"/>
      <c r="L186" s="6"/>
      <c r="N186" s="1"/>
      <c r="O186" s="355"/>
      <c r="P186" s="359"/>
      <c r="Q186" s="6"/>
      <c r="S186" s="1"/>
      <c r="T186" s="355"/>
      <c r="U186" s="359"/>
      <c r="V186" s="6"/>
      <c r="X186" s="1"/>
      <c r="Y186" s="355"/>
      <c r="Z186" s="359"/>
      <c r="AA186" s="6"/>
      <c r="AC186" s="1"/>
      <c r="AD186" s="355"/>
      <c r="AE186" s="359"/>
      <c r="AF186" s="6"/>
      <c r="AH186" s="1"/>
      <c r="AI186" s="355"/>
      <c r="AJ186" s="359"/>
      <c r="AK186" s="6"/>
      <c r="AM186" s="1"/>
      <c r="AN186" s="355"/>
      <c r="AO186" s="359"/>
      <c r="AP186" s="6"/>
      <c r="AR186" s="1"/>
      <c r="AS186" s="355"/>
      <c r="AT186" s="359"/>
      <c r="AU186" s="6"/>
      <c r="AW186" s="1"/>
      <c r="AX186" s="355"/>
      <c r="AY186" s="359"/>
      <c r="AZ186" s="6"/>
      <c r="BB186" s="1"/>
      <c r="BC186" s="355"/>
      <c r="BD186" s="359"/>
      <c r="BE186" s="6"/>
      <c r="BG186" s="1"/>
      <c r="BH186" s="355"/>
      <c r="BI186" s="359"/>
      <c r="BJ186" s="6"/>
    </row>
    <row r="187" spans="1:62" s="10" customFormat="1">
      <c r="A187" s="1"/>
      <c r="B187" s="1"/>
      <c r="C187" s="355"/>
      <c r="D187" s="359"/>
      <c r="E187" s="6"/>
      <c r="I187" s="1"/>
      <c r="J187" s="355"/>
      <c r="K187" s="359"/>
      <c r="L187" s="6"/>
      <c r="N187" s="1"/>
      <c r="O187" s="355"/>
      <c r="P187" s="359"/>
      <c r="Q187" s="6"/>
      <c r="S187" s="1"/>
      <c r="T187" s="355"/>
      <c r="U187" s="359"/>
      <c r="V187" s="6"/>
      <c r="X187" s="1"/>
      <c r="Y187" s="355"/>
      <c r="Z187" s="359"/>
      <c r="AA187" s="6"/>
      <c r="AC187" s="1"/>
      <c r="AD187" s="355"/>
      <c r="AE187" s="359"/>
      <c r="AF187" s="6"/>
      <c r="AH187" s="1"/>
      <c r="AI187" s="355"/>
      <c r="AJ187" s="359"/>
      <c r="AK187" s="6"/>
      <c r="AM187" s="1"/>
      <c r="AN187" s="355"/>
      <c r="AO187" s="359"/>
      <c r="AP187" s="6"/>
      <c r="AR187" s="1"/>
      <c r="AS187" s="355"/>
      <c r="AT187" s="359"/>
      <c r="AU187" s="6"/>
      <c r="AW187" s="1"/>
      <c r="AX187" s="355"/>
      <c r="AY187" s="359"/>
      <c r="AZ187" s="6"/>
      <c r="BB187" s="1"/>
      <c r="BC187" s="355"/>
      <c r="BD187" s="359"/>
      <c r="BE187" s="6"/>
      <c r="BG187" s="1"/>
      <c r="BH187" s="355"/>
      <c r="BI187" s="359"/>
      <c r="BJ187" s="6"/>
    </row>
    <row r="188" spans="1:62" s="10" customFormat="1">
      <c r="A188" s="1"/>
      <c r="B188" s="1"/>
      <c r="C188" s="355"/>
      <c r="D188" s="359"/>
      <c r="E188" s="6"/>
      <c r="I188" s="1"/>
      <c r="J188" s="355"/>
      <c r="K188" s="359"/>
      <c r="L188" s="6"/>
      <c r="N188" s="1"/>
      <c r="O188" s="355"/>
      <c r="P188" s="359"/>
      <c r="Q188" s="6"/>
      <c r="S188" s="1"/>
      <c r="T188" s="355"/>
      <c r="U188" s="359"/>
      <c r="V188" s="6"/>
      <c r="X188" s="1"/>
      <c r="Y188" s="355"/>
      <c r="Z188" s="359"/>
      <c r="AA188" s="6"/>
      <c r="AC188" s="1"/>
      <c r="AD188" s="355"/>
      <c r="AE188" s="359"/>
      <c r="AF188" s="6"/>
      <c r="AH188" s="1"/>
      <c r="AI188" s="355"/>
      <c r="AJ188" s="359"/>
      <c r="AK188" s="6"/>
      <c r="AM188" s="1"/>
      <c r="AN188" s="355"/>
      <c r="AO188" s="359"/>
      <c r="AP188" s="6"/>
      <c r="AR188" s="1"/>
      <c r="AS188" s="355"/>
      <c r="AT188" s="359"/>
      <c r="AU188" s="6"/>
      <c r="AW188" s="1"/>
      <c r="AX188" s="355"/>
      <c r="AY188" s="359"/>
      <c r="AZ188" s="6"/>
      <c r="BB188" s="1"/>
      <c r="BC188" s="355"/>
      <c r="BD188" s="359"/>
      <c r="BE188" s="6"/>
      <c r="BG188" s="1"/>
      <c r="BH188" s="355"/>
      <c r="BI188" s="359"/>
      <c r="BJ188" s="6"/>
    </row>
    <row r="189" spans="1:62" s="10" customFormat="1">
      <c r="A189" s="1"/>
      <c r="B189" s="1"/>
      <c r="C189" s="355"/>
      <c r="D189" s="359"/>
      <c r="E189" s="6"/>
      <c r="I189" s="1"/>
      <c r="J189" s="355"/>
      <c r="K189" s="359"/>
      <c r="L189" s="6"/>
      <c r="N189" s="1"/>
      <c r="O189" s="355"/>
      <c r="P189" s="359"/>
      <c r="Q189" s="6"/>
      <c r="S189" s="1"/>
      <c r="T189" s="355"/>
      <c r="U189" s="359"/>
      <c r="V189" s="6"/>
      <c r="X189" s="1"/>
      <c r="Y189" s="355"/>
      <c r="Z189" s="359"/>
      <c r="AA189" s="6"/>
      <c r="AC189" s="1"/>
      <c r="AD189" s="355"/>
      <c r="AE189" s="359"/>
      <c r="AF189" s="6"/>
      <c r="AH189" s="1"/>
      <c r="AI189" s="355"/>
      <c r="AJ189" s="359"/>
      <c r="AK189" s="6"/>
      <c r="AM189" s="1"/>
      <c r="AN189" s="355"/>
      <c r="AO189" s="359"/>
      <c r="AP189" s="6"/>
      <c r="AR189" s="1"/>
      <c r="AS189" s="355"/>
      <c r="AT189" s="359"/>
      <c r="AU189" s="6"/>
      <c r="AW189" s="1"/>
      <c r="AX189" s="355"/>
      <c r="AY189" s="359"/>
      <c r="AZ189" s="6"/>
      <c r="BB189" s="1"/>
      <c r="BC189" s="355"/>
      <c r="BD189" s="359"/>
      <c r="BE189" s="6"/>
      <c r="BG189" s="1"/>
      <c r="BH189" s="355"/>
      <c r="BI189" s="359"/>
      <c r="BJ189" s="6"/>
    </row>
    <row r="190" spans="1:62" s="10" customFormat="1">
      <c r="A190" s="1"/>
      <c r="B190" s="1"/>
      <c r="C190" s="355"/>
      <c r="D190" s="359"/>
      <c r="E190" s="6"/>
      <c r="I190" s="1"/>
      <c r="J190" s="355"/>
      <c r="K190" s="359"/>
      <c r="L190" s="6"/>
      <c r="N190" s="1"/>
      <c r="O190" s="355"/>
      <c r="P190" s="359"/>
      <c r="Q190" s="6"/>
      <c r="S190" s="1"/>
      <c r="T190" s="355"/>
      <c r="U190" s="359"/>
      <c r="V190" s="6"/>
      <c r="X190" s="1"/>
      <c r="Y190" s="355"/>
      <c r="Z190" s="359"/>
      <c r="AA190" s="6"/>
      <c r="AC190" s="1"/>
      <c r="AD190" s="355"/>
      <c r="AE190" s="359"/>
      <c r="AF190" s="6"/>
      <c r="AH190" s="1"/>
      <c r="AI190" s="355"/>
      <c r="AJ190" s="359"/>
      <c r="AK190" s="6"/>
      <c r="AM190" s="1"/>
      <c r="AN190" s="355"/>
      <c r="AO190" s="359"/>
      <c r="AP190" s="6"/>
      <c r="AR190" s="1"/>
      <c r="AS190" s="355"/>
      <c r="AT190" s="359"/>
      <c r="AU190" s="6"/>
      <c r="AW190" s="1"/>
      <c r="AX190" s="355"/>
      <c r="AY190" s="359"/>
      <c r="AZ190" s="6"/>
      <c r="BB190" s="1"/>
      <c r="BC190" s="355"/>
      <c r="BD190" s="359"/>
      <c r="BE190" s="6"/>
      <c r="BG190" s="1"/>
      <c r="BH190" s="355"/>
      <c r="BI190" s="359"/>
      <c r="BJ190" s="6"/>
    </row>
    <row r="191" spans="1:62" s="10" customFormat="1">
      <c r="A191" s="1"/>
      <c r="B191" s="1"/>
      <c r="C191" s="355"/>
      <c r="D191" s="359"/>
      <c r="E191" s="6"/>
      <c r="I191" s="1"/>
      <c r="J191" s="355"/>
      <c r="K191" s="359"/>
      <c r="L191" s="6"/>
      <c r="N191" s="1"/>
      <c r="O191" s="355"/>
      <c r="P191" s="359"/>
      <c r="Q191" s="6"/>
      <c r="S191" s="1"/>
      <c r="T191" s="355"/>
      <c r="U191" s="359"/>
      <c r="V191" s="6"/>
      <c r="X191" s="1"/>
      <c r="Y191" s="355"/>
      <c r="Z191" s="359"/>
      <c r="AA191" s="6"/>
      <c r="AC191" s="1"/>
      <c r="AD191" s="355"/>
      <c r="AE191" s="359"/>
      <c r="AF191" s="6"/>
      <c r="AH191" s="1"/>
      <c r="AI191" s="355"/>
      <c r="AJ191" s="359"/>
      <c r="AK191" s="6"/>
      <c r="AM191" s="1"/>
      <c r="AN191" s="355"/>
      <c r="AO191" s="359"/>
      <c r="AP191" s="6"/>
      <c r="AR191" s="1"/>
      <c r="AS191" s="355"/>
      <c r="AT191" s="359"/>
      <c r="AU191" s="6"/>
      <c r="AW191" s="1"/>
      <c r="AX191" s="355"/>
      <c r="AY191" s="359"/>
      <c r="AZ191" s="6"/>
      <c r="BB191" s="1"/>
      <c r="BC191" s="355"/>
      <c r="BD191" s="359"/>
      <c r="BE191" s="6"/>
      <c r="BG191" s="1"/>
      <c r="BH191" s="355"/>
      <c r="BI191" s="359"/>
      <c r="BJ191" s="6"/>
    </row>
    <row r="192" spans="1:62" s="10" customFormat="1">
      <c r="A192" s="1"/>
      <c r="B192" s="1"/>
      <c r="C192" s="355"/>
      <c r="D192" s="359"/>
      <c r="E192" s="6"/>
      <c r="I192" s="1"/>
      <c r="J192" s="355"/>
      <c r="K192" s="359"/>
      <c r="L192" s="6"/>
      <c r="N192" s="1"/>
      <c r="O192" s="355"/>
      <c r="P192" s="359"/>
      <c r="Q192" s="6"/>
      <c r="S192" s="1"/>
      <c r="T192" s="355"/>
      <c r="U192" s="359"/>
      <c r="V192" s="6"/>
      <c r="X192" s="1"/>
      <c r="Y192" s="355"/>
      <c r="Z192" s="359"/>
      <c r="AA192" s="6"/>
      <c r="AC192" s="1"/>
      <c r="AD192" s="355"/>
      <c r="AE192" s="359"/>
      <c r="AF192" s="6"/>
      <c r="AH192" s="1"/>
      <c r="AI192" s="355"/>
      <c r="AJ192" s="359"/>
      <c r="AK192" s="6"/>
      <c r="AM192" s="1"/>
      <c r="AN192" s="355"/>
      <c r="AO192" s="359"/>
      <c r="AP192" s="6"/>
      <c r="AR192" s="1"/>
      <c r="AS192" s="355"/>
      <c r="AT192" s="359"/>
      <c r="AU192" s="6"/>
      <c r="AW192" s="1"/>
      <c r="AX192" s="355"/>
      <c r="AY192" s="359"/>
      <c r="AZ192" s="6"/>
      <c r="BB192" s="1"/>
      <c r="BC192" s="355"/>
      <c r="BD192" s="359"/>
      <c r="BE192" s="6"/>
      <c r="BG192" s="1"/>
      <c r="BH192" s="355"/>
      <c r="BI192" s="359"/>
      <c r="BJ192" s="6"/>
    </row>
    <row r="193" spans="1:62" s="10" customFormat="1">
      <c r="A193" s="1"/>
      <c r="B193" s="1"/>
      <c r="C193" s="355"/>
      <c r="D193" s="359"/>
      <c r="E193" s="6"/>
      <c r="I193" s="1"/>
      <c r="J193" s="355"/>
      <c r="K193" s="359"/>
      <c r="L193" s="6"/>
      <c r="N193" s="1"/>
      <c r="O193" s="355"/>
      <c r="P193" s="359"/>
      <c r="Q193" s="6"/>
      <c r="S193" s="1"/>
      <c r="T193" s="355"/>
      <c r="U193" s="359"/>
      <c r="V193" s="6"/>
      <c r="X193" s="1"/>
      <c r="Y193" s="355"/>
      <c r="Z193" s="359"/>
      <c r="AA193" s="6"/>
      <c r="AC193" s="1"/>
      <c r="AD193" s="355"/>
      <c r="AE193" s="359"/>
      <c r="AF193" s="6"/>
      <c r="AH193" s="1"/>
      <c r="AI193" s="355"/>
      <c r="AJ193" s="359"/>
      <c r="AK193" s="6"/>
      <c r="AM193" s="1"/>
      <c r="AN193" s="355"/>
      <c r="AO193" s="359"/>
      <c r="AP193" s="6"/>
      <c r="AR193" s="1"/>
      <c r="AS193" s="355"/>
      <c r="AT193" s="359"/>
      <c r="AU193" s="6"/>
      <c r="AW193" s="1"/>
      <c r="AX193" s="355"/>
      <c r="AY193" s="359"/>
      <c r="AZ193" s="6"/>
      <c r="BB193" s="1"/>
      <c r="BC193" s="355"/>
      <c r="BD193" s="359"/>
      <c r="BE193" s="6"/>
      <c r="BG193" s="1"/>
      <c r="BH193" s="355"/>
      <c r="BI193" s="359"/>
      <c r="BJ193" s="6"/>
    </row>
    <row r="194" spans="1:62" s="10" customFormat="1">
      <c r="A194" s="1"/>
      <c r="B194" s="1"/>
      <c r="C194" s="355"/>
      <c r="D194" s="359"/>
      <c r="E194" s="6"/>
      <c r="I194" s="1"/>
      <c r="J194" s="355"/>
      <c r="K194" s="359"/>
      <c r="L194" s="6"/>
      <c r="N194" s="1"/>
      <c r="O194" s="355"/>
      <c r="P194" s="359"/>
      <c r="Q194" s="6"/>
      <c r="S194" s="1"/>
      <c r="T194" s="355"/>
      <c r="U194" s="359"/>
      <c r="V194" s="6"/>
      <c r="X194" s="1"/>
      <c r="Y194" s="355"/>
      <c r="Z194" s="359"/>
      <c r="AA194" s="6"/>
      <c r="AC194" s="1"/>
      <c r="AD194" s="355"/>
      <c r="AE194" s="359"/>
      <c r="AF194" s="6"/>
      <c r="AH194" s="1"/>
      <c r="AI194" s="355"/>
      <c r="AJ194" s="359"/>
      <c r="AK194" s="6"/>
      <c r="AM194" s="1"/>
      <c r="AN194" s="355"/>
      <c r="AO194" s="359"/>
      <c r="AP194" s="6"/>
      <c r="AR194" s="1"/>
      <c r="AS194" s="355"/>
      <c r="AT194" s="359"/>
      <c r="AU194" s="6"/>
      <c r="AW194" s="1"/>
      <c r="AX194" s="355"/>
      <c r="AY194" s="359"/>
      <c r="AZ194" s="6"/>
      <c r="BB194" s="1"/>
      <c r="BC194" s="355"/>
      <c r="BD194" s="359"/>
      <c r="BE194" s="6"/>
      <c r="BG194" s="1"/>
      <c r="BH194" s="355"/>
      <c r="BI194" s="359"/>
      <c r="BJ194" s="6"/>
    </row>
    <row r="195" spans="1:62" s="10" customFormat="1">
      <c r="A195" s="1"/>
      <c r="B195" s="1"/>
      <c r="C195" s="355"/>
      <c r="D195" s="359"/>
      <c r="E195" s="6"/>
      <c r="I195" s="1"/>
      <c r="J195" s="355"/>
      <c r="K195" s="359"/>
      <c r="L195" s="6"/>
      <c r="N195" s="1"/>
      <c r="O195" s="355"/>
      <c r="P195" s="359"/>
      <c r="Q195" s="6"/>
      <c r="S195" s="1"/>
      <c r="T195" s="355"/>
      <c r="U195" s="359"/>
      <c r="V195" s="6"/>
      <c r="X195" s="1"/>
      <c r="Y195" s="355"/>
      <c r="Z195" s="359"/>
      <c r="AA195" s="6"/>
      <c r="AC195" s="1"/>
      <c r="AD195" s="355"/>
      <c r="AE195" s="359"/>
      <c r="AF195" s="6"/>
      <c r="AH195" s="1"/>
      <c r="AI195" s="355"/>
      <c r="AJ195" s="359"/>
      <c r="AK195" s="6"/>
      <c r="AM195" s="1"/>
      <c r="AN195" s="355"/>
      <c r="AO195" s="359"/>
      <c r="AP195" s="6"/>
      <c r="AR195" s="1"/>
      <c r="AS195" s="355"/>
      <c r="AT195" s="359"/>
      <c r="AU195" s="6"/>
      <c r="AW195" s="1"/>
      <c r="AX195" s="355"/>
      <c r="AY195" s="359"/>
      <c r="AZ195" s="6"/>
      <c r="BB195" s="1"/>
      <c r="BC195" s="355"/>
      <c r="BD195" s="359"/>
      <c r="BE195" s="6"/>
      <c r="BG195" s="1"/>
      <c r="BH195" s="355"/>
      <c r="BI195" s="359"/>
      <c r="BJ195" s="6"/>
    </row>
    <row r="196" spans="1:62" s="10" customFormat="1">
      <c r="A196" s="1"/>
      <c r="B196" s="1"/>
      <c r="C196" s="355"/>
      <c r="D196" s="359"/>
      <c r="E196" s="6"/>
      <c r="I196" s="1"/>
      <c r="J196" s="355"/>
      <c r="K196" s="359"/>
      <c r="L196" s="6"/>
      <c r="N196" s="1"/>
      <c r="O196" s="355"/>
      <c r="P196" s="359"/>
      <c r="Q196" s="6"/>
      <c r="S196" s="1"/>
      <c r="T196" s="355"/>
      <c r="U196" s="359"/>
      <c r="V196" s="6"/>
      <c r="X196" s="1"/>
      <c r="Y196" s="355"/>
      <c r="Z196" s="359"/>
      <c r="AA196" s="6"/>
      <c r="AC196" s="1"/>
      <c r="AD196" s="355"/>
      <c r="AE196" s="359"/>
      <c r="AF196" s="6"/>
      <c r="AH196" s="1"/>
      <c r="AI196" s="355"/>
      <c r="AJ196" s="359"/>
      <c r="AK196" s="6"/>
      <c r="AM196" s="1"/>
      <c r="AN196" s="355"/>
      <c r="AO196" s="359"/>
      <c r="AP196" s="6"/>
      <c r="AR196" s="1"/>
      <c r="AS196" s="355"/>
      <c r="AT196" s="359"/>
      <c r="AU196" s="6"/>
      <c r="AW196" s="1"/>
      <c r="AX196" s="355"/>
      <c r="AY196" s="359"/>
      <c r="AZ196" s="6"/>
      <c r="BB196" s="1"/>
      <c r="BC196" s="355"/>
      <c r="BD196" s="359"/>
      <c r="BE196" s="6"/>
      <c r="BG196" s="1"/>
      <c r="BH196" s="355"/>
      <c r="BI196" s="359"/>
      <c r="BJ196" s="6"/>
    </row>
    <row r="197" spans="1:62" s="10" customFormat="1">
      <c r="A197" s="1"/>
      <c r="B197" s="1"/>
      <c r="C197" s="355"/>
      <c r="D197" s="359"/>
      <c r="E197" s="6"/>
      <c r="I197" s="1"/>
      <c r="J197" s="355"/>
      <c r="K197" s="359"/>
      <c r="L197" s="6"/>
      <c r="N197" s="1"/>
      <c r="O197" s="355"/>
      <c r="P197" s="359"/>
      <c r="Q197" s="6"/>
      <c r="S197" s="1"/>
      <c r="T197" s="355"/>
      <c r="U197" s="359"/>
      <c r="V197" s="6"/>
      <c r="X197" s="1"/>
      <c r="Y197" s="355"/>
      <c r="Z197" s="359"/>
      <c r="AA197" s="6"/>
      <c r="AC197" s="1"/>
      <c r="AD197" s="355"/>
      <c r="AE197" s="359"/>
      <c r="AF197" s="6"/>
      <c r="AH197" s="1"/>
      <c r="AI197" s="355"/>
      <c r="AJ197" s="359"/>
      <c r="AK197" s="6"/>
      <c r="AM197" s="1"/>
      <c r="AN197" s="355"/>
      <c r="AO197" s="359"/>
      <c r="AP197" s="6"/>
      <c r="AR197" s="1"/>
      <c r="AS197" s="355"/>
      <c r="AT197" s="359"/>
      <c r="AU197" s="6"/>
      <c r="AW197" s="1"/>
      <c r="AX197" s="355"/>
      <c r="AY197" s="359"/>
      <c r="AZ197" s="6"/>
      <c r="BB197" s="1"/>
      <c r="BC197" s="355"/>
      <c r="BD197" s="359"/>
      <c r="BE197" s="6"/>
      <c r="BG197" s="1"/>
      <c r="BH197" s="355"/>
      <c r="BI197" s="359"/>
      <c r="BJ197" s="6"/>
    </row>
    <row r="198" spans="1:62" s="10" customFormat="1">
      <c r="A198" s="1"/>
      <c r="B198" s="1"/>
      <c r="C198" s="355"/>
      <c r="D198" s="359"/>
      <c r="E198" s="6"/>
      <c r="I198" s="1"/>
      <c r="J198" s="355"/>
      <c r="K198" s="359"/>
      <c r="L198" s="6"/>
      <c r="N198" s="1"/>
      <c r="O198" s="355"/>
      <c r="P198" s="359"/>
      <c r="Q198" s="6"/>
      <c r="S198" s="1"/>
      <c r="T198" s="355"/>
      <c r="U198" s="359"/>
      <c r="V198" s="6"/>
      <c r="X198" s="1"/>
      <c r="Y198" s="355"/>
      <c r="Z198" s="359"/>
      <c r="AA198" s="6"/>
      <c r="AC198" s="1"/>
      <c r="AD198" s="355"/>
      <c r="AE198" s="359"/>
      <c r="AF198" s="6"/>
      <c r="AH198" s="1"/>
      <c r="AI198" s="355"/>
      <c r="AJ198" s="359"/>
      <c r="AK198" s="6"/>
      <c r="AM198" s="1"/>
      <c r="AN198" s="355"/>
      <c r="AO198" s="359"/>
      <c r="AP198" s="6"/>
      <c r="AR198" s="1"/>
      <c r="AS198" s="355"/>
      <c r="AT198" s="359"/>
      <c r="AU198" s="6"/>
      <c r="AW198" s="1"/>
      <c r="AX198" s="355"/>
      <c r="AY198" s="359"/>
      <c r="AZ198" s="6"/>
      <c r="BB198" s="1"/>
      <c r="BC198" s="355"/>
      <c r="BD198" s="359"/>
      <c r="BE198" s="6"/>
      <c r="BG198" s="1"/>
      <c r="BH198" s="355"/>
      <c r="BI198" s="359"/>
      <c r="BJ198" s="6"/>
    </row>
    <row r="199" spans="1:62" s="10" customFormat="1">
      <c r="A199" s="1"/>
      <c r="B199" s="1"/>
      <c r="C199" s="355"/>
      <c r="D199" s="359"/>
      <c r="E199" s="6"/>
      <c r="I199" s="1"/>
      <c r="J199" s="355"/>
      <c r="K199" s="359"/>
      <c r="L199" s="6"/>
      <c r="N199" s="1"/>
      <c r="O199" s="355"/>
      <c r="P199" s="359"/>
      <c r="Q199" s="6"/>
      <c r="S199" s="1"/>
      <c r="T199" s="355"/>
      <c r="U199" s="359"/>
      <c r="V199" s="6"/>
      <c r="X199" s="1"/>
      <c r="Y199" s="355"/>
      <c r="Z199" s="359"/>
      <c r="AA199" s="6"/>
      <c r="AC199" s="1"/>
      <c r="AD199" s="355"/>
      <c r="AE199" s="359"/>
      <c r="AF199" s="6"/>
      <c r="AH199" s="1"/>
      <c r="AI199" s="355"/>
      <c r="AJ199" s="359"/>
      <c r="AK199" s="6"/>
      <c r="AM199" s="1"/>
      <c r="AN199" s="355"/>
      <c r="AO199" s="359"/>
      <c r="AP199" s="6"/>
      <c r="AR199" s="1"/>
      <c r="AS199" s="355"/>
      <c r="AT199" s="359"/>
      <c r="AU199" s="6"/>
      <c r="AW199" s="1"/>
      <c r="AX199" s="355"/>
      <c r="AY199" s="359"/>
      <c r="AZ199" s="6"/>
      <c r="BB199" s="1"/>
      <c r="BC199" s="355"/>
      <c r="BD199" s="359"/>
      <c r="BE199" s="6"/>
      <c r="BG199" s="1"/>
      <c r="BH199" s="355"/>
      <c r="BI199" s="359"/>
      <c r="BJ199" s="6"/>
    </row>
    <row r="200" spans="1:62" s="10" customFormat="1">
      <c r="A200" s="1"/>
      <c r="B200" s="1"/>
      <c r="C200" s="355"/>
      <c r="D200" s="359"/>
      <c r="E200" s="6"/>
      <c r="I200" s="1"/>
      <c r="J200" s="355"/>
      <c r="K200" s="359"/>
      <c r="L200" s="6"/>
      <c r="N200" s="1"/>
      <c r="O200" s="355"/>
      <c r="P200" s="359"/>
      <c r="Q200" s="6"/>
      <c r="S200" s="1"/>
      <c r="T200" s="355"/>
      <c r="U200" s="359"/>
      <c r="V200" s="6"/>
      <c r="X200" s="1"/>
      <c r="Y200" s="355"/>
      <c r="Z200" s="359"/>
      <c r="AA200" s="6"/>
      <c r="AC200" s="1"/>
      <c r="AD200" s="355"/>
      <c r="AE200" s="359"/>
      <c r="AF200" s="6"/>
      <c r="AH200" s="1"/>
      <c r="AI200" s="355"/>
      <c r="AJ200" s="359"/>
      <c r="AK200" s="6"/>
      <c r="AM200" s="1"/>
      <c r="AN200" s="355"/>
      <c r="AO200" s="359"/>
      <c r="AP200" s="6"/>
      <c r="AR200" s="1"/>
      <c r="AS200" s="355"/>
      <c r="AT200" s="359"/>
      <c r="AU200" s="6"/>
      <c r="AW200" s="1"/>
      <c r="AX200" s="355"/>
      <c r="AY200" s="359"/>
      <c r="AZ200" s="6"/>
      <c r="BB200" s="1"/>
      <c r="BC200" s="355"/>
      <c r="BD200" s="359"/>
      <c r="BE200" s="6"/>
      <c r="BG200" s="1"/>
      <c r="BH200" s="355"/>
      <c r="BI200" s="359"/>
      <c r="BJ200" s="6"/>
    </row>
    <row r="201" spans="1:62" s="10" customFormat="1">
      <c r="A201" s="1"/>
      <c r="B201" s="1"/>
      <c r="C201" s="355"/>
      <c r="D201" s="359"/>
      <c r="E201" s="6"/>
      <c r="I201" s="1"/>
      <c r="J201" s="355"/>
      <c r="K201" s="359"/>
      <c r="L201" s="6"/>
      <c r="N201" s="1"/>
      <c r="O201" s="355"/>
      <c r="P201" s="359"/>
      <c r="Q201" s="6"/>
      <c r="S201" s="1"/>
      <c r="T201" s="355"/>
      <c r="U201" s="359"/>
      <c r="V201" s="6"/>
      <c r="X201" s="1"/>
      <c r="Y201" s="355"/>
      <c r="Z201" s="359"/>
      <c r="AA201" s="6"/>
      <c r="AC201" s="1"/>
      <c r="AD201" s="355"/>
      <c r="AE201" s="359"/>
      <c r="AF201" s="6"/>
      <c r="AH201" s="1"/>
      <c r="AI201" s="355"/>
      <c r="AJ201" s="359"/>
      <c r="AK201" s="6"/>
      <c r="AM201" s="1"/>
      <c r="AN201" s="355"/>
      <c r="AO201" s="359"/>
      <c r="AP201" s="6"/>
      <c r="AR201" s="1"/>
      <c r="AS201" s="355"/>
      <c r="AT201" s="359"/>
      <c r="AU201" s="6"/>
      <c r="AW201" s="1"/>
      <c r="AX201" s="355"/>
      <c r="AY201" s="359"/>
      <c r="AZ201" s="6"/>
      <c r="BB201" s="1"/>
      <c r="BC201" s="355"/>
      <c r="BD201" s="359"/>
      <c r="BE201" s="6"/>
      <c r="BG201" s="1"/>
      <c r="BH201" s="355"/>
      <c r="BI201" s="359"/>
      <c r="BJ201" s="6"/>
    </row>
    <row r="202" spans="1:62" s="10" customFormat="1">
      <c r="A202" s="1"/>
      <c r="B202" s="1"/>
      <c r="C202" s="355"/>
      <c r="D202" s="359"/>
      <c r="E202" s="6"/>
      <c r="I202" s="1"/>
      <c r="J202" s="355"/>
      <c r="K202" s="359"/>
      <c r="L202" s="6"/>
      <c r="N202" s="1"/>
      <c r="O202" s="355"/>
      <c r="P202" s="359"/>
      <c r="Q202" s="6"/>
      <c r="S202" s="1"/>
      <c r="T202" s="355"/>
      <c r="U202" s="359"/>
      <c r="V202" s="6"/>
      <c r="X202" s="1"/>
      <c r="Y202" s="355"/>
      <c r="Z202" s="359"/>
      <c r="AA202" s="6"/>
      <c r="AC202" s="1"/>
      <c r="AD202" s="355"/>
      <c r="AE202" s="359"/>
      <c r="AF202" s="6"/>
      <c r="AH202" s="1"/>
      <c r="AI202" s="355"/>
      <c r="AJ202" s="359"/>
      <c r="AK202" s="6"/>
      <c r="AM202" s="1"/>
      <c r="AN202" s="355"/>
      <c r="AO202" s="359"/>
      <c r="AP202" s="6"/>
      <c r="AR202" s="1"/>
      <c r="AS202" s="355"/>
      <c r="AT202" s="359"/>
      <c r="AU202" s="6"/>
      <c r="AW202" s="1"/>
      <c r="AX202" s="355"/>
      <c r="AY202" s="359"/>
      <c r="AZ202" s="6"/>
      <c r="BB202" s="1"/>
      <c r="BC202" s="355"/>
      <c r="BD202" s="359"/>
      <c r="BE202" s="6"/>
      <c r="BG202" s="1"/>
      <c r="BH202" s="355"/>
      <c r="BI202" s="359"/>
      <c r="BJ202" s="6"/>
    </row>
    <row r="203" spans="1:62" s="10" customFormat="1">
      <c r="A203" s="1"/>
      <c r="B203" s="1"/>
      <c r="C203" s="355"/>
      <c r="D203" s="359"/>
      <c r="E203" s="6"/>
      <c r="I203" s="1"/>
      <c r="J203" s="355"/>
      <c r="K203" s="359"/>
      <c r="L203" s="6"/>
      <c r="N203" s="1"/>
      <c r="O203" s="355"/>
      <c r="P203" s="359"/>
      <c r="Q203" s="6"/>
      <c r="S203" s="1"/>
      <c r="T203" s="355"/>
      <c r="U203" s="359"/>
      <c r="V203" s="6"/>
      <c r="X203" s="1"/>
      <c r="Y203" s="355"/>
      <c r="Z203" s="359"/>
      <c r="AA203" s="6"/>
      <c r="AC203" s="1"/>
      <c r="AD203" s="355"/>
      <c r="AE203" s="359"/>
      <c r="AF203" s="6"/>
      <c r="AH203" s="1"/>
      <c r="AI203" s="355"/>
      <c r="AJ203" s="359"/>
      <c r="AK203" s="6"/>
      <c r="AM203" s="1"/>
      <c r="AN203" s="355"/>
      <c r="AO203" s="359"/>
      <c r="AP203" s="6"/>
      <c r="AR203" s="1"/>
      <c r="AS203" s="355"/>
      <c r="AT203" s="359"/>
      <c r="AU203" s="6"/>
      <c r="AW203" s="1"/>
      <c r="AX203" s="355"/>
      <c r="AY203" s="359"/>
      <c r="AZ203" s="6"/>
      <c r="BB203" s="1"/>
      <c r="BC203" s="355"/>
      <c r="BD203" s="359"/>
      <c r="BE203" s="6"/>
      <c r="BG203" s="1"/>
      <c r="BH203" s="355"/>
      <c r="BI203" s="359"/>
      <c r="BJ203" s="6"/>
    </row>
    <row r="204" spans="1:62" s="10" customFormat="1">
      <c r="A204" s="1"/>
      <c r="B204" s="1"/>
      <c r="C204" s="355"/>
      <c r="D204" s="359"/>
      <c r="E204" s="6"/>
      <c r="I204" s="1"/>
      <c r="J204" s="355"/>
      <c r="K204" s="359"/>
      <c r="L204" s="6"/>
      <c r="N204" s="1"/>
      <c r="O204" s="355"/>
      <c r="P204" s="359"/>
      <c r="Q204" s="6"/>
      <c r="S204" s="1"/>
      <c r="T204" s="355"/>
      <c r="U204" s="359"/>
      <c r="V204" s="6"/>
      <c r="X204" s="1"/>
      <c r="Y204" s="355"/>
      <c r="Z204" s="359"/>
      <c r="AA204" s="6"/>
      <c r="AC204" s="1"/>
      <c r="AD204" s="355"/>
      <c r="AE204" s="359"/>
      <c r="AF204" s="6"/>
      <c r="AH204" s="1"/>
      <c r="AI204" s="355"/>
      <c r="AJ204" s="359"/>
      <c r="AK204" s="6"/>
      <c r="AM204" s="1"/>
      <c r="AN204" s="355"/>
      <c r="AO204" s="359"/>
      <c r="AP204" s="6"/>
      <c r="AR204" s="1"/>
      <c r="AS204" s="355"/>
      <c r="AT204" s="359"/>
      <c r="AU204" s="6"/>
      <c r="AW204" s="1"/>
      <c r="AX204" s="355"/>
      <c r="AY204" s="359"/>
      <c r="AZ204" s="6"/>
      <c r="BB204" s="1"/>
      <c r="BC204" s="355"/>
      <c r="BD204" s="359"/>
      <c r="BE204" s="6"/>
      <c r="BG204" s="1"/>
      <c r="BH204" s="355"/>
      <c r="BI204" s="359"/>
      <c r="BJ204" s="6"/>
    </row>
    <row r="205" spans="1:62" s="10" customFormat="1">
      <c r="A205" s="1"/>
      <c r="B205" s="1"/>
      <c r="C205" s="355"/>
      <c r="D205" s="359"/>
      <c r="E205" s="6"/>
      <c r="I205" s="1"/>
      <c r="J205" s="355"/>
      <c r="K205" s="359"/>
      <c r="L205" s="6"/>
      <c r="N205" s="1"/>
      <c r="O205" s="355"/>
      <c r="P205" s="359"/>
      <c r="Q205" s="6"/>
      <c r="S205" s="1"/>
      <c r="T205" s="355"/>
      <c r="U205" s="359"/>
      <c r="V205" s="6"/>
      <c r="X205" s="1"/>
      <c r="Y205" s="355"/>
      <c r="Z205" s="359"/>
      <c r="AA205" s="6"/>
      <c r="AC205" s="1"/>
      <c r="AD205" s="355"/>
      <c r="AE205" s="359"/>
      <c r="AF205" s="6"/>
      <c r="AH205" s="1"/>
      <c r="AI205" s="355"/>
      <c r="AJ205" s="359"/>
      <c r="AK205" s="6"/>
      <c r="AM205" s="1"/>
      <c r="AN205" s="355"/>
      <c r="AO205" s="359"/>
      <c r="AP205" s="6"/>
      <c r="AR205" s="1"/>
      <c r="AS205" s="355"/>
      <c r="AT205" s="359"/>
      <c r="AU205" s="6"/>
      <c r="AW205" s="1"/>
      <c r="AX205" s="355"/>
      <c r="AY205" s="359"/>
      <c r="AZ205" s="6"/>
      <c r="BB205" s="1"/>
      <c r="BC205" s="355"/>
      <c r="BD205" s="359"/>
      <c r="BE205" s="6"/>
      <c r="BG205" s="1"/>
      <c r="BH205" s="355"/>
      <c r="BI205" s="359"/>
      <c r="BJ205" s="6"/>
    </row>
    <row r="206" spans="1:62" s="10" customFormat="1">
      <c r="A206" s="1"/>
      <c r="B206" s="1"/>
      <c r="C206" s="355"/>
      <c r="D206" s="359"/>
      <c r="E206" s="6"/>
      <c r="I206" s="1"/>
      <c r="J206" s="355"/>
      <c r="K206" s="359"/>
      <c r="L206" s="6"/>
      <c r="N206" s="1"/>
      <c r="O206" s="355"/>
      <c r="P206" s="359"/>
      <c r="Q206" s="6"/>
      <c r="S206" s="1"/>
      <c r="T206" s="355"/>
      <c r="U206" s="359"/>
      <c r="V206" s="6"/>
      <c r="X206" s="1"/>
      <c r="Y206" s="355"/>
      <c r="Z206" s="359"/>
      <c r="AA206" s="6"/>
      <c r="AC206" s="1"/>
      <c r="AD206" s="355"/>
      <c r="AE206" s="359"/>
      <c r="AF206" s="6"/>
      <c r="AH206" s="1"/>
      <c r="AI206" s="355"/>
      <c r="AJ206" s="359"/>
      <c r="AK206" s="6"/>
      <c r="AM206" s="1"/>
      <c r="AN206" s="355"/>
      <c r="AO206" s="359"/>
      <c r="AP206" s="6"/>
      <c r="AR206" s="1"/>
      <c r="AS206" s="355"/>
      <c r="AT206" s="359"/>
      <c r="AU206" s="6"/>
      <c r="AW206" s="1"/>
      <c r="AX206" s="355"/>
      <c r="AY206" s="359"/>
      <c r="AZ206" s="6"/>
      <c r="BB206" s="1"/>
      <c r="BC206" s="355"/>
      <c r="BD206" s="359"/>
      <c r="BE206" s="6"/>
      <c r="BG206" s="1"/>
      <c r="BH206" s="355"/>
      <c r="BI206" s="359"/>
      <c r="BJ206" s="6"/>
    </row>
    <row r="207" spans="1:62" s="10" customFormat="1">
      <c r="A207" s="1"/>
      <c r="B207" s="1"/>
      <c r="C207" s="355"/>
      <c r="D207" s="359"/>
      <c r="E207" s="6"/>
      <c r="I207" s="1"/>
      <c r="J207" s="355"/>
      <c r="K207" s="359"/>
      <c r="L207" s="6"/>
      <c r="N207" s="1"/>
      <c r="O207" s="355"/>
      <c r="P207" s="359"/>
      <c r="Q207" s="6"/>
      <c r="S207" s="1"/>
      <c r="T207" s="355"/>
      <c r="U207" s="359"/>
      <c r="V207" s="6"/>
      <c r="X207" s="1"/>
      <c r="Y207" s="355"/>
      <c r="Z207" s="359"/>
      <c r="AA207" s="6"/>
      <c r="AC207" s="1"/>
      <c r="AD207" s="355"/>
      <c r="AE207" s="359"/>
      <c r="AF207" s="6"/>
      <c r="AH207" s="1"/>
      <c r="AI207" s="355"/>
      <c r="AJ207" s="359"/>
      <c r="AK207" s="6"/>
      <c r="AM207" s="1"/>
      <c r="AN207" s="355"/>
      <c r="AO207" s="359"/>
      <c r="AP207" s="6"/>
      <c r="AR207" s="1"/>
      <c r="AS207" s="355"/>
      <c r="AT207" s="359"/>
      <c r="AU207" s="6"/>
      <c r="AW207" s="1"/>
      <c r="AX207" s="355"/>
      <c r="AY207" s="359"/>
      <c r="AZ207" s="6"/>
      <c r="BB207" s="1"/>
      <c r="BC207" s="355"/>
      <c r="BD207" s="359"/>
      <c r="BE207" s="6"/>
      <c r="BG207" s="1"/>
      <c r="BH207" s="355"/>
      <c r="BI207" s="359"/>
      <c r="BJ207" s="6"/>
    </row>
    <row r="208" spans="1:62" s="10" customFormat="1">
      <c r="A208" s="1"/>
      <c r="B208" s="1"/>
      <c r="C208" s="355"/>
      <c r="D208" s="359"/>
      <c r="E208" s="6"/>
      <c r="I208" s="1"/>
      <c r="J208" s="355"/>
      <c r="K208" s="359"/>
      <c r="L208" s="6"/>
      <c r="N208" s="1"/>
      <c r="O208" s="355"/>
      <c r="P208" s="359"/>
      <c r="Q208" s="6"/>
      <c r="S208" s="1"/>
      <c r="T208" s="355"/>
      <c r="U208" s="359"/>
      <c r="V208" s="6"/>
      <c r="X208" s="1"/>
      <c r="Y208" s="355"/>
      <c r="Z208" s="359"/>
      <c r="AA208" s="6"/>
      <c r="AC208" s="1"/>
      <c r="AD208" s="355"/>
      <c r="AE208" s="359"/>
      <c r="AF208" s="6"/>
      <c r="AH208" s="1"/>
      <c r="AI208" s="355"/>
      <c r="AJ208" s="359"/>
      <c r="AK208" s="6"/>
      <c r="AM208" s="1"/>
      <c r="AN208" s="355"/>
      <c r="AO208" s="359"/>
      <c r="AP208" s="6"/>
      <c r="AR208" s="1"/>
      <c r="AS208" s="355"/>
      <c r="AT208" s="359"/>
      <c r="AU208" s="6"/>
      <c r="AW208" s="1"/>
      <c r="AX208" s="355"/>
      <c r="AY208" s="359"/>
      <c r="AZ208" s="6"/>
      <c r="BB208" s="1"/>
      <c r="BC208" s="355"/>
      <c r="BD208" s="359"/>
      <c r="BE208" s="6"/>
      <c r="BG208" s="1"/>
      <c r="BH208" s="355"/>
      <c r="BI208" s="359"/>
      <c r="BJ208" s="6"/>
    </row>
    <row r="209" spans="1:62" s="10" customFormat="1">
      <c r="A209" s="1"/>
      <c r="B209" s="1"/>
      <c r="C209" s="355"/>
      <c r="D209" s="359"/>
      <c r="E209" s="6"/>
      <c r="I209" s="1"/>
      <c r="J209" s="355"/>
      <c r="K209" s="359"/>
      <c r="L209" s="6"/>
      <c r="N209" s="1"/>
      <c r="O209" s="355"/>
      <c r="P209" s="359"/>
      <c r="Q209" s="6"/>
      <c r="S209" s="1"/>
      <c r="T209" s="355"/>
      <c r="U209" s="359"/>
      <c r="V209" s="6"/>
      <c r="X209" s="1"/>
      <c r="Y209" s="355"/>
      <c r="Z209" s="359"/>
      <c r="AA209" s="6"/>
      <c r="AC209" s="1"/>
      <c r="AD209" s="355"/>
      <c r="AE209" s="359"/>
      <c r="AF209" s="6"/>
      <c r="AH209" s="1"/>
      <c r="AI209" s="355"/>
      <c r="AJ209" s="359"/>
      <c r="AK209" s="6"/>
      <c r="AM209" s="1"/>
      <c r="AN209" s="355"/>
      <c r="AO209" s="359"/>
      <c r="AP209" s="6"/>
      <c r="AR209" s="1"/>
      <c r="AS209" s="355"/>
      <c r="AT209" s="359"/>
      <c r="AU209" s="6"/>
      <c r="AW209" s="1"/>
      <c r="AX209" s="355"/>
      <c r="AY209" s="359"/>
      <c r="AZ209" s="6"/>
      <c r="BB209" s="1"/>
      <c r="BC209" s="355"/>
      <c r="BD209" s="359"/>
      <c r="BE209" s="6"/>
      <c r="BG209" s="1"/>
      <c r="BH209" s="355"/>
      <c r="BI209" s="359"/>
      <c r="BJ209" s="6"/>
    </row>
    <row r="210" spans="1:62" s="10" customFormat="1">
      <c r="A210" s="1"/>
      <c r="B210" s="1"/>
      <c r="C210" s="355"/>
      <c r="D210" s="359"/>
      <c r="E210" s="6"/>
      <c r="I210" s="1"/>
      <c r="J210" s="355"/>
      <c r="K210" s="359"/>
      <c r="L210" s="6"/>
      <c r="N210" s="1"/>
      <c r="O210" s="355"/>
      <c r="P210" s="359"/>
      <c r="Q210" s="6"/>
      <c r="S210" s="1"/>
      <c r="T210" s="355"/>
      <c r="U210" s="359"/>
      <c r="V210" s="6"/>
      <c r="X210" s="1"/>
      <c r="Y210" s="355"/>
      <c r="Z210" s="359"/>
      <c r="AA210" s="6"/>
      <c r="AC210" s="1"/>
      <c r="AD210" s="355"/>
      <c r="AE210" s="359"/>
      <c r="AF210" s="6"/>
      <c r="AH210" s="1"/>
      <c r="AI210" s="355"/>
      <c r="AJ210" s="359"/>
      <c r="AK210" s="6"/>
      <c r="AM210" s="1"/>
      <c r="AN210" s="355"/>
      <c r="AO210" s="359"/>
      <c r="AP210" s="6"/>
      <c r="AR210" s="1"/>
      <c r="AS210" s="355"/>
      <c r="AT210" s="359"/>
      <c r="AU210" s="6"/>
      <c r="AW210" s="1"/>
      <c r="AX210" s="355"/>
      <c r="AY210" s="359"/>
      <c r="AZ210" s="6"/>
      <c r="BB210" s="1"/>
      <c r="BC210" s="355"/>
      <c r="BD210" s="359"/>
      <c r="BE210" s="6"/>
      <c r="BG210" s="1"/>
      <c r="BH210" s="355"/>
      <c r="BI210" s="359"/>
      <c r="BJ210" s="6"/>
    </row>
    <row r="211" spans="1:62" s="10" customFormat="1">
      <c r="A211" s="1"/>
      <c r="B211" s="1"/>
      <c r="C211" s="355"/>
      <c r="D211" s="359"/>
      <c r="E211" s="6"/>
      <c r="I211" s="1"/>
      <c r="J211" s="355"/>
      <c r="K211" s="359"/>
      <c r="L211" s="6"/>
      <c r="N211" s="1"/>
      <c r="O211" s="355"/>
      <c r="P211" s="359"/>
      <c r="Q211" s="6"/>
      <c r="S211" s="1"/>
      <c r="T211" s="355"/>
      <c r="U211" s="359"/>
      <c r="V211" s="6"/>
      <c r="X211" s="1"/>
      <c r="Y211" s="355"/>
      <c r="Z211" s="359"/>
      <c r="AA211" s="6"/>
      <c r="AC211" s="1"/>
      <c r="AD211" s="355"/>
      <c r="AE211" s="359"/>
      <c r="AF211" s="6"/>
      <c r="AH211" s="1"/>
      <c r="AI211" s="355"/>
      <c r="AJ211" s="359"/>
      <c r="AK211" s="6"/>
      <c r="AM211" s="1"/>
      <c r="AN211" s="355"/>
      <c r="AO211" s="359"/>
      <c r="AP211" s="6"/>
      <c r="AR211" s="1"/>
      <c r="AS211" s="355"/>
      <c r="AT211" s="359"/>
      <c r="AU211" s="6"/>
      <c r="AW211" s="1"/>
      <c r="AX211" s="355"/>
      <c r="AY211" s="359"/>
      <c r="AZ211" s="6"/>
      <c r="BB211" s="1"/>
      <c r="BC211" s="355"/>
      <c r="BD211" s="359"/>
      <c r="BE211" s="6"/>
      <c r="BG211" s="1"/>
      <c r="BH211" s="355"/>
      <c r="BI211" s="359"/>
      <c r="BJ211" s="6"/>
    </row>
    <row r="212" spans="1:62" s="10" customFormat="1">
      <c r="A212" s="1"/>
      <c r="B212" s="1"/>
      <c r="C212" s="355"/>
      <c r="D212" s="359"/>
      <c r="E212" s="6"/>
      <c r="I212" s="1"/>
      <c r="J212" s="355"/>
      <c r="K212" s="359"/>
      <c r="L212" s="6"/>
      <c r="N212" s="1"/>
      <c r="O212" s="355"/>
      <c r="P212" s="359"/>
      <c r="Q212" s="6"/>
      <c r="S212" s="1"/>
      <c r="T212" s="355"/>
      <c r="U212" s="359"/>
      <c r="V212" s="6"/>
      <c r="X212" s="1"/>
      <c r="Y212" s="355"/>
      <c r="Z212" s="359"/>
      <c r="AA212" s="6"/>
      <c r="AC212" s="1"/>
      <c r="AD212" s="355"/>
      <c r="AE212" s="359"/>
      <c r="AF212" s="6"/>
      <c r="AH212" s="1"/>
      <c r="AI212" s="355"/>
      <c r="AJ212" s="359"/>
      <c r="AK212" s="6"/>
      <c r="AM212" s="1"/>
      <c r="AN212" s="355"/>
      <c r="AO212" s="359"/>
      <c r="AP212" s="6"/>
      <c r="AR212" s="1"/>
      <c r="AS212" s="355"/>
      <c r="AT212" s="359"/>
      <c r="AU212" s="6"/>
      <c r="AW212" s="1"/>
      <c r="AX212" s="355"/>
      <c r="AY212" s="359"/>
      <c r="AZ212" s="6"/>
      <c r="BB212" s="1"/>
      <c r="BC212" s="355"/>
      <c r="BD212" s="359"/>
      <c r="BE212" s="6"/>
      <c r="BG212" s="1"/>
      <c r="BH212" s="355"/>
      <c r="BI212" s="359"/>
      <c r="BJ212" s="6"/>
    </row>
    <row r="213" spans="1:62" s="10" customFormat="1">
      <c r="A213" s="1"/>
      <c r="B213" s="1"/>
      <c r="C213" s="355"/>
      <c r="D213" s="359"/>
      <c r="E213" s="6"/>
      <c r="I213" s="1"/>
      <c r="J213" s="355"/>
      <c r="K213" s="359"/>
      <c r="L213" s="6"/>
      <c r="N213" s="1"/>
      <c r="O213" s="355"/>
      <c r="P213" s="359"/>
      <c r="Q213" s="6"/>
      <c r="S213" s="1"/>
      <c r="T213" s="355"/>
      <c r="U213" s="359"/>
      <c r="V213" s="6"/>
      <c r="X213" s="1"/>
      <c r="Y213" s="355"/>
      <c r="Z213" s="359"/>
      <c r="AA213" s="6"/>
      <c r="AC213" s="1"/>
      <c r="AD213" s="355"/>
      <c r="AE213" s="359"/>
      <c r="AF213" s="6"/>
      <c r="AH213" s="1"/>
      <c r="AI213" s="355"/>
      <c r="AJ213" s="359"/>
      <c r="AK213" s="6"/>
      <c r="AM213" s="1"/>
      <c r="AN213" s="355"/>
      <c r="AO213" s="359"/>
      <c r="AP213" s="6"/>
      <c r="AR213" s="1"/>
      <c r="AS213" s="355"/>
      <c r="AT213" s="359"/>
      <c r="AU213" s="6"/>
      <c r="AW213" s="1"/>
      <c r="AX213" s="355"/>
      <c r="AY213" s="359"/>
      <c r="AZ213" s="6"/>
      <c r="BB213" s="1"/>
      <c r="BC213" s="355"/>
      <c r="BD213" s="359"/>
      <c r="BE213" s="6"/>
      <c r="BG213" s="1"/>
      <c r="BH213" s="355"/>
      <c r="BI213" s="359"/>
      <c r="BJ213" s="6"/>
    </row>
    <row r="214" spans="1:62" s="10" customFormat="1">
      <c r="A214" s="1"/>
      <c r="B214" s="1"/>
      <c r="C214" s="355"/>
      <c r="D214" s="359"/>
      <c r="E214" s="6"/>
      <c r="I214" s="1"/>
      <c r="J214" s="355"/>
      <c r="K214" s="359"/>
      <c r="L214" s="6"/>
      <c r="N214" s="1"/>
      <c r="O214" s="355"/>
      <c r="P214" s="359"/>
      <c r="Q214" s="6"/>
      <c r="S214" s="1"/>
      <c r="T214" s="355"/>
      <c r="U214" s="359"/>
      <c r="V214" s="6"/>
      <c r="X214" s="1"/>
      <c r="Y214" s="355"/>
      <c r="Z214" s="359"/>
      <c r="AA214" s="6"/>
      <c r="AC214" s="1"/>
      <c r="AD214" s="355"/>
      <c r="AE214" s="359"/>
      <c r="AF214" s="6"/>
      <c r="AH214" s="1"/>
      <c r="AI214" s="355"/>
      <c r="AJ214" s="359"/>
      <c r="AK214" s="6"/>
      <c r="AM214" s="1"/>
      <c r="AN214" s="355"/>
      <c r="AO214" s="359"/>
      <c r="AP214" s="6"/>
      <c r="AR214" s="1"/>
      <c r="AS214" s="355"/>
      <c r="AT214" s="359"/>
      <c r="AU214" s="6"/>
      <c r="AW214" s="1"/>
      <c r="AX214" s="355"/>
      <c r="AY214" s="359"/>
      <c r="AZ214" s="6"/>
      <c r="BB214" s="1"/>
      <c r="BC214" s="355"/>
      <c r="BD214" s="359"/>
      <c r="BE214" s="6"/>
      <c r="BG214" s="1"/>
      <c r="BH214" s="355"/>
      <c r="BI214" s="359"/>
      <c r="BJ214" s="6"/>
    </row>
    <row r="215" spans="1:62" s="10" customFormat="1">
      <c r="A215" s="1"/>
      <c r="B215" s="1"/>
      <c r="C215" s="355"/>
      <c r="D215" s="359"/>
      <c r="E215" s="6"/>
      <c r="I215" s="1"/>
      <c r="J215" s="355"/>
      <c r="K215" s="359"/>
      <c r="L215" s="6"/>
      <c r="N215" s="1"/>
      <c r="O215" s="355"/>
      <c r="P215" s="359"/>
      <c r="Q215" s="6"/>
      <c r="S215" s="1"/>
      <c r="T215" s="355"/>
      <c r="U215" s="359"/>
      <c r="V215" s="6"/>
      <c r="X215" s="1"/>
      <c r="Y215" s="355"/>
      <c r="Z215" s="359"/>
      <c r="AA215" s="6"/>
      <c r="AC215" s="1"/>
      <c r="AD215" s="355"/>
      <c r="AE215" s="359"/>
      <c r="AF215" s="6"/>
      <c r="AH215" s="1"/>
      <c r="AI215" s="355"/>
      <c r="AJ215" s="359"/>
      <c r="AK215" s="6"/>
      <c r="AM215" s="1"/>
      <c r="AN215" s="355"/>
      <c r="AO215" s="359"/>
      <c r="AP215" s="6"/>
      <c r="AR215" s="1"/>
      <c r="AS215" s="355"/>
      <c r="AT215" s="359"/>
      <c r="AU215" s="6"/>
      <c r="AW215" s="1"/>
      <c r="AX215" s="355"/>
      <c r="AY215" s="359"/>
      <c r="AZ215" s="6"/>
      <c r="BB215" s="1"/>
      <c r="BC215" s="355"/>
      <c r="BD215" s="359"/>
      <c r="BE215" s="6"/>
      <c r="BG215" s="1"/>
      <c r="BH215" s="355"/>
      <c r="BI215" s="359"/>
      <c r="BJ215" s="6"/>
    </row>
    <row r="216" spans="1:62" s="10" customFormat="1">
      <c r="A216" s="1"/>
      <c r="B216" s="1"/>
      <c r="C216" s="355"/>
      <c r="D216" s="359"/>
      <c r="E216" s="6"/>
      <c r="I216" s="1"/>
      <c r="J216" s="355"/>
      <c r="K216" s="359"/>
      <c r="L216" s="6"/>
      <c r="N216" s="1"/>
      <c r="O216" s="355"/>
      <c r="P216" s="359"/>
      <c r="Q216" s="6"/>
      <c r="S216" s="1"/>
      <c r="T216" s="355"/>
      <c r="U216" s="359"/>
      <c r="V216" s="6"/>
      <c r="X216" s="1"/>
      <c r="Y216" s="355"/>
      <c r="Z216" s="359"/>
      <c r="AA216" s="6"/>
      <c r="AC216" s="1"/>
      <c r="AD216" s="355"/>
      <c r="AE216" s="359"/>
      <c r="AF216" s="6"/>
      <c r="AH216" s="1"/>
      <c r="AI216" s="355"/>
      <c r="AJ216" s="359"/>
      <c r="AK216" s="6"/>
      <c r="AM216" s="1"/>
      <c r="AN216" s="355"/>
      <c r="AO216" s="359"/>
      <c r="AP216" s="6"/>
      <c r="AR216" s="1"/>
      <c r="AS216" s="355"/>
      <c r="AT216" s="359"/>
      <c r="AU216" s="6"/>
      <c r="AW216" s="1"/>
      <c r="AX216" s="355"/>
      <c r="AY216" s="359"/>
      <c r="AZ216" s="6"/>
      <c r="BB216" s="1"/>
      <c r="BC216" s="355"/>
      <c r="BD216" s="359"/>
      <c r="BE216" s="6"/>
      <c r="BG216" s="1"/>
      <c r="BH216" s="355"/>
      <c r="BI216" s="359"/>
      <c r="BJ216" s="6"/>
    </row>
    <row r="217" spans="1:62" s="10" customFormat="1">
      <c r="A217" s="1"/>
      <c r="B217" s="1"/>
      <c r="C217" s="355"/>
      <c r="D217" s="359"/>
      <c r="E217" s="6"/>
      <c r="I217" s="1"/>
      <c r="J217" s="355"/>
      <c r="K217" s="359"/>
      <c r="L217" s="6"/>
      <c r="N217" s="1"/>
      <c r="O217" s="355"/>
      <c r="P217" s="359"/>
      <c r="Q217" s="6"/>
      <c r="S217" s="1"/>
      <c r="T217" s="355"/>
      <c r="U217" s="359"/>
      <c r="V217" s="6"/>
      <c r="X217" s="1"/>
      <c r="Y217" s="355"/>
      <c r="Z217" s="359"/>
      <c r="AA217" s="6"/>
      <c r="AC217" s="1"/>
      <c r="AD217" s="355"/>
      <c r="AE217" s="359"/>
      <c r="AF217" s="6"/>
      <c r="AH217" s="1"/>
      <c r="AI217" s="355"/>
      <c r="AJ217" s="359"/>
      <c r="AK217" s="6"/>
      <c r="AM217" s="1"/>
      <c r="AN217" s="355"/>
      <c r="AO217" s="359"/>
      <c r="AP217" s="6"/>
      <c r="AR217" s="1"/>
      <c r="AS217" s="355"/>
      <c r="AT217" s="359"/>
      <c r="AU217" s="6"/>
      <c r="AW217" s="1"/>
      <c r="AX217" s="355"/>
      <c r="AY217" s="359"/>
      <c r="AZ217" s="6"/>
      <c r="BB217" s="1"/>
      <c r="BC217" s="355"/>
      <c r="BD217" s="359"/>
      <c r="BE217" s="6"/>
      <c r="BG217" s="1"/>
      <c r="BH217" s="355"/>
      <c r="BI217" s="359"/>
      <c r="BJ217" s="6"/>
    </row>
    <row r="218" spans="1:62" s="10" customFormat="1">
      <c r="A218" s="1"/>
      <c r="B218" s="1"/>
      <c r="C218" s="355"/>
      <c r="D218" s="359"/>
      <c r="E218" s="6"/>
      <c r="I218" s="1"/>
      <c r="J218" s="355"/>
      <c r="K218" s="359"/>
      <c r="L218" s="6"/>
      <c r="N218" s="1"/>
      <c r="O218" s="355"/>
      <c r="P218" s="359"/>
      <c r="Q218" s="6"/>
      <c r="S218" s="1"/>
      <c r="T218" s="355"/>
      <c r="U218" s="359"/>
      <c r="V218" s="6"/>
      <c r="X218" s="1"/>
      <c r="Y218" s="355"/>
      <c r="Z218" s="359"/>
      <c r="AA218" s="6"/>
      <c r="AC218" s="1"/>
      <c r="AD218" s="355"/>
      <c r="AE218" s="359"/>
      <c r="AF218" s="6"/>
      <c r="AH218" s="1"/>
      <c r="AI218" s="355"/>
      <c r="AJ218" s="359"/>
      <c r="AK218" s="6"/>
      <c r="AM218" s="1"/>
      <c r="AN218" s="355"/>
      <c r="AO218" s="359"/>
      <c r="AP218" s="6"/>
      <c r="AR218" s="1"/>
      <c r="AS218" s="355"/>
      <c r="AT218" s="359"/>
      <c r="AU218" s="6"/>
      <c r="AW218" s="1"/>
      <c r="AX218" s="355"/>
      <c r="AY218" s="359"/>
      <c r="AZ218" s="6"/>
      <c r="BB218" s="1"/>
      <c r="BC218" s="355"/>
      <c r="BD218" s="359"/>
      <c r="BE218" s="6"/>
      <c r="BG218" s="1"/>
      <c r="BH218" s="355"/>
      <c r="BI218" s="359"/>
      <c r="BJ218" s="6"/>
    </row>
  </sheetData>
  <sheetProtection sheet="1" objects="1" scenarios="1"/>
  <mergeCells count="45">
    <mergeCell ref="J1:K1"/>
    <mergeCell ref="J3:K3"/>
    <mergeCell ref="F13:H13"/>
    <mergeCell ref="F5:H5"/>
    <mergeCell ref="F6:H6"/>
    <mergeCell ref="F7:H7"/>
    <mergeCell ref="F1:G1"/>
    <mergeCell ref="F8:H8"/>
    <mergeCell ref="F9:H9"/>
    <mergeCell ref="F10:H10"/>
    <mergeCell ref="F11:H11"/>
    <mergeCell ref="F12:H12"/>
    <mergeCell ref="F35:H35"/>
    <mergeCell ref="F26:H26"/>
    <mergeCell ref="F27:H27"/>
    <mergeCell ref="F28:H28"/>
    <mergeCell ref="F29:H29"/>
    <mergeCell ref="F30:H30"/>
    <mergeCell ref="F31:H31"/>
    <mergeCell ref="C3:D3"/>
    <mergeCell ref="F32:H32"/>
    <mergeCell ref="F33:H33"/>
    <mergeCell ref="F34:H34"/>
    <mergeCell ref="F20:H20"/>
    <mergeCell ref="F21:H21"/>
    <mergeCell ref="F22:H22"/>
    <mergeCell ref="F23:H23"/>
    <mergeCell ref="F24:H24"/>
    <mergeCell ref="F25:H25"/>
    <mergeCell ref="F14:H14"/>
    <mergeCell ref="F15:H15"/>
    <mergeCell ref="F16:H16"/>
    <mergeCell ref="F17:H17"/>
    <mergeCell ref="F18:H18"/>
    <mergeCell ref="F19:H19"/>
    <mergeCell ref="Y3:Z3"/>
    <mergeCell ref="T3:U3"/>
    <mergeCell ref="O3:P3"/>
    <mergeCell ref="BH3:BI3"/>
    <mergeCell ref="BC3:BD3"/>
    <mergeCell ref="AX3:AY3"/>
    <mergeCell ref="AS3:AT3"/>
    <mergeCell ref="AN3:AO3"/>
    <mergeCell ref="AI3:AJ3"/>
    <mergeCell ref="AD3:AE3"/>
  </mergeCells>
  <phoneticPr fontId="1"/>
  <conditionalFormatting sqref="C5:C35">
    <cfRule type="expression" dxfId="737" priority="144">
      <formula>D5="土"</formula>
    </cfRule>
    <cfRule type="expression" dxfId="736" priority="143">
      <formula>D5="日"</formula>
    </cfRule>
    <cfRule type="expression" dxfId="735" priority="145">
      <formula>E5&lt;&gt;""</formula>
    </cfRule>
  </conditionalFormatting>
  <conditionalFormatting sqref="D5:D35">
    <cfRule type="expression" dxfId="734" priority="142">
      <formula>E5&lt;&gt;""</formula>
    </cfRule>
    <cfRule type="expression" dxfId="733" priority="141">
      <formula>D5="土"</formula>
    </cfRule>
    <cfRule type="expression" dxfId="732" priority="140">
      <formula>D5="日"</formula>
    </cfRule>
  </conditionalFormatting>
  <conditionalFormatting sqref="E5:E35">
    <cfRule type="expression" dxfId="731" priority="139">
      <formula>E5&lt;&gt;""</formula>
    </cfRule>
    <cfRule type="expression" dxfId="730" priority="138">
      <formula>D5="土"</formula>
    </cfRule>
    <cfRule type="expression" dxfId="729" priority="137">
      <formula>D5="日"</formula>
    </cfRule>
  </conditionalFormatting>
  <conditionalFormatting sqref="F5:F35">
    <cfRule type="expression" dxfId="728" priority="1">
      <formula>DAY(C5)=1</formula>
    </cfRule>
  </conditionalFormatting>
  <conditionalFormatting sqref="J5:J35">
    <cfRule type="expression" dxfId="727" priority="134">
      <formula>K5="日"</formula>
    </cfRule>
    <cfRule type="expression" dxfId="726" priority="136">
      <formula>L5&lt;&gt;""</formula>
    </cfRule>
    <cfRule type="expression" dxfId="725" priority="135">
      <formula>K5="土"</formula>
    </cfRule>
  </conditionalFormatting>
  <conditionalFormatting sqref="K5:K35">
    <cfRule type="expression" dxfId="724" priority="133">
      <formula>L5&lt;&gt;""</formula>
    </cfRule>
    <cfRule type="expression" dxfId="723" priority="132">
      <formula>K5="土"</formula>
    </cfRule>
    <cfRule type="expression" dxfId="722" priority="131">
      <formula>K5="日"</formula>
    </cfRule>
  </conditionalFormatting>
  <conditionalFormatting sqref="L5:L35">
    <cfRule type="expression" dxfId="721" priority="130">
      <formula>L5&lt;&gt;""</formula>
    </cfRule>
    <cfRule type="expression" dxfId="720" priority="129">
      <formula>K5="土"</formula>
    </cfRule>
    <cfRule type="expression" dxfId="719" priority="128">
      <formula>K5="日"</formula>
    </cfRule>
  </conditionalFormatting>
  <conditionalFormatting sqref="M5:M35">
    <cfRule type="expression" dxfId="718" priority="36">
      <formula>DAY(J5)=1</formula>
    </cfRule>
  </conditionalFormatting>
  <conditionalFormatting sqref="O5:O35">
    <cfRule type="expression" dxfId="717" priority="127">
      <formula>Q5&lt;&gt;""</formula>
    </cfRule>
    <cfRule type="expression" dxfId="716" priority="126">
      <formula>P5="土"</formula>
    </cfRule>
    <cfRule type="expression" dxfId="715" priority="125">
      <formula>P5="日"</formula>
    </cfRule>
  </conditionalFormatting>
  <conditionalFormatting sqref="P5:P35">
    <cfRule type="expression" dxfId="714" priority="124">
      <formula>Q5&lt;&gt;""</formula>
    </cfRule>
    <cfRule type="expression" dxfId="713" priority="123">
      <formula>P5="土"</formula>
    </cfRule>
    <cfRule type="expression" dxfId="712" priority="122">
      <formula>P5="日"</formula>
    </cfRule>
  </conditionalFormatting>
  <conditionalFormatting sqref="Q5:Q35">
    <cfRule type="expression" dxfId="711" priority="121">
      <formula>Q5&lt;&gt;""</formula>
    </cfRule>
    <cfRule type="expression" dxfId="710" priority="120">
      <formula>P5="土"</formula>
    </cfRule>
    <cfRule type="expression" dxfId="709" priority="119">
      <formula>P5="日"</formula>
    </cfRule>
  </conditionalFormatting>
  <conditionalFormatting sqref="R5:R35">
    <cfRule type="expression" dxfId="708" priority="35">
      <formula>DAY(O5)=1</formula>
    </cfRule>
  </conditionalFormatting>
  <conditionalFormatting sqref="T5:T35">
    <cfRule type="expression" dxfId="707" priority="118">
      <formula>V5&lt;&gt;""</formula>
    </cfRule>
    <cfRule type="expression" dxfId="706" priority="117">
      <formula>U5="土"</formula>
    </cfRule>
    <cfRule type="expression" dxfId="705" priority="116">
      <formula>U5="日"</formula>
    </cfRule>
  </conditionalFormatting>
  <conditionalFormatting sqref="U5:U35">
    <cfRule type="expression" dxfId="704" priority="114">
      <formula>U5="土"</formula>
    </cfRule>
    <cfRule type="expression" dxfId="703" priority="113">
      <formula>U5="日"</formula>
    </cfRule>
    <cfRule type="expression" dxfId="702" priority="115">
      <formula>V5&lt;&gt;""</formula>
    </cfRule>
  </conditionalFormatting>
  <conditionalFormatting sqref="V5:V35">
    <cfRule type="expression" dxfId="701" priority="112">
      <formula>V5&lt;&gt;""</formula>
    </cfRule>
    <cfRule type="expression" dxfId="700" priority="111">
      <formula>U5="土"</formula>
    </cfRule>
    <cfRule type="expression" dxfId="699" priority="110">
      <formula>U5="日"</formula>
    </cfRule>
  </conditionalFormatting>
  <conditionalFormatting sqref="W5:W35">
    <cfRule type="expression" dxfId="698" priority="34">
      <formula>DAY(T5)=1</formula>
    </cfRule>
  </conditionalFormatting>
  <conditionalFormatting sqref="Y5:Y35">
    <cfRule type="expression" dxfId="697" priority="109">
      <formula>AA5&lt;&gt;""</formula>
    </cfRule>
    <cfRule type="expression" dxfId="696" priority="108">
      <formula>Z5="土"</formula>
    </cfRule>
    <cfRule type="expression" dxfId="695" priority="107">
      <formula>Z5="日"</formula>
    </cfRule>
  </conditionalFormatting>
  <conditionalFormatting sqref="Z5:Z35">
    <cfRule type="expression" dxfId="694" priority="106">
      <formula>AA5&lt;&gt;""</formula>
    </cfRule>
    <cfRule type="expression" dxfId="693" priority="105">
      <formula>Z5="土"</formula>
    </cfRule>
    <cfRule type="expression" dxfId="692" priority="104">
      <formula>Z5="日"</formula>
    </cfRule>
  </conditionalFormatting>
  <conditionalFormatting sqref="AA5:AA35">
    <cfRule type="expression" dxfId="691" priority="101">
      <formula>Z5="日"</formula>
    </cfRule>
    <cfRule type="expression" dxfId="690" priority="103">
      <formula>AA5&lt;&gt;""</formula>
    </cfRule>
    <cfRule type="expression" dxfId="689" priority="102">
      <formula>Z5="土"</formula>
    </cfRule>
  </conditionalFormatting>
  <conditionalFormatting sqref="AB5:AB35">
    <cfRule type="expression" dxfId="688" priority="33">
      <formula>DAY(Y5)=1</formula>
    </cfRule>
  </conditionalFormatting>
  <conditionalFormatting sqref="AD5:AD35">
    <cfRule type="expression" dxfId="687" priority="99">
      <formula>AE5="土"</formula>
    </cfRule>
    <cfRule type="expression" dxfId="686" priority="98">
      <formula>AE5="日"</formula>
    </cfRule>
    <cfRule type="expression" dxfId="685" priority="100">
      <formula>AF5&lt;&gt;""</formula>
    </cfRule>
  </conditionalFormatting>
  <conditionalFormatting sqref="AE5:AE35">
    <cfRule type="expression" dxfId="684" priority="97">
      <formula>AF5&lt;&gt;""</formula>
    </cfRule>
    <cfRule type="expression" dxfId="683" priority="96">
      <formula>AE5="土"</formula>
    </cfRule>
    <cfRule type="expression" dxfId="682" priority="95">
      <formula>AE5="日"</formula>
    </cfRule>
  </conditionalFormatting>
  <conditionalFormatting sqref="AF5:AF35">
    <cfRule type="expression" dxfId="681" priority="94">
      <formula>AF5&lt;&gt;""</formula>
    </cfRule>
    <cfRule type="expression" dxfId="680" priority="92">
      <formula>AE5="日"</formula>
    </cfRule>
    <cfRule type="expression" dxfId="679" priority="93">
      <formula>AE5="土"</formula>
    </cfRule>
  </conditionalFormatting>
  <conditionalFormatting sqref="AG5:AG35">
    <cfRule type="expression" dxfId="678" priority="32">
      <formula>DAY(AD5)=1</formula>
    </cfRule>
  </conditionalFormatting>
  <conditionalFormatting sqref="AI5:AI35">
    <cfRule type="expression" dxfId="677" priority="91">
      <formula>AK5&lt;&gt;""</formula>
    </cfRule>
    <cfRule type="expression" dxfId="676" priority="90">
      <formula>AJ5="土"</formula>
    </cfRule>
    <cfRule type="expression" dxfId="675" priority="89">
      <formula>AJ5="日"</formula>
    </cfRule>
  </conditionalFormatting>
  <conditionalFormatting sqref="AJ5:AJ35">
    <cfRule type="expression" dxfId="674" priority="86">
      <formula>AJ5="日"</formula>
    </cfRule>
    <cfRule type="expression" dxfId="673" priority="87">
      <formula>AJ5="土"</formula>
    </cfRule>
    <cfRule type="expression" dxfId="672" priority="88">
      <formula>AK5&lt;&gt;""</formula>
    </cfRule>
  </conditionalFormatting>
  <conditionalFormatting sqref="AK5:AK35">
    <cfRule type="expression" dxfId="671" priority="85">
      <formula>AK5&lt;&gt;""</formula>
    </cfRule>
    <cfRule type="expression" dxfId="670" priority="83">
      <formula>AJ5="日"</formula>
    </cfRule>
    <cfRule type="expression" dxfId="669" priority="84">
      <formula>AJ5="土"</formula>
    </cfRule>
  </conditionalFormatting>
  <conditionalFormatting sqref="AL5:AL35">
    <cfRule type="expression" dxfId="668" priority="31">
      <formula>DAY(AI5)=1</formula>
    </cfRule>
  </conditionalFormatting>
  <conditionalFormatting sqref="AN5:AN35">
    <cfRule type="expression" dxfId="667" priority="82">
      <formula>AP5&lt;&gt;""</formula>
    </cfRule>
    <cfRule type="expression" dxfId="666" priority="81">
      <formula>AO5="土"</formula>
    </cfRule>
    <cfRule type="expression" dxfId="665" priority="80">
      <formula>AO5="日"</formula>
    </cfRule>
  </conditionalFormatting>
  <conditionalFormatting sqref="AO5:AO35">
    <cfRule type="expression" dxfId="664" priority="79">
      <formula>AP5&lt;&gt;""</formula>
    </cfRule>
    <cfRule type="expression" dxfId="663" priority="78">
      <formula>AO5="土"</formula>
    </cfRule>
    <cfRule type="expression" dxfId="662" priority="77">
      <formula>AO5="日"</formula>
    </cfRule>
  </conditionalFormatting>
  <conditionalFormatting sqref="AP5:AP35">
    <cfRule type="expression" dxfId="661" priority="76">
      <formula>AP5&lt;&gt;""</formula>
    </cfRule>
    <cfRule type="expression" dxfId="660" priority="75">
      <formula>AO5="土"</formula>
    </cfRule>
    <cfRule type="expression" dxfId="659" priority="74">
      <formula>AO5="日"</formula>
    </cfRule>
  </conditionalFormatting>
  <conditionalFormatting sqref="AQ5:AQ35">
    <cfRule type="expression" dxfId="658" priority="30">
      <formula>DAY(AN5)=1</formula>
    </cfRule>
  </conditionalFormatting>
  <conditionalFormatting sqref="AS5:AS35">
    <cfRule type="expression" dxfId="657" priority="71">
      <formula>AT5="日"</formula>
    </cfRule>
    <cfRule type="expression" dxfId="656" priority="73">
      <formula>AU5&lt;&gt;""</formula>
    </cfRule>
    <cfRule type="expression" dxfId="655" priority="72">
      <formula>AT5="土"</formula>
    </cfRule>
  </conditionalFormatting>
  <conditionalFormatting sqref="AT5:AT35">
    <cfRule type="expression" dxfId="654" priority="70">
      <formula>AU5&lt;&gt;""</formula>
    </cfRule>
    <cfRule type="expression" dxfId="653" priority="69">
      <formula>AT5="土"</formula>
    </cfRule>
    <cfRule type="expression" dxfId="652" priority="68">
      <formula>AT5="日"</formula>
    </cfRule>
  </conditionalFormatting>
  <conditionalFormatting sqref="AU5:AU35">
    <cfRule type="expression" dxfId="651" priority="67">
      <formula>AU5&lt;&gt;""</formula>
    </cfRule>
    <cfRule type="expression" dxfId="650" priority="66">
      <formula>AT5="土"</formula>
    </cfRule>
    <cfRule type="expression" dxfId="649" priority="65">
      <formula>AT5="日"</formula>
    </cfRule>
  </conditionalFormatting>
  <conditionalFormatting sqref="AV5:AV35">
    <cfRule type="expression" dxfId="648" priority="29">
      <formula>DAY(AS5)=1</formula>
    </cfRule>
  </conditionalFormatting>
  <conditionalFormatting sqref="AX5:AX35">
    <cfRule type="expression" dxfId="647" priority="64">
      <formula>AZ5&lt;&gt;""</formula>
    </cfRule>
    <cfRule type="expression" dxfId="646" priority="63">
      <formula>AY5="土"</formula>
    </cfRule>
    <cfRule type="expression" dxfId="645" priority="62">
      <formula>AY5="日"</formula>
    </cfRule>
  </conditionalFormatting>
  <conditionalFormatting sqref="AY5:AY35">
    <cfRule type="expression" dxfId="644" priority="61">
      <formula>AZ5&lt;&gt;""</formula>
    </cfRule>
    <cfRule type="expression" dxfId="643" priority="59">
      <formula>AY5="日"</formula>
    </cfRule>
    <cfRule type="expression" dxfId="642" priority="60">
      <formula>AY5="土"</formula>
    </cfRule>
  </conditionalFormatting>
  <conditionalFormatting sqref="AZ5:AZ35">
    <cfRule type="expression" dxfId="641" priority="56">
      <formula>AY5="日"</formula>
    </cfRule>
    <cfRule type="expression" dxfId="640" priority="57">
      <formula>AY5="土"</formula>
    </cfRule>
    <cfRule type="expression" dxfId="639" priority="58">
      <formula>AZ5&lt;&gt;""</formula>
    </cfRule>
  </conditionalFormatting>
  <conditionalFormatting sqref="BA5:BA35">
    <cfRule type="expression" dxfId="638" priority="28">
      <formula>DAY(AX5)=1</formula>
    </cfRule>
  </conditionalFormatting>
  <conditionalFormatting sqref="BC5:BC35">
    <cfRule type="expression" dxfId="637" priority="54">
      <formula>BD5="土"</formula>
    </cfRule>
    <cfRule type="expression" dxfId="636" priority="53">
      <formula>BD5="日"</formula>
    </cfRule>
    <cfRule type="expression" dxfId="635" priority="55">
      <formula>BE5&lt;&gt;""</formula>
    </cfRule>
  </conditionalFormatting>
  <conditionalFormatting sqref="BD5:BD35">
    <cfRule type="expression" dxfId="634" priority="52">
      <formula>BE5&lt;&gt;""</formula>
    </cfRule>
    <cfRule type="expression" dxfId="633" priority="51">
      <formula>BD5="土"</formula>
    </cfRule>
    <cfRule type="expression" dxfId="632" priority="50">
      <formula>BD5="日"</formula>
    </cfRule>
  </conditionalFormatting>
  <conditionalFormatting sqref="BE5:BE35">
    <cfRule type="expression" dxfId="631" priority="49">
      <formula>BE5&lt;&gt;""</formula>
    </cfRule>
    <cfRule type="expression" dxfId="630" priority="48">
      <formula>BD5="土"</formula>
    </cfRule>
    <cfRule type="expression" dxfId="629" priority="47">
      <formula>BD5="日"</formula>
    </cfRule>
  </conditionalFormatting>
  <conditionalFormatting sqref="BF5:BF35">
    <cfRule type="expression" dxfId="628" priority="27">
      <formula>DAY(BC5)=1</formula>
    </cfRule>
  </conditionalFormatting>
  <conditionalFormatting sqref="BH5:BH35">
    <cfRule type="expression" dxfId="627" priority="46">
      <formula>BJ5&lt;&gt;""</formula>
    </cfRule>
    <cfRule type="expression" dxfId="626" priority="45">
      <formula>BI5="土"</formula>
    </cfRule>
    <cfRule type="expression" dxfId="625" priority="44">
      <formula>BI5="日"</formula>
    </cfRule>
  </conditionalFormatting>
  <conditionalFormatting sqref="BI5:BI35">
    <cfRule type="expression" dxfId="624" priority="43">
      <formula>BJ5&lt;&gt;""</formula>
    </cfRule>
    <cfRule type="expression" dxfId="623" priority="41">
      <formula>BI5="日"</formula>
    </cfRule>
    <cfRule type="expression" dxfId="622" priority="42">
      <formula>BI5="土"</formula>
    </cfRule>
  </conditionalFormatting>
  <conditionalFormatting sqref="BJ5:BJ35">
    <cfRule type="expression" dxfId="621" priority="40">
      <formula>BJ5&lt;&gt;""</formula>
    </cfRule>
    <cfRule type="expression" dxfId="620" priority="39">
      <formula>BI5="土"</formula>
    </cfRule>
    <cfRule type="expression" dxfId="619" priority="38">
      <formula>BI5="日"</formula>
    </cfRule>
  </conditionalFormatting>
  <conditionalFormatting sqref="BK5:BK35">
    <cfRule type="expression" dxfId="618" priority="26">
      <formula>DAY(BH5)=1</formula>
    </cfRule>
  </conditionalFormatting>
  <dataValidations count="2">
    <dataValidation type="list" allowBlank="1" showInputMessage="1" showErrorMessage="1" sqref="C4 E4" xr:uid="{00000000-0002-0000-0600-000000000000}">
      <formula1>"1,2,3,4,5,6,7,8,9,10,11,12"</formula1>
    </dataValidation>
    <dataValidation type="whole" allowBlank="1" showInputMessage="1" showErrorMessage="1" sqref="F1:F2" xr:uid="{00000000-0002-0000-0600-000001000000}">
      <formula1>1</formula1>
      <formula2>3000</formula2>
    </dataValidation>
  </dataValidations>
  <pageMargins left="0.25" right="0.25" top="0.75" bottom="0.75" header="0.3" footer="0.3"/>
  <pageSetup paperSize="9" scale="46" fitToHeight="0" orientation="landscape" r:id="rId1"/>
  <colBreaks count="3" manualBreakCount="3">
    <brk id="19" max="34" man="1"/>
    <brk id="34" max="34" man="1"/>
    <brk id="49" max="34"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L129"/>
  <sheetViews>
    <sheetView view="pageBreakPreview" zoomScale="70" zoomScaleNormal="100" zoomScaleSheetLayoutView="70" workbookViewId="0"/>
  </sheetViews>
  <sheetFormatPr defaultColWidth="9" defaultRowHeight="39.9" customHeight="1"/>
  <cols>
    <col min="1" max="7" width="3.109375" style="2" customWidth="1"/>
    <col min="8" max="8" width="5.6640625" style="77" customWidth="1"/>
    <col min="9" max="9" width="5.6640625" style="77" hidden="1" customWidth="1"/>
    <col min="10" max="10" width="5.6640625" style="78" customWidth="1"/>
    <col min="11" max="11" width="5.6640625" style="78" hidden="1" customWidth="1"/>
    <col min="12" max="12" width="5.6640625" style="81" customWidth="1"/>
    <col min="13" max="13" width="5.6640625" style="81" hidden="1" customWidth="1"/>
    <col min="14" max="14" width="5.6640625" style="78" customWidth="1"/>
    <col min="15" max="15" width="5.6640625" style="78" hidden="1" customWidth="1"/>
    <col min="16" max="16" width="5.6640625" style="78" customWidth="1"/>
    <col min="17" max="17" width="5.6640625" style="78" hidden="1" customWidth="1"/>
    <col min="18" max="18" width="5.6640625" style="78" customWidth="1"/>
    <col min="19" max="19" width="5.6640625" style="78" hidden="1" customWidth="1"/>
    <col min="20" max="20" width="5.6640625" style="80" customWidth="1"/>
    <col min="21" max="21" width="5.6640625" style="2" customWidth="1"/>
    <col min="22" max="27" width="3.109375" style="2" customWidth="1"/>
    <col min="28" max="28" width="5.6640625" style="2" hidden="1" customWidth="1"/>
    <col min="29" max="29" width="5.6640625" style="2" customWidth="1"/>
    <col min="30" max="30" width="5.6640625" style="2" hidden="1" customWidth="1"/>
    <col min="31" max="31" width="5.6640625" style="2" customWidth="1"/>
    <col min="32" max="32" width="5.6640625" style="2" hidden="1" customWidth="1"/>
    <col min="33" max="33" width="5.6640625" style="2" customWidth="1"/>
    <col min="34" max="34" width="5.6640625" style="2" hidden="1" customWidth="1"/>
    <col min="35" max="35" width="5.6640625" style="2" customWidth="1"/>
    <col min="36" max="36" width="5.6640625" style="2" hidden="1" customWidth="1"/>
    <col min="37" max="37" width="5.6640625" style="2" customWidth="1"/>
    <col min="38" max="38" width="5.6640625" style="2" hidden="1" customWidth="1"/>
    <col min="39" max="51" width="5.6640625" style="2" customWidth="1"/>
    <col min="52" max="16384" width="9" style="2"/>
  </cols>
  <sheetData>
    <row r="1" spans="1:27" s="31" customFormat="1" ht="31.8">
      <c r="A1" s="27"/>
      <c r="B1" s="27"/>
      <c r="C1" s="27"/>
      <c r="D1" s="27"/>
      <c r="E1" s="27"/>
      <c r="F1" s="27"/>
      <c r="G1" s="196"/>
      <c r="H1" s="556">
        <f>MONTH(DATE($Y$5,$Y$9-1,1))</f>
        <v>12</v>
      </c>
      <c r="I1" s="556"/>
      <c r="J1" s="556"/>
      <c r="K1" s="73"/>
      <c r="L1" s="111" t="s">
        <v>1</v>
      </c>
      <c r="M1" s="74"/>
      <c r="N1" s="73"/>
      <c r="O1" s="73"/>
      <c r="P1" s="494">
        <f>YEAR(DATE($Y$5,$Y$9-1,1))</f>
        <v>2024</v>
      </c>
      <c r="Q1" s="494"/>
      <c r="R1" s="494"/>
      <c r="S1" s="129"/>
      <c r="T1" s="122" t="s">
        <v>18</v>
      </c>
      <c r="U1" s="27"/>
      <c r="V1" s="191"/>
      <c r="W1" s="27"/>
      <c r="X1" s="27"/>
      <c r="Z1" s="27"/>
      <c r="AA1" s="27"/>
    </row>
    <row r="2" spans="1:27" s="34" customFormat="1" ht="22.8">
      <c r="A2" s="32"/>
      <c r="B2" s="32"/>
      <c r="C2" s="32"/>
      <c r="D2" s="32"/>
      <c r="E2" s="32"/>
      <c r="F2" s="32"/>
      <c r="G2" s="175"/>
      <c r="H2" s="197" t="s">
        <v>20</v>
      </c>
      <c r="I2" s="198"/>
      <c r="J2" s="198" t="s">
        <v>21</v>
      </c>
      <c r="K2" s="198"/>
      <c r="L2" s="198" t="s">
        <v>22</v>
      </c>
      <c r="M2" s="198"/>
      <c r="N2" s="198" t="s">
        <v>23</v>
      </c>
      <c r="O2" s="198"/>
      <c r="P2" s="198" t="s">
        <v>24</v>
      </c>
      <c r="Q2" s="198"/>
      <c r="R2" s="198" t="s">
        <v>25</v>
      </c>
      <c r="S2" s="198"/>
      <c r="T2" s="199" t="s">
        <v>26</v>
      </c>
      <c r="U2" s="85"/>
      <c r="V2" s="176"/>
      <c r="W2" s="33"/>
      <c r="X2" s="27"/>
      <c r="Y2" s="27"/>
      <c r="Z2" s="27"/>
      <c r="AA2" s="27"/>
    </row>
    <row r="3" spans="1:27" s="6" customFormat="1" ht="24" customHeight="1">
      <c r="A3" s="35"/>
      <c r="B3" s="35"/>
      <c r="C3" s="35"/>
      <c r="D3" s="35"/>
      <c r="E3" s="35"/>
      <c r="F3" s="35"/>
      <c r="G3" s="177"/>
      <c r="H3" s="82">
        <f>DATE($Y$5,$Y$9-1,1)-WEEKDAY(DATE($Y$5,$Y$9-1,1))+1</f>
        <v>45627</v>
      </c>
      <c r="I3" s="82" t="str">
        <f ca="1">IFERROR(VLOOKUP(H4,INDIRECT("祝祭日"),2,0),"")</f>
        <v/>
      </c>
      <c r="J3" s="82">
        <f t="shared" ref="J3:J12" si="0">H3+1</f>
        <v>45628</v>
      </c>
      <c r="K3" s="82" t="str">
        <f ca="1">IFERROR(VLOOKUP(J4,INDIRECT("祝祭日"),2,0),"")</f>
        <v/>
      </c>
      <c r="L3" s="82">
        <f t="shared" ref="L3:L12" si="1">J3+1</f>
        <v>45629</v>
      </c>
      <c r="M3" s="82" t="str">
        <f ca="1">IFERROR(VLOOKUP(L4,INDIRECT("祝祭日"),2,0),"")</f>
        <v/>
      </c>
      <c r="N3" s="82">
        <f t="shared" ref="N3:N12" si="2">L3+1</f>
        <v>45630</v>
      </c>
      <c r="O3" s="82" t="str">
        <f ca="1">IFERROR(VLOOKUP(N4,INDIRECT("祝祭日"),2,0),"")</f>
        <v/>
      </c>
      <c r="P3" s="82">
        <f t="shared" ref="P3:P12" si="3">N3+1</f>
        <v>45631</v>
      </c>
      <c r="Q3" s="82" t="str">
        <f ca="1">IFERROR(VLOOKUP(P4,INDIRECT("祝祭日"),2,0),"")</f>
        <v/>
      </c>
      <c r="R3" s="82">
        <f t="shared" ref="R3:R12" si="4">P3+1</f>
        <v>45632</v>
      </c>
      <c r="S3" s="82" t="str">
        <f ca="1">IFERROR(VLOOKUP(R4,INDIRECT("祝祭日"),2,0),"")</f>
        <v/>
      </c>
      <c r="T3" s="82">
        <f t="shared" ref="T3:T12" si="5">R3+1</f>
        <v>45633</v>
      </c>
      <c r="U3" s="36" t="str">
        <f ca="1">IFERROR(VLOOKUP(T34,INDIRECT("祝祭日"),2,0),"")</f>
        <v/>
      </c>
      <c r="V3" s="178"/>
      <c r="W3" s="561" t="s">
        <v>55</v>
      </c>
      <c r="X3" s="562"/>
      <c r="Y3" s="562"/>
      <c r="Z3" s="562"/>
      <c r="AA3" s="562"/>
    </row>
    <row r="4" spans="1:27" ht="66" hidden="1" customHeight="1">
      <c r="A4" s="23"/>
      <c r="B4" s="23"/>
      <c r="C4" s="23"/>
      <c r="D4" s="23"/>
      <c r="E4" s="23"/>
      <c r="F4" s="23"/>
      <c r="G4" s="179"/>
      <c r="H4" s="83">
        <f>DATE($Y$5,$Y$9-1,1)-WEEKDAY(DATE($Y$5,$Y$9-1,1))+1</f>
        <v>45627</v>
      </c>
      <c r="I4" s="84"/>
      <c r="J4" s="83">
        <f t="shared" si="0"/>
        <v>45628</v>
      </c>
      <c r="K4" s="84"/>
      <c r="L4" s="83">
        <f t="shared" si="1"/>
        <v>45629</v>
      </c>
      <c r="M4" s="84"/>
      <c r="N4" s="83">
        <f t="shared" si="2"/>
        <v>45630</v>
      </c>
      <c r="O4" s="84"/>
      <c r="P4" s="83">
        <f t="shared" si="3"/>
        <v>45631</v>
      </c>
      <c r="Q4" s="84"/>
      <c r="R4" s="83">
        <f t="shared" si="4"/>
        <v>45632</v>
      </c>
      <c r="S4" s="84"/>
      <c r="T4" s="83">
        <f t="shared" si="5"/>
        <v>45633</v>
      </c>
      <c r="U4" s="38"/>
      <c r="V4" s="180"/>
      <c r="W4" s="39"/>
      <c r="X4" s="39"/>
      <c r="Y4" s="126"/>
      <c r="Z4" s="126"/>
      <c r="AA4" s="126"/>
    </row>
    <row r="5" spans="1:27" s="6" customFormat="1" ht="24" customHeight="1">
      <c r="A5" s="35"/>
      <c r="B5" s="35"/>
      <c r="C5" s="35"/>
      <c r="D5" s="35"/>
      <c r="E5" s="35"/>
      <c r="F5" s="35"/>
      <c r="G5" s="177"/>
      <c r="H5" s="82">
        <f t="shared" ref="H5:H12" si="6">T3+1</f>
        <v>45634</v>
      </c>
      <c r="I5" s="82" t="str">
        <f ca="1">IFERROR(VLOOKUP(H6,INDIRECT("祝祭日"),2,0),"")</f>
        <v/>
      </c>
      <c r="J5" s="82">
        <f t="shared" si="0"/>
        <v>45635</v>
      </c>
      <c r="K5" s="82" t="str">
        <f ca="1">IFERROR(VLOOKUP(J6,INDIRECT("祝祭日"),2,0),"")</f>
        <v/>
      </c>
      <c r="L5" s="82">
        <f t="shared" si="1"/>
        <v>45636</v>
      </c>
      <c r="M5" s="82" t="str">
        <f ca="1">IFERROR(VLOOKUP(L6,INDIRECT("祝祭日"),2,0),"")</f>
        <v/>
      </c>
      <c r="N5" s="82">
        <f t="shared" si="2"/>
        <v>45637</v>
      </c>
      <c r="O5" s="82" t="str">
        <f ca="1">IFERROR(VLOOKUP(N6,INDIRECT("祝祭日"),2,0),"")</f>
        <v/>
      </c>
      <c r="P5" s="82">
        <f t="shared" si="3"/>
        <v>45638</v>
      </c>
      <c r="Q5" s="82" t="str">
        <f ca="1">IFERROR(VLOOKUP(P6,INDIRECT("祝祭日"),2,0),"")</f>
        <v/>
      </c>
      <c r="R5" s="82">
        <f t="shared" si="4"/>
        <v>45639</v>
      </c>
      <c r="S5" s="82" t="str">
        <f ca="1">IFERROR(VLOOKUP(R6,INDIRECT("祝祭日"),2,0),"")</f>
        <v/>
      </c>
      <c r="T5" s="82">
        <f t="shared" si="5"/>
        <v>45640</v>
      </c>
      <c r="U5" s="36" t="str">
        <f ca="1">IFERROR(VLOOKUP(T36,INDIRECT("祝祭日"),2,0),"")</f>
        <v/>
      </c>
      <c r="V5" s="178"/>
      <c r="W5" s="37"/>
      <c r="X5" s="125" t="s">
        <v>31</v>
      </c>
      <c r="Y5" s="555">
        <v>2025</v>
      </c>
      <c r="Z5" s="555"/>
      <c r="AA5" s="555"/>
    </row>
    <row r="6" spans="1:27" ht="66" hidden="1" customHeight="1">
      <c r="A6" s="23"/>
      <c r="B6" s="23"/>
      <c r="C6" s="23"/>
      <c r="D6" s="23"/>
      <c r="E6" s="23"/>
      <c r="F6" s="23"/>
      <c r="G6" s="179"/>
      <c r="H6" s="83">
        <f t="shared" si="6"/>
        <v>45634</v>
      </c>
      <c r="I6" s="83"/>
      <c r="J6" s="83">
        <f t="shared" si="0"/>
        <v>45635</v>
      </c>
      <c r="K6" s="83"/>
      <c r="L6" s="83">
        <f t="shared" si="1"/>
        <v>45636</v>
      </c>
      <c r="M6" s="83"/>
      <c r="N6" s="83">
        <f t="shared" si="2"/>
        <v>45637</v>
      </c>
      <c r="O6" s="83"/>
      <c r="P6" s="83">
        <f t="shared" si="3"/>
        <v>45638</v>
      </c>
      <c r="Q6" s="84">
        <f>MONTH(P6)</f>
        <v>12</v>
      </c>
      <c r="R6" s="83">
        <f t="shared" si="4"/>
        <v>45639</v>
      </c>
      <c r="S6" s="84"/>
      <c r="T6" s="83">
        <f t="shared" si="5"/>
        <v>45640</v>
      </c>
      <c r="U6" s="38"/>
      <c r="V6" s="180"/>
      <c r="W6" s="39"/>
      <c r="X6" s="124"/>
      <c r="Y6" s="127"/>
      <c r="Z6" s="127"/>
      <c r="AA6" s="127"/>
    </row>
    <row r="7" spans="1:27" s="6" customFormat="1" ht="24" customHeight="1">
      <c r="A7" s="35"/>
      <c r="B7" s="35"/>
      <c r="C7" s="35"/>
      <c r="D7" s="35"/>
      <c r="E7" s="35"/>
      <c r="F7" s="35"/>
      <c r="G7" s="177"/>
      <c r="H7" s="82">
        <f t="shared" si="6"/>
        <v>45641</v>
      </c>
      <c r="I7" s="82" t="str">
        <f ca="1">IFERROR(VLOOKUP(H8,INDIRECT("祝祭日"),2,0),"")</f>
        <v/>
      </c>
      <c r="J7" s="82">
        <f t="shared" si="0"/>
        <v>45642</v>
      </c>
      <c r="K7" s="82" t="str">
        <f ca="1">IFERROR(VLOOKUP(J8,INDIRECT("祝祭日"),2,0),"")</f>
        <v/>
      </c>
      <c r="L7" s="82">
        <f t="shared" si="1"/>
        <v>45643</v>
      </c>
      <c r="M7" s="82" t="str">
        <f ca="1">IFERROR(VLOOKUP(L8,INDIRECT("祝祭日"),2,0),"")</f>
        <v/>
      </c>
      <c r="N7" s="82">
        <f t="shared" si="2"/>
        <v>45644</v>
      </c>
      <c r="O7" s="82" t="str">
        <f ca="1">IFERROR(VLOOKUP(N8,INDIRECT("祝祭日"),2,0),"")</f>
        <v/>
      </c>
      <c r="P7" s="82">
        <f t="shared" si="3"/>
        <v>45645</v>
      </c>
      <c r="Q7" s="82" t="str">
        <f ca="1">IFERROR(VLOOKUP(P8,INDIRECT("祝祭日"),2,0),"")</f>
        <v/>
      </c>
      <c r="R7" s="82">
        <f t="shared" si="4"/>
        <v>45646</v>
      </c>
      <c r="S7" s="82" t="str">
        <f ca="1">IFERROR(VLOOKUP(R8,INDIRECT("祝祭日"),2,0),"")</f>
        <v/>
      </c>
      <c r="T7" s="82">
        <f t="shared" si="5"/>
        <v>45647</v>
      </c>
      <c r="U7" s="36" t="str">
        <f ca="1">IFERROR(VLOOKUP(T38,INDIRECT("祝祭日"),2,0),"")</f>
        <v/>
      </c>
      <c r="V7" s="178"/>
      <c r="W7" s="37"/>
      <c r="X7" s="35"/>
      <c r="Y7" s="35"/>
      <c r="Z7" s="35"/>
      <c r="AA7" s="35"/>
    </row>
    <row r="8" spans="1:27" ht="18" hidden="1" customHeight="1">
      <c r="A8" s="23"/>
      <c r="B8" s="23"/>
      <c r="C8" s="23"/>
      <c r="D8" s="23"/>
      <c r="E8" s="23"/>
      <c r="F8" s="23"/>
      <c r="G8" s="179"/>
      <c r="H8" s="83">
        <f t="shared" si="6"/>
        <v>45641</v>
      </c>
      <c r="I8" s="83"/>
      <c r="J8" s="83">
        <f t="shared" si="0"/>
        <v>45642</v>
      </c>
      <c r="K8" s="83"/>
      <c r="L8" s="83">
        <f t="shared" si="1"/>
        <v>45643</v>
      </c>
      <c r="M8" s="83"/>
      <c r="N8" s="83">
        <f t="shared" si="2"/>
        <v>45644</v>
      </c>
      <c r="O8" s="83"/>
      <c r="P8" s="83">
        <f t="shared" si="3"/>
        <v>45645</v>
      </c>
      <c r="Q8" s="83"/>
      <c r="R8" s="83">
        <f t="shared" si="4"/>
        <v>45646</v>
      </c>
      <c r="S8" s="84"/>
      <c r="T8" s="83">
        <f t="shared" si="5"/>
        <v>45647</v>
      </c>
      <c r="U8" s="42"/>
      <c r="V8" s="181"/>
      <c r="W8" s="23"/>
    </row>
    <row r="9" spans="1:27" s="6" customFormat="1" ht="24" customHeight="1">
      <c r="A9" s="35"/>
      <c r="B9" s="35"/>
      <c r="C9" s="35"/>
      <c r="D9" s="35"/>
      <c r="E9" s="35"/>
      <c r="F9" s="35"/>
      <c r="G9" s="177"/>
      <c r="H9" s="82">
        <f t="shared" si="6"/>
        <v>45648</v>
      </c>
      <c r="I9" s="82" t="str">
        <f ca="1">IFERROR(VLOOKUP(H10,INDIRECT("祝祭日"),2,0),"")</f>
        <v/>
      </c>
      <c r="J9" s="82">
        <f t="shared" si="0"/>
        <v>45649</v>
      </c>
      <c r="K9" s="82" t="str">
        <f ca="1">IFERROR(VLOOKUP(J10,INDIRECT("祝祭日"),2,0),"")</f>
        <v/>
      </c>
      <c r="L9" s="82">
        <f t="shared" si="1"/>
        <v>45650</v>
      </c>
      <c r="M9" s="82" t="str">
        <f ca="1">IFERROR(VLOOKUP(L10,INDIRECT("祝祭日"),2,0),"")</f>
        <v/>
      </c>
      <c r="N9" s="82">
        <f t="shared" si="2"/>
        <v>45651</v>
      </c>
      <c r="O9" s="82" t="str">
        <f ca="1">IFERROR(VLOOKUP(N10,INDIRECT("祝祭日"),2,0),"")</f>
        <v/>
      </c>
      <c r="P9" s="82">
        <f t="shared" si="3"/>
        <v>45652</v>
      </c>
      <c r="Q9" s="82" t="str">
        <f ca="1">IFERROR(VLOOKUP(P10,INDIRECT("祝祭日"),2,0),"")</f>
        <v/>
      </c>
      <c r="R9" s="82">
        <f t="shared" si="4"/>
        <v>45653</v>
      </c>
      <c r="S9" s="82" t="str">
        <f ca="1">IFERROR(VLOOKUP(R10,INDIRECT("祝祭日"),2,0),"")</f>
        <v/>
      </c>
      <c r="T9" s="82">
        <f t="shared" si="5"/>
        <v>45654</v>
      </c>
      <c r="U9" s="36" t="str">
        <f ca="1">IFERROR(VLOOKUP(T40,INDIRECT("祝祭日"),2,0),"")</f>
        <v/>
      </c>
      <c r="V9" s="178"/>
      <c r="W9" s="37"/>
      <c r="X9" s="125" t="s">
        <v>30</v>
      </c>
      <c r="Y9" s="554">
        <v>1</v>
      </c>
      <c r="Z9" s="554"/>
      <c r="AA9" s="554"/>
    </row>
    <row r="10" spans="1:27" ht="17.25" hidden="1" customHeight="1">
      <c r="A10" s="23"/>
      <c r="B10" s="23"/>
      <c r="C10" s="23"/>
      <c r="D10" s="23"/>
      <c r="E10" s="23"/>
      <c r="F10" s="23"/>
      <c r="G10" s="179"/>
      <c r="H10" s="83">
        <f t="shared" si="6"/>
        <v>45648</v>
      </c>
      <c r="I10" s="83"/>
      <c r="J10" s="83">
        <f t="shared" si="0"/>
        <v>45649</v>
      </c>
      <c r="K10" s="83"/>
      <c r="L10" s="83">
        <f t="shared" si="1"/>
        <v>45650</v>
      </c>
      <c r="M10" s="83"/>
      <c r="N10" s="83">
        <f t="shared" si="2"/>
        <v>45651</v>
      </c>
      <c r="O10" s="83"/>
      <c r="P10" s="83">
        <f t="shared" si="3"/>
        <v>45652</v>
      </c>
      <c r="Q10" s="83"/>
      <c r="R10" s="83">
        <f t="shared" si="4"/>
        <v>45653</v>
      </c>
      <c r="S10" s="84"/>
      <c r="T10" s="83">
        <f t="shared" si="5"/>
        <v>45654</v>
      </c>
      <c r="U10" s="42"/>
      <c r="V10" s="181"/>
      <c r="W10" s="23"/>
      <c r="X10" s="123"/>
      <c r="Y10" s="554"/>
      <c r="Z10" s="554"/>
      <c r="AA10" s="554"/>
    </row>
    <row r="11" spans="1:27" s="6" customFormat="1" ht="24" customHeight="1">
      <c r="A11" s="35"/>
      <c r="B11" s="35"/>
      <c r="C11" s="35"/>
      <c r="D11" s="35"/>
      <c r="E11" s="35"/>
      <c r="F11" s="35"/>
      <c r="G11" s="177"/>
      <c r="H11" s="82">
        <f>T9+1</f>
        <v>45655</v>
      </c>
      <c r="I11" s="82" t="str">
        <f ca="1">IFERROR(VLOOKUP(H42,INDIRECT("祝祭日"),2,0),"")</f>
        <v>天皇誕生日</v>
      </c>
      <c r="J11" s="82">
        <f t="shared" si="0"/>
        <v>45656</v>
      </c>
      <c r="K11" s="82" t="str">
        <f ca="1">IFERROR(VLOOKUP(J42,INDIRECT("祝祭日"),2,0),"")</f>
        <v>休日</v>
      </c>
      <c r="L11" s="82">
        <f t="shared" si="1"/>
        <v>45657</v>
      </c>
      <c r="M11" s="82" t="str">
        <f ca="1">IFERROR(VLOOKUP(L42,INDIRECT("祝祭日"),2,0),"")</f>
        <v/>
      </c>
      <c r="N11" s="82">
        <f t="shared" si="2"/>
        <v>45658</v>
      </c>
      <c r="O11" s="82" t="str">
        <f ca="1">IFERROR(VLOOKUP(N42,INDIRECT("祝祭日"),2,0),"")</f>
        <v/>
      </c>
      <c r="P11" s="82">
        <f t="shared" si="3"/>
        <v>45659</v>
      </c>
      <c r="Q11" s="82" t="str">
        <f ca="1">IFERROR(VLOOKUP(P42,INDIRECT("祝祭日"),2,0),"")</f>
        <v/>
      </c>
      <c r="R11" s="82">
        <f t="shared" si="4"/>
        <v>45660</v>
      </c>
      <c r="S11" s="82" t="str">
        <f ca="1">IFERROR(VLOOKUP(R12,INDIRECT("祝祭日"),2,0),"")</f>
        <v/>
      </c>
      <c r="T11" s="82">
        <f t="shared" si="5"/>
        <v>45661</v>
      </c>
      <c r="U11" s="36" t="str">
        <f ca="1">IFERROR(VLOOKUP(T12,INDIRECT("祝祭日"),2,0),"")</f>
        <v/>
      </c>
      <c r="V11" s="178"/>
      <c r="W11" s="37"/>
      <c r="X11" s="37"/>
      <c r="Y11" s="35"/>
      <c r="Z11" s="35"/>
      <c r="AA11" s="35"/>
    </row>
    <row r="12" spans="1:27" ht="16.5" hidden="1" customHeight="1">
      <c r="A12" s="23"/>
      <c r="B12" s="23"/>
      <c r="C12" s="23"/>
      <c r="D12" s="23"/>
      <c r="E12" s="23"/>
      <c r="F12" s="23"/>
      <c r="G12" s="179"/>
      <c r="H12" s="83">
        <f t="shared" si="6"/>
        <v>45655</v>
      </c>
      <c r="I12" s="76"/>
      <c r="J12" s="75">
        <f t="shared" si="0"/>
        <v>45656</v>
      </c>
      <c r="K12" s="76"/>
      <c r="L12" s="75">
        <f t="shared" si="1"/>
        <v>45657</v>
      </c>
      <c r="M12" s="76"/>
      <c r="N12" s="75">
        <f t="shared" si="2"/>
        <v>45658</v>
      </c>
      <c r="O12" s="76"/>
      <c r="P12" s="75">
        <f t="shared" si="3"/>
        <v>45659</v>
      </c>
      <c r="Q12" s="76"/>
      <c r="R12" s="75">
        <f t="shared" si="4"/>
        <v>45660</v>
      </c>
      <c r="S12" s="76"/>
      <c r="T12" s="75">
        <f t="shared" si="5"/>
        <v>45661</v>
      </c>
      <c r="U12" s="42"/>
      <c r="V12" s="181"/>
      <c r="W12" s="23"/>
      <c r="X12" s="23"/>
      <c r="Y12" s="128"/>
      <c r="Z12" s="128"/>
      <c r="AA12" s="128"/>
    </row>
    <row r="13" spans="1:27" s="6" customFormat="1" ht="24" customHeight="1">
      <c r="A13" s="35"/>
      <c r="B13" s="35"/>
      <c r="C13" s="35"/>
      <c r="D13" s="35"/>
      <c r="E13" s="35"/>
      <c r="F13" s="35"/>
      <c r="G13" s="177"/>
      <c r="H13" s="82">
        <f>T11+1</f>
        <v>45662</v>
      </c>
      <c r="I13" s="82" t="str">
        <f ca="1">IFERROR(VLOOKUP(H44,INDIRECT("祝祭日"),2,0),"")</f>
        <v/>
      </c>
      <c r="J13" s="82">
        <f t="shared" ref="J13:J14" si="7">H13+1</f>
        <v>45663</v>
      </c>
      <c r="K13" s="82" t="str">
        <f ca="1">IFERROR(VLOOKUP(J44,INDIRECT("祝祭日"),2,0),"")</f>
        <v/>
      </c>
      <c r="L13" s="82">
        <f t="shared" ref="L13:L14" si="8">J13+1</f>
        <v>45664</v>
      </c>
      <c r="M13" s="82" t="str">
        <f ca="1">IFERROR(VLOOKUP(L44,INDIRECT("祝祭日"),2,0),"")</f>
        <v/>
      </c>
      <c r="N13" s="82">
        <f t="shared" ref="N13:N14" si="9">L13+1</f>
        <v>45665</v>
      </c>
      <c r="O13" s="82" t="str">
        <f ca="1">IFERROR(VLOOKUP(N44,INDIRECT("祝祭日"),2,0),"")</f>
        <v/>
      </c>
      <c r="P13" s="82">
        <f t="shared" ref="P13:P14" si="10">N13+1</f>
        <v>45666</v>
      </c>
      <c r="Q13" s="82" t="str">
        <f ca="1">IFERROR(VLOOKUP(P44,INDIRECT("祝祭日"),2,0),"")</f>
        <v/>
      </c>
      <c r="R13" s="82">
        <f t="shared" ref="R13:R14" si="11">P13+1</f>
        <v>45667</v>
      </c>
      <c r="S13" s="82" t="str">
        <f ca="1">IFERROR(VLOOKUP(R14,INDIRECT("祝祭日"),2,0),"")</f>
        <v/>
      </c>
      <c r="T13" s="82">
        <f t="shared" ref="T13:T14" si="12">R13+1</f>
        <v>45668</v>
      </c>
      <c r="U13" s="36" t="str">
        <f ca="1">IFERROR(VLOOKUP(T14,INDIRECT("祝祭日"),2,0),"")</f>
        <v/>
      </c>
      <c r="V13" s="178"/>
      <c r="W13" s="37"/>
      <c r="X13" s="37"/>
      <c r="Y13" s="35"/>
      <c r="Z13" s="35"/>
      <c r="AA13" s="35"/>
    </row>
    <row r="14" spans="1:27" ht="16.5" hidden="1" customHeight="1">
      <c r="A14" s="23"/>
      <c r="B14" s="23"/>
      <c r="C14" s="23"/>
      <c r="D14" s="23"/>
      <c r="E14" s="23"/>
      <c r="F14" s="23"/>
      <c r="G14" s="179"/>
      <c r="H14" s="83">
        <f t="shared" ref="H14" si="13">T12+1</f>
        <v>45662</v>
      </c>
      <c r="I14" s="76"/>
      <c r="J14" s="75">
        <f t="shared" si="7"/>
        <v>45663</v>
      </c>
      <c r="K14" s="76"/>
      <c r="L14" s="75">
        <f t="shared" si="8"/>
        <v>45664</v>
      </c>
      <c r="M14" s="76"/>
      <c r="N14" s="75">
        <f t="shared" si="9"/>
        <v>45665</v>
      </c>
      <c r="O14" s="76"/>
      <c r="P14" s="75">
        <f t="shared" si="10"/>
        <v>45666</v>
      </c>
      <c r="Q14" s="76"/>
      <c r="R14" s="75">
        <f t="shared" si="11"/>
        <v>45667</v>
      </c>
      <c r="S14" s="76"/>
      <c r="T14" s="75">
        <f t="shared" si="12"/>
        <v>45668</v>
      </c>
      <c r="U14" s="42"/>
      <c r="V14" s="181"/>
      <c r="W14" s="23"/>
      <c r="X14" s="23"/>
      <c r="Y14" s="128"/>
      <c r="Z14" s="128"/>
      <c r="AA14" s="128"/>
    </row>
    <row r="15" spans="1:27" ht="23.25" customHeight="1">
      <c r="A15" s="23"/>
      <c r="B15" s="188"/>
      <c r="C15" s="188" t="s">
        <v>29</v>
      </c>
      <c r="D15" s="188"/>
      <c r="E15" s="188"/>
      <c r="F15" s="188"/>
      <c r="G15" s="187"/>
      <c r="H15" s="192"/>
      <c r="I15" s="192"/>
      <c r="J15" s="193"/>
      <c r="K15" s="193"/>
      <c r="L15" s="194"/>
      <c r="M15" s="194"/>
      <c r="N15" s="193"/>
      <c r="O15" s="193"/>
      <c r="P15" s="193"/>
      <c r="Q15" s="193"/>
      <c r="R15" s="193"/>
      <c r="S15" s="193"/>
      <c r="T15" s="189"/>
      <c r="U15" s="188"/>
      <c r="V15" s="190"/>
      <c r="W15" s="188"/>
      <c r="X15" s="188" t="s">
        <v>29</v>
      </c>
      <c r="Y15" s="195"/>
      <c r="Z15" s="195"/>
      <c r="AA15" s="195"/>
    </row>
    <row r="16" spans="1:27" ht="31.8">
      <c r="B16" s="23"/>
      <c r="C16" s="23"/>
      <c r="D16" s="23"/>
      <c r="E16" s="23"/>
      <c r="F16" s="23"/>
      <c r="G16" s="179"/>
      <c r="H16" s="556">
        <f>MONTH(DATE($Y$5,$Y$9,1))</f>
        <v>1</v>
      </c>
      <c r="I16" s="556"/>
      <c r="J16" s="556"/>
      <c r="L16" s="558" t="s">
        <v>1</v>
      </c>
      <c r="M16" s="558"/>
      <c r="N16" s="73"/>
      <c r="O16" s="73"/>
      <c r="P16" s="494">
        <f>YEAR(DATE($Y$5,$Y$9,1))</f>
        <v>2025</v>
      </c>
      <c r="Q16" s="494"/>
      <c r="R16" s="494"/>
      <c r="S16" s="121"/>
      <c r="T16" s="122" t="s">
        <v>18</v>
      </c>
      <c r="U16" s="23"/>
      <c r="V16" s="181"/>
      <c r="W16" s="23"/>
      <c r="X16" s="23"/>
      <c r="Y16" s="23"/>
      <c r="Z16" s="23"/>
      <c r="AA16" s="23"/>
    </row>
    <row r="17" spans="2:27" ht="18.600000000000001">
      <c r="B17" s="23"/>
      <c r="C17" s="23"/>
      <c r="D17" s="23"/>
      <c r="E17" s="23"/>
      <c r="F17" s="23"/>
      <c r="G17" s="179"/>
      <c r="H17" s="197" t="s">
        <v>20</v>
      </c>
      <c r="I17" s="198"/>
      <c r="J17" s="198" t="s">
        <v>21</v>
      </c>
      <c r="K17" s="198"/>
      <c r="L17" s="198" t="s">
        <v>22</v>
      </c>
      <c r="M17" s="198"/>
      <c r="N17" s="198" t="s">
        <v>23</v>
      </c>
      <c r="O17" s="198"/>
      <c r="P17" s="198" t="s">
        <v>24</v>
      </c>
      <c r="Q17" s="198"/>
      <c r="R17" s="198" t="s">
        <v>25</v>
      </c>
      <c r="S17" s="198"/>
      <c r="T17" s="199" t="s">
        <v>26</v>
      </c>
      <c r="U17" s="23"/>
      <c r="V17" s="181"/>
      <c r="W17" s="23"/>
      <c r="X17" s="23"/>
      <c r="Y17" s="23"/>
      <c r="Z17" s="23"/>
      <c r="AA17" s="23"/>
    </row>
    <row r="18" spans="2:27" ht="24" customHeight="1">
      <c r="B18" s="23"/>
      <c r="C18" s="23"/>
      <c r="D18" s="23"/>
      <c r="E18" s="23"/>
      <c r="F18" s="23"/>
      <c r="G18" s="179"/>
      <c r="H18" s="82">
        <f>DATE($Y$5,$Y$9,1)-WEEKDAY(DATE($Y$5,$Y$9,1))+1</f>
        <v>45655</v>
      </c>
      <c r="I18" s="82" t="str">
        <f ca="1">IFERROR(VLOOKUP(H19,INDIRECT("祝祭日"),2,0),"")</f>
        <v/>
      </c>
      <c r="J18" s="82">
        <f t="shared" ref="J18:J28" si="14">H18+1</f>
        <v>45656</v>
      </c>
      <c r="K18" s="82" t="str">
        <f ca="1">IFERROR(VLOOKUP(J19,INDIRECT("祝祭日"),2,0),"")</f>
        <v/>
      </c>
      <c r="L18" s="82">
        <f t="shared" ref="L18:L28" si="15">J18+1</f>
        <v>45657</v>
      </c>
      <c r="M18" s="82" t="str">
        <f ca="1">IFERROR(VLOOKUP(L19,INDIRECT("祝祭日"),2,0),"")</f>
        <v/>
      </c>
      <c r="N18" s="82">
        <f t="shared" ref="N18:N28" si="16">L18+1</f>
        <v>45658</v>
      </c>
      <c r="O18" s="82" t="str">
        <f ca="1">IFERROR(VLOOKUP(N19,INDIRECT("祝祭日"),2,0),"")</f>
        <v>元日</v>
      </c>
      <c r="P18" s="82">
        <f t="shared" ref="P18:P28" si="17">N18+1</f>
        <v>45659</v>
      </c>
      <c r="Q18" s="82" t="str">
        <f ca="1">IFERROR(VLOOKUP(P19,INDIRECT("祝祭日"),2,0),"")</f>
        <v/>
      </c>
      <c r="R18" s="82">
        <f t="shared" ref="R18:R28" si="18">P18+1</f>
        <v>45660</v>
      </c>
      <c r="S18" s="82" t="str">
        <f ca="1">IFERROR(VLOOKUP(R19,INDIRECT("祝祭日"),2,0),"")</f>
        <v/>
      </c>
      <c r="T18" s="82">
        <f t="shared" ref="T18:T28" si="19">R18+1</f>
        <v>45661</v>
      </c>
      <c r="U18" s="23"/>
      <c r="V18" s="181"/>
      <c r="W18" s="23"/>
      <c r="X18" s="23"/>
      <c r="Y18" s="23"/>
      <c r="Z18" s="23"/>
      <c r="AA18" s="23"/>
    </row>
    <row r="19" spans="2:27" ht="23.4" hidden="1">
      <c r="B19" s="23"/>
      <c r="C19" s="23"/>
      <c r="D19" s="23"/>
      <c r="E19" s="23"/>
      <c r="F19" s="23"/>
      <c r="G19" s="179"/>
      <c r="H19" s="208">
        <f>DATE($Y$5,$Y$9,1)-WEEKDAY(DATE($Y$5,$Y$9,1))+1</f>
        <v>45655</v>
      </c>
      <c r="I19" s="209"/>
      <c r="J19" s="208">
        <f t="shared" si="14"/>
        <v>45656</v>
      </c>
      <c r="K19" s="209"/>
      <c r="L19" s="208">
        <f t="shared" si="15"/>
        <v>45657</v>
      </c>
      <c r="M19" s="209"/>
      <c r="N19" s="208">
        <f t="shared" si="16"/>
        <v>45658</v>
      </c>
      <c r="O19" s="209"/>
      <c r="P19" s="208">
        <f t="shared" si="17"/>
        <v>45659</v>
      </c>
      <c r="Q19" s="209"/>
      <c r="R19" s="208">
        <f t="shared" si="18"/>
        <v>45660</v>
      </c>
      <c r="S19" s="209"/>
      <c r="T19" s="208">
        <f t="shared" si="19"/>
        <v>45661</v>
      </c>
      <c r="U19" s="23"/>
      <c r="V19" s="181"/>
      <c r="W19" s="23"/>
      <c r="X19" s="23"/>
      <c r="Y19" s="23"/>
      <c r="Z19" s="23"/>
      <c r="AA19" s="23"/>
    </row>
    <row r="20" spans="2:27" ht="24" customHeight="1">
      <c r="B20" s="23"/>
      <c r="C20" s="23"/>
      <c r="D20" s="23"/>
      <c r="E20" s="23"/>
      <c r="F20" s="23"/>
      <c r="G20" s="179"/>
      <c r="H20" s="82">
        <f t="shared" ref="H20:H25" si="20">T18+1</f>
        <v>45662</v>
      </c>
      <c r="I20" s="82" t="str">
        <f ca="1">IFERROR(VLOOKUP(H21,INDIRECT("祝祭日"),2,0),"")</f>
        <v/>
      </c>
      <c r="J20" s="82">
        <f t="shared" si="14"/>
        <v>45663</v>
      </c>
      <c r="K20" s="82" t="str">
        <f ca="1">IFERROR(VLOOKUP(J21,INDIRECT("祝祭日"),2,0),"")</f>
        <v/>
      </c>
      <c r="L20" s="82">
        <f t="shared" si="15"/>
        <v>45664</v>
      </c>
      <c r="M20" s="82" t="str">
        <f ca="1">IFERROR(VLOOKUP(L21,INDIRECT("祝祭日"),2,0),"")</f>
        <v/>
      </c>
      <c r="N20" s="82">
        <f t="shared" si="16"/>
        <v>45665</v>
      </c>
      <c r="O20" s="82" t="str">
        <f ca="1">IFERROR(VLOOKUP(N21,INDIRECT("祝祭日"),2,0),"")</f>
        <v/>
      </c>
      <c r="P20" s="82">
        <f t="shared" si="17"/>
        <v>45666</v>
      </c>
      <c r="Q20" s="82" t="str">
        <f ca="1">IFERROR(VLOOKUP(P21,INDIRECT("祝祭日"),2,0),"")</f>
        <v/>
      </c>
      <c r="R20" s="82">
        <f t="shared" si="18"/>
        <v>45667</v>
      </c>
      <c r="S20" s="82" t="str">
        <f ca="1">IFERROR(VLOOKUP(R21,INDIRECT("祝祭日"),2,0),"")</f>
        <v/>
      </c>
      <c r="T20" s="82">
        <f t="shared" si="19"/>
        <v>45668</v>
      </c>
      <c r="U20" s="23"/>
      <c r="V20" s="181"/>
      <c r="W20" s="23"/>
      <c r="X20" s="23"/>
      <c r="Y20" s="23"/>
      <c r="Z20" s="23"/>
      <c r="AA20" s="23"/>
    </row>
    <row r="21" spans="2:27" ht="23.4" hidden="1">
      <c r="B21" s="23"/>
      <c r="C21" s="23"/>
      <c r="D21" s="23"/>
      <c r="E21" s="23"/>
      <c r="F21" s="23"/>
      <c r="G21" s="179"/>
      <c r="H21" s="208">
        <f t="shared" si="20"/>
        <v>45662</v>
      </c>
      <c r="I21" s="208"/>
      <c r="J21" s="208">
        <f t="shared" si="14"/>
        <v>45663</v>
      </c>
      <c r="K21" s="208"/>
      <c r="L21" s="208">
        <f t="shared" si="15"/>
        <v>45664</v>
      </c>
      <c r="M21" s="208"/>
      <c r="N21" s="208">
        <f t="shared" si="16"/>
        <v>45665</v>
      </c>
      <c r="O21" s="208"/>
      <c r="P21" s="208">
        <f t="shared" si="17"/>
        <v>45666</v>
      </c>
      <c r="Q21" s="209">
        <f>MONTH(P21)</f>
        <v>1</v>
      </c>
      <c r="R21" s="208">
        <f t="shared" si="18"/>
        <v>45667</v>
      </c>
      <c r="S21" s="209"/>
      <c r="T21" s="208">
        <f t="shared" si="19"/>
        <v>45668</v>
      </c>
      <c r="U21" s="23"/>
      <c r="V21" s="181"/>
      <c r="W21" s="23"/>
      <c r="X21" s="23"/>
      <c r="Y21" s="23"/>
      <c r="Z21" s="23"/>
      <c r="AA21" s="23"/>
    </row>
    <row r="22" spans="2:27" ht="24" customHeight="1">
      <c r="B22" s="23"/>
      <c r="C22" s="23"/>
      <c r="D22" s="23"/>
      <c r="E22" s="23"/>
      <c r="F22" s="23"/>
      <c r="G22" s="179"/>
      <c r="H22" s="82">
        <f t="shared" si="20"/>
        <v>45669</v>
      </c>
      <c r="I22" s="82" t="str">
        <f ca="1">IFERROR(VLOOKUP(H23,INDIRECT("祝祭日"),2,0),"")</f>
        <v/>
      </c>
      <c r="J22" s="82">
        <f t="shared" si="14"/>
        <v>45670</v>
      </c>
      <c r="K22" s="82" t="str">
        <f ca="1">IFERROR(VLOOKUP(J23,INDIRECT("祝祭日"),2,0),"")</f>
        <v>成人の日</v>
      </c>
      <c r="L22" s="82">
        <f t="shared" si="15"/>
        <v>45671</v>
      </c>
      <c r="M22" s="82" t="str">
        <f ca="1">IFERROR(VLOOKUP(L23,INDIRECT("祝祭日"),2,0),"")</f>
        <v/>
      </c>
      <c r="N22" s="82">
        <f t="shared" si="16"/>
        <v>45672</v>
      </c>
      <c r="O22" s="82" t="str">
        <f ca="1">IFERROR(VLOOKUP(N23,INDIRECT("祝祭日"),2,0),"")</f>
        <v/>
      </c>
      <c r="P22" s="82">
        <f t="shared" si="17"/>
        <v>45673</v>
      </c>
      <c r="Q22" s="82" t="str">
        <f ca="1">IFERROR(VLOOKUP(P23,INDIRECT("祝祭日"),2,0),"")</f>
        <v/>
      </c>
      <c r="R22" s="82">
        <f t="shared" si="18"/>
        <v>45674</v>
      </c>
      <c r="S22" s="82" t="str">
        <f ca="1">IFERROR(VLOOKUP(R23,INDIRECT("祝祭日"),2,0),"")</f>
        <v/>
      </c>
      <c r="T22" s="82">
        <f t="shared" si="19"/>
        <v>45675</v>
      </c>
      <c r="U22" s="23"/>
      <c r="V22" s="181"/>
      <c r="W22" s="23"/>
      <c r="X22" s="23"/>
      <c r="Y22" s="23"/>
      <c r="Z22" s="23"/>
      <c r="AA22" s="23"/>
    </row>
    <row r="23" spans="2:27" ht="23.4" hidden="1">
      <c r="B23" s="23"/>
      <c r="C23" s="23"/>
      <c r="D23" s="23"/>
      <c r="E23" s="23"/>
      <c r="F23" s="23"/>
      <c r="G23" s="179"/>
      <c r="H23" s="208">
        <f t="shared" si="20"/>
        <v>45669</v>
      </c>
      <c r="I23" s="208"/>
      <c r="J23" s="208">
        <f t="shared" si="14"/>
        <v>45670</v>
      </c>
      <c r="K23" s="208"/>
      <c r="L23" s="208">
        <f t="shared" si="15"/>
        <v>45671</v>
      </c>
      <c r="M23" s="208"/>
      <c r="N23" s="208">
        <f t="shared" si="16"/>
        <v>45672</v>
      </c>
      <c r="O23" s="208"/>
      <c r="P23" s="208">
        <f t="shared" si="17"/>
        <v>45673</v>
      </c>
      <c r="Q23" s="208"/>
      <c r="R23" s="208">
        <f t="shared" si="18"/>
        <v>45674</v>
      </c>
      <c r="S23" s="209"/>
      <c r="T23" s="208">
        <f t="shared" si="19"/>
        <v>45675</v>
      </c>
      <c r="U23" s="23"/>
      <c r="V23" s="181"/>
      <c r="W23" s="23"/>
      <c r="X23" s="23"/>
      <c r="Y23" s="23"/>
      <c r="Z23" s="23"/>
      <c r="AA23" s="23"/>
    </row>
    <row r="24" spans="2:27" ht="24" customHeight="1">
      <c r="B24" s="23"/>
      <c r="C24" s="23"/>
      <c r="D24" s="23"/>
      <c r="E24" s="23"/>
      <c r="F24" s="23"/>
      <c r="G24" s="179"/>
      <c r="H24" s="82">
        <f t="shared" si="20"/>
        <v>45676</v>
      </c>
      <c r="I24" s="82" t="str">
        <f ca="1">IFERROR(VLOOKUP(H25,INDIRECT("祝祭日"),2,0),"")</f>
        <v/>
      </c>
      <c r="J24" s="82">
        <f t="shared" si="14"/>
        <v>45677</v>
      </c>
      <c r="K24" s="82" t="str">
        <f ca="1">IFERROR(VLOOKUP(J25,INDIRECT("祝祭日"),2,0),"")</f>
        <v/>
      </c>
      <c r="L24" s="82">
        <f t="shared" si="15"/>
        <v>45678</v>
      </c>
      <c r="M24" s="82" t="str">
        <f ca="1">IFERROR(VLOOKUP(L25,INDIRECT("祝祭日"),2,0),"")</f>
        <v/>
      </c>
      <c r="N24" s="82">
        <f t="shared" si="16"/>
        <v>45679</v>
      </c>
      <c r="O24" s="82" t="str">
        <f ca="1">IFERROR(VLOOKUP(N25,INDIRECT("祝祭日"),2,0),"")</f>
        <v/>
      </c>
      <c r="P24" s="82">
        <f t="shared" si="17"/>
        <v>45680</v>
      </c>
      <c r="Q24" s="82" t="str">
        <f ca="1">IFERROR(VLOOKUP(P25,INDIRECT("祝祭日"),2,0),"")</f>
        <v/>
      </c>
      <c r="R24" s="82">
        <f t="shared" si="18"/>
        <v>45681</v>
      </c>
      <c r="S24" s="82" t="str">
        <f ca="1">IFERROR(VLOOKUP(R25,INDIRECT("祝祭日"),2,0),"")</f>
        <v/>
      </c>
      <c r="T24" s="82">
        <f t="shared" si="19"/>
        <v>45682</v>
      </c>
      <c r="U24" s="23"/>
      <c r="V24" s="181"/>
      <c r="W24" s="23"/>
      <c r="X24" s="23"/>
      <c r="Y24" s="23"/>
      <c r="Z24" s="23"/>
      <c r="AA24" s="23"/>
    </row>
    <row r="25" spans="2:27" ht="23.4" hidden="1">
      <c r="B25" s="23"/>
      <c r="C25" s="23"/>
      <c r="D25" s="23"/>
      <c r="E25" s="23"/>
      <c r="F25" s="23"/>
      <c r="G25" s="179"/>
      <c r="H25" s="208">
        <f t="shared" si="20"/>
        <v>45676</v>
      </c>
      <c r="I25" s="208"/>
      <c r="J25" s="208">
        <f t="shared" si="14"/>
        <v>45677</v>
      </c>
      <c r="K25" s="208"/>
      <c r="L25" s="208">
        <f t="shared" si="15"/>
        <v>45678</v>
      </c>
      <c r="M25" s="208"/>
      <c r="N25" s="208">
        <f t="shared" si="16"/>
        <v>45679</v>
      </c>
      <c r="O25" s="208"/>
      <c r="P25" s="208">
        <f t="shared" si="17"/>
        <v>45680</v>
      </c>
      <c r="Q25" s="208"/>
      <c r="R25" s="208">
        <f t="shared" si="18"/>
        <v>45681</v>
      </c>
      <c r="S25" s="209"/>
      <c r="T25" s="208">
        <f t="shared" si="19"/>
        <v>45682</v>
      </c>
      <c r="U25" s="23"/>
      <c r="V25" s="181"/>
      <c r="W25" s="23"/>
      <c r="X25" s="23"/>
      <c r="Y25" s="23"/>
      <c r="Z25" s="23"/>
      <c r="AA25" s="23"/>
    </row>
    <row r="26" spans="2:27" ht="24" customHeight="1">
      <c r="B26" s="23"/>
      <c r="C26" s="23"/>
      <c r="D26" s="23"/>
      <c r="E26" s="23"/>
      <c r="F26" s="23"/>
      <c r="G26" s="179"/>
      <c r="H26" s="82">
        <f>T24+1</f>
        <v>45683</v>
      </c>
      <c r="I26" s="82" t="str">
        <f ca="1">IFERROR(VLOOKUP(H27,INDIRECT("祝祭日"),2,0),"")</f>
        <v/>
      </c>
      <c r="J26" s="82">
        <f t="shared" si="14"/>
        <v>45684</v>
      </c>
      <c r="K26" s="82" t="str">
        <f ca="1">IFERROR(VLOOKUP(J27,INDIRECT("祝祭日"),2,0),"")</f>
        <v/>
      </c>
      <c r="L26" s="82">
        <f t="shared" si="15"/>
        <v>45685</v>
      </c>
      <c r="M26" s="82" t="str">
        <f ca="1">IFERROR(VLOOKUP(L27,INDIRECT("祝祭日"),2,0),"")</f>
        <v/>
      </c>
      <c r="N26" s="82">
        <f t="shared" si="16"/>
        <v>45686</v>
      </c>
      <c r="O26" s="82" t="str">
        <f ca="1">IFERROR(VLOOKUP(N27,INDIRECT("祝祭日"),2,0),"")</f>
        <v/>
      </c>
      <c r="P26" s="82">
        <f t="shared" si="17"/>
        <v>45687</v>
      </c>
      <c r="Q26" s="82" t="str">
        <f ca="1">IFERROR(VLOOKUP(P27,INDIRECT("祝祭日"),2,0),"")</f>
        <v/>
      </c>
      <c r="R26" s="82">
        <f t="shared" si="18"/>
        <v>45688</v>
      </c>
      <c r="S26" s="82" t="str">
        <f ca="1">IFERROR(VLOOKUP(R27,INDIRECT("祝祭日"),2,0),"")</f>
        <v/>
      </c>
      <c r="T26" s="82">
        <f t="shared" si="19"/>
        <v>45689</v>
      </c>
      <c r="U26" s="23"/>
      <c r="V26" s="181"/>
      <c r="W26" s="23"/>
      <c r="X26" s="23"/>
      <c r="Y26" s="23"/>
      <c r="Z26" s="23"/>
      <c r="AA26" s="23"/>
    </row>
    <row r="27" spans="2:27" ht="23.4" hidden="1">
      <c r="B27" s="23"/>
      <c r="C27" s="23"/>
      <c r="D27" s="23"/>
      <c r="E27" s="23"/>
      <c r="F27" s="23"/>
      <c r="G27" s="179"/>
      <c r="H27" s="208">
        <f t="shared" ref="H27" si="21">T25+1</f>
        <v>45683</v>
      </c>
      <c r="I27" s="207"/>
      <c r="J27" s="206">
        <f t="shared" si="14"/>
        <v>45684</v>
      </c>
      <c r="K27" s="207"/>
      <c r="L27" s="206">
        <f t="shared" si="15"/>
        <v>45685</v>
      </c>
      <c r="M27" s="207"/>
      <c r="N27" s="206">
        <f t="shared" si="16"/>
        <v>45686</v>
      </c>
      <c r="O27" s="207"/>
      <c r="P27" s="206">
        <f t="shared" si="17"/>
        <v>45687</v>
      </c>
      <c r="Q27" s="207"/>
      <c r="R27" s="206">
        <f t="shared" si="18"/>
        <v>45688</v>
      </c>
      <c r="S27" s="207"/>
      <c r="T27" s="206">
        <f t="shared" si="19"/>
        <v>45689</v>
      </c>
      <c r="U27" s="23"/>
      <c r="V27" s="181"/>
      <c r="W27" s="23"/>
      <c r="X27" s="23"/>
      <c r="Y27" s="23"/>
      <c r="Z27" s="23"/>
      <c r="AA27" s="23"/>
    </row>
    <row r="28" spans="2:27" ht="23.4">
      <c r="B28" s="23"/>
      <c r="C28" s="23"/>
      <c r="D28" s="23"/>
      <c r="E28" s="23"/>
      <c r="F28" s="23"/>
      <c r="G28" s="179"/>
      <c r="H28" s="82">
        <f>T26+1</f>
        <v>45690</v>
      </c>
      <c r="I28" s="82" t="str">
        <f ca="1">IFERROR(VLOOKUP(H29,INDIRECT("祝祭日"),2,0),"")</f>
        <v/>
      </c>
      <c r="J28" s="82">
        <f t="shared" si="14"/>
        <v>45691</v>
      </c>
      <c r="K28" s="82" t="str">
        <f ca="1">IFERROR(VLOOKUP(J29,INDIRECT("祝祭日"),2,0),"")</f>
        <v/>
      </c>
      <c r="L28" s="82">
        <f t="shared" si="15"/>
        <v>45692</v>
      </c>
      <c r="M28" s="82" t="str">
        <f ca="1">IFERROR(VLOOKUP(L29,INDIRECT("祝祭日"),2,0),"")</f>
        <v/>
      </c>
      <c r="N28" s="82">
        <f t="shared" si="16"/>
        <v>45693</v>
      </c>
      <c r="O28" s="82" t="str">
        <f ca="1">IFERROR(VLOOKUP(N29,INDIRECT("祝祭日"),2,0),"")</f>
        <v/>
      </c>
      <c r="P28" s="82">
        <f t="shared" si="17"/>
        <v>45694</v>
      </c>
      <c r="Q28" s="82" t="str">
        <f ca="1">IFERROR(VLOOKUP(P29,INDIRECT("祝祭日"),2,0),"")</f>
        <v/>
      </c>
      <c r="R28" s="82">
        <f t="shared" si="18"/>
        <v>45695</v>
      </c>
      <c r="S28" s="82" t="str">
        <f ca="1">IFERROR(VLOOKUP(R29,INDIRECT("祝祭日"),2,0),"")</f>
        <v/>
      </c>
      <c r="T28" s="82">
        <f t="shared" si="19"/>
        <v>45696</v>
      </c>
      <c r="U28" s="23"/>
      <c r="V28" s="181"/>
      <c r="W28" s="23"/>
      <c r="X28" s="23"/>
      <c r="Y28" s="23"/>
      <c r="Z28" s="23"/>
      <c r="AA28" s="23"/>
    </row>
    <row r="29" spans="2:27" ht="23.4" hidden="1">
      <c r="B29" s="23"/>
      <c r="C29" s="23"/>
      <c r="D29" s="23"/>
      <c r="E29" s="23"/>
      <c r="F29" s="23"/>
      <c r="G29" s="179"/>
      <c r="H29" s="208">
        <f t="shared" ref="H29" si="22">T27+1</f>
        <v>45690</v>
      </c>
      <c r="I29" s="207"/>
      <c r="J29" s="206">
        <f t="shared" ref="J29" si="23">H29+1</f>
        <v>45691</v>
      </c>
      <c r="K29" s="207"/>
      <c r="L29" s="206">
        <f t="shared" ref="L29" si="24">J29+1</f>
        <v>45692</v>
      </c>
      <c r="M29" s="207"/>
      <c r="N29" s="206">
        <f t="shared" ref="N29" si="25">L29+1</f>
        <v>45693</v>
      </c>
      <c r="O29" s="207"/>
      <c r="P29" s="206">
        <f t="shared" ref="P29" si="26">N29+1</f>
        <v>45694</v>
      </c>
      <c r="Q29" s="207"/>
      <c r="R29" s="206">
        <f t="shared" ref="R29" si="27">P29+1</f>
        <v>45695</v>
      </c>
      <c r="S29" s="207"/>
      <c r="T29" s="206">
        <f t="shared" ref="T29" si="28">R29+1</f>
        <v>45696</v>
      </c>
      <c r="U29" s="23"/>
      <c r="V29" s="181"/>
      <c r="W29" s="23"/>
      <c r="X29" s="23"/>
      <c r="Y29" s="23"/>
      <c r="Z29" s="23"/>
      <c r="AA29" s="23"/>
    </row>
    <row r="30" spans="2:27" ht="23.25" customHeight="1">
      <c r="B30" s="23"/>
      <c r="C30" s="23" t="s">
        <v>29</v>
      </c>
      <c r="D30" s="23"/>
      <c r="E30" s="23"/>
      <c r="F30" s="23"/>
      <c r="G30" s="179"/>
      <c r="H30" s="23"/>
      <c r="I30" s="23"/>
      <c r="J30" s="23"/>
      <c r="K30" s="23"/>
      <c r="L30" s="23"/>
      <c r="M30" s="23"/>
      <c r="N30" s="23"/>
      <c r="O30" s="23"/>
      <c r="P30" s="23"/>
      <c r="Q30" s="23"/>
      <c r="R30" s="23"/>
      <c r="S30" s="23"/>
      <c r="T30" s="23"/>
      <c r="U30" s="23"/>
      <c r="V30" s="181"/>
      <c r="W30" s="23"/>
      <c r="X30" s="23" t="s">
        <v>29</v>
      </c>
      <c r="Y30" s="23"/>
      <c r="Z30" s="23"/>
      <c r="AA30" s="23"/>
    </row>
    <row r="31" spans="2:27" ht="35.25" customHeight="1">
      <c r="B31" s="183"/>
      <c r="C31" s="183"/>
      <c r="D31" s="183"/>
      <c r="E31" s="183"/>
      <c r="F31" s="183"/>
      <c r="G31" s="182"/>
      <c r="H31" s="557">
        <f>MONTH(DATE($Y$5,$Y$9+1,1))</f>
        <v>2</v>
      </c>
      <c r="I31" s="557"/>
      <c r="J31" s="557"/>
      <c r="K31" s="184"/>
      <c r="L31" s="559" t="s">
        <v>1</v>
      </c>
      <c r="M31" s="559"/>
      <c r="N31" s="173"/>
      <c r="O31" s="173"/>
      <c r="P31" s="560">
        <f>YEAR(DATE($Y$5,$Y$9+1,1))</f>
        <v>2025</v>
      </c>
      <c r="Q31" s="560"/>
      <c r="R31" s="560"/>
      <c r="S31" s="185"/>
      <c r="T31" s="174" t="s">
        <v>18</v>
      </c>
      <c r="U31" s="183"/>
      <c r="V31" s="186"/>
      <c r="W31" s="183"/>
      <c r="X31" s="183"/>
      <c r="Y31" s="183"/>
      <c r="Z31" s="183"/>
      <c r="AA31" s="183"/>
    </row>
    <row r="32" spans="2:27" ht="18.600000000000001">
      <c r="B32" s="23"/>
      <c r="C32" s="23"/>
      <c r="D32" s="23"/>
      <c r="E32" s="23"/>
      <c r="F32" s="23"/>
      <c r="G32" s="179"/>
      <c r="H32" s="197" t="s">
        <v>20</v>
      </c>
      <c r="I32" s="198"/>
      <c r="J32" s="198" t="s">
        <v>21</v>
      </c>
      <c r="K32" s="198"/>
      <c r="L32" s="198" t="s">
        <v>22</v>
      </c>
      <c r="M32" s="198"/>
      <c r="N32" s="198" t="s">
        <v>23</v>
      </c>
      <c r="O32" s="198"/>
      <c r="P32" s="198" t="s">
        <v>24</v>
      </c>
      <c r="Q32" s="198"/>
      <c r="R32" s="198" t="s">
        <v>25</v>
      </c>
      <c r="S32" s="198"/>
      <c r="T32" s="199" t="s">
        <v>26</v>
      </c>
      <c r="U32" s="23"/>
      <c r="V32" s="181"/>
      <c r="W32" s="23"/>
      <c r="X32" s="23"/>
      <c r="Y32" s="23"/>
      <c r="Z32" s="23"/>
      <c r="AA32" s="23"/>
    </row>
    <row r="33" spans="2:27" ht="24" customHeight="1">
      <c r="B33" s="23"/>
      <c r="C33" s="23"/>
      <c r="D33" s="23"/>
      <c r="E33" s="23"/>
      <c r="F33" s="23"/>
      <c r="G33" s="179"/>
      <c r="H33" s="82">
        <f>DATE($Y$5,$Y$9+1,1)-WEEKDAY(DATE($Y$5,$Y$9+1,1))+1</f>
        <v>45683</v>
      </c>
      <c r="I33" s="82" t="str">
        <f ca="1">IFERROR(VLOOKUP(H34,INDIRECT("祝祭日"),2,0),"")</f>
        <v/>
      </c>
      <c r="J33" s="82">
        <f t="shared" ref="J33:J43" si="29">H33+1</f>
        <v>45684</v>
      </c>
      <c r="K33" s="82" t="str">
        <f ca="1">IFERROR(VLOOKUP(J34,INDIRECT("祝祭日"),2,0),"")</f>
        <v/>
      </c>
      <c r="L33" s="82">
        <f t="shared" ref="L33:L43" si="30">J33+1</f>
        <v>45685</v>
      </c>
      <c r="M33" s="82" t="str">
        <f ca="1">IFERROR(VLOOKUP(L34,INDIRECT("祝祭日"),2,0),"")</f>
        <v/>
      </c>
      <c r="N33" s="82">
        <f t="shared" ref="N33:N43" si="31">L33+1</f>
        <v>45686</v>
      </c>
      <c r="O33" s="82" t="str">
        <f ca="1">IFERROR(VLOOKUP(N34,INDIRECT("祝祭日"),2,0),"")</f>
        <v/>
      </c>
      <c r="P33" s="82">
        <f t="shared" ref="P33:P43" si="32">N33+1</f>
        <v>45687</v>
      </c>
      <c r="Q33" s="82" t="str">
        <f ca="1">IFERROR(VLOOKUP(P34,INDIRECT("祝祭日"),2,0),"")</f>
        <v/>
      </c>
      <c r="R33" s="82">
        <f t="shared" ref="R33:R43" si="33">P33+1</f>
        <v>45688</v>
      </c>
      <c r="S33" s="82" t="str">
        <f ca="1">IFERROR(VLOOKUP(R34,INDIRECT("祝祭日"),2,0),"")</f>
        <v/>
      </c>
      <c r="T33" s="82">
        <f t="shared" ref="T33:T43" si="34">R33+1</f>
        <v>45689</v>
      </c>
      <c r="U33" s="23"/>
      <c r="V33" s="181"/>
      <c r="W33" s="23"/>
      <c r="X33" s="23"/>
      <c r="Y33" s="23"/>
      <c r="Z33" s="23"/>
      <c r="AA33" s="23"/>
    </row>
    <row r="34" spans="2:27" ht="23.4" hidden="1">
      <c r="B34" s="23"/>
      <c r="C34" s="23"/>
      <c r="D34" s="23"/>
      <c r="E34" s="23"/>
      <c r="F34" s="23"/>
      <c r="G34" s="179"/>
      <c r="H34" s="208">
        <f>DATE($Y$5,$Y$9+1,1)-WEEKDAY(DATE($Y$5,$Y$9+1,1))+1</f>
        <v>45683</v>
      </c>
      <c r="I34" s="209"/>
      <c r="J34" s="208">
        <f t="shared" si="29"/>
        <v>45684</v>
      </c>
      <c r="K34" s="209"/>
      <c r="L34" s="208">
        <f t="shared" si="30"/>
        <v>45685</v>
      </c>
      <c r="M34" s="209"/>
      <c r="N34" s="208">
        <f t="shared" si="31"/>
        <v>45686</v>
      </c>
      <c r="O34" s="209"/>
      <c r="P34" s="208">
        <f t="shared" si="32"/>
        <v>45687</v>
      </c>
      <c r="Q34" s="209"/>
      <c r="R34" s="208">
        <f t="shared" si="33"/>
        <v>45688</v>
      </c>
      <c r="S34" s="209"/>
      <c r="T34" s="208">
        <f t="shared" si="34"/>
        <v>45689</v>
      </c>
      <c r="U34" s="23"/>
      <c r="V34" s="181"/>
      <c r="W34" s="23"/>
      <c r="X34" s="23"/>
      <c r="Y34" s="23"/>
      <c r="Z34" s="23"/>
      <c r="AA34" s="23"/>
    </row>
    <row r="35" spans="2:27" ht="24" customHeight="1">
      <c r="B35" s="23"/>
      <c r="C35" s="23"/>
      <c r="D35" s="23"/>
      <c r="E35" s="23"/>
      <c r="F35" s="23"/>
      <c r="G35" s="179"/>
      <c r="H35" s="82">
        <f t="shared" ref="H35:H40" si="35">T33+1</f>
        <v>45690</v>
      </c>
      <c r="I35" s="82" t="str">
        <f ca="1">IFERROR(VLOOKUP(H36,INDIRECT("祝祭日"),2,0),"")</f>
        <v/>
      </c>
      <c r="J35" s="82">
        <f t="shared" si="29"/>
        <v>45691</v>
      </c>
      <c r="K35" s="82" t="str">
        <f ca="1">IFERROR(VLOOKUP(J36,INDIRECT("祝祭日"),2,0),"")</f>
        <v/>
      </c>
      <c r="L35" s="82">
        <f t="shared" si="30"/>
        <v>45692</v>
      </c>
      <c r="M35" s="82" t="str">
        <f ca="1">IFERROR(VLOOKUP(L36,INDIRECT("祝祭日"),2,0),"")</f>
        <v/>
      </c>
      <c r="N35" s="82">
        <f t="shared" si="31"/>
        <v>45693</v>
      </c>
      <c r="O35" s="82" t="str">
        <f ca="1">IFERROR(VLOOKUP(N36,INDIRECT("祝祭日"),2,0),"")</f>
        <v/>
      </c>
      <c r="P35" s="82">
        <f t="shared" si="32"/>
        <v>45694</v>
      </c>
      <c r="Q35" s="82" t="str">
        <f ca="1">IFERROR(VLOOKUP(P36,INDIRECT("祝祭日"),2,0),"")</f>
        <v/>
      </c>
      <c r="R35" s="82">
        <f t="shared" si="33"/>
        <v>45695</v>
      </c>
      <c r="S35" s="82" t="str">
        <f ca="1">IFERROR(VLOOKUP(R36,INDIRECT("祝祭日"),2,0),"")</f>
        <v/>
      </c>
      <c r="T35" s="82">
        <f t="shared" si="34"/>
        <v>45696</v>
      </c>
      <c r="U35" s="23"/>
      <c r="V35" s="181"/>
      <c r="W35" s="23"/>
      <c r="X35" s="23"/>
      <c r="Y35" s="23"/>
      <c r="Z35" s="23"/>
      <c r="AA35" s="23"/>
    </row>
    <row r="36" spans="2:27" ht="23.4" hidden="1">
      <c r="B36" s="23"/>
      <c r="C36" s="23"/>
      <c r="D36" s="23"/>
      <c r="E36" s="23"/>
      <c r="F36" s="23"/>
      <c r="G36" s="179"/>
      <c r="H36" s="208">
        <f t="shared" si="35"/>
        <v>45690</v>
      </c>
      <c r="I36" s="208"/>
      <c r="J36" s="208">
        <f t="shared" si="29"/>
        <v>45691</v>
      </c>
      <c r="K36" s="208"/>
      <c r="L36" s="208">
        <f t="shared" si="30"/>
        <v>45692</v>
      </c>
      <c r="M36" s="208"/>
      <c r="N36" s="208">
        <f t="shared" si="31"/>
        <v>45693</v>
      </c>
      <c r="O36" s="208"/>
      <c r="P36" s="208">
        <f t="shared" si="32"/>
        <v>45694</v>
      </c>
      <c r="Q36" s="209">
        <f>MONTH(P36)</f>
        <v>2</v>
      </c>
      <c r="R36" s="208">
        <f t="shared" si="33"/>
        <v>45695</v>
      </c>
      <c r="S36" s="209"/>
      <c r="T36" s="208">
        <f t="shared" si="34"/>
        <v>45696</v>
      </c>
      <c r="U36" s="23"/>
      <c r="V36" s="181"/>
      <c r="W36" s="23"/>
      <c r="X36" s="23"/>
      <c r="Y36" s="23"/>
      <c r="Z36" s="23"/>
      <c r="AA36" s="23"/>
    </row>
    <row r="37" spans="2:27" ht="24" customHeight="1">
      <c r="B37" s="23"/>
      <c r="C37" s="23"/>
      <c r="D37" s="23"/>
      <c r="E37" s="23"/>
      <c r="F37" s="23"/>
      <c r="G37" s="179"/>
      <c r="H37" s="82">
        <f t="shared" si="35"/>
        <v>45697</v>
      </c>
      <c r="I37" s="82" t="str">
        <f ca="1">IFERROR(VLOOKUP(H38,INDIRECT("祝祭日"),2,0),"")</f>
        <v/>
      </c>
      <c r="J37" s="82">
        <f t="shared" si="29"/>
        <v>45698</v>
      </c>
      <c r="K37" s="82" t="str">
        <f ca="1">IFERROR(VLOOKUP(J38,INDIRECT("祝祭日"),2,0),"")</f>
        <v/>
      </c>
      <c r="L37" s="82">
        <f t="shared" si="30"/>
        <v>45699</v>
      </c>
      <c r="M37" s="82" t="str">
        <f ca="1">IFERROR(VLOOKUP(L38,INDIRECT("祝祭日"),2,0),"")</f>
        <v>建国記念の日</v>
      </c>
      <c r="N37" s="82">
        <f t="shared" si="31"/>
        <v>45700</v>
      </c>
      <c r="O37" s="82" t="str">
        <f ca="1">IFERROR(VLOOKUP(N38,INDIRECT("祝祭日"),2,0),"")</f>
        <v/>
      </c>
      <c r="P37" s="82">
        <f t="shared" si="32"/>
        <v>45701</v>
      </c>
      <c r="Q37" s="82" t="str">
        <f ca="1">IFERROR(VLOOKUP(P38,INDIRECT("祝祭日"),2,0),"")</f>
        <v/>
      </c>
      <c r="R37" s="82">
        <f t="shared" si="33"/>
        <v>45702</v>
      </c>
      <c r="S37" s="82" t="str">
        <f ca="1">IFERROR(VLOOKUP(R38,INDIRECT("祝祭日"),2,0),"")</f>
        <v/>
      </c>
      <c r="T37" s="82">
        <f t="shared" si="34"/>
        <v>45703</v>
      </c>
      <c r="U37" s="23"/>
      <c r="V37" s="181"/>
      <c r="W37" s="23"/>
      <c r="X37" s="23"/>
      <c r="Y37" s="23"/>
      <c r="Z37" s="23"/>
      <c r="AA37" s="23"/>
    </row>
    <row r="38" spans="2:27" ht="23.4" hidden="1">
      <c r="B38" s="23"/>
      <c r="C38" s="23"/>
      <c r="D38" s="23"/>
      <c r="E38" s="23"/>
      <c r="F38" s="23"/>
      <c r="G38" s="179"/>
      <c r="H38" s="208">
        <f t="shared" si="35"/>
        <v>45697</v>
      </c>
      <c r="I38" s="208"/>
      <c r="J38" s="208">
        <f t="shared" si="29"/>
        <v>45698</v>
      </c>
      <c r="K38" s="208"/>
      <c r="L38" s="208">
        <f t="shared" si="30"/>
        <v>45699</v>
      </c>
      <c r="M38" s="208"/>
      <c r="N38" s="208">
        <f t="shared" si="31"/>
        <v>45700</v>
      </c>
      <c r="O38" s="208"/>
      <c r="P38" s="208">
        <f t="shared" si="32"/>
        <v>45701</v>
      </c>
      <c r="Q38" s="208"/>
      <c r="R38" s="208">
        <f t="shared" si="33"/>
        <v>45702</v>
      </c>
      <c r="S38" s="209"/>
      <c r="T38" s="208">
        <f t="shared" si="34"/>
        <v>45703</v>
      </c>
      <c r="U38" s="23"/>
      <c r="V38" s="181"/>
      <c r="W38" s="23"/>
      <c r="X38" s="23"/>
      <c r="Y38" s="23"/>
      <c r="Z38" s="23"/>
      <c r="AA38" s="23"/>
    </row>
    <row r="39" spans="2:27" ht="24" customHeight="1">
      <c r="B39" s="23"/>
      <c r="C39" s="23"/>
      <c r="D39" s="23"/>
      <c r="E39" s="23"/>
      <c r="F39" s="23"/>
      <c r="G39" s="179"/>
      <c r="H39" s="82">
        <f t="shared" si="35"/>
        <v>45704</v>
      </c>
      <c r="I39" s="82" t="str">
        <f ca="1">IFERROR(VLOOKUP(H40,INDIRECT("祝祭日"),2,0),"")</f>
        <v/>
      </c>
      <c r="J39" s="82">
        <f t="shared" si="29"/>
        <v>45705</v>
      </c>
      <c r="K39" s="82" t="str">
        <f ca="1">IFERROR(VLOOKUP(J40,INDIRECT("祝祭日"),2,0),"")</f>
        <v/>
      </c>
      <c r="L39" s="82">
        <f t="shared" si="30"/>
        <v>45706</v>
      </c>
      <c r="M39" s="82" t="str">
        <f ca="1">IFERROR(VLOOKUP(L40,INDIRECT("祝祭日"),2,0),"")</f>
        <v/>
      </c>
      <c r="N39" s="82">
        <f t="shared" si="31"/>
        <v>45707</v>
      </c>
      <c r="O39" s="82" t="str">
        <f ca="1">IFERROR(VLOOKUP(N40,INDIRECT("祝祭日"),2,0),"")</f>
        <v/>
      </c>
      <c r="P39" s="82">
        <f t="shared" si="32"/>
        <v>45708</v>
      </c>
      <c r="Q39" s="82" t="str">
        <f ca="1">IFERROR(VLOOKUP(P40,INDIRECT("祝祭日"),2,0),"")</f>
        <v/>
      </c>
      <c r="R39" s="82">
        <f t="shared" si="33"/>
        <v>45709</v>
      </c>
      <c r="S39" s="82" t="str">
        <f ca="1">IFERROR(VLOOKUP(R40,INDIRECT("祝祭日"),2,0),"")</f>
        <v/>
      </c>
      <c r="T39" s="82">
        <f t="shared" si="34"/>
        <v>45710</v>
      </c>
      <c r="U39" s="23"/>
      <c r="V39" s="181"/>
      <c r="W39" s="23"/>
      <c r="X39" s="23"/>
      <c r="Y39" s="23"/>
      <c r="Z39" s="23"/>
      <c r="AA39" s="23"/>
    </row>
    <row r="40" spans="2:27" ht="23.4" hidden="1">
      <c r="B40" s="23"/>
      <c r="C40" s="23"/>
      <c r="D40" s="23"/>
      <c r="E40" s="23"/>
      <c r="F40" s="23"/>
      <c r="G40" s="179"/>
      <c r="H40" s="208">
        <f t="shared" si="35"/>
        <v>45704</v>
      </c>
      <c r="I40" s="208"/>
      <c r="J40" s="208">
        <f t="shared" si="29"/>
        <v>45705</v>
      </c>
      <c r="K40" s="208"/>
      <c r="L40" s="208">
        <f t="shared" si="30"/>
        <v>45706</v>
      </c>
      <c r="M40" s="208"/>
      <c r="N40" s="208">
        <f t="shared" si="31"/>
        <v>45707</v>
      </c>
      <c r="O40" s="208"/>
      <c r="P40" s="208">
        <f t="shared" si="32"/>
        <v>45708</v>
      </c>
      <c r="Q40" s="208"/>
      <c r="R40" s="208">
        <f t="shared" si="33"/>
        <v>45709</v>
      </c>
      <c r="S40" s="209"/>
      <c r="T40" s="208">
        <f t="shared" si="34"/>
        <v>45710</v>
      </c>
      <c r="U40" s="23"/>
      <c r="V40" s="181"/>
      <c r="W40" s="23"/>
      <c r="X40" s="23"/>
      <c r="Y40" s="23"/>
      <c r="Z40" s="23"/>
      <c r="AA40" s="23"/>
    </row>
    <row r="41" spans="2:27" ht="23.25" customHeight="1">
      <c r="B41" s="23"/>
      <c r="C41" s="23"/>
      <c r="D41" s="23"/>
      <c r="E41" s="23"/>
      <c r="F41" s="23"/>
      <c r="G41" s="179"/>
      <c r="H41" s="82">
        <f>T39+1</f>
        <v>45711</v>
      </c>
      <c r="I41" s="82" t="str">
        <f ca="1">IFERROR(VLOOKUP(H42,INDIRECT("祝祭日"),2,0),"")</f>
        <v>天皇誕生日</v>
      </c>
      <c r="J41" s="82">
        <f t="shared" si="29"/>
        <v>45712</v>
      </c>
      <c r="K41" s="82" t="str">
        <f ca="1">IFERROR(VLOOKUP(J42,INDIRECT("祝祭日"),2,0),"")</f>
        <v>休日</v>
      </c>
      <c r="L41" s="82">
        <f t="shared" si="30"/>
        <v>45713</v>
      </c>
      <c r="M41" s="82" t="str">
        <f ca="1">IFERROR(VLOOKUP(L42,INDIRECT("祝祭日"),2,0),"")</f>
        <v/>
      </c>
      <c r="N41" s="82">
        <f t="shared" si="31"/>
        <v>45714</v>
      </c>
      <c r="O41" s="82" t="str">
        <f ca="1">IFERROR(VLOOKUP(N42,INDIRECT("祝祭日"),2,0),"")</f>
        <v/>
      </c>
      <c r="P41" s="82">
        <f t="shared" si="32"/>
        <v>45715</v>
      </c>
      <c r="Q41" s="82" t="str">
        <f ca="1">IFERROR(VLOOKUP(P42,INDIRECT("祝祭日"),2,0),"")</f>
        <v/>
      </c>
      <c r="R41" s="82">
        <f t="shared" si="33"/>
        <v>45716</v>
      </c>
      <c r="S41" s="82" t="str">
        <f ca="1">IFERROR(VLOOKUP(R42,INDIRECT("祝祭日"),2,0),"")</f>
        <v/>
      </c>
      <c r="T41" s="82">
        <f t="shared" si="34"/>
        <v>45717</v>
      </c>
      <c r="U41" s="23"/>
      <c r="V41" s="181"/>
      <c r="W41" s="23"/>
      <c r="X41" s="23"/>
      <c r="Y41" s="23"/>
      <c r="Z41" s="23"/>
      <c r="AA41" s="23"/>
    </row>
    <row r="42" spans="2:27" ht="23.4" hidden="1">
      <c r="B42" s="23"/>
      <c r="C42" s="23"/>
      <c r="D42" s="23"/>
      <c r="E42" s="23"/>
      <c r="F42" s="23"/>
      <c r="G42" s="179"/>
      <c r="H42" s="208">
        <f t="shared" ref="H42" si="36">T40+1</f>
        <v>45711</v>
      </c>
      <c r="I42" s="207"/>
      <c r="J42" s="206">
        <f t="shared" si="29"/>
        <v>45712</v>
      </c>
      <c r="K42" s="207"/>
      <c r="L42" s="206">
        <f t="shared" si="30"/>
        <v>45713</v>
      </c>
      <c r="M42" s="207"/>
      <c r="N42" s="206">
        <f t="shared" si="31"/>
        <v>45714</v>
      </c>
      <c r="O42" s="207"/>
      <c r="P42" s="206">
        <f t="shared" si="32"/>
        <v>45715</v>
      </c>
      <c r="Q42" s="207"/>
      <c r="R42" s="206">
        <f t="shared" si="33"/>
        <v>45716</v>
      </c>
      <c r="S42" s="207"/>
      <c r="T42" s="206">
        <f t="shared" si="34"/>
        <v>45717</v>
      </c>
      <c r="U42" s="23"/>
      <c r="V42" s="181"/>
      <c r="W42" s="23"/>
      <c r="X42" s="23"/>
      <c r="Y42" s="23"/>
      <c r="Z42" s="23"/>
      <c r="AA42" s="23"/>
    </row>
    <row r="43" spans="2:27" ht="23.25" customHeight="1">
      <c r="B43" s="23"/>
      <c r="C43" s="23"/>
      <c r="D43" s="23"/>
      <c r="E43" s="23"/>
      <c r="F43" s="23"/>
      <c r="G43" s="179"/>
      <c r="H43" s="82">
        <f>T41+1</f>
        <v>45718</v>
      </c>
      <c r="I43" s="82" t="str">
        <f ca="1">IFERROR(VLOOKUP(H44,INDIRECT("祝祭日"),2,0),"")</f>
        <v/>
      </c>
      <c r="J43" s="82">
        <f t="shared" si="29"/>
        <v>45719</v>
      </c>
      <c r="K43" s="82" t="str">
        <f ca="1">IFERROR(VLOOKUP(J44,INDIRECT("祝祭日"),2,0),"")</f>
        <v/>
      </c>
      <c r="L43" s="82">
        <f t="shared" si="30"/>
        <v>45720</v>
      </c>
      <c r="M43" s="82" t="str">
        <f ca="1">IFERROR(VLOOKUP(L44,INDIRECT("祝祭日"),2,0),"")</f>
        <v/>
      </c>
      <c r="N43" s="82">
        <f t="shared" si="31"/>
        <v>45721</v>
      </c>
      <c r="O43" s="82" t="str">
        <f ca="1">IFERROR(VLOOKUP(N44,INDIRECT("祝祭日"),2,0),"")</f>
        <v/>
      </c>
      <c r="P43" s="82">
        <f t="shared" si="32"/>
        <v>45722</v>
      </c>
      <c r="Q43" s="82" t="str">
        <f ca="1">IFERROR(VLOOKUP(P44,INDIRECT("祝祭日"),2,0),"")</f>
        <v/>
      </c>
      <c r="R43" s="82">
        <f t="shared" si="33"/>
        <v>45723</v>
      </c>
      <c r="S43" s="82" t="str">
        <f ca="1">IFERROR(VLOOKUP(R44,INDIRECT("祝祭日"),2,0),"")</f>
        <v/>
      </c>
      <c r="T43" s="82">
        <f t="shared" si="34"/>
        <v>45724</v>
      </c>
      <c r="U43" s="23"/>
      <c r="V43" s="181"/>
      <c r="W43" s="23"/>
      <c r="X43" s="23"/>
      <c r="Y43" s="23"/>
      <c r="Z43" s="23"/>
      <c r="AA43" s="23"/>
    </row>
    <row r="44" spans="2:27" ht="23.4" hidden="1">
      <c r="B44" s="23"/>
      <c r="C44" s="23"/>
      <c r="D44" s="23"/>
      <c r="E44" s="23"/>
      <c r="F44" s="23"/>
      <c r="G44" s="179"/>
      <c r="H44" s="206">
        <f>T12+1</f>
        <v>45662</v>
      </c>
      <c r="I44" s="207"/>
      <c r="J44" s="206">
        <f t="shared" ref="J44" si="37">H44+1</f>
        <v>45663</v>
      </c>
      <c r="K44" s="207"/>
      <c r="L44" s="206">
        <f t="shared" ref="L44" si="38">J44+1</f>
        <v>45664</v>
      </c>
      <c r="M44" s="207"/>
      <c r="N44" s="206">
        <f t="shared" ref="N44" si="39">L44+1</f>
        <v>45665</v>
      </c>
      <c r="O44" s="207"/>
      <c r="P44" s="206">
        <f t="shared" ref="P44" si="40">N44+1</f>
        <v>45666</v>
      </c>
      <c r="Q44" s="207"/>
      <c r="R44" s="206">
        <f t="shared" ref="R44" si="41">P44+1</f>
        <v>45667</v>
      </c>
      <c r="S44" s="207"/>
      <c r="T44" s="206">
        <f t="shared" ref="T44" si="42">R44+1</f>
        <v>45668</v>
      </c>
      <c r="U44" s="23"/>
      <c r="V44" s="181"/>
      <c r="W44" s="23"/>
      <c r="X44" s="23"/>
      <c r="Y44" s="23"/>
      <c r="Z44" s="23"/>
      <c r="AA44" s="23"/>
    </row>
    <row r="45" spans="2:27" ht="23.25" customHeight="1">
      <c r="B45" s="188"/>
      <c r="C45" s="188" t="s">
        <v>29</v>
      </c>
      <c r="D45" s="188"/>
      <c r="E45" s="188"/>
      <c r="F45" s="188"/>
      <c r="G45" s="187"/>
      <c r="H45" s="189"/>
      <c r="I45" s="189"/>
      <c r="J45" s="189"/>
      <c r="K45" s="189"/>
      <c r="L45" s="189"/>
      <c r="M45" s="189"/>
      <c r="N45" s="189"/>
      <c r="O45" s="189"/>
      <c r="P45" s="189"/>
      <c r="Q45" s="189"/>
      <c r="R45" s="189"/>
      <c r="S45" s="189"/>
      <c r="T45" s="189"/>
      <c r="U45" s="188"/>
      <c r="V45" s="190"/>
      <c r="W45" s="188"/>
      <c r="X45" s="188" t="s">
        <v>29</v>
      </c>
      <c r="Y45" s="188"/>
      <c r="Z45" s="188"/>
      <c r="AA45" s="188"/>
    </row>
    <row r="46" spans="2:27" ht="23.25" customHeight="1">
      <c r="B46" s="23"/>
      <c r="C46" s="23"/>
      <c r="D46" s="23"/>
      <c r="E46" s="23"/>
      <c r="F46" s="23"/>
      <c r="G46" s="179"/>
      <c r="H46" s="117"/>
      <c r="I46" s="117"/>
      <c r="J46" s="118"/>
      <c r="K46" s="118"/>
      <c r="L46" s="119"/>
      <c r="M46" s="119"/>
      <c r="N46" s="120"/>
      <c r="O46" s="120"/>
      <c r="P46" s="120"/>
      <c r="Q46" s="120"/>
      <c r="R46" s="120"/>
      <c r="S46" s="120"/>
      <c r="T46" s="120"/>
      <c r="U46" s="23"/>
      <c r="V46" s="181"/>
      <c r="W46" s="23"/>
      <c r="X46" s="23"/>
      <c r="Y46" s="23"/>
      <c r="Z46" s="23"/>
      <c r="AA46" s="23"/>
    </row>
    <row r="47" spans="2:27" ht="23.25" customHeight="1">
      <c r="B47" s="23"/>
      <c r="C47" s="23"/>
      <c r="D47" s="23"/>
      <c r="E47" s="23"/>
      <c r="F47" s="44" t="s">
        <v>57</v>
      </c>
      <c r="G47" s="179"/>
      <c r="H47" s="117"/>
      <c r="I47" s="117"/>
      <c r="J47" s="118"/>
      <c r="K47" s="118"/>
      <c r="L47" s="119"/>
      <c r="M47" s="119"/>
      <c r="N47" s="120"/>
      <c r="O47" s="120"/>
      <c r="P47" s="120"/>
      <c r="Q47" s="120"/>
      <c r="R47" s="120"/>
      <c r="S47" s="120"/>
      <c r="T47" s="120"/>
      <c r="U47" s="23"/>
      <c r="V47" s="181"/>
      <c r="W47" s="23" t="s">
        <v>58</v>
      </c>
      <c r="X47" s="23"/>
      <c r="Y47" s="23"/>
      <c r="Z47" s="23"/>
      <c r="AA47" s="23"/>
    </row>
    <row r="48" spans="2:27" ht="23.25" customHeight="1">
      <c r="B48" s="23"/>
      <c r="C48" s="23"/>
      <c r="D48" s="23"/>
      <c r="E48" s="23"/>
      <c r="F48" s="23"/>
      <c r="G48" s="551" t="s">
        <v>53</v>
      </c>
      <c r="H48" s="552"/>
      <c r="I48" s="552"/>
      <c r="J48" s="552"/>
      <c r="K48" s="552"/>
      <c r="L48" s="552"/>
      <c r="M48" s="552"/>
      <c r="N48" s="552"/>
      <c r="O48" s="552"/>
      <c r="P48" s="552"/>
      <c r="Q48" s="552"/>
      <c r="R48" s="552"/>
      <c r="S48" s="552"/>
      <c r="T48" s="552"/>
      <c r="U48" s="552"/>
      <c r="V48" s="553"/>
      <c r="W48" s="23"/>
      <c r="X48" s="23"/>
      <c r="Y48" s="23"/>
      <c r="Z48" s="23"/>
      <c r="AA48" s="23"/>
    </row>
    <row r="49" spans="12:19" ht="39.9" customHeight="1">
      <c r="L49" s="79"/>
      <c r="M49" s="79"/>
      <c r="N49" s="80"/>
      <c r="O49" s="80"/>
      <c r="P49" s="80"/>
      <c r="Q49" s="80"/>
      <c r="R49" s="80"/>
      <c r="S49" s="80"/>
    </row>
    <row r="50" spans="12:19" ht="39.9" customHeight="1">
      <c r="L50" s="79"/>
      <c r="M50" s="79"/>
      <c r="N50" s="80"/>
      <c r="O50" s="80"/>
      <c r="P50" s="80"/>
      <c r="Q50" s="80"/>
      <c r="R50" s="80"/>
      <c r="S50" s="80"/>
    </row>
    <row r="51" spans="12:19" ht="39.9" customHeight="1">
      <c r="L51" s="79"/>
      <c r="M51" s="79"/>
      <c r="N51" s="80"/>
      <c r="O51" s="80"/>
      <c r="P51" s="80"/>
      <c r="Q51" s="80"/>
      <c r="R51" s="80"/>
      <c r="S51" s="80"/>
    </row>
    <row r="52" spans="12:19" ht="39.9" customHeight="1">
      <c r="L52" s="79"/>
      <c r="M52" s="79"/>
      <c r="N52" s="80"/>
      <c r="O52" s="80"/>
      <c r="P52" s="80"/>
      <c r="Q52" s="80"/>
      <c r="R52" s="80"/>
      <c r="S52" s="80"/>
    </row>
    <row r="53" spans="12:19" ht="39.9" customHeight="1">
      <c r="L53" s="79"/>
      <c r="M53" s="79"/>
      <c r="N53" s="80"/>
      <c r="O53" s="80"/>
      <c r="P53" s="80"/>
      <c r="Q53" s="80"/>
      <c r="R53" s="80"/>
      <c r="S53" s="80"/>
    </row>
    <row r="54" spans="12:19" ht="39.9" customHeight="1">
      <c r="L54" s="79"/>
      <c r="M54" s="79"/>
      <c r="N54" s="80"/>
      <c r="O54" s="80"/>
      <c r="P54" s="80"/>
      <c r="Q54" s="80"/>
      <c r="R54" s="80"/>
      <c r="S54" s="80"/>
    </row>
    <row r="55" spans="12:19" ht="39.9" customHeight="1">
      <c r="L55" s="79"/>
      <c r="M55" s="79"/>
      <c r="N55" s="80"/>
      <c r="O55" s="80"/>
      <c r="P55" s="80"/>
      <c r="Q55" s="80"/>
      <c r="R55" s="80"/>
      <c r="S55" s="80"/>
    </row>
    <row r="56" spans="12:19" ht="39.9" customHeight="1">
      <c r="L56" s="79"/>
      <c r="M56" s="79"/>
      <c r="N56" s="80"/>
      <c r="O56" s="80"/>
      <c r="P56" s="80"/>
      <c r="Q56" s="80"/>
      <c r="R56" s="80"/>
      <c r="S56" s="80"/>
    </row>
    <row r="57" spans="12:19" ht="39.9" customHeight="1">
      <c r="L57" s="79"/>
      <c r="M57" s="79"/>
      <c r="N57" s="80"/>
      <c r="O57" s="80"/>
      <c r="P57" s="80"/>
      <c r="Q57" s="80"/>
      <c r="R57" s="80"/>
      <c r="S57" s="80"/>
    </row>
    <row r="58" spans="12:19" ht="39.9" customHeight="1">
      <c r="L58" s="79"/>
      <c r="M58" s="79"/>
      <c r="N58" s="80"/>
      <c r="O58" s="80"/>
      <c r="P58" s="80"/>
      <c r="Q58" s="80"/>
      <c r="R58" s="80"/>
      <c r="S58" s="80"/>
    </row>
    <row r="59" spans="12:19" ht="39.9" customHeight="1">
      <c r="L59" s="79"/>
      <c r="M59" s="79"/>
      <c r="N59" s="80"/>
      <c r="O59" s="80"/>
      <c r="P59" s="80"/>
      <c r="Q59" s="80"/>
      <c r="R59" s="80"/>
      <c r="S59" s="80"/>
    </row>
    <row r="60" spans="12:19" ht="39.9" customHeight="1">
      <c r="L60" s="79"/>
      <c r="M60" s="79"/>
      <c r="N60" s="80"/>
      <c r="O60" s="80"/>
      <c r="P60" s="80"/>
      <c r="Q60" s="80"/>
      <c r="R60" s="80"/>
      <c r="S60" s="80"/>
    </row>
    <row r="61" spans="12:19" ht="39.9" customHeight="1">
      <c r="L61" s="79"/>
      <c r="M61" s="79"/>
      <c r="N61" s="80"/>
      <c r="O61" s="80"/>
      <c r="P61" s="80"/>
      <c r="Q61" s="80"/>
      <c r="R61" s="80"/>
      <c r="S61" s="80"/>
    </row>
    <row r="62" spans="12:19" ht="39.9" customHeight="1">
      <c r="L62" s="79"/>
      <c r="M62" s="79"/>
      <c r="N62" s="80"/>
      <c r="O62" s="80"/>
      <c r="P62" s="80"/>
      <c r="Q62" s="80"/>
      <c r="R62" s="80"/>
      <c r="S62" s="80"/>
    </row>
    <row r="63" spans="12:19" ht="39.9" customHeight="1">
      <c r="L63" s="79"/>
      <c r="M63" s="79"/>
      <c r="N63" s="80"/>
      <c r="O63" s="80"/>
      <c r="P63" s="80"/>
      <c r="Q63" s="80"/>
      <c r="R63" s="80"/>
      <c r="S63" s="80"/>
    </row>
    <row r="64" spans="12:19" ht="39.9" customHeight="1">
      <c r="L64" s="79"/>
      <c r="M64" s="79"/>
      <c r="N64" s="80"/>
      <c r="O64" s="80"/>
      <c r="P64" s="80"/>
      <c r="Q64" s="80"/>
      <c r="R64" s="80"/>
      <c r="S64" s="80"/>
    </row>
    <row r="65" spans="12:19" ht="39.9" customHeight="1">
      <c r="L65" s="79"/>
      <c r="M65" s="79"/>
      <c r="N65" s="80"/>
      <c r="O65" s="80"/>
      <c r="P65" s="80"/>
      <c r="Q65" s="80"/>
      <c r="R65" s="80"/>
      <c r="S65" s="80"/>
    </row>
    <row r="66" spans="12:19" ht="39.9" customHeight="1">
      <c r="L66" s="79"/>
      <c r="M66" s="79"/>
      <c r="N66" s="80"/>
      <c r="O66" s="80"/>
      <c r="P66" s="80"/>
      <c r="Q66" s="80"/>
      <c r="R66" s="80"/>
      <c r="S66" s="80"/>
    </row>
    <row r="67" spans="12:19" ht="39.9" customHeight="1">
      <c r="L67" s="79"/>
      <c r="M67" s="79"/>
      <c r="N67" s="80"/>
      <c r="O67" s="80"/>
      <c r="P67" s="80"/>
      <c r="Q67" s="80"/>
      <c r="R67" s="80"/>
      <c r="S67" s="80"/>
    </row>
    <row r="68" spans="12:19" ht="39.9" customHeight="1">
      <c r="L68" s="79"/>
      <c r="M68" s="79"/>
      <c r="N68" s="80"/>
      <c r="O68" s="80"/>
      <c r="P68" s="80"/>
      <c r="Q68" s="80"/>
      <c r="R68" s="80"/>
      <c r="S68" s="80"/>
    </row>
    <row r="69" spans="12:19" ht="39.9" customHeight="1">
      <c r="L69" s="79"/>
      <c r="M69" s="79"/>
      <c r="N69" s="80"/>
      <c r="O69" s="80"/>
      <c r="P69" s="80"/>
      <c r="Q69" s="80"/>
      <c r="R69" s="80"/>
      <c r="S69" s="80"/>
    </row>
    <row r="70" spans="12:19" ht="39.9" customHeight="1">
      <c r="L70" s="79"/>
      <c r="M70" s="79"/>
      <c r="N70" s="80"/>
      <c r="O70" s="80"/>
      <c r="P70" s="80"/>
      <c r="Q70" s="80"/>
      <c r="R70" s="80"/>
      <c r="S70" s="80"/>
    </row>
    <row r="71" spans="12:19" ht="39.9" customHeight="1">
      <c r="L71" s="79"/>
      <c r="M71" s="79"/>
      <c r="N71" s="80"/>
      <c r="O71" s="80"/>
      <c r="P71" s="80"/>
      <c r="Q71" s="80"/>
      <c r="R71" s="80"/>
      <c r="S71" s="80"/>
    </row>
    <row r="72" spans="12:19" ht="39.9" customHeight="1">
      <c r="L72" s="79"/>
      <c r="M72" s="79"/>
      <c r="N72" s="80"/>
      <c r="O72" s="80"/>
      <c r="P72" s="80"/>
      <c r="Q72" s="80"/>
      <c r="R72" s="80"/>
      <c r="S72" s="80"/>
    </row>
    <row r="73" spans="12:19" ht="39.9" customHeight="1">
      <c r="L73" s="79"/>
      <c r="M73" s="79"/>
      <c r="N73" s="80"/>
      <c r="O73" s="80"/>
      <c r="P73" s="80"/>
      <c r="Q73" s="80"/>
      <c r="R73" s="80"/>
      <c r="S73" s="80"/>
    </row>
    <row r="74" spans="12:19" ht="39.9" customHeight="1">
      <c r="L74" s="79"/>
      <c r="M74" s="79"/>
      <c r="N74" s="80"/>
      <c r="O74" s="80"/>
      <c r="P74" s="80"/>
      <c r="Q74" s="80"/>
      <c r="R74" s="80"/>
      <c r="S74" s="80"/>
    </row>
    <row r="75" spans="12:19" ht="39.9" customHeight="1">
      <c r="L75" s="79"/>
      <c r="M75" s="79"/>
      <c r="N75" s="80"/>
      <c r="O75" s="80"/>
      <c r="P75" s="80"/>
      <c r="Q75" s="80"/>
      <c r="R75" s="80"/>
      <c r="S75" s="80"/>
    </row>
    <row r="76" spans="12:19" ht="39.9" customHeight="1">
      <c r="L76" s="79"/>
      <c r="M76" s="79"/>
      <c r="N76" s="80"/>
      <c r="O76" s="80"/>
      <c r="P76" s="80"/>
      <c r="Q76" s="80"/>
      <c r="R76" s="80"/>
      <c r="S76" s="80"/>
    </row>
    <row r="77" spans="12:19" ht="39.9" customHeight="1">
      <c r="L77" s="79"/>
      <c r="M77" s="79"/>
      <c r="N77" s="80"/>
      <c r="O77" s="80"/>
      <c r="P77" s="80"/>
      <c r="Q77" s="80"/>
      <c r="R77" s="80"/>
      <c r="S77" s="80"/>
    </row>
    <row r="78" spans="12:19" ht="39.9" customHeight="1">
      <c r="L78" s="79"/>
      <c r="M78" s="79"/>
      <c r="N78" s="80"/>
      <c r="O78" s="80"/>
      <c r="P78" s="80"/>
      <c r="Q78" s="80"/>
      <c r="R78" s="80"/>
      <c r="S78" s="80"/>
    </row>
    <row r="79" spans="12:19" ht="39.9" customHeight="1">
      <c r="L79" s="79"/>
      <c r="M79" s="79"/>
      <c r="N79" s="80"/>
      <c r="O79" s="80"/>
      <c r="P79" s="80"/>
      <c r="Q79" s="80"/>
      <c r="R79" s="80"/>
      <c r="S79" s="80"/>
    </row>
    <row r="80" spans="12:19" ht="39.9" customHeight="1">
      <c r="L80" s="79"/>
      <c r="M80" s="79"/>
      <c r="N80" s="80"/>
      <c r="O80" s="80"/>
      <c r="P80" s="80"/>
      <c r="Q80" s="80"/>
      <c r="R80" s="80"/>
      <c r="S80" s="80"/>
    </row>
    <row r="81" spans="12:19" ht="39.9" customHeight="1">
      <c r="L81" s="79"/>
      <c r="M81" s="79"/>
      <c r="N81" s="80"/>
      <c r="O81" s="80"/>
      <c r="P81" s="80"/>
      <c r="Q81" s="80"/>
      <c r="R81" s="80"/>
      <c r="S81" s="80"/>
    </row>
    <row r="82" spans="12:19" ht="39.9" customHeight="1">
      <c r="L82" s="79"/>
      <c r="M82" s="79"/>
      <c r="N82" s="80"/>
      <c r="O82" s="80"/>
      <c r="P82" s="80"/>
      <c r="Q82" s="80"/>
      <c r="R82" s="80"/>
      <c r="S82" s="80"/>
    </row>
    <row r="83" spans="12:19" ht="39.9" customHeight="1">
      <c r="L83" s="79"/>
      <c r="M83" s="79"/>
      <c r="N83" s="80"/>
      <c r="O83" s="80"/>
      <c r="P83" s="80"/>
      <c r="Q83" s="80"/>
      <c r="R83" s="80"/>
      <c r="S83" s="80"/>
    </row>
    <row r="84" spans="12:19" ht="39.9" customHeight="1">
      <c r="L84" s="79"/>
      <c r="M84" s="79"/>
      <c r="N84" s="80"/>
      <c r="O84" s="80"/>
      <c r="P84" s="80"/>
      <c r="Q84" s="80"/>
      <c r="R84" s="80"/>
      <c r="S84" s="80"/>
    </row>
    <row r="85" spans="12:19" ht="39.9" customHeight="1">
      <c r="L85" s="79"/>
      <c r="M85" s="79"/>
      <c r="N85" s="80"/>
      <c r="O85" s="80"/>
      <c r="P85" s="80"/>
      <c r="Q85" s="80"/>
      <c r="R85" s="80"/>
      <c r="S85" s="80"/>
    </row>
    <row r="86" spans="12:19" ht="39.9" customHeight="1">
      <c r="L86" s="79"/>
      <c r="M86" s="79"/>
      <c r="N86" s="80"/>
      <c r="O86" s="80"/>
      <c r="P86" s="80"/>
      <c r="Q86" s="80"/>
      <c r="R86" s="80"/>
      <c r="S86" s="80"/>
    </row>
    <row r="87" spans="12:19" ht="39.9" customHeight="1">
      <c r="L87" s="79"/>
      <c r="M87" s="79"/>
      <c r="N87" s="80"/>
      <c r="O87" s="80"/>
      <c r="P87" s="80"/>
      <c r="Q87" s="80"/>
      <c r="R87" s="80"/>
      <c r="S87" s="80"/>
    </row>
    <row r="88" spans="12:19" ht="39.9" customHeight="1">
      <c r="L88" s="79"/>
      <c r="M88" s="79"/>
      <c r="N88" s="80"/>
      <c r="O88" s="80"/>
      <c r="P88" s="80"/>
      <c r="Q88" s="80"/>
      <c r="R88" s="80"/>
      <c r="S88" s="80"/>
    </row>
    <row r="89" spans="12:19" ht="39.9" customHeight="1">
      <c r="L89" s="79"/>
      <c r="M89" s="79"/>
      <c r="N89" s="80"/>
      <c r="O89" s="80"/>
      <c r="P89" s="80"/>
      <c r="Q89" s="80"/>
      <c r="R89" s="80"/>
      <c r="S89" s="80"/>
    </row>
    <row r="90" spans="12:19" ht="39.9" customHeight="1">
      <c r="L90" s="79"/>
      <c r="M90" s="79"/>
      <c r="N90" s="80"/>
      <c r="O90" s="80"/>
      <c r="P90" s="80"/>
      <c r="Q90" s="80"/>
      <c r="R90" s="80"/>
      <c r="S90" s="80"/>
    </row>
    <row r="91" spans="12:19" ht="39.9" customHeight="1">
      <c r="L91" s="79"/>
      <c r="M91" s="79"/>
      <c r="N91" s="80"/>
      <c r="O91" s="80"/>
      <c r="P91" s="80"/>
      <c r="Q91" s="80"/>
      <c r="R91" s="80"/>
      <c r="S91" s="80"/>
    </row>
    <row r="92" spans="12:19" ht="39.9" customHeight="1">
      <c r="L92" s="79"/>
      <c r="M92" s="79"/>
      <c r="N92" s="80"/>
      <c r="O92" s="80"/>
      <c r="P92" s="80"/>
      <c r="Q92" s="80"/>
      <c r="R92" s="80"/>
      <c r="S92" s="80"/>
    </row>
    <row r="93" spans="12:19" ht="39.9" customHeight="1">
      <c r="L93" s="79"/>
      <c r="M93" s="79"/>
      <c r="N93" s="80"/>
      <c r="O93" s="80"/>
      <c r="P93" s="80"/>
      <c r="Q93" s="80"/>
      <c r="R93" s="80"/>
      <c r="S93" s="80"/>
    </row>
    <row r="94" spans="12:19" ht="39.9" customHeight="1">
      <c r="L94" s="79"/>
      <c r="M94" s="79"/>
      <c r="N94" s="80"/>
      <c r="O94" s="80"/>
      <c r="P94" s="80"/>
      <c r="Q94" s="80"/>
      <c r="R94" s="80"/>
      <c r="S94" s="80"/>
    </row>
    <row r="95" spans="12:19" ht="39.9" customHeight="1">
      <c r="L95" s="79"/>
      <c r="M95" s="79"/>
      <c r="N95" s="80"/>
      <c r="O95" s="80"/>
      <c r="P95" s="80"/>
      <c r="Q95" s="80"/>
      <c r="R95" s="80"/>
      <c r="S95" s="80"/>
    </row>
    <row r="96" spans="12:19" ht="39.9" customHeight="1">
      <c r="L96" s="79"/>
      <c r="M96" s="79"/>
      <c r="N96" s="80"/>
      <c r="O96" s="80"/>
      <c r="P96" s="80"/>
      <c r="Q96" s="80"/>
      <c r="R96" s="80"/>
      <c r="S96" s="80"/>
    </row>
    <row r="97" spans="12:19" ht="39.9" customHeight="1">
      <c r="L97" s="79"/>
      <c r="M97" s="79"/>
      <c r="N97" s="80"/>
      <c r="O97" s="80"/>
      <c r="P97" s="80"/>
      <c r="Q97" s="80"/>
      <c r="R97" s="80"/>
      <c r="S97" s="80"/>
    </row>
    <row r="98" spans="12:19" ht="39.9" customHeight="1">
      <c r="L98" s="79"/>
      <c r="M98" s="79"/>
      <c r="N98" s="80"/>
      <c r="O98" s="80"/>
      <c r="P98" s="80"/>
      <c r="Q98" s="80"/>
      <c r="R98" s="80"/>
      <c r="S98" s="80"/>
    </row>
    <row r="99" spans="12:19" ht="39.9" customHeight="1">
      <c r="L99" s="79"/>
      <c r="M99" s="79"/>
      <c r="N99" s="80"/>
      <c r="O99" s="80"/>
      <c r="P99" s="80"/>
      <c r="Q99" s="80"/>
      <c r="R99" s="80"/>
      <c r="S99" s="80"/>
    </row>
    <row r="100" spans="12:19" ht="39.9" customHeight="1">
      <c r="L100" s="79"/>
      <c r="M100" s="79"/>
      <c r="N100" s="80"/>
      <c r="O100" s="80"/>
      <c r="P100" s="80"/>
      <c r="Q100" s="80"/>
      <c r="R100" s="80"/>
      <c r="S100" s="80"/>
    </row>
    <row r="101" spans="12:19" ht="39.9" customHeight="1">
      <c r="L101" s="79"/>
      <c r="M101" s="79"/>
      <c r="N101" s="80"/>
      <c r="O101" s="80"/>
      <c r="P101" s="80"/>
      <c r="Q101" s="80"/>
      <c r="R101" s="80"/>
      <c r="S101" s="80"/>
    </row>
    <row r="102" spans="12:19" ht="39.9" customHeight="1">
      <c r="L102" s="79"/>
      <c r="M102" s="79"/>
      <c r="N102" s="80"/>
      <c r="O102" s="80"/>
      <c r="P102" s="80"/>
      <c r="Q102" s="80"/>
      <c r="R102" s="80"/>
      <c r="S102" s="80"/>
    </row>
    <row r="103" spans="12:19" ht="39.9" customHeight="1">
      <c r="L103" s="79"/>
      <c r="M103" s="79"/>
      <c r="N103" s="80"/>
      <c r="O103" s="80"/>
      <c r="P103" s="80"/>
      <c r="Q103" s="80"/>
      <c r="R103" s="80"/>
      <c r="S103" s="80"/>
    </row>
    <row r="104" spans="12:19" ht="39.9" customHeight="1">
      <c r="L104" s="79"/>
      <c r="M104" s="79"/>
      <c r="N104" s="80"/>
      <c r="O104" s="80"/>
      <c r="P104" s="80"/>
      <c r="Q104" s="80"/>
      <c r="R104" s="80"/>
      <c r="S104" s="80"/>
    </row>
    <row r="105" spans="12:19" ht="39.9" customHeight="1">
      <c r="L105" s="79"/>
      <c r="M105" s="79"/>
      <c r="N105" s="80"/>
      <c r="O105" s="80"/>
      <c r="P105" s="80"/>
      <c r="Q105" s="80"/>
      <c r="R105" s="80"/>
      <c r="S105" s="80"/>
    </row>
    <row r="106" spans="12:19" ht="39.9" customHeight="1">
      <c r="L106" s="79"/>
      <c r="M106" s="79"/>
      <c r="N106" s="80"/>
      <c r="O106" s="80"/>
      <c r="P106" s="80"/>
      <c r="Q106" s="80"/>
      <c r="R106" s="80"/>
      <c r="S106" s="80"/>
    </row>
    <row r="107" spans="12:19" ht="39.9" customHeight="1">
      <c r="L107" s="79"/>
      <c r="M107" s="79"/>
      <c r="N107" s="80"/>
      <c r="O107" s="80"/>
      <c r="P107" s="80"/>
      <c r="Q107" s="80"/>
      <c r="R107" s="80"/>
      <c r="S107" s="80"/>
    </row>
    <row r="108" spans="12:19" ht="39.9" customHeight="1">
      <c r="L108" s="79"/>
      <c r="M108" s="79"/>
      <c r="N108" s="80"/>
      <c r="O108" s="80"/>
      <c r="P108" s="80"/>
      <c r="Q108" s="80"/>
      <c r="R108" s="80"/>
      <c r="S108" s="80"/>
    </row>
    <row r="109" spans="12:19" ht="39.9" customHeight="1">
      <c r="L109" s="79"/>
      <c r="M109" s="79"/>
      <c r="N109" s="80"/>
      <c r="O109" s="80"/>
      <c r="P109" s="80"/>
      <c r="Q109" s="80"/>
      <c r="R109" s="80"/>
      <c r="S109" s="80"/>
    </row>
    <row r="110" spans="12:19" ht="39.9" customHeight="1">
      <c r="L110" s="79"/>
      <c r="M110" s="79"/>
      <c r="N110" s="80"/>
      <c r="O110" s="80"/>
      <c r="P110" s="80"/>
      <c r="Q110" s="80"/>
      <c r="R110" s="80"/>
      <c r="S110" s="80"/>
    </row>
    <row r="111" spans="12:19" ht="39.9" customHeight="1">
      <c r="L111" s="79"/>
      <c r="M111" s="79"/>
      <c r="N111" s="80"/>
      <c r="O111" s="80"/>
      <c r="P111" s="80"/>
      <c r="Q111" s="80"/>
      <c r="R111" s="80"/>
      <c r="S111" s="80"/>
    </row>
    <row r="112" spans="12:19" ht="39.9" customHeight="1">
      <c r="L112" s="79"/>
      <c r="M112" s="79"/>
      <c r="N112" s="80"/>
      <c r="O112" s="80"/>
      <c r="P112" s="80"/>
      <c r="Q112" s="80"/>
      <c r="R112" s="80"/>
      <c r="S112" s="80"/>
    </row>
    <row r="113" spans="12:19" ht="39.9" customHeight="1">
      <c r="L113" s="79"/>
      <c r="M113" s="79"/>
      <c r="N113" s="80"/>
      <c r="O113" s="80"/>
      <c r="P113" s="80"/>
      <c r="Q113" s="80"/>
      <c r="R113" s="80"/>
      <c r="S113" s="80"/>
    </row>
    <row r="114" spans="12:19" ht="39.9" customHeight="1">
      <c r="L114" s="79"/>
      <c r="M114" s="79"/>
      <c r="N114" s="80"/>
      <c r="O114" s="80"/>
      <c r="P114" s="80"/>
      <c r="Q114" s="80"/>
      <c r="R114" s="80"/>
      <c r="S114" s="80"/>
    </row>
    <row r="115" spans="12:19" ht="39.9" customHeight="1">
      <c r="L115" s="79"/>
      <c r="M115" s="79"/>
      <c r="N115" s="80"/>
      <c r="O115" s="80"/>
      <c r="P115" s="80"/>
      <c r="Q115" s="80"/>
      <c r="R115" s="80"/>
      <c r="S115" s="80"/>
    </row>
    <row r="116" spans="12:19" ht="39.9" customHeight="1">
      <c r="L116" s="79"/>
      <c r="M116" s="79"/>
      <c r="N116" s="80"/>
      <c r="O116" s="80"/>
      <c r="P116" s="80"/>
      <c r="Q116" s="80"/>
      <c r="R116" s="80"/>
      <c r="S116" s="80"/>
    </row>
    <row r="117" spans="12:19" ht="39.9" customHeight="1">
      <c r="L117" s="79"/>
      <c r="M117" s="79"/>
      <c r="N117" s="80"/>
      <c r="O117" s="80"/>
      <c r="P117" s="80"/>
      <c r="Q117" s="80"/>
      <c r="R117" s="80"/>
      <c r="S117" s="80"/>
    </row>
    <row r="118" spans="12:19" ht="39.9" customHeight="1">
      <c r="L118" s="79"/>
      <c r="M118" s="79"/>
      <c r="N118" s="80"/>
      <c r="O118" s="80"/>
      <c r="P118" s="80"/>
      <c r="Q118" s="80"/>
      <c r="R118" s="80"/>
      <c r="S118" s="80"/>
    </row>
    <row r="119" spans="12:19" ht="39.9" customHeight="1">
      <c r="L119" s="79"/>
      <c r="M119" s="79"/>
      <c r="N119" s="80"/>
      <c r="O119" s="80"/>
      <c r="P119" s="80"/>
      <c r="Q119" s="80"/>
      <c r="R119" s="80"/>
      <c r="S119" s="80"/>
    </row>
    <row r="120" spans="12:19" ht="39.9" customHeight="1">
      <c r="L120" s="79"/>
      <c r="M120" s="79"/>
      <c r="N120" s="80"/>
      <c r="O120" s="80"/>
      <c r="P120" s="80"/>
      <c r="Q120" s="80"/>
      <c r="R120" s="80"/>
      <c r="S120" s="80"/>
    </row>
    <row r="121" spans="12:19" ht="39.9" customHeight="1">
      <c r="L121" s="79"/>
      <c r="M121" s="79"/>
      <c r="N121" s="80"/>
      <c r="O121" s="80"/>
      <c r="P121" s="80"/>
      <c r="Q121" s="80"/>
      <c r="R121" s="80"/>
      <c r="S121" s="80"/>
    </row>
    <row r="122" spans="12:19" ht="39.9" customHeight="1">
      <c r="L122" s="79"/>
      <c r="M122" s="79"/>
      <c r="N122" s="80"/>
      <c r="O122" s="80"/>
      <c r="P122" s="80"/>
      <c r="Q122" s="80"/>
      <c r="R122" s="80"/>
      <c r="S122" s="80"/>
    </row>
    <row r="123" spans="12:19" ht="39.9" customHeight="1">
      <c r="L123" s="79"/>
      <c r="M123" s="79"/>
      <c r="N123" s="80"/>
      <c r="O123" s="80"/>
      <c r="P123" s="80"/>
      <c r="Q123" s="80"/>
      <c r="R123" s="80"/>
      <c r="S123" s="80"/>
    </row>
    <row r="124" spans="12:19" ht="39.9" customHeight="1">
      <c r="L124" s="79"/>
      <c r="M124" s="79"/>
      <c r="N124" s="80"/>
      <c r="O124" s="80"/>
      <c r="P124" s="80"/>
      <c r="Q124" s="80"/>
      <c r="R124" s="80"/>
      <c r="S124" s="80"/>
    </row>
    <row r="125" spans="12:19" ht="39.9" customHeight="1">
      <c r="L125" s="79"/>
      <c r="M125" s="79"/>
      <c r="N125" s="80"/>
      <c r="O125" s="80"/>
      <c r="P125" s="80"/>
      <c r="Q125" s="80"/>
      <c r="R125" s="80"/>
      <c r="S125" s="80"/>
    </row>
    <row r="126" spans="12:19" ht="39.9" customHeight="1">
      <c r="L126" s="79"/>
      <c r="M126" s="79"/>
      <c r="N126" s="80"/>
      <c r="O126" s="80"/>
      <c r="P126" s="80"/>
      <c r="Q126" s="80"/>
      <c r="R126" s="80"/>
      <c r="S126" s="80"/>
    </row>
    <row r="127" spans="12:19" ht="39.9" customHeight="1">
      <c r="L127" s="79"/>
      <c r="M127" s="79"/>
      <c r="N127" s="80"/>
      <c r="O127" s="80"/>
      <c r="P127" s="80"/>
      <c r="Q127" s="80"/>
      <c r="R127" s="80"/>
      <c r="S127" s="80"/>
    </row>
    <row r="128" spans="12:19" ht="39.9" customHeight="1">
      <c r="L128" s="79"/>
      <c r="M128" s="79"/>
      <c r="N128" s="80"/>
      <c r="O128" s="80"/>
      <c r="P128" s="80"/>
      <c r="Q128" s="80"/>
      <c r="R128" s="80"/>
      <c r="S128" s="80"/>
    </row>
    <row r="129" spans="12:19" ht="39.9" customHeight="1">
      <c r="L129" s="79"/>
      <c r="M129" s="79"/>
      <c r="N129" s="80"/>
      <c r="O129" s="80"/>
      <c r="P129" s="80"/>
      <c r="Q129" s="80"/>
      <c r="R129" s="80"/>
      <c r="S129" s="80"/>
    </row>
  </sheetData>
  <sheetProtection sheet="1" objects="1" scenarios="1"/>
  <mergeCells count="12">
    <mergeCell ref="G48:V48"/>
    <mergeCell ref="Y9:AA10"/>
    <mergeCell ref="Y5:AA5"/>
    <mergeCell ref="H1:J1"/>
    <mergeCell ref="H16:J16"/>
    <mergeCell ref="H31:J31"/>
    <mergeCell ref="L16:M16"/>
    <mergeCell ref="P16:R16"/>
    <mergeCell ref="P1:R1"/>
    <mergeCell ref="L31:M31"/>
    <mergeCell ref="P31:R31"/>
    <mergeCell ref="W3:AA3"/>
  </mergeCells>
  <phoneticPr fontId="1"/>
  <conditionalFormatting sqref="H28 J28 L28 N28 P28 R28 T28">
    <cfRule type="expression" dxfId="617" priority="91">
      <formula>H$2="土"</formula>
    </cfRule>
    <cfRule type="expression" dxfId="616" priority="89">
      <formula>MONTH(H28)&lt;&gt;$H$1</formula>
    </cfRule>
    <cfRule type="expression" dxfId="615" priority="92">
      <formula>I28&lt;&gt;""</formula>
    </cfRule>
    <cfRule type="expression" dxfId="614" priority="90">
      <formula>H$2="日"</formula>
    </cfRule>
  </conditionalFormatting>
  <conditionalFormatting sqref="H43 J43 L43 N43 P43 R43 T43">
    <cfRule type="expression" dxfId="613" priority="75">
      <formula>H$2="土"</formula>
    </cfRule>
    <cfRule type="expression" dxfId="612" priority="74">
      <formula>H$2="日"</formula>
    </cfRule>
    <cfRule type="expression" dxfId="611" priority="76">
      <formula>I43&lt;&gt;""</formula>
    </cfRule>
    <cfRule type="expression" dxfId="610" priority="73">
      <formula>MONTH(H43)&lt;&gt;$H$1</formula>
    </cfRule>
  </conditionalFormatting>
  <conditionalFormatting sqref="H3:T3 H5:T5 H7:T7 H9:T9 H11:T11">
    <cfRule type="expression" dxfId="609" priority="4899">
      <formula>MONTH(H3)&lt;&gt;$H$1</formula>
    </cfRule>
    <cfRule type="expression" dxfId="608" priority="4902">
      <formula>I3&lt;&gt;""</formula>
    </cfRule>
    <cfRule type="expression" dxfId="607" priority="4900">
      <formula>H$2="日"</formula>
    </cfRule>
    <cfRule type="expression" dxfId="606" priority="4901">
      <formula>H$2="土"</formula>
    </cfRule>
  </conditionalFormatting>
  <conditionalFormatting sqref="H13:T13">
    <cfRule type="expression" dxfId="605" priority="9">
      <formula>MONTH(H13)&lt;&gt;$H$1</formula>
    </cfRule>
    <cfRule type="expression" dxfId="604" priority="11">
      <formula>H$2="土"</formula>
    </cfRule>
    <cfRule type="expression" dxfId="603" priority="12">
      <formula>I13&lt;&gt;""</formula>
    </cfRule>
    <cfRule type="expression" dxfId="602" priority="10">
      <formula>H$2="日"</formula>
    </cfRule>
  </conditionalFormatting>
  <conditionalFormatting sqref="H18:T18 H20:T20 H22:T22 H24:T24 H26:T26">
    <cfRule type="expression" dxfId="601" priority="96">
      <formula>I18&lt;&gt;""</formula>
    </cfRule>
    <cfRule type="expression" dxfId="600" priority="95">
      <formula>H$2="土"</formula>
    </cfRule>
    <cfRule type="expression" dxfId="599" priority="94">
      <formula>H$2="日"</formula>
    </cfRule>
    <cfRule type="expression" dxfId="598" priority="93">
      <formula>MONTH(H18)&lt;&gt;$H$16</formula>
    </cfRule>
  </conditionalFormatting>
  <conditionalFormatting sqref="H33:T33 H35:T35 H37:T37 H39:T39 H41:T41">
    <cfRule type="expression" dxfId="597" priority="80">
      <formula>I33&lt;&gt;""</formula>
    </cfRule>
    <cfRule type="expression" dxfId="596" priority="79">
      <formula>H$2="土"</formula>
    </cfRule>
    <cfRule type="expression" dxfId="595" priority="77">
      <formula>MONTH(H33)&lt;&gt;$H$31</formula>
    </cfRule>
    <cfRule type="expression" dxfId="594" priority="78">
      <formula>H$2="日"</formula>
    </cfRule>
  </conditionalFormatting>
  <conditionalFormatting sqref="I28">
    <cfRule type="expression" dxfId="593" priority="72">
      <formula>J28&lt;&gt;""</formula>
    </cfRule>
    <cfRule type="expression" dxfId="592" priority="71">
      <formula>I$2="土"</formula>
    </cfRule>
    <cfRule type="expression" dxfId="591" priority="70">
      <formula>I$2="日"</formula>
    </cfRule>
    <cfRule type="expression" dxfId="590" priority="69">
      <formula>MONTH(I28)&lt;&gt;$H$16</formula>
    </cfRule>
  </conditionalFormatting>
  <conditionalFormatting sqref="I43">
    <cfRule type="expression" dxfId="589" priority="49">
      <formula>MONTH(I43)&lt;&gt;$H$31</formula>
    </cfRule>
    <cfRule type="expression" dxfId="588" priority="50">
      <formula>I$2="日"</formula>
    </cfRule>
    <cfRule type="expression" dxfId="587" priority="51">
      <formula>I$2="土"</formula>
    </cfRule>
    <cfRule type="expression" dxfId="586" priority="52">
      <formula>J43&lt;&gt;""</formula>
    </cfRule>
  </conditionalFormatting>
  <conditionalFormatting sqref="K28">
    <cfRule type="expression" dxfId="585" priority="68">
      <formula>L28&lt;&gt;""</formula>
    </cfRule>
    <cfRule type="expression" dxfId="584" priority="67">
      <formula>K$2="土"</formula>
    </cfRule>
    <cfRule type="expression" dxfId="583" priority="65">
      <formula>MONTH(K28)&lt;&gt;$H$16</formula>
    </cfRule>
    <cfRule type="expression" dxfId="582" priority="66">
      <formula>K$2="日"</formula>
    </cfRule>
  </conditionalFormatting>
  <conditionalFormatting sqref="K43">
    <cfRule type="expression" dxfId="581" priority="48">
      <formula>L43&lt;&gt;""</formula>
    </cfRule>
    <cfRule type="expression" dxfId="580" priority="45">
      <formula>MONTH(K43)&lt;&gt;$H$31</formula>
    </cfRule>
    <cfRule type="expression" dxfId="579" priority="46">
      <formula>K$2="日"</formula>
    </cfRule>
    <cfRule type="expression" dxfId="578" priority="47">
      <formula>K$2="土"</formula>
    </cfRule>
  </conditionalFormatting>
  <conditionalFormatting sqref="M28">
    <cfRule type="expression" dxfId="577" priority="61">
      <formula>MONTH(M28)&lt;&gt;$H$16</formula>
    </cfRule>
    <cfRule type="expression" dxfId="576" priority="62">
      <formula>M$2="日"</formula>
    </cfRule>
    <cfRule type="expression" dxfId="575" priority="63">
      <formula>M$2="土"</formula>
    </cfRule>
    <cfRule type="expression" dxfId="574" priority="64">
      <formula>N28&lt;&gt;""</formula>
    </cfRule>
  </conditionalFormatting>
  <conditionalFormatting sqref="M43">
    <cfRule type="expression" dxfId="573" priority="44">
      <formula>N43&lt;&gt;""</formula>
    </cfRule>
    <cfRule type="expression" dxfId="572" priority="43">
      <formula>M$2="土"</formula>
    </cfRule>
    <cfRule type="expression" dxfId="571" priority="42">
      <formula>M$2="日"</formula>
    </cfRule>
    <cfRule type="expression" dxfId="570" priority="41">
      <formula>MONTH(M43)&lt;&gt;$H$31</formula>
    </cfRule>
  </conditionalFormatting>
  <conditionalFormatting sqref="O28">
    <cfRule type="expression" dxfId="569" priority="57">
      <formula>MONTH(O28)&lt;&gt;$H$16</formula>
    </cfRule>
    <cfRule type="expression" dxfId="568" priority="58">
      <formula>O$2="日"</formula>
    </cfRule>
    <cfRule type="expression" dxfId="567" priority="59">
      <formula>O$2="土"</formula>
    </cfRule>
    <cfRule type="expression" dxfId="566" priority="60">
      <formula>P28&lt;&gt;""</formula>
    </cfRule>
  </conditionalFormatting>
  <conditionalFormatting sqref="O43">
    <cfRule type="expression" dxfId="565" priority="40">
      <formula>P43&lt;&gt;""</formula>
    </cfRule>
    <cfRule type="expression" dxfId="564" priority="38">
      <formula>O$2="日"</formula>
    </cfRule>
    <cfRule type="expression" dxfId="563" priority="37">
      <formula>MONTH(O43)&lt;&gt;$H$31</formula>
    </cfRule>
    <cfRule type="expression" dxfId="562" priority="39">
      <formula>O$2="土"</formula>
    </cfRule>
  </conditionalFormatting>
  <conditionalFormatting sqref="Q28">
    <cfRule type="expression" dxfId="561" priority="56">
      <formula>R28&lt;&gt;""</formula>
    </cfRule>
    <cfRule type="expression" dxfId="560" priority="55">
      <formula>Q$2="土"</formula>
    </cfRule>
    <cfRule type="expression" dxfId="559" priority="54">
      <formula>Q$2="日"</formula>
    </cfRule>
    <cfRule type="expression" dxfId="558" priority="53">
      <formula>MONTH(Q28)&lt;&gt;$H$16</formula>
    </cfRule>
  </conditionalFormatting>
  <conditionalFormatting sqref="Q43">
    <cfRule type="expression" dxfId="557" priority="36">
      <formula>R43&lt;&gt;""</formula>
    </cfRule>
    <cfRule type="expression" dxfId="556" priority="35">
      <formula>Q$2="土"</formula>
    </cfRule>
    <cfRule type="expression" dxfId="555" priority="34">
      <formula>Q$2="日"</formula>
    </cfRule>
    <cfRule type="expression" dxfId="554" priority="33">
      <formula>MONTH(Q43)&lt;&gt;$H$31</formula>
    </cfRule>
  </conditionalFormatting>
  <conditionalFormatting sqref="S28">
    <cfRule type="expression" dxfId="553" priority="8">
      <formula>T28&lt;&gt;""</formula>
    </cfRule>
    <cfRule type="expression" dxfId="552" priority="7">
      <formula>S$2="土"</formula>
    </cfRule>
    <cfRule type="expression" dxfId="551" priority="6">
      <formula>S$2="日"</formula>
    </cfRule>
    <cfRule type="expression" dxfId="550" priority="5">
      <formula>MONTH(S28)&lt;&gt;$H$16</formula>
    </cfRule>
  </conditionalFormatting>
  <conditionalFormatting sqref="S43">
    <cfRule type="expression" dxfId="549" priority="1">
      <formula>MONTH(S43)&lt;&gt;$H$31</formula>
    </cfRule>
    <cfRule type="expression" dxfId="548" priority="4">
      <formula>T43&lt;&gt;""</formula>
    </cfRule>
    <cfRule type="expression" dxfId="547" priority="3">
      <formula>S$2="土"</formula>
    </cfRule>
    <cfRule type="expression" dxfId="546" priority="2">
      <formula>S$2="日"</formula>
    </cfRule>
  </conditionalFormatting>
  <dataValidations count="2">
    <dataValidation type="whole" allowBlank="1" showInputMessage="1" showErrorMessage="1" sqref="Y5" xr:uid="{00000000-0002-0000-0700-000000000000}">
      <formula1>1</formula1>
      <formula2>3000</formula2>
    </dataValidation>
    <dataValidation type="list" allowBlank="1" showInputMessage="1" showErrorMessage="1" sqref="Y9" xr:uid="{00000000-0002-0000-0700-000001000000}">
      <formula1>"1,2,3,4,5,6,7,8,9,10,11,12"</formula1>
    </dataValidation>
  </dataValidations>
  <pageMargins left="0" right="0" top="0" bottom="0" header="0" footer="0"/>
  <pageSetup paperSize="9" scale="115" fitToHeight="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BQ135"/>
  <sheetViews>
    <sheetView view="pageBreakPreview" zoomScale="55" zoomScaleNormal="100" zoomScaleSheetLayoutView="55" workbookViewId="0"/>
  </sheetViews>
  <sheetFormatPr defaultColWidth="9" defaultRowHeight="39.9" customHeight="1"/>
  <cols>
    <col min="1" max="1" width="2.88671875" style="2" customWidth="1"/>
    <col min="2" max="2" width="11.77734375" style="2" customWidth="1"/>
    <col min="3" max="3" width="9" style="2"/>
    <col min="4" max="5" width="3.109375" style="2" customWidth="1"/>
    <col min="6" max="20" width="3.109375" style="23" customWidth="1"/>
    <col min="21" max="21" width="4.88671875" style="54" customWidth="1"/>
    <col min="22" max="22" width="5.6640625" style="54" hidden="1" customWidth="1"/>
    <col min="23" max="23" width="4.88671875" style="18" customWidth="1"/>
    <col min="24" max="24" width="5.6640625" style="18" hidden="1" customWidth="1"/>
    <col min="25" max="25" width="4.88671875" style="17" customWidth="1"/>
    <col min="26" max="26" width="5.6640625" style="17" hidden="1" customWidth="1"/>
    <col min="27" max="27" width="4.88671875" style="18" customWidth="1"/>
    <col min="28" max="28" width="5.6640625" style="18" hidden="1" customWidth="1"/>
    <col min="29" max="29" width="4.88671875" style="18" customWidth="1"/>
    <col min="30" max="30" width="5.6640625" style="18" hidden="1" customWidth="1"/>
    <col min="31" max="31" width="4.88671875" style="18" customWidth="1"/>
    <col min="32" max="32" width="5.6640625" style="18" hidden="1" customWidth="1"/>
    <col min="33" max="33" width="4.88671875" style="2" customWidth="1"/>
    <col min="34" max="34" width="5.109375" style="2" hidden="1" customWidth="1"/>
    <col min="35" max="42" width="4.88671875" style="2" customWidth="1"/>
    <col min="43" max="43" width="5.6640625" style="2" hidden="1" customWidth="1"/>
    <col min="44" max="44" width="4.88671875" style="2" customWidth="1"/>
    <col min="45" max="45" width="5.6640625" style="2" hidden="1" customWidth="1"/>
    <col min="46" max="46" width="4.88671875" style="2" customWidth="1"/>
    <col min="47" max="47" width="5.6640625" style="2" hidden="1" customWidth="1"/>
    <col min="48" max="48" width="4.88671875" style="2" customWidth="1"/>
    <col min="49" max="49" width="5.6640625" style="2" hidden="1" customWidth="1"/>
    <col min="50" max="50" width="4.88671875" style="2" customWidth="1"/>
    <col min="51" max="51" width="5.6640625" style="2" hidden="1" customWidth="1"/>
    <col min="52" max="52" width="4.88671875" style="2" customWidth="1"/>
    <col min="53" max="53" width="5.6640625" style="2" hidden="1" customWidth="1"/>
    <col min="54" max="54" width="4.88671875" style="2" customWidth="1"/>
    <col min="55" max="55" width="3.109375" style="23" hidden="1" customWidth="1"/>
    <col min="56" max="69" width="3.109375" style="23" customWidth="1"/>
    <col min="70" max="16384" width="9" style="2"/>
  </cols>
  <sheetData>
    <row r="1" spans="2:69" ht="9.9" customHeight="1">
      <c r="T1" s="245"/>
      <c r="U1" s="44"/>
      <c r="V1" s="44"/>
      <c r="W1" s="45"/>
      <c r="X1" s="45"/>
      <c r="Y1" s="24"/>
      <c r="Z1" s="24"/>
      <c r="AA1" s="45"/>
      <c r="AB1" s="45"/>
      <c r="AC1" s="45"/>
      <c r="AD1" s="45"/>
      <c r="AE1" s="45"/>
      <c r="AF1" s="45"/>
      <c r="AG1" s="23"/>
      <c r="AH1" s="23"/>
      <c r="AI1" s="23"/>
      <c r="AJ1" s="23"/>
      <c r="AK1" s="23"/>
      <c r="AL1" s="23"/>
      <c r="AM1" s="23"/>
      <c r="AN1" s="23"/>
      <c r="AO1" s="23"/>
      <c r="AP1" s="23"/>
      <c r="AQ1" s="23"/>
      <c r="AR1" s="23"/>
      <c r="AS1" s="23"/>
      <c r="AT1" s="23"/>
      <c r="AU1" s="23"/>
      <c r="AV1" s="23"/>
      <c r="AW1" s="23"/>
      <c r="AX1" s="23"/>
      <c r="AY1" s="23"/>
      <c r="AZ1" s="23"/>
      <c r="BA1" s="23"/>
      <c r="BB1" s="23"/>
      <c r="BD1" s="246"/>
    </row>
    <row r="2" spans="2:69" s="31" customFormat="1" ht="21.75" customHeight="1" thickBot="1">
      <c r="D2" s="27"/>
      <c r="E2" s="27"/>
      <c r="F2" s="27"/>
      <c r="G2" s="27"/>
      <c r="H2" s="27"/>
      <c r="I2" s="27"/>
      <c r="J2" s="27"/>
      <c r="K2" s="27"/>
      <c r="L2" s="27"/>
      <c r="M2" s="27"/>
      <c r="N2" s="27"/>
      <c r="O2" s="27"/>
      <c r="P2" s="27"/>
      <c r="Q2" s="27"/>
      <c r="R2" s="27"/>
      <c r="S2" s="27"/>
      <c r="T2" s="247"/>
      <c r="U2" s="28">
        <f>MONTH(DATE(C6,C10-1,1))</f>
        <v>12</v>
      </c>
      <c r="V2" s="27"/>
      <c r="W2" s="27" t="s">
        <v>1</v>
      </c>
      <c r="X2" s="203"/>
      <c r="Y2" s="29"/>
      <c r="Z2" s="29"/>
      <c r="AA2" s="203"/>
      <c r="AB2" s="203"/>
      <c r="AC2" s="470">
        <f>YEAR(DATE(C6,C10-1,1))</f>
        <v>2024</v>
      </c>
      <c r="AD2" s="470"/>
      <c r="AE2" s="470"/>
      <c r="AF2" s="69"/>
      <c r="AG2" s="70" t="s">
        <v>18</v>
      </c>
      <c r="AH2" s="27"/>
      <c r="AI2" s="27"/>
      <c r="AK2" s="151"/>
      <c r="AL2" s="151"/>
      <c r="AN2" s="41"/>
      <c r="AO2" s="27"/>
      <c r="AP2" s="28">
        <f>MONTH(DATE(C6,C10+1,1))</f>
        <v>2</v>
      </c>
      <c r="AQ2" s="30"/>
      <c r="AR2" s="471" t="s">
        <v>1</v>
      </c>
      <c r="AS2" s="471"/>
      <c r="AT2" s="29"/>
      <c r="AU2" s="29"/>
      <c r="AV2" s="203"/>
      <c r="AW2" s="203"/>
      <c r="AX2" s="470">
        <f>YEAR(DATE(C6,C10+1,1))</f>
        <v>2025</v>
      </c>
      <c r="AY2" s="470"/>
      <c r="AZ2" s="470"/>
      <c r="BA2" s="71"/>
      <c r="BB2" s="70" t="s">
        <v>18</v>
      </c>
      <c r="BC2" s="27"/>
      <c r="BD2" s="248"/>
      <c r="BE2" s="27"/>
      <c r="BF2" s="27"/>
      <c r="BG2" s="27"/>
      <c r="BH2" s="27"/>
      <c r="BI2" s="27"/>
      <c r="BJ2" s="27"/>
      <c r="BK2" s="27"/>
      <c r="BL2" s="27"/>
      <c r="BM2" s="27"/>
      <c r="BN2" s="27"/>
      <c r="BO2" s="27"/>
      <c r="BP2" s="27"/>
      <c r="BQ2" s="27"/>
    </row>
    <row r="3" spans="2:69" s="34" customFormat="1" ht="15" customHeight="1" thickTop="1" thickBot="1">
      <c r="B3" s="468" t="s">
        <v>70</v>
      </c>
      <c r="C3" s="468"/>
      <c r="D3" s="468"/>
      <c r="E3" s="468"/>
      <c r="F3" s="468"/>
      <c r="G3" s="223"/>
      <c r="H3" s="223"/>
      <c r="I3" s="223"/>
      <c r="J3" s="223"/>
      <c r="K3" s="223"/>
      <c r="L3" s="223"/>
      <c r="M3" s="223"/>
      <c r="N3" s="223"/>
      <c r="O3" s="223"/>
      <c r="P3" s="223"/>
      <c r="Q3" s="223"/>
      <c r="R3" s="223"/>
      <c r="S3" s="223"/>
      <c r="T3" s="249"/>
      <c r="U3" s="218" t="str">
        <f>CHOOSE(D22,"月","火","水","木","金","土","日","月","火","水","木","金","土","日")</f>
        <v>日</v>
      </c>
      <c r="V3" s="218"/>
      <c r="W3" s="218" t="str">
        <f>CHOOSE(D22+1,"月","火","水","木","金","土","日","月","火","水","木","金","土","日")</f>
        <v>月</v>
      </c>
      <c r="X3" s="218"/>
      <c r="Y3" s="218" t="str">
        <f>CHOOSE(D22+2,"月","火","水","木","金","土","日","月","火","水","木","金","土","日")</f>
        <v>火</v>
      </c>
      <c r="Z3" s="218"/>
      <c r="AA3" s="218" t="str">
        <f>CHOOSE(D22+3,"月","火","水","木","金","土","日","月","火","水","木","金","土","日")</f>
        <v>水</v>
      </c>
      <c r="AB3" s="218"/>
      <c r="AC3" s="218" t="str">
        <f>CHOOSE(D22+4,"月","火","水","木","金","土","日","月","火","水","木","金","土","日")</f>
        <v>木</v>
      </c>
      <c r="AD3" s="218"/>
      <c r="AE3" s="218" t="str">
        <f>CHOOSE(D22+5,"月","火","水","木","金","土","日","月","火","水","木","金","土","日")</f>
        <v>金</v>
      </c>
      <c r="AF3" s="218"/>
      <c r="AG3" s="218" t="str">
        <f>CHOOSE(D22+6,"月","火","水","木","金","土","日","月","火","水","木","金","土","日")</f>
        <v>土</v>
      </c>
      <c r="AH3" s="239" t="str">
        <f ca="1">IFERROR(VLOOKUP(AG4,INDIRECT("祝祭日"),2,0),"")</f>
        <v/>
      </c>
      <c r="AI3" s="227"/>
      <c r="AJ3" s="571">
        <f>C10</f>
        <v>1</v>
      </c>
      <c r="AK3" s="571"/>
      <c r="AL3" s="571"/>
      <c r="AM3" s="572" t="s">
        <v>1</v>
      </c>
      <c r="AN3" s="572"/>
      <c r="AO3" s="32"/>
      <c r="AP3" s="218" t="str">
        <f>CHOOSE(D22,"月","火","水","木","金","土","日","月","火","水","木","金","土","日")</f>
        <v>日</v>
      </c>
      <c r="AQ3" s="218"/>
      <c r="AR3" s="218" t="str">
        <f>CHOOSE(D22+1,"月","火","水","木","金","土","日","月","火","水","木","金","土","日")</f>
        <v>月</v>
      </c>
      <c r="AS3" s="218"/>
      <c r="AT3" s="218" t="str">
        <f>CHOOSE(D22+2,"月","火","水","木","金","土","日","月","火","水","木","金","土","日")</f>
        <v>火</v>
      </c>
      <c r="AU3" s="218"/>
      <c r="AV3" s="218" t="str">
        <f>CHOOSE(D22+3,"月","火","水","木","金","土","日","月","火","水","木","金","土","日")</f>
        <v>水</v>
      </c>
      <c r="AW3" s="218"/>
      <c r="AX3" s="218" t="str">
        <f>CHOOSE(D22+4,"月","火","水","木","金","土","日","月","火","水","木","金","土","日")</f>
        <v>木</v>
      </c>
      <c r="AY3" s="218"/>
      <c r="AZ3" s="218" t="str">
        <f>CHOOSE(D22+5,"月","火","水","木","金","土","日","月","火","水","木","金","土","日")</f>
        <v>金</v>
      </c>
      <c r="BA3" s="218"/>
      <c r="BB3" s="218" t="str">
        <f>CHOOSE(D22+6,"月","火","水","木","金","土","日","月","火","水","木","金","土","日")</f>
        <v>土</v>
      </c>
      <c r="BC3" s="32"/>
      <c r="BD3" s="301"/>
      <c r="BE3" s="223"/>
      <c r="BF3" s="223"/>
      <c r="BG3" s="223"/>
      <c r="BH3" s="223"/>
      <c r="BI3" s="223"/>
      <c r="BJ3" s="223"/>
      <c r="BK3" s="223"/>
      <c r="BL3" s="223"/>
      <c r="BM3" s="223"/>
      <c r="BN3" s="223"/>
      <c r="BO3" s="223"/>
      <c r="BP3" s="223"/>
      <c r="BQ3" s="223"/>
    </row>
    <row r="4" spans="2:69" s="6" customFormat="1" ht="15" customHeight="1" thickTop="1" thickBot="1">
      <c r="B4" s="468"/>
      <c r="C4" s="468"/>
      <c r="D4" s="468"/>
      <c r="E4" s="468"/>
      <c r="F4" s="468"/>
      <c r="G4" s="223"/>
      <c r="H4" s="223"/>
      <c r="I4" s="223"/>
      <c r="J4" s="223"/>
      <c r="K4" s="223"/>
      <c r="L4" s="223"/>
      <c r="M4" s="223"/>
      <c r="N4" s="223"/>
      <c r="O4" s="223"/>
      <c r="P4" s="223"/>
      <c r="Q4" s="223"/>
      <c r="R4" s="223"/>
      <c r="S4" s="223"/>
      <c r="T4" s="249"/>
      <c r="U4" s="260">
        <f>IF(OR((B22&lt;&gt;C22),(B22=MONTH(DATE(C6,C10-1,1)))),DATE(C6,C10-1,1)-WEEKDAY(DATE(C6,C10-1,1))-6+D22,DATE(C6,C10-1,1)-WEEKDAY(DATE(C6,C10-1,1))+1+D22)</f>
        <v>45627</v>
      </c>
      <c r="V4" s="260" t="str">
        <f ca="1">IFERROR(VLOOKUP(U5,INDIRECT("祝祭日"),2,0),"")</f>
        <v/>
      </c>
      <c r="W4" s="260">
        <f t="shared" ref="W4:W15" si="0">U4+1</f>
        <v>45628</v>
      </c>
      <c r="X4" s="260" t="str">
        <f ca="1">IFERROR(VLOOKUP(W5,INDIRECT("祝祭日"),2,0),"")</f>
        <v/>
      </c>
      <c r="Y4" s="260">
        <f t="shared" ref="Y4:Y15" si="1">W4+1</f>
        <v>45629</v>
      </c>
      <c r="Z4" s="260" t="str">
        <f ca="1">IFERROR(VLOOKUP(Y5,INDIRECT("祝祭日"),2,0),"")</f>
        <v/>
      </c>
      <c r="AA4" s="260">
        <f t="shared" ref="AA4:AA15" si="2">Y4+1</f>
        <v>45630</v>
      </c>
      <c r="AB4" s="260" t="str">
        <f ca="1">IFERROR(VLOOKUP(AA5,INDIRECT("祝祭日"),2,0),"")</f>
        <v/>
      </c>
      <c r="AC4" s="260">
        <f t="shared" ref="AC4:AC15" si="3">AA4+1</f>
        <v>45631</v>
      </c>
      <c r="AD4" s="260" t="str">
        <f ca="1">IFERROR(VLOOKUP(AC5,INDIRECT("祝祭日"),2,0),"")</f>
        <v/>
      </c>
      <c r="AE4" s="260">
        <f t="shared" ref="AE4:AE15" si="4">AC4+1</f>
        <v>45632</v>
      </c>
      <c r="AF4" s="260" t="str">
        <f ca="1">IFERROR(VLOOKUP(AE5,INDIRECT("祝祭日"),2,0),"")</f>
        <v/>
      </c>
      <c r="AG4" s="260">
        <f t="shared" ref="AG4:AG15" si="5">AE4+1</f>
        <v>45633</v>
      </c>
      <c r="AH4" s="60" t="str">
        <f ca="1">IFERROR(VLOOKUP(AG5,INDIRECT("祝祭日"),2,0),"")</f>
        <v/>
      </c>
      <c r="AI4" s="227"/>
      <c r="AJ4" s="571"/>
      <c r="AK4" s="571"/>
      <c r="AL4" s="571"/>
      <c r="AM4" s="572"/>
      <c r="AN4" s="572"/>
      <c r="AO4" s="240"/>
      <c r="AP4" s="260">
        <f>IF(OR((B25&lt;&gt;C25),(B25=MONTH(DATE(C6,C10+1,1)))),DATE(C6,C10+1,1)-WEEKDAY(DATE(C6,C10+1,1))-6+D25,DATE(C6,C10+1,1)-WEEKDAY(DATE(C6,C10+1,1))+1+D25)</f>
        <v>45683</v>
      </c>
      <c r="AQ4" s="260" t="str">
        <f ca="1">IFERROR(VLOOKUP(AP5,INDIRECT("祝祭日"),2,0),"")</f>
        <v/>
      </c>
      <c r="AR4" s="260">
        <f t="shared" ref="AR4:AR15" si="6">AP4+1</f>
        <v>45684</v>
      </c>
      <c r="AS4" s="260" t="str">
        <f ca="1">IFERROR(VLOOKUP(AR5,INDIRECT("祝祭日"),2,0),"")</f>
        <v/>
      </c>
      <c r="AT4" s="260">
        <f t="shared" ref="AT4:AT15" si="7">AR4+1</f>
        <v>45685</v>
      </c>
      <c r="AU4" s="260" t="str">
        <f ca="1">IFERROR(VLOOKUP(AT5,INDIRECT("祝祭日"),2,0),"")</f>
        <v/>
      </c>
      <c r="AV4" s="260">
        <f t="shared" ref="AV4:AV15" si="8">AT4+1</f>
        <v>45686</v>
      </c>
      <c r="AW4" s="260" t="str">
        <f ca="1">IFERROR(VLOOKUP(AV5,INDIRECT("祝祭日"),2,0),"")</f>
        <v/>
      </c>
      <c r="AX4" s="260">
        <f t="shared" ref="AX4:AX15" si="9">AV4+1</f>
        <v>45687</v>
      </c>
      <c r="AY4" s="260" t="str">
        <f ca="1">IFERROR(VLOOKUP(AX5,INDIRECT("祝祭日"),2,0),"")</f>
        <v/>
      </c>
      <c r="AZ4" s="260">
        <f t="shared" ref="AZ4:AZ15" si="10">AX4+1</f>
        <v>45688</v>
      </c>
      <c r="BA4" s="260" t="str">
        <f ca="1">IFERROR(VLOOKUP(AZ5,INDIRECT("祝祭日"),2,0),"")</f>
        <v/>
      </c>
      <c r="BB4" s="260">
        <f t="shared" ref="BB4:BB15" si="11">AZ4+1</f>
        <v>45689</v>
      </c>
      <c r="BC4" s="298" t="str">
        <f ca="1">IFERROR(VLOOKUP(BB5,INDIRECT("祝祭日"),2,0),"")</f>
        <v/>
      </c>
      <c r="BD4" s="301"/>
      <c r="BE4" s="223"/>
      <c r="BF4" s="223"/>
      <c r="BG4" s="223"/>
      <c r="BH4" s="223"/>
      <c r="BI4" s="223"/>
      <c r="BJ4" s="223"/>
      <c r="BK4" s="223"/>
      <c r="BL4" s="223"/>
      <c r="BM4" s="223"/>
      <c r="BN4" s="223"/>
      <c r="BO4" s="223"/>
      <c r="BP4" s="223"/>
      <c r="BQ4" s="223"/>
    </row>
    <row r="5" spans="2:69" ht="15.75" hidden="1" customHeight="1" thickTop="1" thickBot="1">
      <c r="D5" s="23"/>
      <c r="E5" s="23"/>
      <c r="T5" s="245"/>
      <c r="U5" s="261">
        <f>IF(OR((B22&lt;&gt;C22),(B22=MONTH(DATE(C6,C10-1,1)))),DATE(C6,C10-1,1)-WEEKDAY(DATE(C6,C10-1,1))-6+D22,DATE(C6,C10-1,1)-WEEKDAY(DATE(C6,C10-1,1))+1+D22)</f>
        <v>45627</v>
      </c>
      <c r="V5" s="260" t="str">
        <f t="shared" ref="V5:AF15" ca="1" si="12">IFERROR(VLOOKUP(U6,INDIRECT("祝祭日"),2,0),"")</f>
        <v/>
      </c>
      <c r="W5" s="261">
        <f t="shared" si="0"/>
        <v>45628</v>
      </c>
      <c r="X5" s="260" t="str">
        <f t="shared" ca="1" si="12"/>
        <v/>
      </c>
      <c r="Y5" s="261">
        <f t="shared" si="1"/>
        <v>45629</v>
      </c>
      <c r="Z5" s="260" t="str">
        <f t="shared" ca="1" si="12"/>
        <v/>
      </c>
      <c r="AA5" s="261">
        <f t="shared" si="2"/>
        <v>45630</v>
      </c>
      <c r="AB5" s="260" t="str">
        <f t="shared" ca="1" si="12"/>
        <v/>
      </c>
      <c r="AC5" s="261">
        <f t="shared" si="3"/>
        <v>45631</v>
      </c>
      <c r="AD5" s="260" t="str">
        <f t="shared" ca="1" si="12"/>
        <v/>
      </c>
      <c r="AE5" s="261">
        <f t="shared" si="4"/>
        <v>45632</v>
      </c>
      <c r="AF5" s="260" t="str">
        <f t="shared" ca="1" si="12"/>
        <v/>
      </c>
      <c r="AG5" s="261">
        <f t="shared" si="5"/>
        <v>45633</v>
      </c>
      <c r="AH5" s="241"/>
      <c r="AI5" s="39"/>
      <c r="AJ5" s="571"/>
      <c r="AK5" s="571"/>
      <c r="AL5" s="571"/>
      <c r="AM5" s="572"/>
      <c r="AN5" s="572"/>
      <c r="AO5" s="242"/>
      <c r="AP5" s="261">
        <f>IF(OR((B25&lt;&gt;C25),(B25=MONTH(DATE(C6,C10+1,1)))),DATE(C6,C10+1,1)-WEEKDAY(DATE(C6,C10+1,1))-6+D25,DATE(C6,C10+1,1)-WEEKDAY(DATE(C6,C10+1,1))+1+D25)</f>
        <v>45683</v>
      </c>
      <c r="AQ5" s="260" t="str">
        <f t="shared" ref="AQ5:BC15" ca="1" si="13">IFERROR(VLOOKUP(AP6,INDIRECT("祝祭日"),2,0),"")</f>
        <v/>
      </c>
      <c r="AR5" s="261">
        <f t="shared" si="6"/>
        <v>45684</v>
      </c>
      <c r="AS5" s="260" t="str">
        <f t="shared" ca="1" si="13"/>
        <v/>
      </c>
      <c r="AT5" s="261">
        <f t="shared" si="7"/>
        <v>45685</v>
      </c>
      <c r="AU5" s="260" t="str">
        <f t="shared" ca="1" si="13"/>
        <v/>
      </c>
      <c r="AV5" s="261">
        <f t="shared" si="8"/>
        <v>45686</v>
      </c>
      <c r="AW5" s="260" t="str">
        <f t="shared" ca="1" si="13"/>
        <v/>
      </c>
      <c r="AX5" s="261">
        <f t="shared" si="9"/>
        <v>45687</v>
      </c>
      <c r="AY5" s="260" t="str">
        <f t="shared" ca="1" si="13"/>
        <v/>
      </c>
      <c r="AZ5" s="261">
        <f t="shared" si="10"/>
        <v>45688</v>
      </c>
      <c r="BA5" s="260" t="str">
        <f t="shared" ca="1" si="13"/>
        <v/>
      </c>
      <c r="BB5" s="261">
        <f t="shared" si="11"/>
        <v>45689</v>
      </c>
      <c r="BC5" s="298" t="str">
        <f t="shared" ca="1" si="13"/>
        <v/>
      </c>
      <c r="BD5" s="246"/>
    </row>
    <row r="6" spans="2:69" s="6" customFormat="1" ht="15" customHeight="1" thickTop="1" thickBot="1">
      <c r="B6" s="467" t="s">
        <v>63</v>
      </c>
      <c r="C6" s="464">
        <v>2025</v>
      </c>
      <c r="D6" s="464"/>
      <c r="E6" s="464"/>
      <c r="F6" s="35"/>
      <c r="G6" s="35"/>
      <c r="H6" s="35"/>
      <c r="I6" s="35"/>
      <c r="J6" s="35"/>
      <c r="K6" s="35"/>
      <c r="L6" s="35"/>
      <c r="M6" s="35"/>
      <c r="N6" s="35"/>
      <c r="O6" s="35"/>
      <c r="P6" s="35"/>
      <c r="Q6" s="35"/>
      <c r="R6" s="35"/>
      <c r="S6" s="35"/>
      <c r="T6" s="250"/>
      <c r="U6" s="260">
        <f t="shared" ref="U6:U15" si="14">AG4+1</f>
        <v>45634</v>
      </c>
      <c r="V6" s="260" t="str">
        <f t="shared" ca="1" si="12"/>
        <v/>
      </c>
      <c r="W6" s="260">
        <f t="shared" si="0"/>
        <v>45635</v>
      </c>
      <c r="X6" s="260" t="str">
        <f t="shared" ca="1" si="12"/>
        <v/>
      </c>
      <c r="Y6" s="260">
        <f t="shared" si="1"/>
        <v>45636</v>
      </c>
      <c r="Z6" s="260" t="str">
        <f t="shared" ca="1" si="12"/>
        <v/>
      </c>
      <c r="AA6" s="260">
        <f t="shared" si="2"/>
        <v>45637</v>
      </c>
      <c r="AB6" s="260" t="str">
        <f t="shared" ca="1" si="12"/>
        <v/>
      </c>
      <c r="AC6" s="260">
        <f t="shared" si="3"/>
        <v>45638</v>
      </c>
      <c r="AD6" s="260" t="str">
        <f t="shared" ca="1" si="12"/>
        <v/>
      </c>
      <c r="AE6" s="260">
        <f t="shared" si="4"/>
        <v>45639</v>
      </c>
      <c r="AF6" s="260" t="str">
        <f t="shared" ca="1" si="12"/>
        <v/>
      </c>
      <c r="AG6" s="260">
        <f t="shared" si="5"/>
        <v>45640</v>
      </c>
      <c r="AH6" s="60" t="str">
        <f ca="1">IFERROR(VLOOKUP(AG7,INDIRECT("祝祭日"),2,0),"")</f>
        <v/>
      </c>
      <c r="AI6" s="227"/>
      <c r="AJ6" s="571"/>
      <c r="AK6" s="571"/>
      <c r="AL6" s="571"/>
      <c r="AM6" s="572"/>
      <c r="AN6" s="572"/>
      <c r="AO6" s="240"/>
      <c r="AP6" s="260">
        <f t="shared" ref="AP6:AP15" si="15">BB4+1</f>
        <v>45690</v>
      </c>
      <c r="AQ6" s="260" t="str">
        <f t="shared" ca="1" si="13"/>
        <v/>
      </c>
      <c r="AR6" s="260">
        <f t="shared" si="6"/>
        <v>45691</v>
      </c>
      <c r="AS6" s="260" t="str">
        <f t="shared" ca="1" si="13"/>
        <v/>
      </c>
      <c r="AT6" s="260">
        <f t="shared" si="7"/>
        <v>45692</v>
      </c>
      <c r="AU6" s="260" t="str">
        <f t="shared" ca="1" si="13"/>
        <v/>
      </c>
      <c r="AV6" s="260">
        <f t="shared" si="8"/>
        <v>45693</v>
      </c>
      <c r="AW6" s="260" t="str">
        <f t="shared" ca="1" si="13"/>
        <v/>
      </c>
      <c r="AX6" s="260">
        <f t="shared" si="9"/>
        <v>45694</v>
      </c>
      <c r="AY6" s="260" t="str">
        <f t="shared" ca="1" si="13"/>
        <v/>
      </c>
      <c r="AZ6" s="260">
        <f t="shared" si="10"/>
        <v>45695</v>
      </c>
      <c r="BA6" s="260" t="str">
        <f t="shared" ca="1" si="13"/>
        <v/>
      </c>
      <c r="BB6" s="260">
        <f t="shared" si="11"/>
        <v>45696</v>
      </c>
      <c r="BC6" s="298" t="str">
        <f t="shared" ca="1" si="13"/>
        <v/>
      </c>
      <c r="BD6" s="251"/>
      <c r="BE6" s="35"/>
      <c r="BF6" s="35"/>
      <c r="BG6" s="35"/>
      <c r="BH6" s="35"/>
      <c r="BI6" s="35"/>
      <c r="BJ6" s="35"/>
      <c r="BK6" s="35"/>
      <c r="BL6" s="35"/>
      <c r="BM6" s="35"/>
      <c r="BN6" s="35"/>
      <c r="BO6" s="35"/>
      <c r="BP6" s="35"/>
      <c r="BQ6" s="35"/>
    </row>
    <row r="7" spans="2:69" ht="15.75" hidden="1" customHeight="1" thickTop="1" thickBot="1">
      <c r="B7" s="467"/>
      <c r="C7" s="464"/>
      <c r="D7" s="464"/>
      <c r="E7" s="464"/>
      <c r="T7" s="245"/>
      <c r="U7" s="261">
        <f t="shared" si="14"/>
        <v>45634</v>
      </c>
      <c r="V7" s="260" t="str">
        <f t="shared" ca="1" si="12"/>
        <v/>
      </c>
      <c r="W7" s="261">
        <f t="shared" si="0"/>
        <v>45635</v>
      </c>
      <c r="X7" s="260" t="str">
        <f t="shared" ca="1" si="12"/>
        <v/>
      </c>
      <c r="Y7" s="261">
        <f t="shared" si="1"/>
        <v>45636</v>
      </c>
      <c r="Z7" s="260" t="str">
        <f t="shared" ca="1" si="12"/>
        <v/>
      </c>
      <c r="AA7" s="261">
        <f t="shared" si="2"/>
        <v>45637</v>
      </c>
      <c r="AB7" s="260" t="str">
        <f t="shared" ca="1" si="12"/>
        <v/>
      </c>
      <c r="AC7" s="261">
        <f t="shared" si="3"/>
        <v>45638</v>
      </c>
      <c r="AD7" s="260" t="str">
        <f t="shared" ca="1" si="12"/>
        <v/>
      </c>
      <c r="AE7" s="261">
        <f t="shared" si="4"/>
        <v>45639</v>
      </c>
      <c r="AF7" s="260" t="str">
        <f t="shared" ca="1" si="12"/>
        <v/>
      </c>
      <c r="AG7" s="261">
        <f t="shared" si="5"/>
        <v>45640</v>
      </c>
      <c r="AH7" s="241"/>
      <c r="AI7" s="39"/>
      <c r="AJ7" s="571"/>
      <c r="AK7" s="571"/>
      <c r="AL7" s="571"/>
      <c r="AM7" s="572"/>
      <c r="AN7" s="572"/>
      <c r="AO7" s="242"/>
      <c r="AP7" s="261">
        <f t="shared" si="15"/>
        <v>45690</v>
      </c>
      <c r="AQ7" s="260" t="str">
        <f t="shared" ca="1" si="13"/>
        <v/>
      </c>
      <c r="AR7" s="261">
        <f t="shared" si="6"/>
        <v>45691</v>
      </c>
      <c r="AS7" s="260" t="str">
        <f t="shared" ca="1" si="13"/>
        <v/>
      </c>
      <c r="AT7" s="261">
        <f t="shared" si="7"/>
        <v>45692</v>
      </c>
      <c r="AU7" s="260" t="str">
        <f t="shared" ca="1" si="13"/>
        <v>建国記念の日</v>
      </c>
      <c r="AV7" s="261">
        <f t="shared" si="8"/>
        <v>45693</v>
      </c>
      <c r="AW7" s="260" t="str">
        <f t="shared" ca="1" si="13"/>
        <v/>
      </c>
      <c r="AX7" s="261">
        <f t="shared" si="9"/>
        <v>45694</v>
      </c>
      <c r="AY7" s="260" t="str">
        <f t="shared" ca="1" si="13"/>
        <v/>
      </c>
      <c r="AZ7" s="261">
        <f t="shared" si="10"/>
        <v>45695</v>
      </c>
      <c r="BA7" s="260" t="str">
        <f t="shared" ca="1" si="13"/>
        <v/>
      </c>
      <c r="BB7" s="261">
        <f t="shared" si="11"/>
        <v>45696</v>
      </c>
      <c r="BC7" s="298" t="str">
        <f t="shared" ca="1" si="13"/>
        <v/>
      </c>
      <c r="BD7" s="246"/>
    </row>
    <row r="8" spans="2:69" s="6" customFormat="1" ht="15" customHeight="1" thickTop="1" thickBot="1">
      <c r="B8" s="467"/>
      <c r="C8" s="464"/>
      <c r="D8" s="464"/>
      <c r="E8" s="464"/>
      <c r="F8" s="35"/>
      <c r="G8" s="35"/>
      <c r="H8" s="35"/>
      <c r="I8" s="35"/>
      <c r="J8" s="35"/>
      <c r="K8" s="35"/>
      <c r="L8" s="35"/>
      <c r="M8" s="35"/>
      <c r="N8" s="35"/>
      <c r="O8" s="35"/>
      <c r="P8" s="35"/>
      <c r="Q8" s="35"/>
      <c r="R8" s="35"/>
      <c r="S8" s="35"/>
      <c r="T8" s="250"/>
      <c r="U8" s="260">
        <f t="shared" si="14"/>
        <v>45641</v>
      </c>
      <c r="V8" s="260" t="str">
        <f t="shared" ca="1" si="12"/>
        <v/>
      </c>
      <c r="W8" s="260">
        <f t="shared" si="0"/>
        <v>45642</v>
      </c>
      <c r="X8" s="260" t="str">
        <f t="shared" ca="1" si="12"/>
        <v/>
      </c>
      <c r="Y8" s="260">
        <f t="shared" si="1"/>
        <v>45643</v>
      </c>
      <c r="Z8" s="260" t="str">
        <f t="shared" ca="1" si="12"/>
        <v/>
      </c>
      <c r="AA8" s="260">
        <f t="shared" si="2"/>
        <v>45644</v>
      </c>
      <c r="AB8" s="260" t="str">
        <f t="shared" ca="1" si="12"/>
        <v/>
      </c>
      <c r="AC8" s="260">
        <f t="shared" si="3"/>
        <v>45645</v>
      </c>
      <c r="AD8" s="260" t="str">
        <f t="shared" ca="1" si="12"/>
        <v/>
      </c>
      <c r="AE8" s="260">
        <f t="shared" si="4"/>
        <v>45646</v>
      </c>
      <c r="AF8" s="260" t="str">
        <f t="shared" ca="1" si="12"/>
        <v/>
      </c>
      <c r="AG8" s="260">
        <f t="shared" si="5"/>
        <v>45647</v>
      </c>
      <c r="AH8" s="60" t="str">
        <f ca="1">IFERROR(VLOOKUP(AG9,INDIRECT("祝祭日"),2,0),"")</f>
        <v/>
      </c>
      <c r="AI8" s="227"/>
      <c r="AJ8" s="571"/>
      <c r="AK8" s="571"/>
      <c r="AL8" s="571"/>
      <c r="AM8" s="572"/>
      <c r="AN8" s="572"/>
      <c r="AO8" s="240"/>
      <c r="AP8" s="260">
        <f t="shared" si="15"/>
        <v>45697</v>
      </c>
      <c r="AQ8" s="260" t="str">
        <f t="shared" ca="1" si="13"/>
        <v/>
      </c>
      <c r="AR8" s="260">
        <f t="shared" si="6"/>
        <v>45698</v>
      </c>
      <c r="AS8" s="260" t="str">
        <f t="shared" ca="1" si="13"/>
        <v/>
      </c>
      <c r="AT8" s="260">
        <f t="shared" si="7"/>
        <v>45699</v>
      </c>
      <c r="AU8" s="260" t="str">
        <f t="shared" ca="1" si="13"/>
        <v>建国記念の日</v>
      </c>
      <c r="AV8" s="260">
        <f t="shared" si="8"/>
        <v>45700</v>
      </c>
      <c r="AW8" s="260" t="str">
        <f t="shared" ca="1" si="13"/>
        <v/>
      </c>
      <c r="AX8" s="260">
        <f t="shared" si="9"/>
        <v>45701</v>
      </c>
      <c r="AY8" s="260" t="str">
        <f t="shared" ca="1" si="13"/>
        <v/>
      </c>
      <c r="AZ8" s="260">
        <f t="shared" si="10"/>
        <v>45702</v>
      </c>
      <c r="BA8" s="260" t="str">
        <f t="shared" ca="1" si="13"/>
        <v/>
      </c>
      <c r="BB8" s="260">
        <f t="shared" si="11"/>
        <v>45703</v>
      </c>
      <c r="BC8" s="298" t="str">
        <f t="shared" ca="1" si="13"/>
        <v/>
      </c>
      <c r="BD8" s="251"/>
      <c r="BE8" s="35"/>
      <c r="BF8" s="35"/>
      <c r="BG8" s="35"/>
      <c r="BH8" s="35"/>
      <c r="BI8" s="35"/>
      <c r="BJ8" s="35"/>
      <c r="BK8" s="35"/>
      <c r="BL8" s="35"/>
      <c r="BM8" s="35"/>
      <c r="BN8" s="35"/>
      <c r="BO8" s="35"/>
      <c r="BP8" s="35"/>
      <c r="BQ8" s="35"/>
    </row>
    <row r="9" spans="2:69" ht="15.75" hidden="1" customHeight="1" thickTop="1" thickBot="1">
      <c r="B9" s="210"/>
      <c r="C9" s="215"/>
      <c r="D9" s="216"/>
      <c r="E9" s="217"/>
      <c r="T9" s="245"/>
      <c r="U9" s="261">
        <f t="shared" si="14"/>
        <v>45641</v>
      </c>
      <c r="V9" s="260" t="str">
        <f t="shared" ca="1" si="12"/>
        <v/>
      </c>
      <c r="W9" s="261">
        <f t="shared" si="0"/>
        <v>45642</v>
      </c>
      <c r="X9" s="260" t="str">
        <f t="shared" ca="1" si="12"/>
        <v/>
      </c>
      <c r="Y9" s="261">
        <f t="shared" si="1"/>
        <v>45643</v>
      </c>
      <c r="Z9" s="260" t="str">
        <f t="shared" ca="1" si="12"/>
        <v/>
      </c>
      <c r="AA9" s="261">
        <f t="shared" si="2"/>
        <v>45644</v>
      </c>
      <c r="AB9" s="260" t="str">
        <f t="shared" ca="1" si="12"/>
        <v/>
      </c>
      <c r="AC9" s="261">
        <f t="shared" si="3"/>
        <v>45645</v>
      </c>
      <c r="AD9" s="260" t="str">
        <f t="shared" ca="1" si="12"/>
        <v/>
      </c>
      <c r="AE9" s="261">
        <f t="shared" si="4"/>
        <v>45646</v>
      </c>
      <c r="AF9" s="260" t="str">
        <f t="shared" ca="1" si="12"/>
        <v/>
      </c>
      <c r="AG9" s="261">
        <f t="shared" si="5"/>
        <v>45647</v>
      </c>
      <c r="AH9" s="242"/>
      <c r="AI9" s="23"/>
      <c r="AJ9" s="571"/>
      <c r="AK9" s="571"/>
      <c r="AL9" s="571"/>
      <c r="AM9" s="572"/>
      <c r="AN9" s="572"/>
      <c r="AO9" s="242"/>
      <c r="AP9" s="261">
        <f t="shared" si="15"/>
        <v>45697</v>
      </c>
      <c r="AQ9" s="260" t="str">
        <f t="shared" ca="1" si="13"/>
        <v/>
      </c>
      <c r="AR9" s="261">
        <f t="shared" si="6"/>
        <v>45698</v>
      </c>
      <c r="AS9" s="260" t="str">
        <f t="shared" ca="1" si="13"/>
        <v/>
      </c>
      <c r="AT9" s="261">
        <f t="shared" si="7"/>
        <v>45699</v>
      </c>
      <c r="AU9" s="260" t="str">
        <f t="shared" ca="1" si="13"/>
        <v/>
      </c>
      <c r="AV9" s="261">
        <f t="shared" si="8"/>
        <v>45700</v>
      </c>
      <c r="AW9" s="260" t="str">
        <f t="shared" ca="1" si="13"/>
        <v/>
      </c>
      <c r="AX9" s="261">
        <f t="shared" si="9"/>
        <v>45701</v>
      </c>
      <c r="AY9" s="260" t="str">
        <f t="shared" ca="1" si="13"/>
        <v/>
      </c>
      <c r="AZ9" s="261">
        <f t="shared" si="10"/>
        <v>45702</v>
      </c>
      <c r="BA9" s="260" t="str">
        <f t="shared" ca="1" si="13"/>
        <v/>
      </c>
      <c r="BB9" s="261">
        <f t="shared" si="11"/>
        <v>45703</v>
      </c>
      <c r="BC9" s="298" t="str">
        <f t="shared" ca="1" si="13"/>
        <v/>
      </c>
      <c r="BD9" s="246"/>
    </row>
    <row r="10" spans="2:69" s="6" customFormat="1" ht="15" customHeight="1" thickTop="1" thickBot="1">
      <c r="B10" s="467" t="s">
        <v>65</v>
      </c>
      <c r="C10" s="465">
        <v>1</v>
      </c>
      <c r="D10" s="465"/>
      <c r="E10" s="465"/>
      <c r="F10" s="35"/>
      <c r="G10" s="35"/>
      <c r="H10" s="35"/>
      <c r="I10" s="35"/>
      <c r="J10" s="35"/>
      <c r="K10" s="35"/>
      <c r="L10" s="35"/>
      <c r="M10" s="35"/>
      <c r="N10" s="35"/>
      <c r="O10" s="35"/>
      <c r="P10" s="35"/>
      <c r="Q10" s="35"/>
      <c r="R10" s="35"/>
      <c r="S10" s="35"/>
      <c r="T10" s="250"/>
      <c r="U10" s="260">
        <f t="shared" si="14"/>
        <v>45648</v>
      </c>
      <c r="V10" s="260" t="str">
        <f t="shared" ca="1" si="12"/>
        <v/>
      </c>
      <c r="W10" s="260">
        <f t="shared" si="0"/>
        <v>45649</v>
      </c>
      <c r="X10" s="260" t="str">
        <f t="shared" ca="1" si="12"/>
        <v/>
      </c>
      <c r="Y10" s="260">
        <f t="shared" si="1"/>
        <v>45650</v>
      </c>
      <c r="Z10" s="260" t="str">
        <f t="shared" ca="1" si="12"/>
        <v/>
      </c>
      <c r="AA10" s="260">
        <f t="shared" si="2"/>
        <v>45651</v>
      </c>
      <c r="AB10" s="260" t="str">
        <f t="shared" ca="1" si="12"/>
        <v/>
      </c>
      <c r="AC10" s="260">
        <f t="shared" si="3"/>
        <v>45652</v>
      </c>
      <c r="AD10" s="260" t="str">
        <f t="shared" ca="1" si="12"/>
        <v/>
      </c>
      <c r="AE10" s="260">
        <f t="shared" si="4"/>
        <v>45653</v>
      </c>
      <c r="AF10" s="260" t="str">
        <f t="shared" ca="1" si="12"/>
        <v/>
      </c>
      <c r="AG10" s="260">
        <f t="shared" si="5"/>
        <v>45654</v>
      </c>
      <c r="AH10" s="60" t="str">
        <f ca="1">IFERROR(VLOOKUP(AG11,INDIRECT("祝祭日"),2,0),"")</f>
        <v/>
      </c>
      <c r="AI10" s="227"/>
      <c r="AJ10" s="571"/>
      <c r="AK10" s="571"/>
      <c r="AL10" s="571"/>
      <c r="AM10" s="573"/>
      <c r="AN10" s="573"/>
      <c r="AO10" s="240"/>
      <c r="AP10" s="260">
        <f t="shared" si="15"/>
        <v>45704</v>
      </c>
      <c r="AQ10" s="260" t="str">
        <f t="shared" ca="1" si="13"/>
        <v/>
      </c>
      <c r="AR10" s="260">
        <f t="shared" si="6"/>
        <v>45705</v>
      </c>
      <c r="AS10" s="260" t="str">
        <f t="shared" ca="1" si="13"/>
        <v/>
      </c>
      <c r="AT10" s="260">
        <f t="shared" si="7"/>
        <v>45706</v>
      </c>
      <c r="AU10" s="260" t="str">
        <f t="shared" ca="1" si="13"/>
        <v/>
      </c>
      <c r="AV10" s="260">
        <f t="shared" si="8"/>
        <v>45707</v>
      </c>
      <c r="AW10" s="260" t="str">
        <f t="shared" ca="1" si="13"/>
        <v/>
      </c>
      <c r="AX10" s="260">
        <f t="shared" si="9"/>
        <v>45708</v>
      </c>
      <c r="AY10" s="260" t="str">
        <f t="shared" ca="1" si="13"/>
        <v/>
      </c>
      <c r="AZ10" s="260">
        <f t="shared" si="10"/>
        <v>45709</v>
      </c>
      <c r="BA10" s="260" t="str">
        <f t="shared" ca="1" si="13"/>
        <v/>
      </c>
      <c r="BB10" s="260">
        <f t="shared" si="11"/>
        <v>45710</v>
      </c>
      <c r="BC10" s="298" t="str">
        <f t="shared" ca="1" si="13"/>
        <v/>
      </c>
      <c r="BD10" s="251"/>
      <c r="BE10" s="35"/>
      <c r="BF10" s="35"/>
      <c r="BG10" s="35"/>
      <c r="BH10" s="35"/>
      <c r="BI10" s="35"/>
      <c r="BJ10" s="35"/>
      <c r="BK10" s="35"/>
      <c r="BL10" s="35"/>
      <c r="BM10" s="35"/>
      <c r="BN10" s="35"/>
      <c r="BO10" s="35"/>
      <c r="BP10" s="35"/>
      <c r="BQ10" s="35"/>
    </row>
    <row r="11" spans="2:69" ht="15.75" hidden="1" customHeight="1" thickTop="1" thickBot="1">
      <c r="B11" s="467"/>
      <c r="C11" s="465"/>
      <c r="D11" s="465"/>
      <c r="E11" s="465"/>
      <c r="T11" s="245"/>
      <c r="U11" s="261">
        <f t="shared" si="14"/>
        <v>45648</v>
      </c>
      <c r="V11" s="260" t="str">
        <f t="shared" ca="1" si="12"/>
        <v/>
      </c>
      <c r="W11" s="261">
        <f t="shared" si="0"/>
        <v>45649</v>
      </c>
      <c r="X11" s="260" t="str">
        <f t="shared" ca="1" si="12"/>
        <v/>
      </c>
      <c r="Y11" s="261">
        <f t="shared" si="1"/>
        <v>45650</v>
      </c>
      <c r="Z11" s="260" t="str">
        <f t="shared" ca="1" si="12"/>
        <v/>
      </c>
      <c r="AA11" s="261">
        <f t="shared" si="2"/>
        <v>45651</v>
      </c>
      <c r="AB11" s="260" t="str">
        <f t="shared" ca="1" si="12"/>
        <v>元日</v>
      </c>
      <c r="AC11" s="261">
        <f t="shared" si="3"/>
        <v>45652</v>
      </c>
      <c r="AD11" s="260" t="str">
        <f t="shared" ca="1" si="12"/>
        <v/>
      </c>
      <c r="AE11" s="261">
        <f t="shared" si="4"/>
        <v>45653</v>
      </c>
      <c r="AF11" s="260" t="str">
        <f t="shared" ca="1" si="12"/>
        <v/>
      </c>
      <c r="AG11" s="261">
        <f t="shared" si="5"/>
        <v>45654</v>
      </c>
      <c r="AH11" s="242"/>
      <c r="AI11" s="302"/>
      <c r="AJ11" s="304"/>
      <c r="AK11" s="304"/>
      <c r="AL11" s="304"/>
      <c r="AM11" s="243"/>
      <c r="AN11" s="243"/>
      <c r="AO11" s="242"/>
      <c r="AP11" s="261">
        <f t="shared" si="15"/>
        <v>45704</v>
      </c>
      <c r="AQ11" s="260" t="str">
        <f t="shared" ca="1" si="13"/>
        <v>天皇誕生日</v>
      </c>
      <c r="AR11" s="261">
        <f t="shared" si="6"/>
        <v>45705</v>
      </c>
      <c r="AS11" s="260" t="str">
        <f t="shared" ca="1" si="13"/>
        <v>休日</v>
      </c>
      <c r="AT11" s="261">
        <f t="shared" si="7"/>
        <v>45706</v>
      </c>
      <c r="AU11" s="260" t="str">
        <f t="shared" ca="1" si="13"/>
        <v/>
      </c>
      <c r="AV11" s="261">
        <f t="shared" si="8"/>
        <v>45707</v>
      </c>
      <c r="AW11" s="260" t="str">
        <f t="shared" ca="1" si="13"/>
        <v/>
      </c>
      <c r="AX11" s="261">
        <f t="shared" si="9"/>
        <v>45708</v>
      </c>
      <c r="AY11" s="260" t="str">
        <f t="shared" ca="1" si="13"/>
        <v/>
      </c>
      <c r="AZ11" s="261">
        <f t="shared" si="10"/>
        <v>45709</v>
      </c>
      <c r="BA11" s="260" t="str">
        <f t="shared" ca="1" si="13"/>
        <v/>
      </c>
      <c r="BB11" s="261">
        <f t="shared" si="11"/>
        <v>45710</v>
      </c>
      <c r="BC11" s="298" t="str">
        <f t="shared" ca="1" si="13"/>
        <v/>
      </c>
      <c r="BD11" s="246"/>
    </row>
    <row r="12" spans="2:69" s="6" customFormat="1" ht="15" customHeight="1" thickTop="1" thickBot="1">
      <c r="B12" s="467"/>
      <c r="C12" s="465"/>
      <c r="D12" s="465"/>
      <c r="E12" s="465"/>
      <c r="F12" s="35"/>
      <c r="G12" s="35"/>
      <c r="H12" s="35"/>
      <c r="I12" s="35"/>
      <c r="J12" s="35"/>
      <c r="K12" s="35"/>
      <c r="L12" s="35"/>
      <c r="M12" s="35"/>
      <c r="N12" s="35"/>
      <c r="O12" s="35"/>
      <c r="P12" s="35"/>
      <c r="Q12" s="35"/>
      <c r="R12" s="35"/>
      <c r="S12" s="35"/>
      <c r="T12" s="250"/>
      <c r="U12" s="260">
        <f t="shared" si="14"/>
        <v>45655</v>
      </c>
      <c r="V12" s="260" t="str">
        <f t="shared" ca="1" si="12"/>
        <v/>
      </c>
      <c r="W12" s="260">
        <f t="shared" si="0"/>
        <v>45656</v>
      </c>
      <c r="X12" s="260" t="str">
        <f t="shared" ca="1" si="12"/>
        <v/>
      </c>
      <c r="Y12" s="260">
        <f t="shared" si="1"/>
        <v>45657</v>
      </c>
      <c r="Z12" s="260" t="str">
        <f t="shared" ca="1" si="12"/>
        <v/>
      </c>
      <c r="AA12" s="260">
        <f t="shared" si="2"/>
        <v>45658</v>
      </c>
      <c r="AB12" s="260" t="str">
        <f t="shared" ca="1" si="12"/>
        <v>元日</v>
      </c>
      <c r="AC12" s="260">
        <f t="shared" si="3"/>
        <v>45659</v>
      </c>
      <c r="AD12" s="260" t="str">
        <f t="shared" ca="1" si="12"/>
        <v/>
      </c>
      <c r="AE12" s="260">
        <f t="shared" si="4"/>
        <v>45660</v>
      </c>
      <c r="AF12" s="260" t="str">
        <f t="shared" ca="1" si="12"/>
        <v/>
      </c>
      <c r="AG12" s="260">
        <f t="shared" si="5"/>
        <v>45661</v>
      </c>
      <c r="AH12" s="60" t="str">
        <f ca="1">IFERROR(VLOOKUP(AG13,INDIRECT("祝祭日"),2,0),"")</f>
        <v/>
      </c>
      <c r="AI12" s="60"/>
      <c r="AJ12" s="588">
        <f>C6</f>
        <v>2025</v>
      </c>
      <c r="AK12" s="588"/>
      <c r="AL12" s="588"/>
      <c r="AM12" s="588"/>
      <c r="AN12" s="588"/>
      <c r="AO12" s="240"/>
      <c r="AP12" s="260">
        <f t="shared" si="15"/>
        <v>45711</v>
      </c>
      <c r="AQ12" s="260" t="str">
        <f t="shared" ca="1" si="13"/>
        <v>天皇誕生日</v>
      </c>
      <c r="AR12" s="260">
        <f t="shared" si="6"/>
        <v>45712</v>
      </c>
      <c r="AS12" s="260" t="str">
        <f t="shared" ca="1" si="13"/>
        <v>休日</v>
      </c>
      <c r="AT12" s="260">
        <f t="shared" si="7"/>
        <v>45713</v>
      </c>
      <c r="AU12" s="260" t="str">
        <f t="shared" ca="1" si="13"/>
        <v/>
      </c>
      <c r="AV12" s="260">
        <f t="shared" si="8"/>
        <v>45714</v>
      </c>
      <c r="AW12" s="260" t="str">
        <f t="shared" ca="1" si="13"/>
        <v/>
      </c>
      <c r="AX12" s="260">
        <f t="shared" si="9"/>
        <v>45715</v>
      </c>
      <c r="AY12" s="260" t="str">
        <f t="shared" ca="1" si="13"/>
        <v/>
      </c>
      <c r="AZ12" s="260">
        <f t="shared" si="10"/>
        <v>45716</v>
      </c>
      <c r="BA12" s="260" t="str">
        <f t="shared" ca="1" si="13"/>
        <v/>
      </c>
      <c r="BB12" s="260">
        <f t="shared" si="11"/>
        <v>45717</v>
      </c>
      <c r="BC12" s="298" t="str">
        <f t="shared" ca="1" si="13"/>
        <v/>
      </c>
      <c r="BD12" s="251"/>
      <c r="BE12" s="35"/>
      <c r="BF12" s="35"/>
      <c r="BG12" s="35"/>
      <c r="BH12" s="35"/>
      <c r="BI12" s="35"/>
      <c r="BJ12" s="35"/>
      <c r="BK12" s="35"/>
      <c r="BL12" s="35"/>
      <c r="BM12" s="35"/>
      <c r="BN12" s="35"/>
      <c r="BO12" s="35"/>
      <c r="BP12" s="35"/>
      <c r="BQ12" s="35"/>
    </row>
    <row r="13" spans="2:69" ht="15.75" hidden="1" customHeight="1" thickTop="1" thickBot="1">
      <c r="B13" s="210"/>
      <c r="C13" s="215"/>
      <c r="D13" s="216"/>
      <c r="E13" s="217"/>
      <c r="T13" s="245"/>
      <c r="U13" s="261">
        <f t="shared" si="14"/>
        <v>45655</v>
      </c>
      <c r="V13" s="260" t="str">
        <f t="shared" ca="1" si="12"/>
        <v/>
      </c>
      <c r="W13" s="262">
        <f t="shared" si="0"/>
        <v>45656</v>
      </c>
      <c r="X13" s="260" t="str">
        <f t="shared" ca="1" si="12"/>
        <v/>
      </c>
      <c r="Y13" s="262">
        <f t="shared" si="1"/>
        <v>45657</v>
      </c>
      <c r="Z13" s="260" t="str">
        <f t="shared" ca="1" si="12"/>
        <v/>
      </c>
      <c r="AA13" s="262">
        <f t="shared" si="2"/>
        <v>45658</v>
      </c>
      <c r="AB13" s="260" t="str">
        <f t="shared" ca="1" si="12"/>
        <v/>
      </c>
      <c r="AC13" s="262">
        <f t="shared" si="3"/>
        <v>45659</v>
      </c>
      <c r="AD13" s="260" t="str">
        <f t="shared" ca="1" si="12"/>
        <v/>
      </c>
      <c r="AE13" s="262">
        <f t="shared" si="4"/>
        <v>45660</v>
      </c>
      <c r="AF13" s="260" t="str">
        <f t="shared" ca="1" si="12"/>
        <v/>
      </c>
      <c r="AG13" s="262">
        <f t="shared" si="5"/>
        <v>45661</v>
      </c>
      <c r="AH13" s="242"/>
      <c r="AI13" s="242"/>
      <c r="AJ13" s="588"/>
      <c r="AK13" s="588"/>
      <c r="AL13" s="588"/>
      <c r="AM13" s="588"/>
      <c r="AN13" s="588"/>
      <c r="AO13" s="242"/>
      <c r="AP13" s="261">
        <f t="shared" si="15"/>
        <v>45711</v>
      </c>
      <c r="AQ13" s="260" t="str">
        <f t="shared" ca="1" si="13"/>
        <v/>
      </c>
      <c r="AR13" s="262">
        <f t="shared" si="6"/>
        <v>45712</v>
      </c>
      <c r="AS13" s="260" t="str">
        <f t="shared" ca="1" si="13"/>
        <v/>
      </c>
      <c r="AT13" s="262">
        <f t="shared" si="7"/>
        <v>45713</v>
      </c>
      <c r="AU13" s="260" t="str">
        <f t="shared" ca="1" si="13"/>
        <v/>
      </c>
      <c r="AV13" s="262">
        <f t="shared" si="8"/>
        <v>45714</v>
      </c>
      <c r="AW13" s="260" t="str">
        <f t="shared" ca="1" si="13"/>
        <v/>
      </c>
      <c r="AX13" s="262">
        <f t="shared" si="9"/>
        <v>45715</v>
      </c>
      <c r="AY13" s="260" t="str">
        <f t="shared" ca="1" si="13"/>
        <v/>
      </c>
      <c r="AZ13" s="262">
        <f t="shared" si="10"/>
        <v>45716</v>
      </c>
      <c r="BA13" s="260" t="str">
        <f t="shared" ca="1" si="13"/>
        <v/>
      </c>
      <c r="BB13" s="262">
        <f t="shared" si="11"/>
        <v>45717</v>
      </c>
      <c r="BC13" s="298" t="str">
        <f t="shared" ca="1" si="13"/>
        <v/>
      </c>
      <c r="BD13" s="246"/>
    </row>
    <row r="14" spans="2:69" s="6" customFormat="1" ht="15" customHeight="1" thickTop="1" thickBot="1">
      <c r="B14" s="467" t="s">
        <v>64</v>
      </c>
      <c r="C14" s="466" t="s">
        <v>66</v>
      </c>
      <c r="D14" s="466"/>
      <c r="E14" s="466"/>
      <c r="F14" s="35"/>
      <c r="G14" s="35"/>
      <c r="H14" s="35"/>
      <c r="I14" s="35"/>
      <c r="J14" s="35"/>
      <c r="K14" s="35"/>
      <c r="L14" s="35"/>
      <c r="M14" s="35"/>
      <c r="N14" s="35"/>
      <c r="O14" s="35"/>
      <c r="P14" s="35"/>
      <c r="Q14" s="35"/>
      <c r="R14" s="35"/>
      <c r="S14" s="35"/>
      <c r="T14" s="250"/>
      <c r="U14" s="260">
        <f t="shared" si="14"/>
        <v>45662</v>
      </c>
      <c r="V14" s="260" t="str">
        <f t="shared" ca="1" si="12"/>
        <v/>
      </c>
      <c r="W14" s="260">
        <f t="shared" si="0"/>
        <v>45663</v>
      </c>
      <c r="X14" s="260" t="str">
        <f t="shared" ca="1" si="12"/>
        <v/>
      </c>
      <c r="Y14" s="260">
        <f t="shared" si="1"/>
        <v>45664</v>
      </c>
      <c r="Z14" s="260" t="str">
        <f t="shared" ca="1" si="12"/>
        <v/>
      </c>
      <c r="AA14" s="260">
        <f t="shared" si="2"/>
        <v>45665</v>
      </c>
      <c r="AB14" s="260" t="str">
        <f t="shared" ca="1" si="12"/>
        <v/>
      </c>
      <c r="AC14" s="260">
        <f t="shared" si="3"/>
        <v>45666</v>
      </c>
      <c r="AD14" s="260" t="str">
        <f t="shared" ca="1" si="12"/>
        <v/>
      </c>
      <c r="AE14" s="260">
        <f t="shared" si="4"/>
        <v>45667</v>
      </c>
      <c r="AF14" s="260" t="str">
        <f t="shared" ca="1" si="12"/>
        <v/>
      </c>
      <c r="AG14" s="260">
        <f t="shared" si="5"/>
        <v>45668</v>
      </c>
      <c r="AH14" s="60" t="str">
        <f ca="1">IFERROR(VLOOKUP(AG15,INDIRECT("祝祭日"),2,0),"")</f>
        <v/>
      </c>
      <c r="AI14" s="60"/>
      <c r="AJ14" s="588"/>
      <c r="AK14" s="588"/>
      <c r="AL14" s="588"/>
      <c r="AM14" s="588"/>
      <c r="AN14" s="588"/>
      <c r="AO14" s="240"/>
      <c r="AP14" s="260">
        <f t="shared" si="15"/>
        <v>45718</v>
      </c>
      <c r="AQ14" s="260" t="str">
        <f t="shared" ca="1" si="13"/>
        <v/>
      </c>
      <c r="AR14" s="260">
        <f t="shared" si="6"/>
        <v>45719</v>
      </c>
      <c r="AS14" s="260" t="str">
        <f t="shared" ca="1" si="13"/>
        <v/>
      </c>
      <c r="AT14" s="260">
        <f t="shared" si="7"/>
        <v>45720</v>
      </c>
      <c r="AU14" s="260" t="str">
        <f t="shared" ca="1" si="13"/>
        <v/>
      </c>
      <c r="AV14" s="260">
        <f t="shared" si="8"/>
        <v>45721</v>
      </c>
      <c r="AW14" s="260" t="str">
        <f t="shared" ca="1" si="13"/>
        <v/>
      </c>
      <c r="AX14" s="260">
        <f t="shared" si="9"/>
        <v>45722</v>
      </c>
      <c r="AY14" s="260" t="str">
        <f t="shared" ca="1" si="13"/>
        <v/>
      </c>
      <c r="AZ14" s="260">
        <f t="shared" si="10"/>
        <v>45723</v>
      </c>
      <c r="BA14" s="260" t="str">
        <f t="shared" ca="1" si="13"/>
        <v/>
      </c>
      <c r="BB14" s="260">
        <f t="shared" si="11"/>
        <v>45724</v>
      </c>
      <c r="BC14" s="298" t="str">
        <f t="shared" ca="1" si="13"/>
        <v/>
      </c>
      <c r="BD14" s="251"/>
      <c r="BE14" s="35"/>
      <c r="BF14" s="35"/>
      <c r="BG14" s="35"/>
      <c r="BH14" s="35"/>
      <c r="BI14" s="35"/>
      <c r="BJ14" s="35"/>
      <c r="BK14" s="35"/>
      <c r="BL14" s="35"/>
      <c r="BM14" s="35"/>
      <c r="BN14" s="35"/>
      <c r="BO14" s="35"/>
      <c r="BP14" s="35"/>
      <c r="BQ14" s="35"/>
    </row>
    <row r="15" spans="2:69" ht="15.75" hidden="1" customHeight="1" thickTop="1" thickBot="1">
      <c r="B15" s="467"/>
      <c r="C15" s="466"/>
      <c r="D15" s="466"/>
      <c r="E15" s="466"/>
      <c r="T15" s="245"/>
      <c r="U15" s="211">
        <f t="shared" si="14"/>
        <v>45662</v>
      </c>
      <c r="V15" s="260" t="str">
        <f t="shared" ca="1" si="12"/>
        <v/>
      </c>
      <c r="W15" s="238">
        <f t="shared" si="0"/>
        <v>45663</v>
      </c>
      <c r="X15" s="260" t="str">
        <f t="shared" ca="1" si="12"/>
        <v/>
      </c>
      <c r="Y15" s="238">
        <f t="shared" si="1"/>
        <v>45664</v>
      </c>
      <c r="Z15" s="260" t="str">
        <f t="shared" ca="1" si="12"/>
        <v/>
      </c>
      <c r="AA15" s="238">
        <f t="shared" si="2"/>
        <v>45665</v>
      </c>
      <c r="AB15" s="260" t="str">
        <f t="shared" ca="1" si="12"/>
        <v/>
      </c>
      <c r="AC15" s="238">
        <f t="shared" si="3"/>
        <v>45666</v>
      </c>
      <c r="AD15" s="260" t="str">
        <f t="shared" ca="1" si="12"/>
        <v/>
      </c>
      <c r="AE15" s="238">
        <f t="shared" si="4"/>
        <v>45667</v>
      </c>
      <c r="AF15" s="260" t="str">
        <f t="shared" ca="1" si="12"/>
        <v/>
      </c>
      <c r="AG15" s="238">
        <f t="shared" si="5"/>
        <v>45668</v>
      </c>
      <c r="AH15" s="242"/>
      <c r="AI15" s="242"/>
      <c r="AJ15" s="242"/>
      <c r="AK15" s="242"/>
      <c r="AL15" s="244"/>
      <c r="AM15" s="244"/>
      <c r="AN15" s="242"/>
      <c r="AO15" s="242"/>
      <c r="AP15" s="211">
        <f t="shared" si="15"/>
        <v>45718</v>
      </c>
      <c r="AQ15" s="260" t="str">
        <f t="shared" ca="1" si="13"/>
        <v/>
      </c>
      <c r="AR15" s="238">
        <f t="shared" si="6"/>
        <v>45719</v>
      </c>
      <c r="AS15" s="260" t="str">
        <f t="shared" ca="1" si="13"/>
        <v/>
      </c>
      <c r="AT15" s="238">
        <f t="shared" si="7"/>
        <v>45720</v>
      </c>
      <c r="AU15" s="260" t="str">
        <f t="shared" ca="1" si="13"/>
        <v/>
      </c>
      <c r="AV15" s="238">
        <f t="shared" si="8"/>
        <v>45721</v>
      </c>
      <c r="AW15" s="260" t="str">
        <f t="shared" ca="1" si="13"/>
        <v/>
      </c>
      <c r="AX15" s="238">
        <f t="shared" si="9"/>
        <v>45722</v>
      </c>
      <c r="AY15" s="260" t="str">
        <f t="shared" ca="1" si="13"/>
        <v/>
      </c>
      <c r="AZ15" s="238">
        <f t="shared" si="10"/>
        <v>45723</v>
      </c>
      <c r="BA15" s="260" t="str">
        <f t="shared" ca="1" si="13"/>
        <v/>
      </c>
      <c r="BB15" s="238">
        <f t="shared" si="11"/>
        <v>45724</v>
      </c>
      <c r="BC15" s="298" t="str">
        <f t="shared" ca="1" si="13"/>
        <v/>
      </c>
      <c r="BD15" s="246"/>
    </row>
    <row r="16" spans="2:69" ht="9" customHeight="1" thickTop="1">
      <c r="B16" s="467"/>
      <c r="C16" s="466"/>
      <c r="D16" s="466"/>
      <c r="E16" s="466"/>
      <c r="T16" s="245"/>
      <c r="U16" s="44"/>
      <c r="V16" s="44"/>
      <c r="W16" s="45"/>
      <c r="X16" s="45"/>
      <c r="Y16" s="24"/>
      <c r="Z16" s="24"/>
      <c r="AA16" s="45"/>
      <c r="AB16" s="45"/>
      <c r="AC16" s="45"/>
      <c r="AD16" s="45"/>
      <c r="AE16" s="45"/>
      <c r="AF16" s="45"/>
      <c r="AG16" s="23"/>
      <c r="AH16" s="23"/>
      <c r="AI16" s="23"/>
      <c r="AJ16" s="23"/>
      <c r="AK16" s="23"/>
      <c r="AL16" s="128"/>
      <c r="AM16" s="128"/>
      <c r="AN16" s="23"/>
      <c r="AO16" s="23"/>
      <c r="AP16" s="23"/>
      <c r="AQ16" s="23"/>
      <c r="AR16" s="23"/>
      <c r="AS16" s="23"/>
      <c r="AT16" s="23"/>
      <c r="AU16" s="23"/>
      <c r="AV16" s="23"/>
      <c r="AW16" s="23"/>
      <c r="AX16" s="23"/>
      <c r="AY16" s="23"/>
      <c r="AZ16" s="23"/>
      <c r="BA16" s="23"/>
      <c r="BB16" s="23"/>
      <c r="BD16" s="246"/>
    </row>
    <row r="17" spans="1:69" ht="24" customHeight="1">
      <c r="B17" s="53"/>
      <c r="D17" s="23"/>
      <c r="E17" s="23"/>
      <c r="T17" s="245"/>
      <c r="U17" s="583" t="str">
        <f>CHOOSE($D$19,"月","火","水","木","金","土","日","月","火","水","木","金","土","日")</f>
        <v>日</v>
      </c>
      <c r="V17" s="581"/>
      <c r="W17" s="581"/>
      <c r="X17" s="581"/>
      <c r="Y17" s="582"/>
      <c r="Z17" s="224"/>
      <c r="AA17" s="580" t="str">
        <f>CHOOSE($D$19+1,"月","火","水","木","金","土","日","月","火","水","木","金","土","日")</f>
        <v>月</v>
      </c>
      <c r="AB17" s="581"/>
      <c r="AC17" s="581"/>
      <c r="AD17" s="581"/>
      <c r="AE17" s="582"/>
      <c r="AF17" s="224"/>
      <c r="AG17" s="580" t="str">
        <f>CHOOSE($D$19+2,"月","火","水","木","金","土","日","月","火","水","木","金","土","日")</f>
        <v>火</v>
      </c>
      <c r="AH17" s="581"/>
      <c r="AI17" s="581"/>
      <c r="AJ17" s="582"/>
      <c r="AK17" s="580" t="str">
        <f>CHOOSE($D$19+3,"月","火","水","木","金","土","日","月","火","水","木","金","土","日")</f>
        <v>水</v>
      </c>
      <c r="AL17" s="581"/>
      <c r="AM17" s="582"/>
      <c r="AN17" s="580" t="str">
        <f>CHOOSE($D$19+4,"月","火","水","木","金","土","日","月","火","水","木","金","土","日")</f>
        <v>木</v>
      </c>
      <c r="AO17" s="581"/>
      <c r="AP17" s="582"/>
      <c r="AQ17" s="224"/>
      <c r="AR17" s="580" t="str">
        <f>CHOOSE($D$19+5,"月","火","水","木","金","土","日","月","火","水","木","金","土","日")</f>
        <v>金</v>
      </c>
      <c r="AS17" s="581"/>
      <c r="AT17" s="581"/>
      <c r="AU17" s="581"/>
      <c r="AV17" s="582"/>
      <c r="AW17" s="224"/>
      <c r="AX17" s="580" t="str">
        <f>CHOOSE($D$19+6,"月","火","水","木","金","土","日","月","火","水","木","金","土","日")</f>
        <v>土</v>
      </c>
      <c r="AY17" s="581"/>
      <c r="AZ17" s="581"/>
      <c r="BA17" s="581"/>
      <c r="BB17" s="582"/>
      <c r="BD17" s="246"/>
    </row>
    <row r="18" spans="1:69" s="267" customFormat="1" ht="30" customHeight="1">
      <c r="B18" s="268"/>
      <c r="D18" s="269"/>
      <c r="E18" s="269"/>
      <c r="F18" s="269"/>
      <c r="G18" s="269"/>
      <c r="H18" s="269"/>
      <c r="I18" s="269"/>
      <c r="J18" s="269"/>
      <c r="K18" s="269"/>
      <c r="L18" s="269"/>
      <c r="M18" s="269"/>
      <c r="N18" s="269"/>
      <c r="O18" s="269"/>
      <c r="P18" s="269"/>
      <c r="Q18" s="269"/>
      <c r="R18" s="269"/>
      <c r="S18" s="269"/>
      <c r="T18" s="270"/>
      <c r="U18" s="564">
        <f>IF(OR((B19&lt;&gt;C19),(B19=C10)),DATE(C6,C10,1)-WEEKDAY(DATE(C6,C10,1))-6+D19,DATE(C6,C10,1)-WEEKDAY(DATE(C6,C10,1))+1+D19)</f>
        <v>45655</v>
      </c>
      <c r="V18" s="565"/>
      <c r="W18" s="565"/>
      <c r="X18" s="565"/>
      <c r="Y18" s="566"/>
      <c r="Z18" s="272"/>
      <c r="AA18" s="564">
        <f>U18+1</f>
        <v>45656</v>
      </c>
      <c r="AB18" s="565"/>
      <c r="AC18" s="565"/>
      <c r="AD18" s="565"/>
      <c r="AE18" s="566"/>
      <c r="AF18" s="272"/>
      <c r="AG18" s="564">
        <f>AA18+1</f>
        <v>45657</v>
      </c>
      <c r="AH18" s="565"/>
      <c r="AI18" s="565"/>
      <c r="AJ18" s="566"/>
      <c r="AK18" s="564">
        <f>AG18+1</f>
        <v>45658</v>
      </c>
      <c r="AL18" s="565"/>
      <c r="AM18" s="566"/>
      <c r="AN18" s="564">
        <f>AK18+1</f>
        <v>45659</v>
      </c>
      <c r="AO18" s="565"/>
      <c r="AP18" s="566"/>
      <c r="AQ18" s="272"/>
      <c r="AR18" s="564">
        <f>AN18+1</f>
        <v>45660</v>
      </c>
      <c r="AS18" s="565"/>
      <c r="AT18" s="565"/>
      <c r="AU18" s="565"/>
      <c r="AV18" s="566"/>
      <c r="AW18" s="272"/>
      <c r="AX18" s="564">
        <f>AR18+1</f>
        <v>45661</v>
      </c>
      <c r="AY18" s="565"/>
      <c r="AZ18" s="565"/>
      <c r="BA18" s="565"/>
      <c r="BB18" s="566"/>
      <c r="BC18" s="269"/>
      <c r="BD18" s="271"/>
      <c r="BE18" s="269"/>
      <c r="BF18" s="269"/>
      <c r="BG18" s="269"/>
      <c r="BH18" s="269"/>
      <c r="BI18" s="269"/>
      <c r="BJ18" s="269"/>
      <c r="BK18" s="269"/>
      <c r="BL18" s="269"/>
      <c r="BM18" s="269"/>
      <c r="BN18" s="269"/>
      <c r="BO18" s="269"/>
      <c r="BP18" s="269"/>
      <c r="BQ18" s="269"/>
    </row>
    <row r="19" spans="1:69" ht="15" hidden="1">
      <c r="A19" s="2" t="s">
        <v>67</v>
      </c>
      <c r="B19" s="219">
        <f>MONTH(DATE(C6,C10,1)-WEEKDAY(DATE(C6,C10,1))-6+D19)</f>
        <v>12</v>
      </c>
      <c r="C19" s="219">
        <f>MONTH(DATE(C6,C10,1)-WEEKDAY(DATE(C6,C10,1))+D19)</f>
        <v>1</v>
      </c>
      <c r="D19" s="219">
        <f>IF(C14="月",1,IF(C14="火",2,IF(C14="水",3,IF(C14="木",4,IF(C14="金",5,IF(C14="土",6,IF(C14="日",7)))))))</f>
        <v>7</v>
      </c>
      <c r="E19" s="23"/>
      <c r="T19" s="245"/>
      <c r="U19" s="46">
        <f>IF(OR((B19&lt;&gt;C19),(B19=C10)),DATE(C6,C10,1)-WEEKDAY(DATE(C6,C10,1))-6+D19,DATE(C6,C10,1)-WEEKDAY(DATE(C6,C10,1))+1+D19)</f>
        <v>45655</v>
      </c>
      <c r="V19" s="273"/>
      <c r="W19" s="48"/>
      <c r="X19" s="48"/>
      <c r="Y19" s="49"/>
      <c r="Z19" s="48"/>
      <c r="AA19" s="46">
        <f>U19+1</f>
        <v>45656</v>
      </c>
      <c r="AB19" s="274"/>
      <c r="AC19" s="48"/>
      <c r="AD19" s="48"/>
      <c r="AE19" s="49"/>
      <c r="AF19" s="48"/>
      <c r="AG19" s="46">
        <f>AA19+1</f>
        <v>45657</v>
      </c>
      <c r="AH19" s="275"/>
      <c r="AI19" s="275"/>
      <c r="AJ19" s="49"/>
      <c r="AK19" s="46">
        <f>AG19+1</f>
        <v>45658</v>
      </c>
      <c r="AL19" s="48"/>
      <c r="AM19" s="49"/>
      <c r="AN19" s="46">
        <f>AK19+1</f>
        <v>45659</v>
      </c>
      <c r="AO19" s="48"/>
      <c r="AP19" s="49"/>
      <c r="AQ19" s="48"/>
      <c r="AR19" s="46">
        <f>AN19+1</f>
        <v>45660</v>
      </c>
      <c r="AS19" s="275"/>
      <c r="AT19" s="48"/>
      <c r="AU19" s="48"/>
      <c r="AV19" s="49"/>
      <c r="AW19" s="48"/>
      <c r="AX19" s="46">
        <f>AR19+1</f>
        <v>45661</v>
      </c>
      <c r="AY19" s="275"/>
      <c r="AZ19" s="275"/>
      <c r="BA19" s="275"/>
      <c r="BB19" s="276"/>
      <c r="BD19" s="246"/>
    </row>
    <row r="20" spans="1:69" s="53" customFormat="1" ht="20.100000000000001" customHeight="1">
      <c r="B20" s="52"/>
      <c r="C20" s="52"/>
      <c r="D20" s="52"/>
      <c r="E20" s="52"/>
      <c r="F20" s="52"/>
      <c r="G20" s="52"/>
      <c r="H20" s="52"/>
      <c r="I20" s="52"/>
      <c r="J20" s="52"/>
      <c r="K20" s="52"/>
      <c r="L20" s="52"/>
      <c r="M20" s="52"/>
      <c r="N20" s="52"/>
      <c r="O20" s="52"/>
      <c r="P20" s="52"/>
      <c r="Q20" s="52"/>
      <c r="R20" s="52"/>
      <c r="S20" s="52"/>
      <c r="T20" s="252"/>
      <c r="U20" s="567" t="str">
        <f ca="1">IFERROR(VLOOKUP(U19,INDIRECT("祝祭日"),2,0),"")</f>
        <v/>
      </c>
      <c r="V20" s="568"/>
      <c r="W20" s="568"/>
      <c r="X20" s="568"/>
      <c r="Y20" s="569"/>
      <c r="Z20" s="225"/>
      <c r="AA20" s="567" t="str">
        <f ca="1">IFERROR(VLOOKUP(AA19,INDIRECT("祝祭日"),2,0),"")</f>
        <v/>
      </c>
      <c r="AB20" s="568"/>
      <c r="AC20" s="568"/>
      <c r="AD20" s="568"/>
      <c r="AE20" s="569"/>
      <c r="AF20" s="225"/>
      <c r="AG20" s="567" t="str">
        <f ca="1">IFERROR(VLOOKUP(AG19,INDIRECT("祝祭日"),2,0),"")</f>
        <v/>
      </c>
      <c r="AH20" s="568"/>
      <c r="AI20" s="568"/>
      <c r="AJ20" s="569"/>
      <c r="AK20" s="567" t="str">
        <f ca="1">IFERROR(VLOOKUP(AK19,INDIRECT("祝祭日"),2,0),"")</f>
        <v>元日</v>
      </c>
      <c r="AL20" s="568"/>
      <c r="AM20" s="569"/>
      <c r="AN20" s="567" t="str">
        <f ca="1">IFERROR(VLOOKUP(AN19,INDIRECT("祝祭日"),2,0),"")</f>
        <v/>
      </c>
      <c r="AO20" s="568"/>
      <c r="AP20" s="569"/>
      <c r="AQ20" s="225"/>
      <c r="AR20" s="567" t="str">
        <f ca="1">IFERROR(VLOOKUP(AR19,INDIRECT("祝祭日"),2,0),"")</f>
        <v/>
      </c>
      <c r="AS20" s="568"/>
      <c r="AT20" s="568"/>
      <c r="AU20" s="568"/>
      <c r="AV20" s="569"/>
      <c r="AW20" s="225"/>
      <c r="AX20" s="567" t="str">
        <f ca="1">IFERROR(VLOOKUP(AX19,INDIRECT("祝祭日"),2,0),"")</f>
        <v/>
      </c>
      <c r="AY20" s="568"/>
      <c r="AZ20" s="568"/>
      <c r="BA20" s="568"/>
      <c r="BB20" s="569"/>
      <c r="BC20" s="52"/>
      <c r="BD20" s="253"/>
      <c r="BE20" s="52"/>
      <c r="BF20" s="52"/>
      <c r="BG20" s="52"/>
      <c r="BH20" s="52"/>
      <c r="BI20" s="52"/>
      <c r="BJ20" s="52"/>
      <c r="BK20" s="52"/>
      <c r="BL20" s="52"/>
      <c r="BM20" s="52"/>
      <c r="BN20" s="52"/>
      <c r="BO20" s="52"/>
      <c r="BP20" s="52"/>
      <c r="BQ20" s="52"/>
    </row>
    <row r="21" spans="1:69" s="267" customFormat="1" ht="30" customHeight="1">
      <c r="F21" s="269"/>
      <c r="G21" s="269"/>
      <c r="H21" s="269"/>
      <c r="I21" s="269"/>
      <c r="J21" s="269"/>
      <c r="K21" s="269"/>
      <c r="L21" s="269"/>
      <c r="M21" s="269"/>
      <c r="N21" s="269"/>
      <c r="O21" s="269"/>
      <c r="P21" s="269"/>
      <c r="Q21" s="269"/>
      <c r="R21" s="269"/>
      <c r="S21" s="269"/>
      <c r="T21" s="270"/>
      <c r="U21" s="564">
        <f>AX18+1</f>
        <v>45662</v>
      </c>
      <c r="V21" s="565"/>
      <c r="W21" s="565"/>
      <c r="X21" s="565"/>
      <c r="Y21" s="566"/>
      <c r="Z21" s="272"/>
      <c r="AA21" s="564">
        <f>U21+1</f>
        <v>45663</v>
      </c>
      <c r="AB21" s="565"/>
      <c r="AC21" s="565"/>
      <c r="AD21" s="565"/>
      <c r="AE21" s="566"/>
      <c r="AF21" s="272"/>
      <c r="AG21" s="564">
        <f>AA21+1</f>
        <v>45664</v>
      </c>
      <c r="AH21" s="565"/>
      <c r="AI21" s="565"/>
      <c r="AJ21" s="566"/>
      <c r="AK21" s="564">
        <f>AG21+1</f>
        <v>45665</v>
      </c>
      <c r="AL21" s="565"/>
      <c r="AM21" s="566"/>
      <c r="AN21" s="564">
        <f>AK21+1</f>
        <v>45666</v>
      </c>
      <c r="AO21" s="565"/>
      <c r="AP21" s="566"/>
      <c r="AQ21" s="272"/>
      <c r="AR21" s="564">
        <f>AN21+1</f>
        <v>45667</v>
      </c>
      <c r="AS21" s="565"/>
      <c r="AT21" s="565"/>
      <c r="AU21" s="565"/>
      <c r="AV21" s="566"/>
      <c r="AW21" s="272"/>
      <c r="AX21" s="564">
        <f>AR21+1</f>
        <v>45668</v>
      </c>
      <c r="AY21" s="565"/>
      <c r="AZ21" s="565"/>
      <c r="BA21" s="565"/>
      <c r="BB21" s="566"/>
      <c r="BC21" s="269"/>
      <c r="BD21" s="271"/>
      <c r="BE21" s="269"/>
      <c r="BF21" s="269"/>
      <c r="BG21" s="269"/>
      <c r="BH21" s="269"/>
      <c r="BI21" s="269"/>
      <c r="BJ21" s="269"/>
      <c r="BK21" s="269"/>
      <c r="BL21" s="269"/>
      <c r="BM21" s="269"/>
      <c r="BN21" s="269"/>
      <c r="BO21" s="269"/>
      <c r="BP21" s="269"/>
      <c r="BQ21" s="269"/>
    </row>
    <row r="22" spans="1:69" ht="15.75" hidden="1" customHeight="1">
      <c r="A22" s="2" t="s">
        <v>68</v>
      </c>
      <c r="B22" s="219">
        <f>MONTH(DATE(C6,C10-1,1)-WEEKDAY(DATE(C6,C10-1,1))-6+D22)</f>
        <v>12</v>
      </c>
      <c r="C22" s="219">
        <f>MONTH(DATE(C6,C10-1,1)-WEEKDAY(DATE(C6,C10-1,1))+D22)</f>
        <v>12</v>
      </c>
      <c r="D22" s="219">
        <f>IF(C14="月",1,IF(C14="火",2,IF(C14="水",3,IF(C14="木",4,IF(C14="金",5,IF(C14="土",6,IF(C14="日",7)))))))</f>
        <v>7</v>
      </c>
      <c r="E22" s="23"/>
      <c r="T22" s="245"/>
      <c r="U22" s="46">
        <f>AX19+1</f>
        <v>45662</v>
      </c>
      <c r="V22" s="273"/>
      <c r="W22" s="48"/>
      <c r="X22" s="48"/>
      <c r="Y22" s="49"/>
      <c r="Z22" s="48"/>
      <c r="AA22" s="46">
        <f>U22+1</f>
        <v>45663</v>
      </c>
      <c r="AB22" s="274"/>
      <c r="AC22" s="48"/>
      <c r="AD22" s="48"/>
      <c r="AE22" s="49"/>
      <c r="AF22" s="48"/>
      <c r="AG22" s="46">
        <f>AA22+1</f>
        <v>45664</v>
      </c>
      <c r="AH22" s="275"/>
      <c r="AI22" s="275"/>
      <c r="AJ22" s="49"/>
      <c r="AK22" s="46">
        <f>AG22+1</f>
        <v>45665</v>
      </c>
      <c r="AL22" s="48"/>
      <c r="AM22" s="49"/>
      <c r="AN22" s="46">
        <f>AK22+1</f>
        <v>45666</v>
      </c>
      <c r="AO22" s="48"/>
      <c r="AP22" s="49"/>
      <c r="AQ22" s="48"/>
      <c r="AR22" s="46">
        <f>AN22+1</f>
        <v>45667</v>
      </c>
      <c r="AS22" s="275"/>
      <c r="AT22" s="48"/>
      <c r="AU22" s="48"/>
      <c r="AV22" s="49"/>
      <c r="AW22" s="48"/>
      <c r="AX22" s="46">
        <f>AR22+1</f>
        <v>45668</v>
      </c>
      <c r="AY22" s="275"/>
      <c r="AZ22" s="275"/>
      <c r="BA22" s="275"/>
      <c r="BB22" s="276"/>
      <c r="BD22" s="246"/>
    </row>
    <row r="23" spans="1:69" s="53" customFormat="1" ht="20.100000000000001" customHeight="1">
      <c r="D23" s="52"/>
      <c r="E23" s="52"/>
      <c r="F23" s="52"/>
      <c r="G23" s="52"/>
      <c r="H23" s="52"/>
      <c r="I23" s="52"/>
      <c r="J23" s="52"/>
      <c r="K23" s="52"/>
      <c r="L23" s="52"/>
      <c r="M23" s="52"/>
      <c r="N23" s="52"/>
      <c r="O23" s="52"/>
      <c r="P23" s="52"/>
      <c r="Q23" s="52"/>
      <c r="R23" s="52"/>
      <c r="S23" s="52"/>
      <c r="T23" s="252"/>
      <c r="U23" s="567" t="str">
        <f ca="1">IFERROR(VLOOKUP(U22,INDIRECT("祝祭日"),2,0),"")</f>
        <v/>
      </c>
      <c r="V23" s="568"/>
      <c r="W23" s="568"/>
      <c r="X23" s="568"/>
      <c r="Y23" s="569"/>
      <c r="Z23" s="225"/>
      <c r="AA23" s="567" t="str">
        <f ca="1">IFERROR(VLOOKUP(AA22,INDIRECT("祝祭日"),2,0),"")</f>
        <v/>
      </c>
      <c r="AB23" s="568"/>
      <c r="AC23" s="568"/>
      <c r="AD23" s="568"/>
      <c r="AE23" s="569"/>
      <c r="AF23" s="225"/>
      <c r="AG23" s="567" t="str">
        <f ca="1">IFERROR(VLOOKUP(AG22,INDIRECT("祝祭日"),2,0),"")</f>
        <v/>
      </c>
      <c r="AH23" s="568"/>
      <c r="AI23" s="568"/>
      <c r="AJ23" s="569"/>
      <c r="AK23" s="567" t="str">
        <f ca="1">IFERROR(VLOOKUP(AK22,INDIRECT("祝祭日"),2,0),"")</f>
        <v/>
      </c>
      <c r="AL23" s="568"/>
      <c r="AM23" s="569"/>
      <c r="AN23" s="567" t="str">
        <f ca="1">IFERROR(VLOOKUP(AN22,INDIRECT("祝祭日"),2,0),"")</f>
        <v/>
      </c>
      <c r="AO23" s="568"/>
      <c r="AP23" s="569"/>
      <c r="AQ23" s="225"/>
      <c r="AR23" s="567" t="str">
        <f ca="1">IFERROR(VLOOKUP(AR22,INDIRECT("祝祭日"),2,0),"")</f>
        <v/>
      </c>
      <c r="AS23" s="568"/>
      <c r="AT23" s="568"/>
      <c r="AU23" s="568"/>
      <c r="AV23" s="569"/>
      <c r="AW23" s="225"/>
      <c r="AX23" s="567" t="str">
        <f ca="1">IFERROR(VLOOKUP(AX22,INDIRECT("祝祭日"),2,0),"")</f>
        <v/>
      </c>
      <c r="AY23" s="568"/>
      <c r="AZ23" s="568"/>
      <c r="BA23" s="568"/>
      <c r="BB23" s="569"/>
      <c r="BC23" s="52"/>
      <c r="BD23" s="253"/>
      <c r="BE23" s="52"/>
      <c r="BF23" s="52"/>
      <c r="BG23" s="52"/>
      <c r="BH23" s="52"/>
      <c r="BI23" s="52"/>
      <c r="BJ23" s="52"/>
      <c r="BK23" s="52"/>
      <c r="BL23" s="52"/>
      <c r="BM23" s="52"/>
      <c r="BN23" s="52"/>
      <c r="BO23" s="52"/>
      <c r="BP23" s="52"/>
      <c r="BQ23" s="52"/>
    </row>
    <row r="24" spans="1:69" s="267" customFormat="1" ht="30" customHeight="1">
      <c r="D24" s="269"/>
      <c r="E24" s="269"/>
      <c r="F24" s="269"/>
      <c r="G24" s="269"/>
      <c r="H24" s="269"/>
      <c r="I24" s="269"/>
      <c r="J24" s="269"/>
      <c r="K24" s="269"/>
      <c r="L24" s="269"/>
      <c r="M24" s="269"/>
      <c r="N24" s="269"/>
      <c r="O24" s="269"/>
      <c r="P24" s="269"/>
      <c r="Q24" s="269"/>
      <c r="R24" s="269"/>
      <c r="S24" s="269"/>
      <c r="T24" s="270"/>
      <c r="U24" s="564">
        <f>AX21+1</f>
        <v>45669</v>
      </c>
      <c r="V24" s="565"/>
      <c r="W24" s="565"/>
      <c r="X24" s="565"/>
      <c r="Y24" s="566"/>
      <c r="Z24" s="272"/>
      <c r="AA24" s="564">
        <f>U24+1</f>
        <v>45670</v>
      </c>
      <c r="AB24" s="565"/>
      <c r="AC24" s="565"/>
      <c r="AD24" s="565"/>
      <c r="AE24" s="566"/>
      <c r="AF24" s="272"/>
      <c r="AG24" s="564">
        <f>AA24+1</f>
        <v>45671</v>
      </c>
      <c r="AH24" s="565"/>
      <c r="AI24" s="565"/>
      <c r="AJ24" s="566"/>
      <c r="AK24" s="564">
        <f>AG24+1</f>
        <v>45672</v>
      </c>
      <c r="AL24" s="565"/>
      <c r="AM24" s="566"/>
      <c r="AN24" s="564">
        <f>AK24+1</f>
        <v>45673</v>
      </c>
      <c r="AO24" s="565"/>
      <c r="AP24" s="566"/>
      <c r="AQ24" s="272"/>
      <c r="AR24" s="564">
        <f>AN24+1</f>
        <v>45674</v>
      </c>
      <c r="AS24" s="565"/>
      <c r="AT24" s="565"/>
      <c r="AU24" s="565"/>
      <c r="AV24" s="566"/>
      <c r="AW24" s="272"/>
      <c r="AX24" s="564">
        <f>AR24+1</f>
        <v>45675</v>
      </c>
      <c r="AY24" s="565"/>
      <c r="AZ24" s="565"/>
      <c r="BA24" s="565"/>
      <c r="BB24" s="566"/>
      <c r="BC24" s="269"/>
      <c r="BD24" s="271"/>
      <c r="BE24" s="269"/>
      <c r="BF24" s="269"/>
      <c r="BG24" s="269"/>
      <c r="BH24" s="269"/>
      <c r="BI24" s="269"/>
      <c r="BJ24" s="269"/>
      <c r="BK24" s="269"/>
      <c r="BL24" s="269"/>
      <c r="BM24" s="269"/>
      <c r="BN24" s="269"/>
      <c r="BO24" s="269"/>
      <c r="BP24" s="269"/>
      <c r="BQ24" s="269"/>
    </row>
    <row r="25" spans="1:69" ht="15.75" hidden="1" customHeight="1">
      <c r="A25" s="2" t="s">
        <v>69</v>
      </c>
      <c r="B25" s="219">
        <f>MONTH(DATE(C6,C10+1,1)-WEEKDAY(DATE(C6,C10+1,1))-6+D25)</f>
        <v>1</v>
      </c>
      <c r="C25" s="219">
        <f>MONTH(DATE(C6,C10+1,1)-WEEKDAY(DATE(C6,C10+1,1))+D25)</f>
        <v>2</v>
      </c>
      <c r="D25" s="219">
        <f>IF(C14="月",1,IF(C14="火",2,IF(C14="水",3,IF(C14="木",4,IF(C14="金",5,IF(C14="土",6,IF(C14="日",7)))))))</f>
        <v>7</v>
      </c>
      <c r="E25" s="23"/>
      <c r="T25" s="245"/>
      <c r="U25" s="46">
        <f>AX22+1</f>
        <v>45669</v>
      </c>
      <c r="V25" s="273"/>
      <c r="W25" s="48"/>
      <c r="X25" s="48"/>
      <c r="Y25" s="49"/>
      <c r="Z25" s="48"/>
      <c r="AA25" s="46">
        <f>U25+1</f>
        <v>45670</v>
      </c>
      <c r="AB25" s="274"/>
      <c r="AC25" s="48"/>
      <c r="AD25" s="48"/>
      <c r="AE25" s="49"/>
      <c r="AF25" s="48"/>
      <c r="AG25" s="46">
        <f>AA25+1</f>
        <v>45671</v>
      </c>
      <c r="AH25" s="275"/>
      <c r="AI25" s="275"/>
      <c r="AJ25" s="49"/>
      <c r="AK25" s="46">
        <f>AG25+1</f>
        <v>45672</v>
      </c>
      <c r="AL25" s="48"/>
      <c r="AM25" s="49"/>
      <c r="AN25" s="46">
        <f>AK25+1</f>
        <v>45673</v>
      </c>
      <c r="AO25" s="48"/>
      <c r="AP25" s="49"/>
      <c r="AQ25" s="48"/>
      <c r="AR25" s="46">
        <f>AN25+1</f>
        <v>45674</v>
      </c>
      <c r="AS25" s="275"/>
      <c r="AT25" s="48"/>
      <c r="AU25" s="48"/>
      <c r="AV25" s="49"/>
      <c r="AW25" s="48"/>
      <c r="AX25" s="46">
        <f>AR25+1</f>
        <v>45675</v>
      </c>
      <c r="AY25" s="275"/>
      <c r="AZ25" s="275"/>
      <c r="BA25" s="275"/>
      <c r="BB25" s="276"/>
      <c r="BD25" s="246"/>
    </row>
    <row r="26" spans="1:69" s="53" customFormat="1" ht="20.100000000000001" customHeight="1">
      <c r="D26" s="52"/>
      <c r="E26" s="52"/>
      <c r="F26" s="52"/>
      <c r="G26" s="52"/>
      <c r="H26" s="52"/>
      <c r="I26" s="52"/>
      <c r="J26" s="52"/>
      <c r="K26" s="52"/>
      <c r="L26" s="52"/>
      <c r="M26" s="52"/>
      <c r="N26" s="52"/>
      <c r="O26" s="52"/>
      <c r="P26" s="52"/>
      <c r="Q26" s="52"/>
      <c r="R26" s="52"/>
      <c r="S26" s="52"/>
      <c r="T26" s="252"/>
      <c r="U26" s="567" t="str">
        <f ca="1">IFERROR(VLOOKUP(U25,INDIRECT("祝祭日"),2,0),"")</f>
        <v/>
      </c>
      <c r="V26" s="568"/>
      <c r="W26" s="568"/>
      <c r="X26" s="568"/>
      <c r="Y26" s="569"/>
      <c r="Z26" s="225"/>
      <c r="AA26" s="567" t="str">
        <f ca="1">IFERROR(VLOOKUP(AA25,INDIRECT("祝祭日"),2,0),"")</f>
        <v>成人の日</v>
      </c>
      <c r="AB26" s="568"/>
      <c r="AC26" s="568"/>
      <c r="AD26" s="568"/>
      <c r="AE26" s="569"/>
      <c r="AF26" s="225"/>
      <c r="AG26" s="567" t="str">
        <f ca="1">IFERROR(VLOOKUP(AG25,INDIRECT("祝祭日"),2,0),"")</f>
        <v/>
      </c>
      <c r="AH26" s="568"/>
      <c r="AI26" s="568"/>
      <c r="AJ26" s="569"/>
      <c r="AK26" s="567" t="str">
        <f ca="1">IFERROR(VLOOKUP(AK25,INDIRECT("祝祭日"),2,0),"")</f>
        <v/>
      </c>
      <c r="AL26" s="568"/>
      <c r="AM26" s="569"/>
      <c r="AN26" s="567" t="str">
        <f ca="1">IFERROR(VLOOKUP(AN25,INDIRECT("祝祭日"),2,0),"")</f>
        <v/>
      </c>
      <c r="AO26" s="568"/>
      <c r="AP26" s="569"/>
      <c r="AQ26" s="225"/>
      <c r="AR26" s="567" t="str">
        <f ca="1">IFERROR(VLOOKUP(AR25,INDIRECT("祝祭日"),2,0),"")</f>
        <v/>
      </c>
      <c r="AS26" s="568"/>
      <c r="AT26" s="568"/>
      <c r="AU26" s="568"/>
      <c r="AV26" s="569"/>
      <c r="AW26" s="225"/>
      <c r="AX26" s="567" t="str">
        <f ca="1">IFERROR(VLOOKUP(AX25,INDIRECT("祝祭日"),2,0),"")</f>
        <v/>
      </c>
      <c r="AY26" s="568"/>
      <c r="AZ26" s="568"/>
      <c r="BA26" s="568"/>
      <c r="BB26" s="569"/>
      <c r="BC26" s="52"/>
      <c r="BD26" s="253"/>
      <c r="BE26" s="52"/>
      <c r="BF26" s="52"/>
      <c r="BG26" s="52"/>
      <c r="BH26" s="52"/>
      <c r="BI26" s="52"/>
      <c r="BJ26" s="52"/>
      <c r="BK26" s="52"/>
      <c r="BL26" s="52"/>
      <c r="BM26" s="52"/>
      <c r="BN26" s="52"/>
      <c r="BO26" s="52"/>
      <c r="BP26" s="52"/>
      <c r="BQ26" s="52"/>
    </row>
    <row r="27" spans="1:69" s="267" customFormat="1" ht="30" customHeight="1">
      <c r="D27" s="269"/>
      <c r="E27" s="269"/>
      <c r="F27" s="269"/>
      <c r="G27" s="269"/>
      <c r="H27" s="269"/>
      <c r="I27" s="269"/>
      <c r="J27" s="269"/>
      <c r="K27" s="269"/>
      <c r="L27" s="269"/>
      <c r="M27" s="269"/>
      <c r="N27" s="269"/>
      <c r="O27" s="269"/>
      <c r="P27" s="269"/>
      <c r="Q27" s="269"/>
      <c r="R27" s="269"/>
      <c r="S27" s="269"/>
      <c r="T27" s="270"/>
      <c r="U27" s="564">
        <f>AX24+1</f>
        <v>45676</v>
      </c>
      <c r="V27" s="565"/>
      <c r="W27" s="565"/>
      <c r="X27" s="565"/>
      <c r="Y27" s="566"/>
      <c r="Z27" s="272"/>
      <c r="AA27" s="564">
        <f>U27+1</f>
        <v>45677</v>
      </c>
      <c r="AB27" s="565"/>
      <c r="AC27" s="565"/>
      <c r="AD27" s="565"/>
      <c r="AE27" s="566"/>
      <c r="AF27" s="272"/>
      <c r="AG27" s="564">
        <f>AA27+1</f>
        <v>45678</v>
      </c>
      <c r="AH27" s="565"/>
      <c r="AI27" s="565"/>
      <c r="AJ27" s="566"/>
      <c r="AK27" s="564">
        <f>AG27+1</f>
        <v>45679</v>
      </c>
      <c r="AL27" s="565"/>
      <c r="AM27" s="566"/>
      <c r="AN27" s="564">
        <f>AK27+1</f>
        <v>45680</v>
      </c>
      <c r="AO27" s="565"/>
      <c r="AP27" s="566"/>
      <c r="AQ27" s="272"/>
      <c r="AR27" s="564">
        <f>AN27+1</f>
        <v>45681</v>
      </c>
      <c r="AS27" s="565"/>
      <c r="AT27" s="565"/>
      <c r="AU27" s="565"/>
      <c r="AV27" s="566"/>
      <c r="AW27" s="272"/>
      <c r="AX27" s="564">
        <f>AR27+1</f>
        <v>45682</v>
      </c>
      <c r="AY27" s="565"/>
      <c r="AZ27" s="565"/>
      <c r="BA27" s="565"/>
      <c r="BB27" s="566"/>
      <c r="BC27" s="269"/>
      <c r="BD27" s="271"/>
      <c r="BE27" s="269"/>
      <c r="BF27" s="269"/>
      <c r="BG27" s="269"/>
      <c r="BH27" s="269"/>
      <c r="BI27" s="269"/>
      <c r="BJ27" s="269"/>
      <c r="BK27" s="269"/>
      <c r="BL27" s="269"/>
      <c r="BM27" s="269"/>
      <c r="BN27" s="269"/>
      <c r="BO27" s="269"/>
      <c r="BP27" s="269"/>
      <c r="BQ27" s="269"/>
    </row>
    <row r="28" spans="1:69" ht="14.25" hidden="1" customHeight="1">
      <c r="D28" s="23"/>
      <c r="E28" s="23"/>
      <c r="T28" s="245"/>
      <c r="U28" s="46">
        <f>AX25+1</f>
        <v>45676</v>
      </c>
      <c r="V28" s="273"/>
      <c r="W28" s="48"/>
      <c r="X28" s="48"/>
      <c r="Y28" s="49"/>
      <c r="Z28" s="48"/>
      <c r="AA28" s="46">
        <f>U28+1</f>
        <v>45677</v>
      </c>
      <c r="AB28" s="274"/>
      <c r="AC28" s="48"/>
      <c r="AD28" s="48"/>
      <c r="AE28" s="49"/>
      <c r="AF28" s="48"/>
      <c r="AG28" s="46">
        <f>AA28+1</f>
        <v>45678</v>
      </c>
      <c r="AH28" s="275"/>
      <c r="AI28" s="275"/>
      <c r="AJ28" s="49"/>
      <c r="AK28" s="46">
        <f>AG28+1</f>
        <v>45679</v>
      </c>
      <c r="AL28" s="48"/>
      <c r="AM28" s="49"/>
      <c r="AN28" s="46">
        <f>AK28+1</f>
        <v>45680</v>
      </c>
      <c r="AO28" s="48"/>
      <c r="AP28" s="49"/>
      <c r="AQ28" s="48"/>
      <c r="AR28" s="46">
        <f>AN28+1</f>
        <v>45681</v>
      </c>
      <c r="AS28" s="275"/>
      <c r="AT28" s="48"/>
      <c r="AU28" s="48"/>
      <c r="AV28" s="49"/>
      <c r="AW28" s="48"/>
      <c r="AX28" s="46">
        <f>AR28+1</f>
        <v>45682</v>
      </c>
      <c r="AY28" s="275"/>
      <c r="AZ28" s="275"/>
      <c r="BA28" s="275"/>
      <c r="BB28" s="276"/>
      <c r="BD28" s="246"/>
    </row>
    <row r="29" spans="1:69" s="53" customFormat="1" ht="20.100000000000001" customHeight="1">
      <c r="D29" s="52"/>
      <c r="E29" s="52"/>
      <c r="F29" s="52"/>
      <c r="G29" s="52"/>
      <c r="H29" s="52"/>
      <c r="I29" s="52"/>
      <c r="J29" s="52"/>
      <c r="K29" s="52"/>
      <c r="L29" s="52"/>
      <c r="M29" s="52"/>
      <c r="N29" s="52"/>
      <c r="O29" s="52"/>
      <c r="P29" s="52"/>
      <c r="Q29" s="52"/>
      <c r="R29" s="52"/>
      <c r="S29" s="52"/>
      <c r="T29" s="252"/>
      <c r="U29" s="567" t="str">
        <f ca="1">IFERROR(VLOOKUP(U28,INDIRECT("祝祭日"),2,0),"")</f>
        <v/>
      </c>
      <c r="V29" s="568"/>
      <c r="W29" s="568"/>
      <c r="X29" s="568"/>
      <c r="Y29" s="569"/>
      <c r="Z29" s="225"/>
      <c r="AA29" s="567" t="str">
        <f ca="1">IFERROR(VLOOKUP(AA28,INDIRECT("祝祭日"),2,0),"")</f>
        <v/>
      </c>
      <c r="AB29" s="568"/>
      <c r="AC29" s="568"/>
      <c r="AD29" s="568"/>
      <c r="AE29" s="569"/>
      <c r="AF29" s="225"/>
      <c r="AG29" s="567" t="str">
        <f ca="1">IFERROR(VLOOKUP(AG28,INDIRECT("祝祭日"),2,0),"")</f>
        <v/>
      </c>
      <c r="AH29" s="568"/>
      <c r="AI29" s="568"/>
      <c r="AJ29" s="569"/>
      <c r="AK29" s="567" t="str">
        <f ca="1">IFERROR(VLOOKUP(AK28,INDIRECT("祝祭日"),2,0),"")</f>
        <v/>
      </c>
      <c r="AL29" s="568"/>
      <c r="AM29" s="569"/>
      <c r="AN29" s="567" t="str">
        <f ca="1">IFERROR(VLOOKUP(AN28,INDIRECT("祝祭日"),2,0),"")</f>
        <v/>
      </c>
      <c r="AO29" s="568"/>
      <c r="AP29" s="569"/>
      <c r="AQ29" s="225"/>
      <c r="AR29" s="567" t="str">
        <f ca="1">IFERROR(VLOOKUP(AR28,INDIRECT("祝祭日"),2,0),"")</f>
        <v/>
      </c>
      <c r="AS29" s="568"/>
      <c r="AT29" s="568"/>
      <c r="AU29" s="568"/>
      <c r="AV29" s="569"/>
      <c r="AW29" s="225"/>
      <c r="AX29" s="567" t="str">
        <f ca="1">IFERROR(VLOOKUP(AX28,INDIRECT("祝祭日"),2,0),"")</f>
        <v/>
      </c>
      <c r="AY29" s="568"/>
      <c r="AZ29" s="568"/>
      <c r="BA29" s="568"/>
      <c r="BB29" s="569"/>
      <c r="BC29" s="52"/>
      <c r="BD29" s="253"/>
      <c r="BE29" s="52"/>
      <c r="BF29" s="52"/>
      <c r="BG29" s="52"/>
      <c r="BH29" s="52"/>
      <c r="BI29" s="52"/>
      <c r="BJ29" s="52"/>
      <c r="BK29" s="52"/>
      <c r="BL29" s="52"/>
      <c r="BM29" s="52"/>
      <c r="BN29" s="52"/>
      <c r="BO29" s="52"/>
      <c r="BP29" s="52"/>
      <c r="BQ29" s="52"/>
    </row>
    <row r="30" spans="1:69" s="267" customFormat="1" ht="30" customHeight="1">
      <c r="D30" s="269"/>
      <c r="E30" s="269"/>
      <c r="F30" s="269"/>
      <c r="G30" s="269"/>
      <c r="H30" s="269"/>
      <c r="I30" s="269"/>
      <c r="J30" s="269"/>
      <c r="K30" s="269"/>
      <c r="L30" s="269"/>
      <c r="M30" s="269"/>
      <c r="N30" s="269"/>
      <c r="O30" s="269"/>
      <c r="P30" s="269"/>
      <c r="Q30" s="269"/>
      <c r="R30" s="269"/>
      <c r="S30" s="269"/>
      <c r="T30" s="270"/>
      <c r="U30" s="564">
        <f>AX27+1</f>
        <v>45683</v>
      </c>
      <c r="V30" s="565"/>
      <c r="W30" s="565"/>
      <c r="X30" s="565"/>
      <c r="Y30" s="566"/>
      <c r="Z30" s="272"/>
      <c r="AA30" s="564">
        <f>U30+1</f>
        <v>45684</v>
      </c>
      <c r="AB30" s="565"/>
      <c r="AC30" s="565"/>
      <c r="AD30" s="565"/>
      <c r="AE30" s="566"/>
      <c r="AF30" s="272"/>
      <c r="AG30" s="564">
        <f>AA30+1</f>
        <v>45685</v>
      </c>
      <c r="AH30" s="565"/>
      <c r="AI30" s="565"/>
      <c r="AJ30" s="566"/>
      <c r="AK30" s="564">
        <f>AG30+1</f>
        <v>45686</v>
      </c>
      <c r="AL30" s="565"/>
      <c r="AM30" s="566"/>
      <c r="AN30" s="564">
        <f>AK30+1</f>
        <v>45687</v>
      </c>
      <c r="AO30" s="565"/>
      <c r="AP30" s="566"/>
      <c r="AQ30" s="272"/>
      <c r="AR30" s="564">
        <f>AN30+1</f>
        <v>45688</v>
      </c>
      <c r="AS30" s="565"/>
      <c r="AT30" s="565"/>
      <c r="AU30" s="565"/>
      <c r="AV30" s="566"/>
      <c r="AW30" s="272"/>
      <c r="AX30" s="564">
        <f>AR30+1</f>
        <v>45689</v>
      </c>
      <c r="AY30" s="565"/>
      <c r="AZ30" s="565"/>
      <c r="BA30" s="565"/>
      <c r="BB30" s="566"/>
      <c r="BC30" s="269"/>
      <c r="BD30" s="271"/>
      <c r="BE30" s="269"/>
      <c r="BF30" s="269"/>
      <c r="BG30" s="269"/>
      <c r="BH30" s="269"/>
      <c r="BI30" s="269"/>
      <c r="BJ30" s="269"/>
      <c r="BK30" s="269"/>
      <c r="BL30" s="269"/>
      <c r="BM30" s="269"/>
      <c r="BN30" s="269"/>
      <c r="BO30" s="269"/>
      <c r="BP30" s="269"/>
      <c r="BQ30" s="269"/>
    </row>
    <row r="31" spans="1:69" ht="15" hidden="1">
      <c r="D31" s="23"/>
      <c r="E31" s="23"/>
      <c r="T31" s="245"/>
      <c r="U31" s="46">
        <f>AX28+1</f>
        <v>45683</v>
      </c>
      <c r="V31" s="273"/>
      <c r="W31" s="48"/>
      <c r="X31" s="48"/>
      <c r="Y31" s="49"/>
      <c r="Z31" s="48"/>
      <c r="AA31" s="46">
        <f>U31+1</f>
        <v>45684</v>
      </c>
      <c r="AB31" s="274"/>
      <c r="AC31" s="48"/>
      <c r="AD31" s="48"/>
      <c r="AE31" s="49"/>
      <c r="AF31" s="48"/>
      <c r="AG31" s="46">
        <f>AA31+1</f>
        <v>45685</v>
      </c>
      <c r="AH31" s="275"/>
      <c r="AI31" s="275"/>
      <c r="AJ31" s="49"/>
      <c r="AK31" s="46">
        <f>AG31+1</f>
        <v>45686</v>
      </c>
      <c r="AL31" s="48"/>
      <c r="AM31" s="49"/>
      <c r="AN31" s="46">
        <f>AK31+1</f>
        <v>45687</v>
      </c>
      <c r="AO31" s="48"/>
      <c r="AP31" s="49"/>
      <c r="AQ31" s="48"/>
      <c r="AR31" s="46">
        <f>AN31+1</f>
        <v>45688</v>
      </c>
      <c r="AS31" s="275"/>
      <c r="AT31" s="48"/>
      <c r="AU31" s="48"/>
      <c r="AV31" s="49"/>
      <c r="AW31" s="48"/>
      <c r="AX31" s="46">
        <f>AR31+1</f>
        <v>45689</v>
      </c>
      <c r="AY31" s="275"/>
      <c r="AZ31" s="275"/>
      <c r="BA31" s="275"/>
      <c r="BB31" s="276"/>
      <c r="BD31" s="246"/>
    </row>
    <row r="32" spans="1:69" s="53" customFormat="1" ht="20.100000000000001" customHeight="1">
      <c r="D32" s="52"/>
      <c r="E32" s="52"/>
      <c r="F32" s="52"/>
      <c r="G32" s="52"/>
      <c r="H32" s="52"/>
      <c r="I32" s="52"/>
      <c r="J32" s="52"/>
      <c r="K32" s="52"/>
      <c r="L32" s="52"/>
      <c r="M32" s="52"/>
      <c r="N32" s="52"/>
      <c r="O32" s="52"/>
      <c r="P32" s="52"/>
      <c r="Q32" s="52"/>
      <c r="R32" s="52"/>
      <c r="S32" s="52"/>
      <c r="T32" s="252"/>
      <c r="U32" s="567" t="str">
        <f ca="1">IFERROR(VLOOKUP(U31,INDIRECT("祝祭日"),2,0),"")</f>
        <v/>
      </c>
      <c r="V32" s="568"/>
      <c r="W32" s="568"/>
      <c r="X32" s="568"/>
      <c r="Y32" s="569"/>
      <c r="Z32" s="225"/>
      <c r="AA32" s="567" t="str">
        <f ca="1">IFERROR(VLOOKUP(AA31,INDIRECT("祝祭日"),2,0),"")</f>
        <v/>
      </c>
      <c r="AB32" s="568"/>
      <c r="AC32" s="568"/>
      <c r="AD32" s="568"/>
      <c r="AE32" s="569"/>
      <c r="AF32" s="225"/>
      <c r="AG32" s="567" t="str">
        <f ca="1">IFERROR(VLOOKUP(AG31,INDIRECT("祝祭日"),2,0),"")</f>
        <v/>
      </c>
      <c r="AH32" s="568"/>
      <c r="AI32" s="568"/>
      <c r="AJ32" s="569"/>
      <c r="AK32" s="567" t="str">
        <f ca="1">IFERROR(VLOOKUP(AK31,INDIRECT("祝祭日"),2,0),"")</f>
        <v/>
      </c>
      <c r="AL32" s="568"/>
      <c r="AM32" s="569"/>
      <c r="AN32" s="567" t="str">
        <f ca="1">IFERROR(VLOOKUP(AN31,INDIRECT("祝祭日"),2,0),"")</f>
        <v/>
      </c>
      <c r="AO32" s="568"/>
      <c r="AP32" s="569"/>
      <c r="AQ32" s="225"/>
      <c r="AR32" s="567" t="str">
        <f ca="1">IFERROR(VLOOKUP(AR31,INDIRECT("祝祭日"),2,0),"")</f>
        <v/>
      </c>
      <c r="AS32" s="568"/>
      <c r="AT32" s="568"/>
      <c r="AU32" s="568"/>
      <c r="AV32" s="569"/>
      <c r="AW32" s="225"/>
      <c r="AX32" s="567" t="str">
        <f ca="1">IFERROR(VLOOKUP(AX31,INDIRECT("祝祭日"),2,0),"")</f>
        <v/>
      </c>
      <c r="AY32" s="568"/>
      <c r="AZ32" s="568"/>
      <c r="BA32" s="568"/>
      <c r="BB32" s="569"/>
      <c r="BC32" s="52"/>
      <c r="BD32" s="253"/>
      <c r="BE32" s="52"/>
      <c r="BF32" s="52"/>
      <c r="BG32" s="52"/>
      <c r="BH32" s="52"/>
      <c r="BI32" s="52"/>
      <c r="BJ32" s="52"/>
      <c r="BK32" s="52"/>
      <c r="BL32" s="52"/>
      <c r="BM32" s="52"/>
      <c r="BN32" s="52"/>
      <c r="BO32" s="52"/>
      <c r="BP32" s="52"/>
      <c r="BQ32" s="52"/>
    </row>
    <row r="33" spans="2:69" s="267" customFormat="1" ht="30" customHeight="1">
      <c r="D33" s="269"/>
      <c r="E33" s="269"/>
      <c r="F33" s="269"/>
      <c r="G33" s="269"/>
      <c r="H33" s="563" t="s">
        <v>29</v>
      </c>
      <c r="I33" s="563"/>
      <c r="J33" s="563"/>
      <c r="K33" s="563"/>
      <c r="L33" s="563"/>
      <c r="M33" s="563"/>
      <c r="N33" s="563"/>
      <c r="O33" s="563"/>
      <c r="P33" s="563"/>
      <c r="Q33" s="269"/>
      <c r="R33" s="269"/>
      <c r="S33" s="269"/>
      <c r="T33" s="270"/>
      <c r="U33" s="564">
        <f>AX30+1</f>
        <v>45690</v>
      </c>
      <c r="V33" s="565"/>
      <c r="W33" s="565"/>
      <c r="X33" s="565"/>
      <c r="Y33" s="566"/>
      <c r="Z33" s="272"/>
      <c r="AA33" s="564">
        <f>U33+1</f>
        <v>45691</v>
      </c>
      <c r="AB33" s="565"/>
      <c r="AC33" s="565"/>
      <c r="AD33" s="565"/>
      <c r="AE33" s="566"/>
      <c r="AF33" s="272"/>
      <c r="AG33" s="564">
        <f>AA33+1</f>
        <v>45692</v>
      </c>
      <c r="AH33" s="565"/>
      <c r="AI33" s="565"/>
      <c r="AJ33" s="566"/>
      <c r="AK33" s="564">
        <f>AG33+1</f>
        <v>45693</v>
      </c>
      <c r="AL33" s="565"/>
      <c r="AM33" s="566"/>
      <c r="AN33" s="564">
        <f>AK33+1</f>
        <v>45694</v>
      </c>
      <c r="AO33" s="565"/>
      <c r="AP33" s="566"/>
      <c r="AQ33" s="272"/>
      <c r="AR33" s="564">
        <f>AN33+1</f>
        <v>45695</v>
      </c>
      <c r="AS33" s="565"/>
      <c r="AT33" s="565"/>
      <c r="AU33" s="565"/>
      <c r="AV33" s="566"/>
      <c r="AW33" s="272"/>
      <c r="AX33" s="564">
        <f>AR33+1</f>
        <v>45696</v>
      </c>
      <c r="AY33" s="565"/>
      <c r="AZ33" s="565"/>
      <c r="BA33" s="565"/>
      <c r="BB33" s="566"/>
      <c r="BC33" s="269"/>
      <c r="BD33" s="271"/>
      <c r="BE33" s="269"/>
      <c r="BF33" s="269"/>
      <c r="BG33" s="269"/>
      <c r="BH33" s="269"/>
      <c r="BI33" s="269"/>
      <c r="BJ33" s="269"/>
      <c r="BK33" s="269"/>
      <c r="BL33" s="269"/>
      <c r="BM33" s="269"/>
      <c r="BN33" s="269"/>
      <c r="BO33" s="269"/>
      <c r="BP33" s="269"/>
      <c r="BQ33" s="269"/>
    </row>
    <row r="34" spans="2:69" ht="15.75" hidden="1" customHeight="1">
      <c r="D34" s="23"/>
      <c r="E34" s="23"/>
      <c r="H34" s="563"/>
      <c r="I34" s="563"/>
      <c r="J34" s="563"/>
      <c r="K34" s="563"/>
      <c r="L34" s="563"/>
      <c r="M34" s="563"/>
      <c r="N34" s="563"/>
      <c r="O34" s="563"/>
      <c r="P34" s="563"/>
      <c r="T34" s="245"/>
      <c r="U34" s="46">
        <f>AX31+1</f>
        <v>45690</v>
      </c>
      <c r="V34" s="273"/>
      <c r="W34" s="48"/>
      <c r="X34" s="48"/>
      <c r="Y34" s="49"/>
      <c r="Z34" s="48"/>
      <c r="AA34" s="46">
        <f>U34+1</f>
        <v>45691</v>
      </c>
      <c r="AB34" s="274"/>
      <c r="AC34" s="48"/>
      <c r="AD34" s="48"/>
      <c r="AE34" s="49"/>
      <c r="AF34" s="48"/>
      <c r="AG34" s="46">
        <f>AA34+1</f>
        <v>45692</v>
      </c>
      <c r="AH34" s="275"/>
      <c r="AI34" s="275"/>
      <c r="AJ34" s="49"/>
      <c r="AK34" s="46">
        <f>AG34+1</f>
        <v>45693</v>
      </c>
      <c r="AL34" s="48"/>
      <c r="AM34" s="49"/>
      <c r="AN34" s="46">
        <f>AK34+1</f>
        <v>45694</v>
      </c>
      <c r="AO34" s="48"/>
      <c r="AP34" s="49"/>
      <c r="AQ34" s="48"/>
      <c r="AR34" s="46">
        <f>AN34+1</f>
        <v>45695</v>
      </c>
      <c r="AS34" s="275"/>
      <c r="AT34" s="48"/>
      <c r="AU34" s="48"/>
      <c r="AV34" s="49"/>
      <c r="AW34" s="48"/>
      <c r="AX34" s="46">
        <f>AR34+1</f>
        <v>45696</v>
      </c>
      <c r="AY34" s="275"/>
      <c r="AZ34" s="275"/>
      <c r="BA34" s="275"/>
      <c r="BB34" s="276"/>
      <c r="BD34" s="246"/>
    </row>
    <row r="35" spans="2:69" s="53" customFormat="1" ht="20.100000000000001" customHeight="1">
      <c r="D35" s="52"/>
      <c r="E35" s="52"/>
      <c r="F35" s="52"/>
      <c r="G35" s="52"/>
      <c r="H35" s="563"/>
      <c r="I35" s="563"/>
      <c r="J35" s="563"/>
      <c r="K35" s="563"/>
      <c r="L35" s="563"/>
      <c r="M35" s="563"/>
      <c r="N35" s="563"/>
      <c r="O35" s="563"/>
      <c r="P35" s="563"/>
      <c r="Q35" s="52"/>
      <c r="R35" s="52"/>
      <c r="S35" s="52"/>
      <c r="T35" s="252"/>
      <c r="U35" s="567" t="str">
        <f ca="1">IFERROR(VLOOKUP(U34,INDIRECT("祝祭日"),2,0),"")</f>
        <v/>
      </c>
      <c r="V35" s="568"/>
      <c r="W35" s="568"/>
      <c r="X35" s="568"/>
      <c r="Y35" s="569"/>
      <c r="Z35" s="225"/>
      <c r="AA35" s="567" t="str">
        <f ca="1">IFERROR(VLOOKUP(AA34,INDIRECT("祝祭日"),2,0),"")</f>
        <v/>
      </c>
      <c r="AB35" s="568"/>
      <c r="AC35" s="568"/>
      <c r="AD35" s="568"/>
      <c r="AE35" s="569"/>
      <c r="AF35" s="225"/>
      <c r="AG35" s="567" t="str">
        <f ca="1">IFERROR(VLOOKUP(AG34,INDIRECT("祝祭日"),2,0),"")</f>
        <v/>
      </c>
      <c r="AH35" s="568"/>
      <c r="AI35" s="568"/>
      <c r="AJ35" s="569"/>
      <c r="AK35" s="567" t="str">
        <f ca="1">IFERROR(VLOOKUP(AK34,INDIRECT("祝祭日"),2,0),"")</f>
        <v/>
      </c>
      <c r="AL35" s="568"/>
      <c r="AM35" s="569"/>
      <c r="AN35" s="567" t="str">
        <f ca="1">IFERROR(VLOOKUP(AN34,INDIRECT("祝祭日"),2,0),"")</f>
        <v/>
      </c>
      <c r="AO35" s="568"/>
      <c r="AP35" s="569"/>
      <c r="AQ35" s="225"/>
      <c r="AR35" s="567" t="str">
        <f ca="1">IFERROR(VLOOKUP(AR34,INDIRECT("祝祭日"),2,0),"")</f>
        <v/>
      </c>
      <c r="AS35" s="568"/>
      <c r="AT35" s="568"/>
      <c r="AU35" s="568"/>
      <c r="AV35" s="569"/>
      <c r="AW35" s="225"/>
      <c r="AX35" s="567" t="str">
        <f ca="1">IFERROR(VLOOKUP(AX34,INDIRECT("祝祭日"),2,0),"")</f>
        <v/>
      </c>
      <c r="AY35" s="568"/>
      <c r="AZ35" s="568"/>
      <c r="BA35" s="568"/>
      <c r="BB35" s="569"/>
      <c r="BC35" s="52"/>
      <c r="BD35" s="253"/>
      <c r="BE35" s="52"/>
      <c r="BF35" s="52"/>
      <c r="BG35" s="52"/>
      <c r="BH35" s="52"/>
      <c r="BI35" s="52"/>
      <c r="BJ35" s="52"/>
      <c r="BK35" s="52"/>
      <c r="BL35" s="52"/>
      <c r="BM35" s="52"/>
      <c r="BN35" s="52"/>
      <c r="BO35" s="52"/>
      <c r="BP35" s="52"/>
      <c r="BQ35" s="52"/>
    </row>
    <row r="36" spans="2:69" ht="20.100000000000001" customHeight="1">
      <c r="F36" s="254"/>
      <c r="G36" s="254"/>
      <c r="H36" s="254"/>
      <c r="I36" s="254"/>
      <c r="J36" s="254"/>
      <c r="K36" s="254"/>
      <c r="L36" s="254"/>
      <c r="M36" s="254"/>
      <c r="N36" s="254"/>
      <c r="O36" s="254"/>
      <c r="P36" s="254"/>
      <c r="Q36" s="254"/>
      <c r="R36" s="254"/>
      <c r="S36" s="254"/>
      <c r="T36" s="255"/>
      <c r="U36" s="285"/>
      <c r="V36" s="285"/>
      <c r="W36" s="285"/>
      <c r="X36" s="285"/>
      <c r="Y36" s="285"/>
      <c r="Z36" s="285"/>
      <c r="AA36" s="285"/>
      <c r="AB36" s="285"/>
      <c r="AC36" s="285"/>
      <c r="AD36" s="285"/>
      <c r="AE36" s="285"/>
      <c r="AF36" s="285"/>
      <c r="AG36" s="285"/>
      <c r="AH36" s="285"/>
      <c r="AI36" s="285"/>
      <c r="AJ36" s="285"/>
      <c r="AK36" s="285"/>
      <c r="AL36" s="285"/>
      <c r="AM36" s="285"/>
      <c r="AN36" s="285"/>
      <c r="AO36" s="285"/>
      <c r="AP36" s="285"/>
      <c r="AQ36" s="285"/>
      <c r="AR36" s="285"/>
      <c r="AS36" s="285"/>
      <c r="AT36" s="285"/>
      <c r="AU36" s="285"/>
      <c r="AV36" s="285"/>
      <c r="AW36" s="285"/>
      <c r="AX36" s="285"/>
      <c r="AY36" s="285"/>
      <c r="AZ36" s="285"/>
      <c r="BA36" s="285"/>
      <c r="BB36" s="285"/>
      <c r="BC36" s="254"/>
      <c r="BD36" s="259"/>
      <c r="BE36" s="254"/>
      <c r="BF36" s="254"/>
      <c r="BG36" s="254"/>
      <c r="BH36" s="254"/>
      <c r="BI36" s="254"/>
      <c r="BJ36" s="254"/>
      <c r="BK36" s="254"/>
      <c r="BL36" s="254"/>
      <c r="BM36" s="254"/>
      <c r="BN36" s="254"/>
      <c r="BO36" s="254"/>
      <c r="BP36" s="254"/>
      <c r="BQ36" s="254"/>
    </row>
    <row r="37" spans="2:69" ht="20.100000000000001" customHeight="1">
      <c r="F37" s="308"/>
      <c r="G37" s="308"/>
      <c r="H37" s="308"/>
      <c r="I37" s="308"/>
      <c r="J37" s="308"/>
      <c r="K37" s="308"/>
      <c r="L37" s="308"/>
      <c r="M37" s="308"/>
      <c r="N37" s="308"/>
      <c r="O37" s="308"/>
      <c r="P37" s="308"/>
      <c r="Q37" s="308"/>
      <c r="R37" s="308"/>
      <c r="S37" s="308"/>
      <c r="T37" s="309"/>
      <c r="U37" s="308"/>
      <c r="V37" s="308"/>
      <c r="W37" s="308"/>
      <c r="X37" s="308"/>
      <c r="Y37" s="308"/>
      <c r="Z37" s="308"/>
      <c r="AA37" s="308"/>
      <c r="AB37" s="308"/>
      <c r="AC37" s="308"/>
      <c r="AD37" s="308"/>
      <c r="AE37" s="308"/>
      <c r="AF37" s="308"/>
      <c r="AG37" s="308"/>
      <c r="AH37" s="308"/>
      <c r="AI37" s="308"/>
      <c r="AJ37" s="308"/>
      <c r="AK37" s="308"/>
      <c r="AL37" s="308"/>
      <c r="AM37" s="308"/>
      <c r="AN37" s="308"/>
      <c r="AO37" s="308"/>
      <c r="AP37" s="308"/>
      <c r="AQ37" s="308"/>
      <c r="AR37" s="308"/>
      <c r="AS37" s="308"/>
      <c r="AT37" s="308"/>
      <c r="AU37" s="308"/>
      <c r="AV37" s="308"/>
      <c r="AW37" s="308"/>
      <c r="AX37" s="308"/>
      <c r="AY37" s="308"/>
      <c r="AZ37" s="308"/>
      <c r="BA37" s="308"/>
      <c r="BB37" s="308"/>
      <c r="BC37" s="308"/>
      <c r="BD37" s="310"/>
      <c r="BE37" s="308"/>
      <c r="BF37" s="308"/>
      <c r="BG37" s="308"/>
      <c r="BH37" s="308"/>
      <c r="BI37" s="308"/>
      <c r="BJ37" s="308"/>
      <c r="BK37" s="308"/>
      <c r="BL37" s="308"/>
      <c r="BM37" s="308"/>
      <c r="BN37" s="308"/>
      <c r="BO37" s="308"/>
      <c r="BP37" s="308"/>
      <c r="BQ37" s="308"/>
    </row>
    <row r="38" spans="2:69" s="268" customFormat="1" ht="20.25" customHeight="1">
      <c r="D38" s="311"/>
      <c r="E38" s="311"/>
      <c r="F38" s="311"/>
      <c r="G38" s="311"/>
      <c r="H38" s="311"/>
      <c r="I38" s="311"/>
      <c r="J38" s="311"/>
      <c r="K38" s="311"/>
      <c r="L38" s="311"/>
      <c r="M38" s="311"/>
      <c r="N38" s="311"/>
      <c r="O38" s="311"/>
      <c r="P38" s="311"/>
      <c r="Q38" s="311"/>
      <c r="R38" s="311"/>
      <c r="S38" s="311"/>
      <c r="T38" s="312"/>
      <c r="U38" s="313">
        <f>MONTH(DATE(C42,C46-1,1))</f>
        <v>1</v>
      </c>
      <c r="V38" s="311"/>
      <c r="W38" s="311" t="s">
        <v>1</v>
      </c>
      <c r="X38" s="314"/>
      <c r="Y38" s="315"/>
      <c r="Z38" s="315"/>
      <c r="AA38" s="314"/>
      <c r="AB38" s="314"/>
      <c r="AC38" s="574">
        <f>YEAR(DATE(C42,C46-1,1))</f>
        <v>2025</v>
      </c>
      <c r="AD38" s="574"/>
      <c r="AE38" s="574"/>
      <c r="AF38" s="316"/>
      <c r="AG38" s="317" t="s">
        <v>18</v>
      </c>
      <c r="AH38" s="311"/>
      <c r="AI38" s="311"/>
      <c r="AK38" s="151"/>
      <c r="AL38" s="151"/>
      <c r="AM38" s="311"/>
      <c r="AN38" s="311"/>
      <c r="AO38" s="311"/>
      <c r="AP38" s="313">
        <f>MONTH(DATE(C42,C46+1,1))</f>
        <v>3</v>
      </c>
      <c r="AQ38" s="318"/>
      <c r="AR38" s="575" t="s">
        <v>1</v>
      </c>
      <c r="AS38" s="575"/>
      <c r="AT38" s="315"/>
      <c r="AU38" s="315"/>
      <c r="AV38" s="314"/>
      <c r="AW38" s="314"/>
      <c r="AX38" s="574">
        <f>YEAR(DATE(C42,C46+1,1))</f>
        <v>2025</v>
      </c>
      <c r="AY38" s="574"/>
      <c r="AZ38" s="574"/>
      <c r="BA38" s="319"/>
      <c r="BB38" s="317" t="s">
        <v>18</v>
      </c>
      <c r="BC38" s="311"/>
      <c r="BD38" s="320"/>
      <c r="BE38" s="311"/>
      <c r="BF38" s="311"/>
      <c r="BG38" s="311"/>
      <c r="BH38" s="311"/>
      <c r="BI38" s="311"/>
      <c r="BJ38" s="311"/>
      <c r="BK38" s="311"/>
      <c r="BL38" s="311"/>
      <c r="BM38" s="311"/>
      <c r="BN38" s="311"/>
      <c r="BO38" s="311"/>
      <c r="BP38" s="311"/>
      <c r="BQ38" s="311"/>
    </row>
    <row r="39" spans="2:69" s="34" customFormat="1" ht="15" customHeight="1">
      <c r="B39" s="296"/>
      <c r="C39" s="296"/>
      <c r="D39" s="296"/>
      <c r="E39" s="296"/>
      <c r="F39" s="297"/>
      <c r="G39" s="223"/>
      <c r="H39" s="223"/>
      <c r="I39" s="223"/>
      <c r="J39" s="223"/>
      <c r="K39" s="223"/>
      <c r="L39" s="223"/>
      <c r="M39" s="223"/>
      <c r="N39" s="223"/>
      <c r="O39" s="223"/>
      <c r="P39" s="223"/>
      <c r="Q39" s="223"/>
      <c r="R39" s="223"/>
      <c r="S39" s="223"/>
      <c r="T39" s="249"/>
      <c r="U39" s="226" t="str">
        <f>CHOOSE(D58,"月","火","水","木","金","土","日","月","火","水","木","金","土","日")</f>
        <v>日</v>
      </c>
      <c r="V39" s="32"/>
      <c r="W39" s="226" t="str">
        <f>CHOOSE(D58+1,"月","火","水","木","金","土","日","月","火","水","木","金","土","日")</f>
        <v>月</v>
      </c>
      <c r="X39" s="32"/>
      <c r="Y39" s="226" t="str">
        <f>CHOOSE(D58+2,"月","火","水","木","金","土","日","月","火","水","木","金","土","日")</f>
        <v>火</v>
      </c>
      <c r="Z39" s="226"/>
      <c r="AA39" s="226" t="str">
        <f>CHOOSE(D58+3,"月","火","水","木","金","土","日","月","火","水","木","金","土","日")</f>
        <v>水</v>
      </c>
      <c r="AB39" s="226"/>
      <c r="AC39" s="226" t="str">
        <f>CHOOSE(D58+4,"月","火","水","木","金","土","日","月","火","水","木","金","土","日")</f>
        <v>木</v>
      </c>
      <c r="AD39" s="226"/>
      <c r="AE39" s="226" t="str">
        <f>CHOOSE(D58+5,"月","火","水","木","金","土","日","月","火","水","木","金","土","日")</f>
        <v>金</v>
      </c>
      <c r="AF39" s="226"/>
      <c r="AG39" s="226" t="str">
        <f>CHOOSE(D58+6,"月","火","水","木","金","土","日","月","火","水","木","金","土","日")</f>
        <v>土</v>
      </c>
      <c r="AH39" s="227" t="str">
        <f ca="1">IFERROR(VLOOKUP(AG40,INDIRECT("祝祭日"),2,0),"")</f>
        <v/>
      </c>
      <c r="AI39" s="227"/>
      <c r="AJ39" s="571">
        <f>C46</f>
        <v>2</v>
      </c>
      <c r="AK39" s="571"/>
      <c r="AL39" s="571"/>
      <c r="AM39" s="572" t="s">
        <v>1</v>
      </c>
      <c r="AN39" s="572"/>
      <c r="AO39" s="32"/>
      <c r="AP39" s="226" t="str">
        <f>CHOOSE(D58,"月","火","水","木","金","土","日","月","火","水","木","金","土","日")</f>
        <v>日</v>
      </c>
      <c r="AQ39" s="226"/>
      <c r="AR39" s="226" t="str">
        <f>CHOOSE(D58+1,"月","火","水","木","金","土","日","月","火","水","木","金","土","日")</f>
        <v>月</v>
      </c>
      <c r="AS39" s="226"/>
      <c r="AT39" s="226" t="str">
        <f>CHOOSE(D58+2,"月","火","水","木","金","土","日","月","火","水","木","金","土","日")</f>
        <v>火</v>
      </c>
      <c r="AU39" s="226"/>
      <c r="AV39" s="226" t="str">
        <f>CHOOSE(D58+3,"月","火","水","木","金","土","日","月","火","水","木","金","土","日")</f>
        <v>水</v>
      </c>
      <c r="AW39" s="226"/>
      <c r="AX39" s="226" t="str">
        <f>CHOOSE(D58+4,"月","火","水","木","金","土","日","月","火","水","木","金","土","日")</f>
        <v>木</v>
      </c>
      <c r="AY39" s="226"/>
      <c r="AZ39" s="226" t="str">
        <f>CHOOSE(D58+5,"月","火","水","木","金","土","日","月","火","水","木","金","土","日")</f>
        <v>金</v>
      </c>
      <c r="BA39" s="226"/>
      <c r="BB39" s="226" t="str">
        <f>CHOOSE(D58+6,"月","火","水","木","金","土","日","月","火","水","木","金","土","日")</f>
        <v>土</v>
      </c>
      <c r="BC39" s="32"/>
      <c r="BD39" s="301"/>
      <c r="BE39" s="223"/>
      <c r="BF39" s="223"/>
      <c r="BG39" s="223"/>
      <c r="BH39" s="223"/>
      <c r="BI39" s="223"/>
      <c r="BJ39" s="223"/>
      <c r="BK39" s="223"/>
      <c r="BL39" s="223"/>
      <c r="BM39" s="223"/>
      <c r="BN39" s="223"/>
      <c r="BO39" s="223"/>
      <c r="BP39" s="223"/>
      <c r="BQ39" s="223"/>
    </row>
    <row r="40" spans="2:69" s="6" customFormat="1" ht="15" customHeight="1">
      <c r="B40" s="296"/>
      <c r="C40" s="296"/>
      <c r="D40" s="296"/>
      <c r="E40" s="296"/>
      <c r="F40" s="297"/>
      <c r="G40" s="223"/>
      <c r="H40" s="223"/>
      <c r="I40" s="223"/>
      <c r="J40" s="223"/>
      <c r="K40" s="223"/>
      <c r="L40" s="223"/>
      <c r="M40" s="223"/>
      <c r="N40" s="223"/>
      <c r="O40" s="223"/>
      <c r="P40" s="223"/>
      <c r="Q40" s="223"/>
      <c r="R40" s="223"/>
      <c r="S40" s="223"/>
      <c r="T40" s="249"/>
      <c r="U40" s="263">
        <f>IF(OR((B58&lt;&gt;C58),(B58=MONTH(DATE(C42,C46-1,1)))),DATE(C42,C46-1,1)-WEEKDAY(DATE(C42,C46-1,1))-6+D58,DATE(C42,C46-1,1)-WEEKDAY(DATE(C42,C46-1,1))+1+D58)</f>
        <v>45655</v>
      </c>
      <c r="V40" s="263" t="str">
        <f ca="1">IFERROR(VLOOKUP(U41,INDIRECT("祝祭日"),2,0),"")</f>
        <v/>
      </c>
      <c r="W40" s="263">
        <f t="shared" ref="W40:W51" si="16">U40+1</f>
        <v>45656</v>
      </c>
      <c r="X40" s="263" t="str">
        <f ca="1">IFERROR(VLOOKUP(W41,INDIRECT("祝祭日"),2,0),"")</f>
        <v/>
      </c>
      <c r="Y40" s="263">
        <f t="shared" ref="Y40:Y51" si="17">W40+1</f>
        <v>45657</v>
      </c>
      <c r="Z40" s="263" t="str">
        <f ca="1">IFERROR(VLOOKUP(Y41,INDIRECT("祝祭日"),2,0),"")</f>
        <v/>
      </c>
      <c r="AA40" s="263">
        <f t="shared" ref="AA40:AA51" si="18">Y40+1</f>
        <v>45658</v>
      </c>
      <c r="AB40" s="263" t="str">
        <f ca="1">IFERROR(VLOOKUP(AA41,INDIRECT("祝祭日"),2,0),"")</f>
        <v>元日</v>
      </c>
      <c r="AC40" s="263">
        <f t="shared" ref="AC40:AC51" si="19">AA40+1</f>
        <v>45659</v>
      </c>
      <c r="AD40" s="263" t="str">
        <f ca="1">IFERROR(VLOOKUP(AC41,INDIRECT("祝祭日"),2,0),"")</f>
        <v/>
      </c>
      <c r="AE40" s="263">
        <f t="shared" ref="AE40:AE51" si="20">AC40+1</f>
        <v>45660</v>
      </c>
      <c r="AF40" s="263" t="str">
        <f ca="1">IFERROR(VLOOKUP(AE41,INDIRECT("祝祭日"),2,0),"")</f>
        <v/>
      </c>
      <c r="AG40" s="263">
        <f t="shared" ref="AG40:AG51" si="21">AE40+1</f>
        <v>45661</v>
      </c>
      <c r="AH40" s="227" t="str">
        <f ca="1">IFERROR(VLOOKUP(AG41,INDIRECT("祝祭日"),2,0),"")</f>
        <v/>
      </c>
      <c r="AI40" s="227"/>
      <c r="AJ40" s="571"/>
      <c r="AK40" s="571"/>
      <c r="AL40" s="571"/>
      <c r="AM40" s="572"/>
      <c r="AN40" s="572"/>
      <c r="AO40" s="35"/>
      <c r="AP40" s="263">
        <f>IF(OR((B61&lt;&gt;C61),(B61=MONTH(DATE(C42,C46+1,1)))),DATE(C42,C46+1,1)-WEEKDAY(DATE(C42,C46+1,1))-6+D61,DATE(C42,C46+1,1)-WEEKDAY(DATE(C42,C46+1,1))+1+D61)</f>
        <v>45711</v>
      </c>
      <c r="AQ40" s="263" t="str">
        <f ca="1">IFERROR(VLOOKUP(AP41,INDIRECT("祝祭日"),2,0),"")</f>
        <v>天皇誕生日</v>
      </c>
      <c r="AR40" s="263">
        <f t="shared" ref="AR40:AR51" si="22">AP40+1</f>
        <v>45712</v>
      </c>
      <c r="AS40" s="263" t="str">
        <f ca="1">IFERROR(VLOOKUP(AR41,INDIRECT("祝祭日"),2,0),"")</f>
        <v>休日</v>
      </c>
      <c r="AT40" s="263">
        <f t="shared" ref="AT40:AT51" si="23">AR40+1</f>
        <v>45713</v>
      </c>
      <c r="AU40" s="263" t="str">
        <f ca="1">IFERROR(VLOOKUP(AT41,INDIRECT("祝祭日"),2,0),"")</f>
        <v/>
      </c>
      <c r="AV40" s="263">
        <f t="shared" ref="AV40:AV51" si="24">AT40+1</f>
        <v>45714</v>
      </c>
      <c r="AW40" s="263" t="str">
        <f ca="1">IFERROR(VLOOKUP(AV41,INDIRECT("祝祭日"),2,0),"")</f>
        <v/>
      </c>
      <c r="AX40" s="263">
        <f t="shared" ref="AX40:AX51" si="25">AV40+1</f>
        <v>45715</v>
      </c>
      <c r="AY40" s="263" t="str">
        <f ca="1">IFERROR(VLOOKUP(AX41,INDIRECT("祝祭日"),2,0),"")</f>
        <v/>
      </c>
      <c r="AZ40" s="263">
        <f t="shared" ref="AZ40:AZ51" si="26">AX40+1</f>
        <v>45716</v>
      </c>
      <c r="BA40" s="263" t="str">
        <f ca="1">IFERROR(VLOOKUP(AZ41,INDIRECT("祝祭日"),2,0),"")</f>
        <v/>
      </c>
      <c r="BB40" s="263">
        <f t="shared" ref="BB40:BB51" si="27">AZ40+1</f>
        <v>45717</v>
      </c>
      <c r="BC40" s="299" t="str">
        <f ca="1">IFERROR(VLOOKUP(BB41,INDIRECT("祝祭日"),2,0),"")</f>
        <v/>
      </c>
      <c r="BD40" s="301"/>
      <c r="BE40" s="223"/>
      <c r="BF40" s="223"/>
      <c r="BG40" s="223"/>
      <c r="BH40" s="223"/>
      <c r="BI40" s="223"/>
      <c r="BJ40" s="223"/>
      <c r="BK40" s="223"/>
      <c r="BL40" s="223"/>
      <c r="BM40" s="223"/>
      <c r="BN40" s="223"/>
      <c r="BO40" s="223"/>
      <c r="BP40" s="223"/>
      <c r="BQ40" s="223"/>
    </row>
    <row r="41" spans="2:69" ht="15.75" hidden="1" customHeight="1">
      <c r="B41" s="286"/>
      <c r="C41" s="286"/>
      <c r="D41" s="286"/>
      <c r="E41" s="286"/>
      <c r="F41" s="291"/>
      <c r="T41" s="245"/>
      <c r="U41" s="264">
        <f>IF(OR((B58&lt;&gt;C58),(B58=MONTH(DATE(C42,C46-1,1)))),DATE(C42,C46-1,1)-WEEKDAY(DATE(C42,C46-1,1))-6+D58,DATE(C42,C46-1,1)-WEEKDAY(DATE(C42,C46-1,1))+1+D58)</f>
        <v>45655</v>
      </c>
      <c r="V41" s="263" t="str">
        <f t="shared" ref="V41:AF51" ca="1" si="28">IFERROR(VLOOKUP(U42,INDIRECT("祝祭日"),2,0),"")</f>
        <v/>
      </c>
      <c r="W41" s="264">
        <f t="shared" si="16"/>
        <v>45656</v>
      </c>
      <c r="X41" s="263" t="str">
        <f t="shared" ca="1" si="28"/>
        <v/>
      </c>
      <c r="Y41" s="264">
        <f t="shared" si="17"/>
        <v>45657</v>
      </c>
      <c r="Z41" s="263" t="str">
        <f t="shared" ca="1" si="28"/>
        <v/>
      </c>
      <c r="AA41" s="264">
        <f t="shared" si="18"/>
        <v>45658</v>
      </c>
      <c r="AB41" s="263" t="str">
        <f t="shared" ca="1" si="28"/>
        <v/>
      </c>
      <c r="AC41" s="264">
        <f t="shared" si="19"/>
        <v>45659</v>
      </c>
      <c r="AD41" s="263" t="str">
        <f t="shared" ca="1" si="28"/>
        <v/>
      </c>
      <c r="AE41" s="264">
        <f t="shared" si="20"/>
        <v>45660</v>
      </c>
      <c r="AF41" s="263" t="str">
        <f t="shared" ca="1" si="28"/>
        <v/>
      </c>
      <c r="AG41" s="264">
        <f t="shared" si="21"/>
        <v>45661</v>
      </c>
      <c r="AH41" s="39"/>
      <c r="AI41" s="39"/>
      <c r="AJ41" s="571"/>
      <c r="AK41" s="571"/>
      <c r="AL41" s="571"/>
      <c r="AM41" s="572"/>
      <c r="AN41" s="572"/>
      <c r="AO41" s="23"/>
      <c r="AP41" s="264">
        <f>IF(OR((B61&lt;&gt;C61),(B61=MONTH(DATE(C42,C46+1,1)))),DATE(C42,C46+1,1)-WEEKDAY(DATE(C42,C46+1,1))-6+D61,DATE(C42,C46+1,1)-WEEKDAY(DATE(C42,C46+1,1))+1+D61)</f>
        <v>45711</v>
      </c>
      <c r="AQ41" s="263" t="str">
        <f t="shared" ref="AQ41:BC51" ca="1" si="29">IFERROR(VLOOKUP(AP42,INDIRECT("祝祭日"),2,0),"")</f>
        <v/>
      </c>
      <c r="AR41" s="264">
        <f t="shared" si="22"/>
        <v>45712</v>
      </c>
      <c r="AS41" s="263" t="str">
        <f t="shared" ca="1" si="29"/>
        <v/>
      </c>
      <c r="AT41" s="264">
        <f t="shared" si="23"/>
        <v>45713</v>
      </c>
      <c r="AU41" s="263" t="str">
        <f t="shared" ca="1" si="29"/>
        <v/>
      </c>
      <c r="AV41" s="264">
        <f t="shared" si="24"/>
        <v>45714</v>
      </c>
      <c r="AW41" s="263" t="str">
        <f t="shared" ca="1" si="29"/>
        <v/>
      </c>
      <c r="AX41" s="264">
        <f t="shared" si="25"/>
        <v>45715</v>
      </c>
      <c r="AY41" s="263" t="str">
        <f t="shared" ca="1" si="29"/>
        <v/>
      </c>
      <c r="AZ41" s="264">
        <f t="shared" si="26"/>
        <v>45716</v>
      </c>
      <c r="BA41" s="263" t="str">
        <f t="shared" ca="1" si="29"/>
        <v/>
      </c>
      <c r="BB41" s="264">
        <f t="shared" si="27"/>
        <v>45717</v>
      </c>
      <c r="BC41" s="299" t="str">
        <f t="shared" ca="1" si="29"/>
        <v/>
      </c>
      <c r="BD41" s="246"/>
    </row>
    <row r="42" spans="2:69" s="6" customFormat="1" ht="15" customHeight="1">
      <c r="B42" s="589" t="s">
        <v>63</v>
      </c>
      <c r="C42" s="590">
        <f>YEAR(DATE(C6,C10+1,1))</f>
        <v>2025</v>
      </c>
      <c r="D42" s="590"/>
      <c r="E42" s="590"/>
      <c r="F42" s="292"/>
      <c r="G42" s="35"/>
      <c r="H42" s="35"/>
      <c r="I42" s="35"/>
      <c r="J42" s="35"/>
      <c r="K42" s="35"/>
      <c r="L42" s="35"/>
      <c r="M42" s="35"/>
      <c r="N42" s="35"/>
      <c r="O42" s="35"/>
      <c r="P42" s="35"/>
      <c r="Q42" s="35"/>
      <c r="R42" s="35"/>
      <c r="S42" s="35"/>
      <c r="T42" s="250"/>
      <c r="U42" s="263">
        <f t="shared" ref="U42:U51" si="30">AG40+1</f>
        <v>45662</v>
      </c>
      <c r="V42" s="263" t="str">
        <f t="shared" ca="1" si="28"/>
        <v/>
      </c>
      <c r="W42" s="263">
        <f t="shared" si="16"/>
        <v>45663</v>
      </c>
      <c r="X42" s="263" t="str">
        <f t="shared" ca="1" si="28"/>
        <v/>
      </c>
      <c r="Y42" s="263">
        <f t="shared" si="17"/>
        <v>45664</v>
      </c>
      <c r="Z42" s="263" t="str">
        <f t="shared" ca="1" si="28"/>
        <v/>
      </c>
      <c r="AA42" s="263">
        <f t="shared" si="18"/>
        <v>45665</v>
      </c>
      <c r="AB42" s="263" t="str">
        <f t="shared" ca="1" si="28"/>
        <v/>
      </c>
      <c r="AC42" s="263">
        <f t="shared" si="19"/>
        <v>45666</v>
      </c>
      <c r="AD42" s="263" t="str">
        <f t="shared" ca="1" si="28"/>
        <v/>
      </c>
      <c r="AE42" s="263">
        <f t="shared" si="20"/>
        <v>45667</v>
      </c>
      <c r="AF42" s="263" t="str">
        <f t="shared" ca="1" si="28"/>
        <v/>
      </c>
      <c r="AG42" s="263">
        <f t="shared" si="21"/>
        <v>45668</v>
      </c>
      <c r="AH42" s="227" t="str">
        <f ca="1">IFERROR(VLOOKUP(AG43,INDIRECT("祝祭日"),2,0),"")</f>
        <v/>
      </c>
      <c r="AI42" s="227"/>
      <c r="AJ42" s="571"/>
      <c r="AK42" s="571"/>
      <c r="AL42" s="571"/>
      <c r="AM42" s="572"/>
      <c r="AN42" s="572"/>
      <c r="AO42" s="35"/>
      <c r="AP42" s="263">
        <f t="shared" ref="AP42:AP51" si="31">BB40+1</f>
        <v>45718</v>
      </c>
      <c r="AQ42" s="263" t="str">
        <f t="shared" ca="1" si="29"/>
        <v/>
      </c>
      <c r="AR42" s="263">
        <f t="shared" si="22"/>
        <v>45719</v>
      </c>
      <c r="AS42" s="263" t="str">
        <f t="shared" ca="1" si="29"/>
        <v/>
      </c>
      <c r="AT42" s="263">
        <f t="shared" si="23"/>
        <v>45720</v>
      </c>
      <c r="AU42" s="263" t="str">
        <f t="shared" ca="1" si="29"/>
        <v/>
      </c>
      <c r="AV42" s="263">
        <f t="shared" si="24"/>
        <v>45721</v>
      </c>
      <c r="AW42" s="263" t="str">
        <f t="shared" ca="1" si="29"/>
        <v/>
      </c>
      <c r="AX42" s="263">
        <f t="shared" si="25"/>
        <v>45722</v>
      </c>
      <c r="AY42" s="263" t="str">
        <f t="shared" ca="1" si="29"/>
        <v/>
      </c>
      <c r="AZ42" s="263">
        <f t="shared" si="26"/>
        <v>45723</v>
      </c>
      <c r="BA42" s="263" t="str">
        <f t="shared" ca="1" si="29"/>
        <v/>
      </c>
      <c r="BB42" s="263">
        <f t="shared" si="27"/>
        <v>45724</v>
      </c>
      <c r="BC42" s="299" t="str">
        <f t="shared" ca="1" si="29"/>
        <v/>
      </c>
      <c r="BD42" s="251"/>
      <c r="BE42" s="35"/>
      <c r="BF42" s="35"/>
      <c r="BG42" s="35"/>
      <c r="BH42" s="35"/>
      <c r="BI42" s="35"/>
      <c r="BJ42" s="35"/>
      <c r="BK42" s="35"/>
      <c r="BL42" s="35"/>
      <c r="BM42" s="35"/>
      <c r="BN42" s="35"/>
      <c r="BO42" s="35"/>
      <c r="BP42" s="35"/>
      <c r="BQ42" s="35"/>
    </row>
    <row r="43" spans="2:69" ht="15.75" hidden="1" customHeight="1">
      <c r="B43" s="589"/>
      <c r="C43" s="590"/>
      <c r="D43" s="590"/>
      <c r="E43" s="590"/>
      <c r="F43" s="291"/>
      <c r="T43" s="245"/>
      <c r="U43" s="264">
        <f t="shared" si="30"/>
        <v>45662</v>
      </c>
      <c r="V43" s="263" t="str">
        <f t="shared" ca="1" si="28"/>
        <v/>
      </c>
      <c r="W43" s="264">
        <f t="shared" si="16"/>
        <v>45663</v>
      </c>
      <c r="X43" s="263" t="str">
        <f t="shared" ca="1" si="28"/>
        <v>成人の日</v>
      </c>
      <c r="Y43" s="264">
        <f t="shared" si="17"/>
        <v>45664</v>
      </c>
      <c r="Z43" s="263" t="str">
        <f t="shared" ca="1" si="28"/>
        <v/>
      </c>
      <c r="AA43" s="264">
        <f t="shared" si="18"/>
        <v>45665</v>
      </c>
      <c r="AB43" s="263" t="str">
        <f t="shared" ca="1" si="28"/>
        <v/>
      </c>
      <c r="AC43" s="264">
        <f t="shared" si="19"/>
        <v>45666</v>
      </c>
      <c r="AD43" s="263" t="str">
        <f t="shared" ca="1" si="28"/>
        <v/>
      </c>
      <c r="AE43" s="264">
        <f t="shared" si="20"/>
        <v>45667</v>
      </c>
      <c r="AF43" s="263" t="str">
        <f t="shared" ca="1" si="28"/>
        <v/>
      </c>
      <c r="AG43" s="264">
        <f t="shared" si="21"/>
        <v>45668</v>
      </c>
      <c r="AH43" s="39"/>
      <c r="AI43" s="39"/>
      <c r="AJ43" s="571"/>
      <c r="AK43" s="571"/>
      <c r="AL43" s="571"/>
      <c r="AM43" s="572"/>
      <c r="AN43" s="572"/>
      <c r="AO43" s="23"/>
      <c r="AP43" s="264">
        <f t="shared" si="31"/>
        <v>45718</v>
      </c>
      <c r="AQ43" s="263" t="str">
        <f t="shared" ca="1" si="29"/>
        <v/>
      </c>
      <c r="AR43" s="264">
        <f t="shared" si="22"/>
        <v>45719</v>
      </c>
      <c r="AS43" s="263" t="str">
        <f t="shared" ca="1" si="29"/>
        <v/>
      </c>
      <c r="AT43" s="264">
        <f t="shared" si="23"/>
        <v>45720</v>
      </c>
      <c r="AU43" s="263" t="str">
        <f t="shared" ca="1" si="29"/>
        <v/>
      </c>
      <c r="AV43" s="264">
        <f t="shared" si="24"/>
        <v>45721</v>
      </c>
      <c r="AW43" s="263" t="str">
        <f t="shared" ca="1" si="29"/>
        <v/>
      </c>
      <c r="AX43" s="264">
        <f t="shared" si="25"/>
        <v>45722</v>
      </c>
      <c r="AY43" s="263" t="str">
        <f t="shared" ca="1" si="29"/>
        <v/>
      </c>
      <c r="AZ43" s="264">
        <f t="shared" si="26"/>
        <v>45723</v>
      </c>
      <c r="BA43" s="263" t="str">
        <f t="shared" ca="1" si="29"/>
        <v/>
      </c>
      <c r="BB43" s="264">
        <f t="shared" si="27"/>
        <v>45724</v>
      </c>
      <c r="BC43" s="299" t="str">
        <f t="shared" ca="1" si="29"/>
        <v/>
      </c>
      <c r="BD43" s="246"/>
    </row>
    <row r="44" spans="2:69" s="6" customFormat="1" ht="15" customHeight="1">
      <c r="B44" s="589"/>
      <c r="C44" s="590"/>
      <c r="D44" s="590"/>
      <c r="E44" s="590"/>
      <c r="F44" s="292"/>
      <c r="G44" s="35"/>
      <c r="H44" s="35"/>
      <c r="I44" s="35"/>
      <c r="J44" s="35"/>
      <c r="K44" s="35"/>
      <c r="L44" s="35"/>
      <c r="M44" s="35"/>
      <c r="N44" s="35"/>
      <c r="O44" s="35"/>
      <c r="P44" s="35"/>
      <c r="Q44" s="35"/>
      <c r="R44" s="35"/>
      <c r="S44" s="35"/>
      <c r="T44" s="250"/>
      <c r="U44" s="263">
        <f t="shared" si="30"/>
        <v>45669</v>
      </c>
      <c r="V44" s="263" t="str">
        <f t="shared" ca="1" si="28"/>
        <v/>
      </c>
      <c r="W44" s="263">
        <f t="shared" si="16"/>
        <v>45670</v>
      </c>
      <c r="X44" s="263" t="str">
        <f t="shared" ca="1" si="28"/>
        <v>成人の日</v>
      </c>
      <c r="Y44" s="263">
        <f t="shared" si="17"/>
        <v>45671</v>
      </c>
      <c r="Z44" s="263" t="str">
        <f t="shared" ca="1" si="28"/>
        <v/>
      </c>
      <c r="AA44" s="263">
        <f t="shared" si="18"/>
        <v>45672</v>
      </c>
      <c r="AB44" s="263" t="str">
        <f t="shared" ca="1" si="28"/>
        <v/>
      </c>
      <c r="AC44" s="263">
        <f t="shared" si="19"/>
        <v>45673</v>
      </c>
      <c r="AD44" s="263" t="str">
        <f t="shared" ca="1" si="28"/>
        <v/>
      </c>
      <c r="AE44" s="263">
        <f t="shared" si="20"/>
        <v>45674</v>
      </c>
      <c r="AF44" s="263" t="str">
        <f t="shared" ca="1" si="28"/>
        <v/>
      </c>
      <c r="AG44" s="263">
        <f t="shared" si="21"/>
        <v>45675</v>
      </c>
      <c r="AH44" s="227" t="str">
        <f ca="1">IFERROR(VLOOKUP(AG45,INDIRECT("祝祭日"),2,0),"")</f>
        <v/>
      </c>
      <c r="AI44" s="227"/>
      <c r="AJ44" s="571"/>
      <c r="AK44" s="571"/>
      <c r="AL44" s="571"/>
      <c r="AM44" s="572"/>
      <c r="AN44" s="572"/>
      <c r="AO44" s="35"/>
      <c r="AP44" s="263">
        <f t="shared" si="31"/>
        <v>45725</v>
      </c>
      <c r="AQ44" s="263" t="str">
        <f t="shared" ca="1" si="29"/>
        <v/>
      </c>
      <c r="AR44" s="263">
        <f t="shared" si="22"/>
        <v>45726</v>
      </c>
      <c r="AS44" s="263" t="str">
        <f t="shared" ca="1" si="29"/>
        <v/>
      </c>
      <c r="AT44" s="263">
        <f t="shared" si="23"/>
        <v>45727</v>
      </c>
      <c r="AU44" s="263" t="str">
        <f t="shared" ca="1" si="29"/>
        <v/>
      </c>
      <c r="AV44" s="263">
        <f t="shared" si="24"/>
        <v>45728</v>
      </c>
      <c r="AW44" s="263" t="str">
        <f t="shared" ca="1" si="29"/>
        <v/>
      </c>
      <c r="AX44" s="263">
        <f t="shared" si="25"/>
        <v>45729</v>
      </c>
      <c r="AY44" s="263" t="str">
        <f t="shared" ca="1" si="29"/>
        <v/>
      </c>
      <c r="AZ44" s="263">
        <f t="shared" si="26"/>
        <v>45730</v>
      </c>
      <c r="BA44" s="263" t="str">
        <f t="shared" ca="1" si="29"/>
        <v/>
      </c>
      <c r="BB44" s="263">
        <f t="shared" si="27"/>
        <v>45731</v>
      </c>
      <c r="BC44" s="299" t="str">
        <f t="shared" ca="1" si="29"/>
        <v/>
      </c>
      <c r="BD44" s="251"/>
      <c r="BE44" s="35"/>
      <c r="BF44" s="35"/>
      <c r="BG44" s="35"/>
      <c r="BH44" s="35"/>
      <c r="BI44" s="35"/>
      <c r="BJ44" s="35"/>
      <c r="BK44" s="35"/>
      <c r="BL44" s="35"/>
      <c r="BM44" s="35"/>
      <c r="BN44" s="35"/>
      <c r="BO44" s="35"/>
      <c r="BP44" s="35"/>
      <c r="BQ44" s="35"/>
    </row>
    <row r="45" spans="2:69" ht="15.75" hidden="1" customHeight="1">
      <c r="B45" s="287"/>
      <c r="C45" s="288"/>
      <c r="D45" s="288"/>
      <c r="E45" s="288"/>
      <c r="F45" s="291"/>
      <c r="T45" s="245"/>
      <c r="U45" s="264">
        <f t="shared" si="30"/>
        <v>45669</v>
      </c>
      <c r="V45" s="263" t="str">
        <f t="shared" ca="1" si="28"/>
        <v/>
      </c>
      <c r="W45" s="264">
        <f t="shared" si="16"/>
        <v>45670</v>
      </c>
      <c r="X45" s="263" t="str">
        <f t="shared" ca="1" si="28"/>
        <v/>
      </c>
      <c r="Y45" s="264">
        <f t="shared" si="17"/>
        <v>45671</v>
      </c>
      <c r="Z45" s="263" t="str">
        <f t="shared" ca="1" si="28"/>
        <v/>
      </c>
      <c r="AA45" s="264">
        <f t="shared" si="18"/>
        <v>45672</v>
      </c>
      <c r="AB45" s="263" t="str">
        <f t="shared" ca="1" si="28"/>
        <v/>
      </c>
      <c r="AC45" s="264">
        <f t="shared" si="19"/>
        <v>45673</v>
      </c>
      <c r="AD45" s="263" t="str">
        <f t="shared" ca="1" si="28"/>
        <v/>
      </c>
      <c r="AE45" s="264">
        <f t="shared" si="20"/>
        <v>45674</v>
      </c>
      <c r="AF45" s="263" t="str">
        <f t="shared" ca="1" si="28"/>
        <v/>
      </c>
      <c r="AG45" s="264">
        <f t="shared" si="21"/>
        <v>45675</v>
      </c>
      <c r="AH45" s="23"/>
      <c r="AI45" s="23"/>
      <c r="AJ45" s="571"/>
      <c r="AK45" s="571"/>
      <c r="AL45" s="571"/>
      <c r="AM45" s="572"/>
      <c r="AN45" s="572"/>
      <c r="AO45" s="23"/>
      <c r="AP45" s="264">
        <f t="shared" si="31"/>
        <v>45725</v>
      </c>
      <c r="AQ45" s="263" t="str">
        <f t="shared" ca="1" si="29"/>
        <v/>
      </c>
      <c r="AR45" s="264">
        <f t="shared" si="22"/>
        <v>45726</v>
      </c>
      <c r="AS45" s="263" t="str">
        <f t="shared" ca="1" si="29"/>
        <v/>
      </c>
      <c r="AT45" s="264">
        <f t="shared" si="23"/>
        <v>45727</v>
      </c>
      <c r="AU45" s="263" t="str">
        <f t="shared" ca="1" si="29"/>
        <v/>
      </c>
      <c r="AV45" s="264">
        <f t="shared" si="24"/>
        <v>45728</v>
      </c>
      <c r="AW45" s="263" t="str">
        <f t="shared" ca="1" si="29"/>
        <v/>
      </c>
      <c r="AX45" s="264">
        <f t="shared" si="25"/>
        <v>45729</v>
      </c>
      <c r="AY45" s="263" t="str">
        <f t="shared" ca="1" si="29"/>
        <v>春分の日</v>
      </c>
      <c r="AZ45" s="264">
        <f t="shared" si="26"/>
        <v>45730</v>
      </c>
      <c r="BA45" s="263" t="str">
        <f t="shared" ca="1" si="29"/>
        <v/>
      </c>
      <c r="BB45" s="264">
        <f t="shared" si="27"/>
        <v>45731</v>
      </c>
      <c r="BC45" s="299" t="str">
        <f t="shared" ca="1" si="29"/>
        <v/>
      </c>
      <c r="BD45" s="246"/>
    </row>
    <row r="46" spans="2:69" s="6" customFormat="1" ht="15" customHeight="1" thickBot="1">
      <c r="B46" s="589" t="s">
        <v>65</v>
      </c>
      <c r="C46" s="592">
        <f>MONTH(DATE(C6,C10+1,1))</f>
        <v>2</v>
      </c>
      <c r="D46" s="592"/>
      <c r="E46" s="592"/>
      <c r="F46" s="292"/>
      <c r="G46" s="35"/>
      <c r="H46" s="35"/>
      <c r="I46" s="35"/>
      <c r="J46" s="35"/>
      <c r="K46" s="35"/>
      <c r="L46" s="35"/>
      <c r="M46" s="35"/>
      <c r="N46" s="35"/>
      <c r="O46" s="35"/>
      <c r="P46" s="35"/>
      <c r="Q46" s="35"/>
      <c r="R46" s="35"/>
      <c r="S46" s="35"/>
      <c r="T46" s="250"/>
      <c r="U46" s="263">
        <f t="shared" si="30"/>
        <v>45676</v>
      </c>
      <c r="V46" s="263" t="str">
        <f t="shared" ca="1" si="28"/>
        <v/>
      </c>
      <c r="W46" s="263">
        <f t="shared" si="16"/>
        <v>45677</v>
      </c>
      <c r="X46" s="263" t="str">
        <f t="shared" ca="1" si="28"/>
        <v/>
      </c>
      <c r="Y46" s="263">
        <f t="shared" si="17"/>
        <v>45678</v>
      </c>
      <c r="Z46" s="263" t="str">
        <f t="shared" ca="1" si="28"/>
        <v/>
      </c>
      <c r="AA46" s="263">
        <f t="shared" si="18"/>
        <v>45679</v>
      </c>
      <c r="AB46" s="263" t="str">
        <f t="shared" ca="1" si="28"/>
        <v/>
      </c>
      <c r="AC46" s="263">
        <f t="shared" si="19"/>
        <v>45680</v>
      </c>
      <c r="AD46" s="263" t="str">
        <f t="shared" ca="1" si="28"/>
        <v/>
      </c>
      <c r="AE46" s="263">
        <f t="shared" si="20"/>
        <v>45681</v>
      </c>
      <c r="AF46" s="263" t="str">
        <f t="shared" ca="1" si="28"/>
        <v/>
      </c>
      <c r="AG46" s="263">
        <f t="shared" si="21"/>
        <v>45682</v>
      </c>
      <c r="AH46" s="227" t="str">
        <f ca="1">IFERROR(VLOOKUP(AG47,INDIRECT("祝祭日"),2,0),"")</f>
        <v/>
      </c>
      <c r="AI46" s="227"/>
      <c r="AJ46" s="571"/>
      <c r="AK46" s="571"/>
      <c r="AL46" s="571"/>
      <c r="AM46" s="573"/>
      <c r="AN46" s="573"/>
      <c r="AO46" s="35"/>
      <c r="AP46" s="263">
        <f t="shared" si="31"/>
        <v>45732</v>
      </c>
      <c r="AQ46" s="263" t="str">
        <f t="shared" ca="1" si="29"/>
        <v/>
      </c>
      <c r="AR46" s="263">
        <f t="shared" si="22"/>
        <v>45733</v>
      </c>
      <c r="AS46" s="263" t="str">
        <f t="shared" ca="1" si="29"/>
        <v/>
      </c>
      <c r="AT46" s="263">
        <f t="shared" si="23"/>
        <v>45734</v>
      </c>
      <c r="AU46" s="263" t="str">
        <f t="shared" ca="1" si="29"/>
        <v/>
      </c>
      <c r="AV46" s="263">
        <f t="shared" si="24"/>
        <v>45735</v>
      </c>
      <c r="AW46" s="263" t="str">
        <f t="shared" ca="1" si="29"/>
        <v/>
      </c>
      <c r="AX46" s="263">
        <f t="shared" si="25"/>
        <v>45736</v>
      </c>
      <c r="AY46" s="263" t="str">
        <f t="shared" ca="1" si="29"/>
        <v>春分の日</v>
      </c>
      <c r="AZ46" s="263">
        <f t="shared" si="26"/>
        <v>45737</v>
      </c>
      <c r="BA46" s="263" t="str">
        <f t="shared" ca="1" si="29"/>
        <v/>
      </c>
      <c r="BB46" s="263">
        <f t="shared" si="27"/>
        <v>45738</v>
      </c>
      <c r="BC46" s="299" t="str">
        <f t="shared" ca="1" si="29"/>
        <v/>
      </c>
      <c r="BD46" s="251"/>
      <c r="BE46" s="35"/>
      <c r="BF46" s="35"/>
      <c r="BG46" s="35"/>
      <c r="BH46" s="35"/>
      <c r="BI46" s="35"/>
      <c r="BJ46" s="35"/>
      <c r="BK46" s="35"/>
      <c r="BL46" s="35"/>
      <c r="BM46" s="35"/>
      <c r="BN46" s="35"/>
      <c r="BO46" s="35"/>
      <c r="BP46" s="35"/>
      <c r="BQ46" s="35"/>
    </row>
    <row r="47" spans="2:69" ht="15.75" hidden="1" customHeight="1">
      <c r="B47" s="589"/>
      <c r="C47" s="592"/>
      <c r="D47" s="592"/>
      <c r="E47" s="592"/>
      <c r="F47" s="291"/>
      <c r="T47" s="245"/>
      <c r="U47" s="264">
        <f t="shared" si="30"/>
        <v>45676</v>
      </c>
      <c r="V47" s="263" t="str">
        <f t="shared" ca="1" si="28"/>
        <v/>
      </c>
      <c r="W47" s="264">
        <f t="shared" si="16"/>
        <v>45677</v>
      </c>
      <c r="X47" s="263" t="str">
        <f t="shared" ca="1" si="28"/>
        <v/>
      </c>
      <c r="Y47" s="264">
        <f t="shared" si="17"/>
        <v>45678</v>
      </c>
      <c r="Z47" s="263" t="str">
        <f t="shared" ca="1" si="28"/>
        <v/>
      </c>
      <c r="AA47" s="264">
        <f t="shared" si="18"/>
        <v>45679</v>
      </c>
      <c r="AB47" s="263" t="str">
        <f t="shared" ca="1" si="28"/>
        <v/>
      </c>
      <c r="AC47" s="264">
        <f t="shared" si="19"/>
        <v>45680</v>
      </c>
      <c r="AD47" s="263" t="str">
        <f t="shared" ca="1" si="28"/>
        <v/>
      </c>
      <c r="AE47" s="264">
        <f t="shared" si="20"/>
        <v>45681</v>
      </c>
      <c r="AF47" s="263" t="str">
        <f t="shared" ca="1" si="28"/>
        <v/>
      </c>
      <c r="AG47" s="264">
        <f t="shared" si="21"/>
        <v>45682</v>
      </c>
      <c r="AH47" s="23"/>
      <c r="AI47" s="23"/>
      <c r="AJ47" s="305"/>
      <c r="AK47" s="305"/>
      <c r="AL47" s="305"/>
      <c r="AM47" s="88"/>
      <c r="AN47" s="88"/>
      <c r="AO47" s="23"/>
      <c r="AP47" s="264">
        <f t="shared" si="31"/>
        <v>45732</v>
      </c>
      <c r="AQ47" s="263" t="str">
        <f t="shared" ca="1" si="29"/>
        <v/>
      </c>
      <c r="AR47" s="264">
        <f t="shared" si="22"/>
        <v>45733</v>
      </c>
      <c r="AS47" s="263" t="str">
        <f t="shared" ca="1" si="29"/>
        <v/>
      </c>
      <c r="AT47" s="264">
        <f t="shared" si="23"/>
        <v>45734</v>
      </c>
      <c r="AU47" s="263" t="str">
        <f t="shared" ca="1" si="29"/>
        <v/>
      </c>
      <c r="AV47" s="264">
        <f t="shared" si="24"/>
        <v>45735</v>
      </c>
      <c r="AW47" s="263" t="str">
        <f t="shared" ca="1" si="29"/>
        <v/>
      </c>
      <c r="AX47" s="264">
        <f t="shared" si="25"/>
        <v>45736</v>
      </c>
      <c r="AY47" s="263" t="str">
        <f t="shared" ca="1" si="29"/>
        <v/>
      </c>
      <c r="AZ47" s="264">
        <f t="shared" si="26"/>
        <v>45737</v>
      </c>
      <c r="BA47" s="263" t="str">
        <f t="shared" ca="1" si="29"/>
        <v/>
      </c>
      <c r="BB47" s="264">
        <f t="shared" si="27"/>
        <v>45738</v>
      </c>
      <c r="BC47" s="299" t="str">
        <f t="shared" ca="1" si="29"/>
        <v/>
      </c>
      <c r="BD47" s="246"/>
    </row>
    <row r="48" spans="2:69" s="6" customFormat="1" ht="15" customHeight="1" thickTop="1">
      <c r="B48" s="589"/>
      <c r="C48" s="592"/>
      <c r="D48" s="592"/>
      <c r="E48" s="592"/>
      <c r="F48" s="292"/>
      <c r="G48" s="35"/>
      <c r="H48" s="35"/>
      <c r="I48" s="35"/>
      <c r="J48" s="35"/>
      <c r="K48" s="35"/>
      <c r="L48" s="35"/>
      <c r="M48" s="35"/>
      <c r="N48" s="35"/>
      <c r="O48" s="35"/>
      <c r="P48" s="35"/>
      <c r="Q48" s="35"/>
      <c r="R48" s="35"/>
      <c r="S48" s="35"/>
      <c r="T48" s="250"/>
      <c r="U48" s="263">
        <f t="shared" si="30"/>
        <v>45683</v>
      </c>
      <c r="V48" s="263" t="str">
        <f t="shared" ca="1" si="28"/>
        <v/>
      </c>
      <c r="W48" s="263">
        <f t="shared" si="16"/>
        <v>45684</v>
      </c>
      <c r="X48" s="263" t="str">
        <f t="shared" ca="1" si="28"/>
        <v/>
      </c>
      <c r="Y48" s="263">
        <f t="shared" si="17"/>
        <v>45685</v>
      </c>
      <c r="Z48" s="263" t="str">
        <f t="shared" ca="1" si="28"/>
        <v/>
      </c>
      <c r="AA48" s="263">
        <f t="shared" si="18"/>
        <v>45686</v>
      </c>
      <c r="AB48" s="263" t="str">
        <f t="shared" ca="1" si="28"/>
        <v/>
      </c>
      <c r="AC48" s="263">
        <f t="shared" si="19"/>
        <v>45687</v>
      </c>
      <c r="AD48" s="263" t="str">
        <f t="shared" ca="1" si="28"/>
        <v/>
      </c>
      <c r="AE48" s="263">
        <f t="shared" si="20"/>
        <v>45688</v>
      </c>
      <c r="AF48" s="263" t="str">
        <f t="shared" ca="1" si="28"/>
        <v/>
      </c>
      <c r="AG48" s="263">
        <f t="shared" si="21"/>
        <v>45689</v>
      </c>
      <c r="AH48" s="227" t="str">
        <f ca="1">IFERROR(VLOOKUP(AG49,INDIRECT("祝祭日"),2,0),"")</f>
        <v/>
      </c>
      <c r="AI48" s="227"/>
      <c r="AJ48" s="591">
        <f>C42</f>
        <v>2025</v>
      </c>
      <c r="AK48" s="591"/>
      <c r="AL48" s="591"/>
      <c r="AM48" s="591"/>
      <c r="AN48" s="591"/>
      <c r="AO48" s="35"/>
      <c r="AP48" s="263">
        <f t="shared" si="31"/>
        <v>45739</v>
      </c>
      <c r="AQ48" s="263" t="str">
        <f t="shared" ca="1" si="29"/>
        <v/>
      </c>
      <c r="AR48" s="263">
        <f t="shared" si="22"/>
        <v>45740</v>
      </c>
      <c r="AS48" s="263" t="str">
        <f t="shared" ca="1" si="29"/>
        <v/>
      </c>
      <c r="AT48" s="263">
        <f t="shared" si="23"/>
        <v>45741</v>
      </c>
      <c r="AU48" s="263" t="str">
        <f t="shared" ca="1" si="29"/>
        <v/>
      </c>
      <c r="AV48" s="263">
        <f t="shared" si="24"/>
        <v>45742</v>
      </c>
      <c r="AW48" s="263" t="str">
        <f t="shared" ca="1" si="29"/>
        <v/>
      </c>
      <c r="AX48" s="263">
        <f t="shared" si="25"/>
        <v>45743</v>
      </c>
      <c r="AY48" s="263" t="str">
        <f t="shared" ca="1" si="29"/>
        <v/>
      </c>
      <c r="AZ48" s="263">
        <f t="shared" si="26"/>
        <v>45744</v>
      </c>
      <c r="BA48" s="263" t="str">
        <f t="shared" ca="1" si="29"/>
        <v/>
      </c>
      <c r="BB48" s="263">
        <f t="shared" si="27"/>
        <v>45745</v>
      </c>
      <c r="BC48" s="299" t="str">
        <f t="shared" ca="1" si="29"/>
        <v/>
      </c>
      <c r="BD48" s="251"/>
      <c r="BE48" s="35"/>
      <c r="BF48" s="35"/>
      <c r="BG48" s="35"/>
      <c r="BH48" s="35"/>
      <c r="BI48" s="35"/>
      <c r="BJ48" s="35"/>
      <c r="BK48" s="35"/>
      <c r="BL48" s="35"/>
      <c r="BM48" s="35"/>
      <c r="BN48" s="35"/>
      <c r="BO48" s="35"/>
      <c r="BP48" s="35"/>
      <c r="BQ48" s="35"/>
    </row>
    <row r="49" spans="1:69" ht="15.75" hidden="1" customHeight="1">
      <c r="B49" s="287"/>
      <c r="C49" s="288"/>
      <c r="D49" s="288"/>
      <c r="E49" s="288"/>
      <c r="F49" s="291"/>
      <c r="T49" s="245"/>
      <c r="U49" s="264">
        <f t="shared" si="30"/>
        <v>45683</v>
      </c>
      <c r="V49" s="263" t="str">
        <f t="shared" ca="1" si="28"/>
        <v/>
      </c>
      <c r="W49" s="265">
        <f t="shared" si="16"/>
        <v>45684</v>
      </c>
      <c r="X49" s="263" t="str">
        <f t="shared" ca="1" si="28"/>
        <v/>
      </c>
      <c r="Y49" s="265">
        <f t="shared" si="17"/>
        <v>45685</v>
      </c>
      <c r="Z49" s="263" t="str">
        <f t="shared" ca="1" si="28"/>
        <v/>
      </c>
      <c r="AA49" s="265">
        <f t="shared" si="18"/>
        <v>45686</v>
      </c>
      <c r="AB49" s="263" t="str">
        <f t="shared" ca="1" si="28"/>
        <v/>
      </c>
      <c r="AC49" s="265">
        <f t="shared" si="19"/>
        <v>45687</v>
      </c>
      <c r="AD49" s="263" t="str">
        <f t="shared" ca="1" si="28"/>
        <v/>
      </c>
      <c r="AE49" s="265">
        <f t="shared" si="20"/>
        <v>45688</v>
      </c>
      <c r="AF49" s="263" t="str">
        <f t="shared" ca="1" si="28"/>
        <v/>
      </c>
      <c r="AG49" s="265">
        <f t="shared" si="21"/>
        <v>45689</v>
      </c>
      <c r="AH49" s="23"/>
      <c r="AI49" s="23"/>
      <c r="AJ49" s="591"/>
      <c r="AK49" s="591"/>
      <c r="AL49" s="591"/>
      <c r="AM49" s="591"/>
      <c r="AN49" s="591"/>
      <c r="AO49" s="23"/>
      <c r="AP49" s="264">
        <f t="shared" si="31"/>
        <v>45739</v>
      </c>
      <c r="AQ49" s="263" t="str">
        <f t="shared" ca="1" si="29"/>
        <v/>
      </c>
      <c r="AR49" s="265">
        <f t="shared" si="22"/>
        <v>45740</v>
      </c>
      <c r="AS49" s="263" t="str">
        <f t="shared" ca="1" si="29"/>
        <v/>
      </c>
      <c r="AT49" s="265">
        <f t="shared" si="23"/>
        <v>45741</v>
      </c>
      <c r="AU49" s="263" t="str">
        <f t="shared" ca="1" si="29"/>
        <v/>
      </c>
      <c r="AV49" s="265">
        <f t="shared" si="24"/>
        <v>45742</v>
      </c>
      <c r="AW49" s="263" t="str">
        <f t="shared" ca="1" si="29"/>
        <v/>
      </c>
      <c r="AX49" s="265">
        <f t="shared" si="25"/>
        <v>45743</v>
      </c>
      <c r="AY49" s="263" t="str">
        <f t="shared" ca="1" si="29"/>
        <v/>
      </c>
      <c r="AZ49" s="265">
        <f t="shared" si="26"/>
        <v>45744</v>
      </c>
      <c r="BA49" s="263" t="str">
        <f t="shared" ca="1" si="29"/>
        <v/>
      </c>
      <c r="BB49" s="265">
        <f t="shared" si="27"/>
        <v>45745</v>
      </c>
      <c r="BC49" s="299" t="str">
        <f t="shared" ca="1" si="29"/>
        <v/>
      </c>
      <c r="BD49" s="246"/>
    </row>
    <row r="50" spans="1:69" s="6" customFormat="1" ht="15" customHeight="1">
      <c r="B50" s="589" t="s">
        <v>64</v>
      </c>
      <c r="C50" s="592" t="str">
        <f>C14</f>
        <v>日</v>
      </c>
      <c r="D50" s="592"/>
      <c r="E50" s="592"/>
      <c r="F50" s="292"/>
      <c r="G50" s="35"/>
      <c r="H50" s="35"/>
      <c r="I50" s="35"/>
      <c r="J50" s="35"/>
      <c r="K50" s="35"/>
      <c r="L50" s="35"/>
      <c r="M50" s="35"/>
      <c r="N50" s="35"/>
      <c r="O50" s="35"/>
      <c r="P50" s="35"/>
      <c r="Q50" s="35"/>
      <c r="R50" s="35"/>
      <c r="S50" s="35"/>
      <c r="T50" s="250"/>
      <c r="U50" s="263">
        <f t="shared" si="30"/>
        <v>45690</v>
      </c>
      <c r="V50" s="263" t="str">
        <f t="shared" ca="1" si="28"/>
        <v/>
      </c>
      <c r="W50" s="263">
        <f t="shared" si="16"/>
        <v>45691</v>
      </c>
      <c r="X50" s="263" t="str">
        <f t="shared" ca="1" si="28"/>
        <v/>
      </c>
      <c r="Y50" s="263">
        <f t="shared" si="17"/>
        <v>45692</v>
      </c>
      <c r="Z50" s="263" t="str">
        <f t="shared" ca="1" si="28"/>
        <v/>
      </c>
      <c r="AA50" s="263">
        <f t="shared" si="18"/>
        <v>45693</v>
      </c>
      <c r="AB50" s="263" t="str">
        <f t="shared" ca="1" si="28"/>
        <v/>
      </c>
      <c r="AC50" s="263">
        <f t="shared" si="19"/>
        <v>45694</v>
      </c>
      <c r="AD50" s="263" t="str">
        <f t="shared" ca="1" si="28"/>
        <v/>
      </c>
      <c r="AE50" s="263">
        <f t="shared" si="20"/>
        <v>45695</v>
      </c>
      <c r="AF50" s="263" t="str">
        <f t="shared" ca="1" si="28"/>
        <v/>
      </c>
      <c r="AG50" s="263">
        <f t="shared" si="21"/>
        <v>45696</v>
      </c>
      <c r="AH50" s="227" t="str">
        <f ca="1">IFERROR(VLOOKUP(AG51,INDIRECT("祝祭日"),2,0),"")</f>
        <v/>
      </c>
      <c r="AI50" s="227"/>
      <c r="AJ50" s="591"/>
      <c r="AK50" s="591"/>
      <c r="AL50" s="591"/>
      <c r="AM50" s="591"/>
      <c r="AN50" s="591"/>
      <c r="AO50" s="35"/>
      <c r="AP50" s="263">
        <f t="shared" si="31"/>
        <v>45746</v>
      </c>
      <c r="AQ50" s="263" t="str">
        <f t="shared" ca="1" si="29"/>
        <v/>
      </c>
      <c r="AR50" s="263">
        <f t="shared" si="22"/>
        <v>45747</v>
      </c>
      <c r="AS50" s="263" t="str">
        <f t="shared" ca="1" si="29"/>
        <v/>
      </c>
      <c r="AT50" s="263">
        <f t="shared" si="23"/>
        <v>45748</v>
      </c>
      <c r="AU50" s="263" t="str">
        <f t="shared" ca="1" si="29"/>
        <v/>
      </c>
      <c r="AV50" s="263">
        <f t="shared" si="24"/>
        <v>45749</v>
      </c>
      <c r="AW50" s="263" t="str">
        <f t="shared" ca="1" si="29"/>
        <v/>
      </c>
      <c r="AX50" s="263">
        <f t="shared" si="25"/>
        <v>45750</v>
      </c>
      <c r="AY50" s="263" t="str">
        <f t="shared" ca="1" si="29"/>
        <v/>
      </c>
      <c r="AZ50" s="263">
        <f t="shared" si="26"/>
        <v>45751</v>
      </c>
      <c r="BA50" s="263" t="str">
        <f t="shared" ca="1" si="29"/>
        <v/>
      </c>
      <c r="BB50" s="263">
        <f t="shared" si="27"/>
        <v>45752</v>
      </c>
      <c r="BC50" s="299" t="str">
        <f t="shared" ca="1" si="29"/>
        <v/>
      </c>
      <c r="BD50" s="251"/>
      <c r="BE50" s="35"/>
      <c r="BF50" s="35"/>
      <c r="BG50" s="35"/>
      <c r="BH50" s="35"/>
      <c r="BI50" s="35"/>
      <c r="BJ50" s="35"/>
      <c r="BK50" s="35"/>
      <c r="BL50" s="35"/>
      <c r="BM50" s="35"/>
      <c r="BN50" s="35"/>
      <c r="BO50" s="35"/>
      <c r="BP50" s="35"/>
      <c r="BQ50" s="35"/>
    </row>
    <row r="51" spans="1:69" ht="15.75" hidden="1" customHeight="1">
      <c r="B51" s="589"/>
      <c r="C51" s="592"/>
      <c r="D51" s="592"/>
      <c r="E51" s="592"/>
      <c r="F51" s="291"/>
      <c r="T51" s="245"/>
      <c r="U51" s="235">
        <f t="shared" si="30"/>
        <v>45690</v>
      </c>
      <c r="V51" s="263" t="str">
        <f t="shared" ca="1" si="28"/>
        <v/>
      </c>
      <c r="W51" s="236">
        <f t="shared" si="16"/>
        <v>45691</v>
      </c>
      <c r="X51" s="263" t="str">
        <f t="shared" ca="1" si="28"/>
        <v/>
      </c>
      <c r="Y51" s="236">
        <f t="shared" si="17"/>
        <v>45692</v>
      </c>
      <c r="Z51" s="263" t="str">
        <f t="shared" ca="1" si="28"/>
        <v/>
      </c>
      <c r="AA51" s="236">
        <f t="shared" si="18"/>
        <v>45693</v>
      </c>
      <c r="AB51" s="263" t="str">
        <f t="shared" ca="1" si="28"/>
        <v/>
      </c>
      <c r="AC51" s="236">
        <f t="shared" si="19"/>
        <v>45694</v>
      </c>
      <c r="AD51" s="263" t="str">
        <f t="shared" ca="1" si="28"/>
        <v/>
      </c>
      <c r="AE51" s="236">
        <f t="shared" si="20"/>
        <v>45695</v>
      </c>
      <c r="AF51" s="263" t="str">
        <f t="shared" ca="1" si="28"/>
        <v/>
      </c>
      <c r="AG51" s="236">
        <f t="shared" si="21"/>
        <v>45696</v>
      </c>
      <c r="AH51" s="23"/>
      <c r="AI51" s="23"/>
      <c r="AJ51" s="23"/>
      <c r="AK51" s="23"/>
      <c r="AL51" s="128"/>
      <c r="AM51" s="128"/>
      <c r="AN51" s="23"/>
      <c r="AO51" s="23"/>
      <c r="AP51" s="235">
        <f t="shared" si="31"/>
        <v>45746</v>
      </c>
      <c r="AQ51" s="263" t="str">
        <f t="shared" ca="1" si="29"/>
        <v/>
      </c>
      <c r="AR51" s="236">
        <f t="shared" si="22"/>
        <v>45747</v>
      </c>
      <c r="AS51" s="263" t="str">
        <f t="shared" ca="1" si="29"/>
        <v/>
      </c>
      <c r="AT51" s="236">
        <f t="shared" si="23"/>
        <v>45748</v>
      </c>
      <c r="AU51" s="263" t="str">
        <f t="shared" ca="1" si="29"/>
        <v/>
      </c>
      <c r="AV51" s="236">
        <f t="shared" si="24"/>
        <v>45749</v>
      </c>
      <c r="AW51" s="263" t="str">
        <f t="shared" ca="1" si="29"/>
        <v/>
      </c>
      <c r="AX51" s="236">
        <f t="shared" si="25"/>
        <v>45750</v>
      </c>
      <c r="AY51" s="263" t="str">
        <f t="shared" ca="1" si="29"/>
        <v/>
      </c>
      <c r="AZ51" s="236">
        <f t="shared" si="26"/>
        <v>45751</v>
      </c>
      <c r="BA51" s="263" t="str">
        <f t="shared" ca="1" si="29"/>
        <v/>
      </c>
      <c r="BB51" s="236">
        <f t="shared" si="27"/>
        <v>45752</v>
      </c>
      <c r="BC51" s="299" t="str">
        <f t="shared" ca="1" si="29"/>
        <v/>
      </c>
      <c r="BD51" s="246"/>
    </row>
    <row r="52" spans="1:69" ht="9" customHeight="1">
      <c r="B52" s="589"/>
      <c r="C52" s="592"/>
      <c r="D52" s="592"/>
      <c r="E52" s="592"/>
      <c r="F52" s="291"/>
      <c r="T52" s="245"/>
      <c r="U52" s="228"/>
      <c r="V52" s="229"/>
      <c r="W52" s="229"/>
      <c r="X52" s="229"/>
      <c r="Y52" s="230"/>
      <c r="Z52" s="230"/>
      <c r="AA52" s="229"/>
      <c r="AB52" s="229"/>
      <c r="AC52" s="229"/>
      <c r="AD52" s="229"/>
      <c r="AE52" s="229"/>
      <c r="AF52" s="229"/>
      <c r="AG52" s="231"/>
      <c r="AH52" s="231"/>
      <c r="AI52" s="231"/>
      <c r="AJ52" s="231"/>
      <c r="AK52" s="231"/>
      <c r="AL52" s="232"/>
      <c r="AM52" s="232"/>
      <c r="AN52" s="231"/>
      <c r="AO52" s="231"/>
      <c r="AP52" s="231"/>
      <c r="AQ52" s="231"/>
      <c r="AR52" s="231"/>
      <c r="AS52" s="231"/>
      <c r="AT52" s="231"/>
      <c r="AU52" s="231"/>
      <c r="AV52" s="231"/>
      <c r="AW52" s="231"/>
      <c r="AX52" s="231"/>
      <c r="AY52" s="231"/>
      <c r="AZ52" s="231"/>
      <c r="BA52" s="231"/>
      <c r="BB52" s="231"/>
      <c r="BD52" s="246"/>
    </row>
    <row r="53" spans="1:69" ht="24" customHeight="1">
      <c r="B53" s="289"/>
      <c r="C53" s="286"/>
      <c r="D53" s="286"/>
      <c r="E53" s="286"/>
      <c r="F53" s="291"/>
      <c r="T53" s="245"/>
      <c r="U53" s="579" t="str">
        <f>CHOOSE($D$19,"月","火","水","木","金","土","日","月","火","水","木","金","土","日")</f>
        <v>日</v>
      </c>
      <c r="V53" s="577"/>
      <c r="W53" s="577"/>
      <c r="X53" s="577"/>
      <c r="Y53" s="578"/>
      <c r="Z53" s="224"/>
      <c r="AA53" s="576" t="str">
        <f>CHOOSE($D$19+1,"月","火","水","木","金","土","日","月","火","水","木","金","土","日")</f>
        <v>月</v>
      </c>
      <c r="AB53" s="577"/>
      <c r="AC53" s="577"/>
      <c r="AD53" s="577"/>
      <c r="AE53" s="578"/>
      <c r="AF53" s="224"/>
      <c r="AG53" s="576" t="str">
        <f>CHOOSE($D$19+2,"月","火","水","木","金","土","日","月","火","水","木","金","土","日")</f>
        <v>火</v>
      </c>
      <c r="AH53" s="577"/>
      <c r="AI53" s="577"/>
      <c r="AJ53" s="578"/>
      <c r="AK53" s="576" t="str">
        <f>CHOOSE($D$19+3,"月","火","水","木","金","土","日","月","火","水","木","金","土","日")</f>
        <v>水</v>
      </c>
      <c r="AL53" s="577"/>
      <c r="AM53" s="578"/>
      <c r="AN53" s="576" t="str">
        <f>CHOOSE($D$19+4,"月","火","水","木","金","土","日","月","火","水","木","金","土","日")</f>
        <v>木</v>
      </c>
      <c r="AO53" s="577"/>
      <c r="AP53" s="578"/>
      <c r="AQ53" s="224"/>
      <c r="AR53" s="576" t="str">
        <f>CHOOSE($D$19+5,"月","火","水","木","金","土","日","月","火","水","木","金","土","日")</f>
        <v>金</v>
      </c>
      <c r="AS53" s="577"/>
      <c r="AT53" s="577"/>
      <c r="AU53" s="577"/>
      <c r="AV53" s="578"/>
      <c r="AW53" s="224"/>
      <c r="AX53" s="576" t="str">
        <f>CHOOSE($D$19+6,"月","火","水","木","金","土","日","月","火","水","木","金","土","日")</f>
        <v>土</v>
      </c>
      <c r="AY53" s="577"/>
      <c r="AZ53" s="577"/>
      <c r="BA53" s="577"/>
      <c r="BB53" s="578"/>
      <c r="BD53" s="246"/>
    </row>
    <row r="54" spans="1:69" s="277" customFormat="1" ht="30" customHeight="1">
      <c r="B54" s="278"/>
      <c r="D54" s="279"/>
      <c r="E54" s="279"/>
      <c r="F54" s="279"/>
      <c r="G54" s="279"/>
      <c r="H54" s="279"/>
      <c r="I54" s="279"/>
      <c r="J54" s="279"/>
      <c r="K54" s="279"/>
      <c r="L54" s="279"/>
      <c r="M54" s="279"/>
      <c r="N54" s="279"/>
      <c r="O54" s="279"/>
      <c r="P54" s="279"/>
      <c r="Q54" s="279"/>
      <c r="R54" s="279"/>
      <c r="S54" s="279"/>
      <c r="T54" s="280"/>
      <c r="U54" s="564">
        <f>IF(OR((B55&lt;&gt;C55),(B55=C46)),DATE(C42,C46,1)-WEEKDAY(DATE(C42,C46,1))-6+D55,DATE(C42,C46,1)-WEEKDAY(DATE(C42,C46,1))+1+D55)</f>
        <v>45683</v>
      </c>
      <c r="V54" s="565"/>
      <c r="W54" s="565"/>
      <c r="X54" s="565"/>
      <c r="Y54" s="566"/>
      <c r="Z54" s="272"/>
      <c r="AA54" s="564">
        <f>U54+1</f>
        <v>45684</v>
      </c>
      <c r="AB54" s="565"/>
      <c r="AC54" s="565"/>
      <c r="AD54" s="565"/>
      <c r="AE54" s="566"/>
      <c r="AF54" s="272"/>
      <c r="AG54" s="564">
        <f>AA54+1</f>
        <v>45685</v>
      </c>
      <c r="AH54" s="565"/>
      <c r="AI54" s="565"/>
      <c r="AJ54" s="566"/>
      <c r="AK54" s="564">
        <f>AG54+1</f>
        <v>45686</v>
      </c>
      <c r="AL54" s="565"/>
      <c r="AM54" s="566"/>
      <c r="AN54" s="564">
        <f>AK54+1</f>
        <v>45687</v>
      </c>
      <c r="AO54" s="565"/>
      <c r="AP54" s="566"/>
      <c r="AQ54" s="272"/>
      <c r="AR54" s="564">
        <f>AN54+1</f>
        <v>45688</v>
      </c>
      <c r="AS54" s="565"/>
      <c r="AT54" s="565"/>
      <c r="AU54" s="565"/>
      <c r="AV54" s="566"/>
      <c r="AW54" s="272"/>
      <c r="AX54" s="564">
        <f>AR54+1</f>
        <v>45689</v>
      </c>
      <c r="AY54" s="565"/>
      <c r="AZ54" s="565"/>
      <c r="BA54" s="565"/>
      <c r="BB54" s="566"/>
      <c r="BC54" s="279"/>
      <c r="BD54" s="281"/>
      <c r="BE54" s="279"/>
      <c r="BF54" s="279"/>
      <c r="BG54" s="279"/>
      <c r="BH54" s="279"/>
      <c r="BI54" s="279"/>
      <c r="BJ54" s="279"/>
      <c r="BK54" s="279"/>
      <c r="BL54" s="279"/>
      <c r="BM54" s="279"/>
      <c r="BN54" s="279"/>
      <c r="BO54" s="279"/>
      <c r="BP54" s="279"/>
      <c r="BQ54" s="279"/>
    </row>
    <row r="55" spans="1:69" ht="15.75" hidden="1" customHeight="1">
      <c r="A55" s="2" t="s">
        <v>67</v>
      </c>
      <c r="B55" s="219">
        <f>MONTH(DATE(C42,C46,1)-WEEKDAY(DATE(C42,C46,1))-6+D55)</f>
        <v>1</v>
      </c>
      <c r="C55" s="219">
        <f>MONTH(DATE(C42,C46,1)-WEEKDAY(DATE(C42,C46,1))+D55)</f>
        <v>2</v>
      </c>
      <c r="D55" s="219">
        <f>IF(C50="月",1,IF(C50="火",2,IF(C50="水",3,IF(C50="木",4,IF(C50="金",5,IF(C50="土",6,IF(C50="日",7)))))))</f>
        <v>7</v>
      </c>
      <c r="E55" s="23"/>
      <c r="T55" s="245"/>
      <c r="U55" s="46">
        <f>IF(OR((B55&lt;&gt;C55),(B55=C46)),DATE(C42,C46,1)-WEEKDAY(DATE(C42,C46,1))-6+D55,DATE(C42,C46,1)-WEEKDAY(DATE(C42,C46,1))+1+D55)</f>
        <v>45683</v>
      </c>
      <c r="V55" s="282"/>
      <c r="W55" s="48"/>
      <c r="X55" s="48"/>
      <c r="Y55" s="49"/>
      <c r="Z55" s="48"/>
      <c r="AA55" s="46">
        <f>U55+1</f>
        <v>45684</v>
      </c>
      <c r="AB55" s="282"/>
      <c r="AC55" s="48"/>
      <c r="AD55" s="48"/>
      <c r="AE55" s="49"/>
      <c r="AF55" s="48"/>
      <c r="AG55" s="46">
        <f>AA55+1</f>
        <v>45685</v>
      </c>
      <c r="AH55" s="282"/>
      <c r="AI55" s="282"/>
      <c r="AJ55" s="49"/>
      <c r="AK55" s="46">
        <f>AG55+1</f>
        <v>45686</v>
      </c>
      <c r="AL55" s="48"/>
      <c r="AM55" s="49"/>
      <c r="AN55" s="46">
        <f>AK55+1</f>
        <v>45687</v>
      </c>
      <c r="AO55" s="48"/>
      <c r="AP55" s="49"/>
      <c r="AQ55" s="48"/>
      <c r="AR55" s="46">
        <f>AN55+1</f>
        <v>45688</v>
      </c>
      <c r="AS55" s="282"/>
      <c r="AT55" s="48"/>
      <c r="AU55" s="48"/>
      <c r="AV55" s="49"/>
      <c r="AW55" s="48"/>
      <c r="AX55" s="46">
        <f>AR55+1</f>
        <v>45689</v>
      </c>
      <c r="AY55" s="282"/>
      <c r="AZ55" s="282"/>
      <c r="BA55" s="282"/>
      <c r="BB55" s="283"/>
      <c r="BD55" s="246"/>
    </row>
    <row r="56" spans="1:69" s="53" customFormat="1" ht="20.100000000000001" customHeight="1">
      <c r="B56" s="52"/>
      <c r="C56" s="52"/>
      <c r="D56" s="52"/>
      <c r="E56" s="52"/>
      <c r="F56" s="52"/>
      <c r="G56" s="52"/>
      <c r="H56" s="52"/>
      <c r="I56" s="52"/>
      <c r="J56" s="52"/>
      <c r="K56" s="52"/>
      <c r="L56" s="52"/>
      <c r="M56" s="52"/>
      <c r="N56" s="52"/>
      <c r="O56" s="52"/>
      <c r="P56" s="52"/>
      <c r="Q56" s="52"/>
      <c r="R56" s="52"/>
      <c r="S56" s="52"/>
      <c r="T56" s="252"/>
      <c r="U56" s="567" t="str">
        <f ca="1">IFERROR(VLOOKUP(U55,INDIRECT("祝祭日"),2,0),"")</f>
        <v/>
      </c>
      <c r="V56" s="568"/>
      <c r="W56" s="568"/>
      <c r="X56" s="568"/>
      <c r="Y56" s="569"/>
      <c r="Z56" s="284"/>
      <c r="AA56" s="567" t="str">
        <f ca="1">IFERROR(VLOOKUP(AA55,INDIRECT("祝祭日"),2,0),"")</f>
        <v/>
      </c>
      <c r="AB56" s="568"/>
      <c r="AC56" s="568"/>
      <c r="AD56" s="568"/>
      <c r="AE56" s="569"/>
      <c r="AF56" s="284"/>
      <c r="AG56" s="567" t="str">
        <f ca="1">IFERROR(VLOOKUP(AG55,INDIRECT("祝祭日"),2,0),"")</f>
        <v/>
      </c>
      <c r="AH56" s="568"/>
      <c r="AI56" s="568"/>
      <c r="AJ56" s="569"/>
      <c r="AK56" s="567" t="str">
        <f ca="1">IFERROR(VLOOKUP(AK55,INDIRECT("祝祭日"),2,0),"")</f>
        <v/>
      </c>
      <c r="AL56" s="568"/>
      <c r="AM56" s="569"/>
      <c r="AN56" s="567" t="str">
        <f ca="1">IFERROR(VLOOKUP(AN55,INDIRECT("祝祭日"),2,0),"")</f>
        <v/>
      </c>
      <c r="AO56" s="568"/>
      <c r="AP56" s="569"/>
      <c r="AQ56" s="284"/>
      <c r="AR56" s="567" t="str">
        <f ca="1">IFERROR(VLOOKUP(AR55,INDIRECT("祝祭日"),2,0),"")</f>
        <v/>
      </c>
      <c r="AS56" s="568"/>
      <c r="AT56" s="568"/>
      <c r="AU56" s="568"/>
      <c r="AV56" s="569"/>
      <c r="AW56" s="284"/>
      <c r="AX56" s="584" t="str">
        <f ca="1">IFERROR(VLOOKUP(AX55,INDIRECT("祝祭日"),2,0),"")</f>
        <v/>
      </c>
      <c r="AY56" s="585"/>
      <c r="AZ56" s="585"/>
      <c r="BA56" s="585"/>
      <c r="BB56" s="586"/>
      <c r="BC56" s="52"/>
      <c r="BD56" s="253"/>
      <c r="BE56" s="52"/>
      <c r="BF56" s="52"/>
      <c r="BG56" s="52"/>
      <c r="BH56" s="52"/>
      <c r="BI56" s="52"/>
      <c r="BJ56" s="52"/>
      <c r="BK56" s="52"/>
      <c r="BL56" s="52"/>
      <c r="BM56" s="52"/>
      <c r="BN56" s="52"/>
      <c r="BO56" s="52"/>
      <c r="BP56" s="52"/>
      <c r="BQ56" s="52"/>
    </row>
    <row r="57" spans="1:69" s="277" customFormat="1" ht="30" customHeight="1">
      <c r="F57" s="279"/>
      <c r="G57" s="279"/>
      <c r="H57" s="279"/>
      <c r="I57" s="279"/>
      <c r="J57" s="279"/>
      <c r="K57" s="279"/>
      <c r="L57" s="279"/>
      <c r="M57" s="279"/>
      <c r="N57" s="279"/>
      <c r="O57" s="279"/>
      <c r="P57" s="279"/>
      <c r="Q57" s="279"/>
      <c r="R57" s="279"/>
      <c r="S57" s="279"/>
      <c r="T57" s="280"/>
      <c r="U57" s="564">
        <f>AX54+1</f>
        <v>45690</v>
      </c>
      <c r="V57" s="565"/>
      <c r="W57" s="565"/>
      <c r="X57" s="565"/>
      <c r="Y57" s="566"/>
      <c r="Z57" s="272"/>
      <c r="AA57" s="564">
        <f>U57+1</f>
        <v>45691</v>
      </c>
      <c r="AB57" s="565"/>
      <c r="AC57" s="565"/>
      <c r="AD57" s="565"/>
      <c r="AE57" s="566"/>
      <c r="AF57" s="272"/>
      <c r="AG57" s="564">
        <f>AA57+1</f>
        <v>45692</v>
      </c>
      <c r="AH57" s="565"/>
      <c r="AI57" s="565"/>
      <c r="AJ57" s="566"/>
      <c r="AK57" s="564">
        <f>AG57+1</f>
        <v>45693</v>
      </c>
      <c r="AL57" s="565"/>
      <c r="AM57" s="566"/>
      <c r="AN57" s="564">
        <f>AK57+1</f>
        <v>45694</v>
      </c>
      <c r="AO57" s="565"/>
      <c r="AP57" s="566"/>
      <c r="AQ57" s="272"/>
      <c r="AR57" s="564">
        <f>AN57+1</f>
        <v>45695</v>
      </c>
      <c r="AS57" s="565"/>
      <c r="AT57" s="565"/>
      <c r="AU57" s="565"/>
      <c r="AV57" s="565"/>
      <c r="AW57" s="272"/>
      <c r="AX57" s="564">
        <f>AR57+1</f>
        <v>45696</v>
      </c>
      <c r="AY57" s="565"/>
      <c r="AZ57" s="565"/>
      <c r="BA57" s="565"/>
      <c r="BB57" s="566"/>
      <c r="BC57" s="279"/>
      <c r="BD57" s="281"/>
      <c r="BE57" s="279"/>
      <c r="BF57" s="279"/>
      <c r="BG57" s="570" t="s">
        <v>71</v>
      </c>
      <c r="BH57" s="570"/>
      <c r="BI57" s="570"/>
      <c r="BJ57" s="570"/>
      <c r="BK57" s="570"/>
      <c r="BL57" s="570"/>
      <c r="BM57" s="570"/>
      <c r="BN57" s="570"/>
      <c r="BO57" s="570"/>
      <c r="BP57" s="279"/>
      <c r="BQ57" s="279"/>
    </row>
    <row r="58" spans="1:69" ht="15.75" hidden="1" customHeight="1">
      <c r="A58" s="2" t="s">
        <v>68</v>
      </c>
      <c r="B58" s="219">
        <f>MONTH(DATE(C42,C46-1,1)-WEEKDAY(DATE(C42,C46-1,1))-6+D58)</f>
        <v>12</v>
      </c>
      <c r="C58" s="219">
        <f>MONTH(DATE(C42,C46-1,1)-WEEKDAY(DATE(C42,C46-1,1))+D58)</f>
        <v>1</v>
      </c>
      <c r="D58" s="219">
        <f>IF(C50="月",1,IF(C50="火",2,IF(C50="水",3,IF(C50="木",4,IF(C50="金",5,IF(C50="土",6,IF(C50="日",7)))))))</f>
        <v>7</v>
      </c>
      <c r="E58" s="23"/>
      <c r="T58" s="245"/>
      <c r="U58" s="46">
        <f>AX55+1</f>
        <v>45690</v>
      </c>
      <c r="V58" s="282"/>
      <c r="W58" s="48"/>
      <c r="X58" s="48"/>
      <c r="Y58" s="49"/>
      <c r="Z58" s="48"/>
      <c r="AA58" s="46">
        <f>U58+1</f>
        <v>45691</v>
      </c>
      <c r="AB58" s="282"/>
      <c r="AC58" s="48"/>
      <c r="AD58" s="48"/>
      <c r="AE58" s="49"/>
      <c r="AF58" s="48"/>
      <c r="AG58" s="46">
        <f>AA58+1</f>
        <v>45692</v>
      </c>
      <c r="AH58" s="282"/>
      <c r="AI58" s="282"/>
      <c r="AJ58" s="49"/>
      <c r="AK58" s="46">
        <f>AG58+1</f>
        <v>45693</v>
      </c>
      <c r="AL58" s="48"/>
      <c r="AM58" s="49"/>
      <c r="AN58" s="46">
        <f>AK58+1</f>
        <v>45694</v>
      </c>
      <c r="AO58" s="48"/>
      <c r="AP58" s="49"/>
      <c r="AQ58" s="48"/>
      <c r="AR58" s="46">
        <f>AN58+1</f>
        <v>45695</v>
      </c>
      <c r="AS58" s="282"/>
      <c r="AT58" s="48"/>
      <c r="AU58" s="48"/>
      <c r="AV58" s="49"/>
      <c r="AW58" s="48"/>
      <c r="AX58" s="46">
        <f>AR58+1</f>
        <v>45696</v>
      </c>
      <c r="AY58" s="282"/>
      <c r="AZ58" s="282"/>
      <c r="BA58" s="282"/>
      <c r="BB58" s="283"/>
      <c r="BD58" s="246"/>
      <c r="BG58" s="570"/>
      <c r="BH58" s="570"/>
      <c r="BI58" s="570"/>
      <c r="BJ58" s="570"/>
      <c r="BK58" s="570"/>
      <c r="BL58" s="570"/>
      <c r="BM58" s="570"/>
      <c r="BN58" s="570"/>
      <c r="BO58" s="570"/>
    </row>
    <row r="59" spans="1:69" s="53" customFormat="1" ht="20.100000000000001" customHeight="1">
      <c r="D59" s="52"/>
      <c r="E59" s="52"/>
      <c r="F59" s="52"/>
      <c r="G59" s="52"/>
      <c r="H59" s="52"/>
      <c r="I59" s="52"/>
      <c r="J59" s="52"/>
      <c r="K59" s="52"/>
      <c r="L59" s="52"/>
      <c r="M59" s="52"/>
      <c r="N59" s="52"/>
      <c r="O59" s="52"/>
      <c r="P59" s="52"/>
      <c r="Q59" s="52"/>
      <c r="R59" s="52"/>
      <c r="S59" s="52"/>
      <c r="T59" s="252"/>
      <c r="U59" s="567" t="str">
        <f ca="1">IFERROR(VLOOKUP(U58,INDIRECT("祝祭日"),2,0),"")</f>
        <v/>
      </c>
      <c r="V59" s="568"/>
      <c r="W59" s="568"/>
      <c r="X59" s="568"/>
      <c r="Y59" s="569"/>
      <c r="Z59" s="284"/>
      <c r="AA59" s="567" t="str">
        <f ca="1">IFERROR(VLOOKUP(AA58,INDIRECT("祝祭日"),2,0),"")</f>
        <v/>
      </c>
      <c r="AB59" s="568"/>
      <c r="AC59" s="568"/>
      <c r="AD59" s="568"/>
      <c r="AE59" s="569"/>
      <c r="AF59" s="284"/>
      <c r="AG59" s="567" t="str">
        <f ca="1">IFERROR(VLOOKUP(AG58,INDIRECT("祝祭日"),2,0),"")</f>
        <v/>
      </c>
      <c r="AH59" s="568"/>
      <c r="AI59" s="568"/>
      <c r="AJ59" s="569"/>
      <c r="AK59" s="567" t="str">
        <f ca="1">IFERROR(VLOOKUP(AK58,INDIRECT("祝祭日"),2,0),"")</f>
        <v/>
      </c>
      <c r="AL59" s="568"/>
      <c r="AM59" s="569"/>
      <c r="AN59" s="567" t="str">
        <f ca="1">IFERROR(VLOOKUP(AN58,INDIRECT("祝祭日"),2,0),"")</f>
        <v/>
      </c>
      <c r="AO59" s="568"/>
      <c r="AP59" s="569"/>
      <c r="AQ59" s="284"/>
      <c r="AR59" s="567" t="str">
        <f ca="1">IFERROR(VLOOKUP(AR58,INDIRECT("祝祭日"),2,0),"")</f>
        <v/>
      </c>
      <c r="AS59" s="568"/>
      <c r="AT59" s="568"/>
      <c r="AU59" s="568"/>
      <c r="AV59" s="569"/>
      <c r="AW59" s="284"/>
      <c r="AX59" s="584" t="str">
        <f ca="1">IFERROR(VLOOKUP(AX58,INDIRECT("祝祭日"),2,0),"")</f>
        <v/>
      </c>
      <c r="AY59" s="585"/>
      <c r="AZ59" s="585"/>
      <c r="BA59" s="585"/>
      <c r="BB59" s="586"/>
      <c r="BC59" s="52"/>
      <c r="BD59" s="253"/>
      <c r="BE59" s="52"/>
      <c r="BF59" s="52"/>
      <c r="BG59" s="570"/>
      <c r="BH59" s="570"/>
      <c r="BI59" s="570"/>
      <c r="BJ59" s="570"/>
      <c r="BK59" s="570"/>
      <c r="BL59" s="570"/>
      <c r="BM59" s="570"/>
      <c r="BN59" s="570"/>
      <c r="BO59" s="570"/>
      <c r="BP59" s="52"/>
      <c r="BQ59" s="52"/>
    </row>
    <row r="60" spans="1:69" s="277" customFormat="1" ht="30" customHeight="1">
      <c r="D60" s="279"/>
      <c r="E60" s="279"/>
      <c r="F60" s="279"/>
      <c r="G60" s="279"/>
      <c r="H60" s="279"/>
      <c r="I60" s="279"/>
      <c r="J60" s="279"/>
      <c r="K60" s="279"/>
      <c r="L60" s="279"/>
      <c r="M60" s="279"/>
      <c r="N60" s="279"/>
      <c r="O60" s="279"/>
      <c r="P60" s="279"/>
      <c r="Q60" s="279"/>
      <c r="R60" s="279"/>
      <c r="S60" s="279"/>
      <c r="T60" s="280"/>
      <c r="U60" s="564">
        <f>AX57+1</f>
        <v>45697</v>
      </c>
      <c r="V60" s="565"/>
      <c r="W60" s="565"/>
      <c r="X60" s="565"/>
      <c r="Y60" s="566"/>
      <c r="Z60" s="272"/>
      <c r="AA60" s="564">
        <f>U60+1</f>
        <v>45698</v>
      </c>
      <c r="AB60" s="565"/>
      <c r="AC60" s="565"/>
      <c r="AD60" s="565"/>
      <c r="AE60" s="566"/>
      <c r="AF60" s="272"/>
      <c r="AG60" s="564">
        <f>AA60+1</f>
        <v>45699</v>
      </c>
      <c r="AH60" s="565"/>
      <c r="AI60" s="565"/>
      <c r="AJ60" s="566"/>
      <c r="AK60" s="564">
        <f>AG60+1</f>
        <v>45700</v>
      </c>
      <c r="AL60" s="565"/>
      <c r="AM60" s="566"/>
      <c r="AN60" s="564">
        <f>AK60+1</f>
        <v>45701</v>
      </c>
      <c r="AO60" s="565"/>
      <c r="AP60" s="566"/>
      <c r="AQ60" s="272"/>
      <c r="AR60" s="564">
        <f>AN60+1</f>
        <v>45702</v>
      </c>
      <c r="AS60" s="565"/>
      <c r="AT60" s="565"/>
      <c r="AU60" s="565"/>
      <c r="AV60" s="565"/>
      <c r="AW60" s="272"/>
      <c r="AX60" s="564">
        <f>AR60+1</f>
        <v>45703</v>
      </c>
      <c r="AY60" s="565"/>
      <c r="AZ60" s="565"/>
      <c r="BA60" s="565"/>
      <c r="BB60" s="566"/>
      <c r="BC60" s="279"/>
      <c r="BD60" s="281"/>
      <c r="BE60" s="279"/>
      <c r="BF60" s="279"/>
      <c r="BG60" s="279"/>
      <c r="BH60" s="279"/>
      <c r="BI60" s="279"/>
      <c r="BJ60" s="279"/>
      <c r="BK60" s="279"/>
      <c r="BL60" s="279"/>
      <c r="BM60" s="279"/>
      <c r="BN60" s="279"/>
      <c r="BO60" s="279"/>
      <c r="BP60" s="279"/>
      <c r="BQ60" s="279"/>
    </row>
    <row r="61" spans="1:69" ht="15.75" hidden="1" customHeight="1">
      <c r="A61" s="2" t="s">
        <v>69</v>
      </c>
      <c r="B61" s="219">
        <f>MONTH(DATE(C42,C46+1,1)-WEEKDAY(DATE(C42,C46+1,1))-6+D61)</f>
        <v>2</v>
      </c>
      <c r="C61" s="219">
        <f>MONTH(DATE(C42,C46+1,1)-WEEKDAY(DATE(C42,C46+1,1))+D61)</f>
        <v>3</v>
      </c>
      <c r="D61" s="219">
        <f>IF(C50="月",1,IF(C50="火",2,IF(C50="水",3,IF(C50="木",4,IF(C50="金",5,IF(C50="土",6,IF(C50="日",7)))))))</f>
        <v>7</v>
      </c>
      <c r="E61" s="23"/>
      <c r="T61" s="245"/>
      <c r="U61" s="46">
        <f>AX58+1</f>
        <v>45697</v>
      </c>
      <c r="V61" s="282"/>
      <c r="W61" s="48"/>
      <c r="X61" s="48"/>
      <c r="Y61" s="49"/>
      <c r="Z61" s="48"/>
      <c r="AA61" s="46">
        <f>U61+1</f>
        <v>45698</v>
      </c>
      <c r="AB61" s="282"/>
      <c r="AC61" s="48"/>
      <c r="AD61" s="48"/>
      <c r="AE61" s="49"/>
      <c r="AF61" s="48"/>
      <c r="AG61" s="46">
        <f>AA61+1</f>
        <v>45699</v>
      </c>
      <c r="AH61" s="282"/>
      <c r="AI61" s="282"/>
      <c r="AJ61" s="49"/>
      <c r="AK61" s="46">
        <f>AG61+1</f>
        <v>45700</v>
      </c>
      <c r="AL61" s="48"/>
      <c r="AM61" s="49"/>
      <c r="AN61" s="46">
        <f>AK61+1</f>
        <v>45701</v>
      </c>
      <c r="AO61" s="48"/>
      <c r="AP61" s="49"/>
      <c r="AQ61" s="48"/>
      <c r="AR61" s="46">
        <f>AN61+1</f>
        <v>45702</v>
      </c>
      <c r="AS61" s="282"/>
      <c r="AT61" s="48"/>
      <c r="AU61" s="48"/>
      <c r="AV61" s="49"/>
      <c r="AW61" s="48"/>
      <c r="AX61" s="46">
        <f>AR61+1</f>
        <v>45703</v>
      </c>
      <c r="AY61" s="282"/>
      <c r="AZ61" s="282"/>
      <c r="BA61" s="282"/>
      <c r="BB61" s="283"/>
      <c r="BD61" s="246"/>
    </row>
    <row r="62" spans="1:69" s="53" customFormat="1" ht="20.100000000000001" customHeight="1">
      <c r="D62" s="52"/>
      <c r="E62" s="52"/>
      <c r="F62" s="52"/>
      <c r="G62" s="52"/>
      <c r="H62" s="52"/>
      <c r="I62" s="52"/>
      <c r="J62" s="52"/>
      <c r="K62" s="52"/>
      <c r="L62" s="52"/>
      <c r="M62" s="52"/>
      <c r="N62" s="52"/>
      <c r="O62" s="52"/>
      <c r="P62" s="52"/>
      <c r="Q62" s="52"/>
      <c r="R62" s="52"/>
      <c r="S62" s="52"/>
      <c r="T62" s="252"/>
      <c r="U62" s="567" t="str">
        <f ca="1">IFERROR(VLOOKUP(U61,INDIRECT("祝祭日"),2,0),"")</f>
        <v/>
      </c>
      <c r="V62" s="568"/>
      <c r="W62" s="568"/>
      <c r="X62" s="568"/>
      <c r="Y62" s="569"/>
      <c r="Z62" s="284"/>
      <c r="AA62" s="567" t="str">
        <f ca="1">IFERROR(VLOOKUP(AA61,INDIRECT("祝祭日"),2,0),"")</f>
        <v/>
      </c>
      <c r="AB62" s="568"/>
      <c r="AC62" s="568"/>
      <c r="AD62" s="568"/>
      <c r="AE62" s="569"/>
      <c r="AF62" s="284"/>
      <c r="AG62" s="567" t="str">
        <f ca="1">IFERROR(VLOOKUP(AG61,INDIRECT("祝祭日"),2,0),"")</f>
        <v>建国記念の日</v>
      </c>
      <c r="AH62" s="568"/>
      <c r="AI62" s="568"/>
      <c r="AJ62" s="569"/>
      <c r="AK62" s="567" t="str">
        <f ca="1">IFERROR(VLOOKUP(AK61,INDIRECT("祝祭日"),2,0),"")</f>
        <v/>
      </c>
      <c r="AL62" s="568"/>
      <c r="AM62" s="569"/>
      <c r="AN62" s="567" t="str">
        <f ca="1">IFERROR(VLOOKUP(AN61,INDIRECT("祝祭日"),2,0),"")</f>
        <v/>
      </c>
      <c r="AO62" s="568"/>
      <c r="AP62" s="569"/>
      <c r="AQ62" s="284"/>
      <c r="AR62" s="567" t="str">
        <f ca="1">IFERROR(VLOOKUP(AR61,INDIRECT("祝祭日"),2,0),"")</f>
        <v/>
      </c>
      <c r="AS62" s="568"/>
      <c r="AT62" s="568"/>
      <c r="AU62" s="568"/>
      <c r="AV62" s="569"/>
      <c r="AW62" s="284"/>
      <c r="AX62" s="584" t="str">
        <f ca="1">IFERROR(VLOOKUP(AX61,INDIRECT("祝祭日"),2,0),"")</f>
        <v/>
      </c>
      <c r="AY62" s="585"/>
      <c r="AZ62" s="585"/>
      <c r="BA62" s="585"/>
      <c r="BB62" s="586"/>
      <c r="BC62" s="52"/>
      <c r="BD62" s="253"/>
      <c r="BE62" s="52"/>
      <c r="BF62" s="52"/>
      <c r="BG62" s="52"/>
      <c r="BH62" s="52"/>
      <c r="BI62" s="52"/>
      <c r="BJ62" s="52"/>
      <c r="BK62" s="52"/>
      <c r="BL62" s="52"/>
      <c r="BM62" s="52"/>
      <c r="BN62" s="52"/>
      <c r="BO62" s="52"/>
      <c r="BP62" s="52"/>
      <c r="BQ62" s="52"/>
    </row>
    <row r="63" spans="1:69" s="277" customFormat="1" ht="30" customHeight="1">
      <c r="D63" s="279"/>
      <c r="E63" s="279"/>
      <c r="F63" s="279"/>
      <c r="G63" s="279"/>
      <c r="H63" s="279"/>
      <c r="I63" s="279"/>
      <c r="J63" s="279"/>
      <c r="K63" s="279"/>
      <c r="L63" s="279"/>
      <c r="M63" s="279"/>
      <c r="N63" s="279"/>
      <c r="O63" s="279"/>
      <c r="P63" s="279"/>
      <c r="Q63" s="279"/>
      <c r="R63" s="279"/>
      <c r="S63" s="279"/>
      <c r="T63" s="280"/>
      <c r="U63" s="564">
        <f>AX60+1</f>
        <v>45704</v>
      </c>
      <c r="V63" s="565"/>
      <c r="W63" s="565"/>
      <c r="X63" s="565"/>
      <c r="Y63" s="566"/>
      <c r="Z63" s="272"/>
      <c r="AA63" s="564">
        <f>U63+1</f>
        <v>45705</v>
      </c>
      <c r="AB63" s="565"/>
      <c r="AC63" s="565"/>
      <c r="AD63" s="565"/>
      <c r="AE63" s="566"/>
      <c r="AF63" s="272"/>
      <c r="AG63" s="564">
        <f>AA63+1</f>
        <v>45706</v>
      </c>
      <c r="AH63" s="565"/>
      <c r="AI63" s="565"/>
      <c r="AJ63" s="566"/>
      <c r="AK63" s="564">
        <f>AG63+1</f>
        <v>45707</v>
      </c>
      <c r="AL63" s="565"/>
      <c r="AM63" s="566"/>
      <c r="AN63" s="564">
        <f>AK63+1</f>
        <v>45708</v>
      </c>
      <c r="AO63" s="565"/>
      <c r="AP63" s="566"/>
      <c r="AQ63" s="272"/>
      <c r="AR63" s="564">
        <f>AN63+1</f>
        <v>45709</v>
      </c>
      <c r="AS63" s="565"/>
      <c r="AT63" s="565"/>
      <c r="AU63" s="565"/>
      <c r="AV63" s="565"/>
      <c r="AW63" s="272"/>
      <c r="AX63" s="564">
        <f>AR63+1</f>
        <v>45710</v>
      </c>
      <c r="AY63" s="565"/>
      <c r="AZ63" s="565"/>
      <c r="BA63" s="565"/>
      <c r="BB63" s="566"/>
      <c r="BC63" s="279"/>
      <c r="BD63" s="281"/>
      <c r="BE63" s="279"/>
      <c r="BF63" s="279"/>
      <c r="BG63" s="279"/>
      <c r="BH63" s="279"/>
      <c r="BI63" s="279"/>
      <c r="BJ63" s="279"/>
      <c r="BK63" s="279"/>
      <c r="BL63" s="279"/>
      <c r="BM63" s="279"/>
      <c r="BN63" s="279"/>
      <c r="BO63" s="279"/>
      <c r="BP63" s="279"/>
      <c r="BQ63" s="279"/>
    </row>
    <row r="64" spans="1:69" ht="14.25" hidden="1" customHeight="1">
      <c r="D64" s="23"/>
      <c r="E64" s="23"/>
      <c r="T64" s="245"/>
      <c r="U64" s="46">
        <f>AX61+1</f>
        <v>45704</v>
      </c>
      <c r="V64" s="282"/>
      <c r="W64" s="48"/>
      <c r="X64" s="48"/>
      <c r="Y64" s="49"/>
      <c r="Z64" s="48"/>
      <c r="AA64" s="46">
        <f>U64+1</f>
        <v>45705</v>
      </c>
      <c r="AB64" s="282"/>
      <c r="AC64" s="48"/>
      <c r="AD64" s="48"/>
      <c r="AE64" s="49"/>
      <c r="AF64" s="48"/>
      <c r="AG64" s="46">
        <f>AA64+1</f>
        <v>45706</v>
      </c>
      <c r="AH64" s="282"/>
      <c r="AI64" s="282"/>
      <c r="AJ64" s="49"/>
      <c r="AK64" s="46">
        <f>AG64+1</f>
        <v>45707</v>
      </c>
      <c r="AL64" s="48"/>
      <c r="AM64" s="49"/>
      <c r="AN64" s="46">
        <f>AK64+1</f>
        <v>45708</v>
      </c>
      <c r="AO64" s="48"/>
      <c r="AP64" s="49"/>
      <c r="AQ64" s="48"/>
      <c r="AR64" s="46">
        <f>AN64+1</f>
        <v>45709</v>
      </c>
      <c r="AS64" s="282"/>
      <c r="AT64" s="48"/>
      <c r="AU64" s="48"/>
      <c r="AV64" s="49"/>
      <c r="AW64" s="48"/>
      <c r="AX64" s="46">
        <f>AR64+1</f>
        <v>45710</v>
      </c>
      <c r="AY64" s="282"/>
      <c r="AZ64" s="282"/>
      <c r="BA64" s="282"/>
      <c r="BB64" s="283"/>
      <c r="BD64" s="246"/>
    </row>
    <row r="65" spans="2:69" s="53" customFormat="1" ht="20.100000000000001" customHeight="1">
      <c r="D65" s="52"/>
      <c r="E65" s="52"/>
      <c r="F65" s="52"/>
      <c r="G65" s="52"/>
      <c r="H65" s="52"/>
      <c r="I65" s="52"/>
      <c r="J65" s="52"/>
      <c r="K65" s="52"/>
      <c r="L65" s="52"/>
      <c r="M65" s="52"/>
      <c r="N65" s="52"/>
      <c r="O65" s="52"/>
      <c r="P65" s="52"/>
      <c r="Q65" s="52"/>
      <c r="R65" s="52"/>
      <c r="S65" s="52"/>
      <c r="T65" s="252"/>
      <c r="U65" s="567" t="str">
        <f ca="1">IFERROR(VLOOKUP(U64,INDIRECT("祝祭日"),2,0),"")</f>
        <v/>
      </c>
      <c r="V65" s="568"/>
      <c r="W65" s="568"/>
      <c r="X65" s="568"/>
      <c r="Y65" s="569"/>
      <c r="Z65" s="284"/>
      <c r="AA65" s="567" t="str">
        <f ca="1">IFERROR(VLOOKUP(AA64,INDIRECT("祝祭日"),2,0),"")</f>
        <v/>
      </c>
      <c r="AB65" s="568"/>
      <c r="AC65" s="568"/>
      <c r="AD65" s="568"/>
      <c r="AE65" s="569"/>
      <c r="AF65" s="284"/>
      <c r="AG65" s="567" t="str">
        <f ca="1">IFERROR(VLOOKUP(AG64,INDIRECT("祝祭日"),2,0),"")</f>
        <v/>
      </c>
      <c r="AH65" s="568"/>
      <c r="AI65" s="568"/>
      <c r="AJ65" s="569"/>
      <c r="AK65" s="567" t="str">
        <f ca="1">IFERROR(VLOOKUP(AK64,INDIRECT("祝祭日"),2,0),"")</f>
        <v/>
      </c>
      <c r="AL65" s="568"/>
      <c r="AM65" s="569"/>
      <c r="AN65" s="567" t="str">
        <f ca="1">IFERROR(VLOOKUP(AN64,INDIRECT("祝祭日"),2,0),"")</f>
        <v/>
      </c>
      <c r="AO65" s="568"/>
      <c r="AP65" s="569"/>
      <c r="AQ65" s="284"/>
      <c r="AR65" s="567" t="str">
        <f ca="1">IFERROR(VLOOKUP(AR64,INDIRECT("祝祭日"),2,0),"")</f>
        <v/>
      </c>
      <c r="AS65" s="568"/>
      <c r="AT65" s="568"/>
      <c r="AU65" s="568"/>
      <c r="AV65" s="569"/>
      <c r="AW65" s="284"/>
      <c r="AX65" s="584" t="str">
        <f ca="1">IFERROR(VLOOKUP(AX64,INDIRECT("祝祭日"),2,0),"")</f>
        <v/>
      </c>
      <c r="AY65" s="585"/>
      <c r="AZ65" s="585"/>
      <c r="BA65" s="585"/>
      <c r="BB65" s="586"/>
      <c r="BC65" s="52"/>
      <c r="BD65" s="253"/>
      <c r="BE65" s="52"/>
      <c r="BF65" s="52"/>
      <c r="BG65" s="52"/>
      <c r="BH65" s="52"/>
      <c r="BI65" s="52"/>
      <c r="BJ65" s="52"/>
      <c r="BK65" s="52"/>
      <c r="BL65" s="52"/>
      <c r="BM65" s="52"/>
      <c r="BN65" s="52"/>
      <c r="BO65" s="52"/>
      <c r="BP65" s="52"/>
      <c r="BQ65" s="52"/>
    </row>
    <row r="66" spans="2:69" s="277" customFormat="1" ht="30" customHeight="1">
      <c r="D66" s="279"/>
      <c r="E66" s="279"/>
      <c r="F66" s="279"/>
      <c r="G66" s="279"/>
      <c r="H66" s="279"/>
      <c r="I66" s="279"/>
      <c r="J66" s="279"/>
      <c r="K66" s="279"/>
      <c r="L66" s="279"/>
      <c r="M66" s="279"/>
      <c r="N66" s="279"/>
      <c r="O66" s="279"/>
      <c r="P66" s="279"/>
      <c r="Q66" s="279"/>
      <c r="R66" s="279"/>
      <c r="S66" s="279"/>
      <c r="T66" s="280"/>
      <c r="U66" s="564">
        <f>AX63+1</f>
        <v>45711</v>
      </c>
      <c r="V66" s="565"/>
      <c r="W66" s="565"/>
      <c r="X66" s="565"/>
      <c r="Y66" s="566"/>
      <c r="Z66" s="272"/>
      <c r="AA66" s="564">
        <f>U66+1</f>
        <v>45712</v>
      </c>
      <c r="AB66" s="565"/>
      <c r="AC66" s="565"/>
      <c r="AD66" s="565"/>
      <c r="AE66" s="566"/>
      <c r="AF66" s="272"/>
      <c r="AG66" s="564">
        <f>AA66+1</f>
        <v>45713</v>
      </c>
      <c r="AH66" s="565"/>
      <c r="AI66" s="565"/>
      <c r="AJ66" s="566"/>
      <c r="AK66" s="564">
        <f>AG66+1</f>
        <v>45714</v>
      </c>
      <c r="AL66" s="565"/>
      <c r="AM66" s="566"/>
      <c r="AN66" s="564">
        <f>AK66+1</f>
        <v>45715</v>
      </c>
      <c r="AO66" s="565"/>
      <c r="AP66" s="566"/>
      <c r="AQ66" s="272"/>
      <c r="AR66" s="564">
        <f>AN66+1</f>
        <v>45716</v>
      </c>
      <c r="AS66" s="565"/>
      <c r="AT66" s="565"/>
      <c r="AU66" s="565"/>
      <c r="AV66" s="565"/>
      <c r="AW66" s="272"/>
      <c r="AX66" s="564">
        <f>AR66+1</f>
        <v>45717</v>
      </c>
      <c r="AY66" s="565"/>
      <c r="AZ66" s="565"/>
      <c r="BA66" s="565"/>
      <c r="BB66" s="566"/>
      <c r="BC66" s="279"/>
      <c r="BD66" s="281"/>
      <c r="BE66" s="279"/>
      <c r="BF66" s="279"/>
      <c r="BG66" s="279"/>
      <c r="BH66" s="279"/>
      <c r="BI66" s="279"/>
      <c r="BJ66" s="279"/>
      <c r="BK66" s="279"/>
      <c r="BL66" s="279"/>
      <c r="BM66" s="279"/>
      <c r="BN66" s="279"/>
      <c r="BO66" s="279"/>
      <c r="BP66" s="279"/>
      <c r="BQ66" s="279"/>
    </row>
    <row r="67" spans="2:69" ht="15.75" hidden="1" customHeight="1">
      <c r="D67" s="23"/>
      <c r="E67" s="23"/>
      <c r="T67" s="245"/>
      <c r="U67" s="46">
        <f>AX64+1</f>
        <v>45711</v>
      </c>
      <c r="V67" s="282"/>
      <c r="W67" s="48"/>
      <c r="X67" s="48"/>
      <c r="Y67" s="49"/>
      <c r="Z67" s="48"/>
      <c r="AA67" s="46">
        <f>U67+1</f>
        <v>45712</v>
      </c>
      <c r="AB67" s="282"/>
      <c r="AC67" s="48"/>
      <c r="AD67" s="48"/>
      <c r="AE67" s="49"/>
      <c r="AF67" s="48"/>
      <c r="AG67" s="46">
        <f>AA67+1</f>
        <v>45713</v>
      </c>
      <c r="AH67" s="282"/>
      <c r="AI67" s="282"/>
      <c r="AJ67" s="49"/>
      <c r="AK67" s="46">
        <f>AG67+1</f>
        <v>45714</v>
      </c>
      <c r="AL67" s="48"/>
      <c r="AM67" s="49"/>
      <c r="AN67" s="46">
        <f>AK67+1</f>
        <v>45715</v>
      </c>
      <c r="AO67" s="48"/>
      <c r="AP67" s="49"/>
      <c r="AQ67" s="48"/>
      <c r="AR67" s="46">
        <f>AN67+1</f>
        <v>45716</v>
      </c>
      <c r="AS67" s="282"/>
      <c r="AT67" s="48"/>
      <c r="AU67" s="48"/>
      <c r="AV67" s="49"/>
      <c r="AW67" s="48"/>
      <c r="AX67" s="46">
        <f>AR67+1</f>
        <v>45717</v>
      </c>
      <c r="AY67" s="282"/>
      <c r="AZ67" s="282"/>
      <c r="BA67" s="282"/>
      <c r="BB67" s="283"/>
      <c r="BD67" s="246"/>
    </row>
    <row r="68" spans="2:69" s="53" customFormat="1" ht="20.100000000000001" customHeight="1">
      <c r="D68" s="52"/>
      <c r="E68" s="52"/>
      <c r="F68" s="52"/>
      <c r="G68" s="52"/>
      <c r="H68" s="52"/>
      <c r="I68" s="52"/>
      <c r="J68" s="52"/>
      <c r="K68" s="52"/>
      <c r="L68" s="52"/>
      <c r="M68" s="52"/>
      <c r="N68" s="52"/>
      <c r="O68" s="52"/>
      <c r="P68" s="52"/>
      <c r="Q68" s="52"/>
      <c r="R68" s="52"/>
      <c r="S68" s="52"/>
      <c r="T68" s="252"/>
      <c r="U68" s="567" t="str">
        <f ca="1">IFERROR(VLOOKUP(U67,INDIRECT("祝祭日"),2,0),"")</f>
        <v>天皇誕生日</v>
      </c>
      <c r="V68" s="568"/>
      <c r="W68" s="568"/>
      <c r="X68" s="568"/>
      <c r="Y68" s="569"/>
      <c r="Z68" s="284"/>
      <c r="AA68" s="567" t="str">
        <f ca="1">IFERROR(VLOOKUP(AA67,INDIRECT("祝祭日"),2,0),"")</f>
        <v>休日</v>
      </c>
      <c r="AB68" s="568"/>
      <c r="AC68" s="568"/>
      <c r="AD68" s="568"/>
      <c r="AE68" s="569"/>
      <c r="AF68" s="284"/>
      <c r="AG68" s="567" t="str">
        <f ca="1">IFERROR(VLOOKUP(AG67,INDIRECT("祝祭日"),2,0),"")</f>
        <v/>
      </c>
      <c r="AH68" s="568"/>
      <c r="AI68" s="568"/>
      <c r="AJ68" s="569"/>
      <c r="AK68" s="567" t="str">
        <f ca="1">IFERROR(VLOOKUP(AK67,INDIRECT("祝祭日"),2,0),"")</f>
        <v/>
      </c>
      <c r="AL68" s="568"/>
      <c r="AM68" s="569"/>
      <c r="AN68" s="567" t="str">
        <f ca="1">IFERROR(VLOOKUP(AN67,INDIRECT("祝祭日"),2,0),"")</f>
        <v/>
      </c>
      <c r="AO68" s="568"/>
      <c r="AP68" s="569"/>
      <c r="AQ68" s="284"/>
      <c r="AR68" s="584" t="str">
        <f ca="1">IFERROR(VLOOKUP(AR67,INDIRECT("祝祭日"),2,0),"")</f>
        <v/>
      </c>
      <c r="AS68" s="585"/>
      <c r="AT68" s="585"/>
      <c r="AU68" s="585"/>
      <c r="AV68" s="586"/>
      <c r="AW68" s="284"/>
      <c r="AX68" s="584" t="str">
        <f ca="1">IFERROR(VLOOKUP(AX67,INDIRECT("祝祭日"),2,0),"")</f>
        <v/>
      </c>
      <c r="AY68" s="585"/>
      <c r="AZ68" s="585"/>
      <c r="BA68" s="585"/>
      <c r="BB68" s="586"/>
      <c r="BC68" s="52"/>
      <c r="BD68" s="253"/>
      <c r="BE68" s="52"/>
      <c r="BF68" s="52"/>
      <c r="BG68" s="52"/>
      <c r="BH68" s="52"/>
      <c r="BI68" s="52"/>
      <c r="BJ68" s="52"/>
      <c r="BK68" s="52"/>
      <c r="BL68" s="52"/>
      <c r="BM68" s="52"/>
      <c r="BN68" s="52"/>
      <c r="BO68" s="52"/>
      <c r="BP68" s="52"/>
      <c r="BQ68" s="52"/>
    </row>
    <row r="69" spans="2:69" s="277" customFormat="1" ht="30" customHeight="1">
      <c r="D69" s="279"/>
      <c r="E69" s="279"/>
      <c r="F69" s="279"/>
      <c r="G69" s="279"/>
      <c r="H69" s="279"/>
      <c r="I69" s="563" t="s">
        <v>29</v>
      </c>
      <c r="J69" s="563"/>
      <c r="K69" s="563"/>
      <c r="L69" s="563"/>
      <c r="M69" s="563"/>
      <c r="N69" s="563"/>
      <c r="O69" s="563"/>
      <c r="P69" s="563"/>
      <c r="Q69" s="563"/>
      <c r="R69" s="279"/>
      <c r="S69" s="279"/>
      <c r="T69" s="280"/>
      <c r="U69" s="564">
        <f>AX66+1</f>
        <v>45718</v>
      </c>
      <c r="V69" s="565"/>
      <c r="W69" s="565"/>
      <c r="X69" s="565"/>
      <c r="Y69" s="566"/>
      <c r="Z69" s="272"/>
      <c r="AA69" s="564">
        <f>U69+1</f>
        <v>45719</v>
      </c>
      <c r="AB69" s="565"/>
      <c r="AC69" s="565"/>
      <c r="AD69" s="565"/>
      <c r="AE69" s="566"/>
      <c r="AF69" s="272"/>
      <c r="AG69" s="564">
        <f>AA69+1</f>
        <v>45720</v>
      </c>
      <c r="AH69" s="565"/>
      <c r="AI69" s="565"/>
      <c r="AJ69" s="566"/>
      <c r="AK69" s="564">
        <f>AG69+1</f>
        <v>45721</v>
      </c>
      <c r="AL69" s="565"/>
      <c r="AM69" s="566"/>
      <c r="AN69" s="564">
        <f>AK69+1</f>
        <v>45722</v>
      </c>
      <c r="AO69" s="565"/>
      <c r="AP69" s="566"/>
      <c r="AQ69" s="272"/>
      <c r="AR69" s="564">
        <f>AN69+1</f>
        <v>45723</v>
      </c>
      <c r="AS69" s="565"/>
      <c r="AT69" s="565"/>
      <c r="AU69" s="565"/>
      <c r="AV69" s="565"/>
      <c r="AW69" s="272"/>
      <c r="AX69" s="564">
        <f>AR69+1</f>
        <v>45724</v>
      </c>
      <c r="AY69" s="565"/>
      <c r="AZ69" s="565"/>
      <c r="BA69" s="565"/>
      <c r="BB69" s="566"/>
      <c r="BC69" s="279"/>
      <c r="BD69" s="281"/>
      <c r="BE69" s="279"/>
      <c r="BF69" s="279"/>
      <c r="BG69" s="279"/>
      <c r="BH69" s="279"/>
      <c r="BI69" s="279"/>
      <c r="BJ69" s="279"/>
      <c r="BK69" s="279"/>
      <c r="BL69" s="279"/>
      <c r="BM69" s="279"/>
      <c r="BN69" s="279"/>
      <c r="BO69" s="279"/>
      <c r="BP69" s="279"/>
      <c r="BQ69" s="279"/>
    </row>
    <row r="70" spans="2:69" ht="15.75" hidden="1" customHeight="1">
      <c r="D70" s="23"/>
      <c r="E70" s="23"/>
      <c r="I70" s="563"/>
      <c r="J70" s="563"/>
      <c r="K70" s="563"/>
      <c r="L70" s="563"/>
      <c r="M70" s="563"/>
      <c r="N70" s="563"/>
      <c r="O70" s="563"/>
      <c r="P70" s="563"/>
      <c r="Q70" s="563"/>
      <c r="T70" s="245"/>
      <c r="U70" s="46">
        <f>AX67+1</f>
        <v>45718</v>
      </c>
      <c r="V70" s="282"/>
      <c r="W70" s="48"/>
      <c r="X70" s="48"/>
      <c r="Y70" s="49"/>
      <c r="Z70" s="48"/>
      <c r="AA70" s="46">
        <f>U70+1</f>
        <v>45719</v>
      </c>
      <c r="AB70" s="282"/>
      <c r="AC70" s="48"/>
      <c r="AD70" s="48"/>
      <c r="AE70" s="49"/>
      <c r="AF70" s="48"/>
      <c r="AG70" s="46">
        <f>AA70+1</f>
        <v>45720</v>
      </c>
      <c r="AH70" s="282"/>
      <c r="AI70" s="282"/>
      <c r="AJ70" s="49"/>
      <c r="AK70" s="46">
        <f>AG70+1</f>
        <v>45721</v>
      </c>
      <c r="AL70" s="48"/>
      <c r="AM70" s="49"/>
      <c r="AN70" s="46">
        <f>AK70+1</f>
        <v>45722</v>
      </c>
      <c r="AO70" s="48"/>
      <c r="AP70" s="49"/>
      <c r="AQ70" s="48"/>
      <c r="AR70" s="46">
        <f>AN70+1</f>
        <v>45723</v>
      </c>
      <c r="AS70" s="282"/>
      <c r="AT70" s="48"/>
      <c r="AU70" s="48"/>
      <c r="AV70" s="49"/>
      <c r="AW70" s="48"/>
      <c r="AX70" s="46">
        <f>AR70+1</f>
        <v>45724</v>
      </c>
      <c r="AY70" s="282"/>
      <c r="AZ70" s="282"/>
      <c r="BA70" s="282"/>
      <c r="BB70" s="283"/>
      <c r="BD70" s="246"/>
    </row>
    <row r="71" spans="2:69" s="53" customFormat="1" ht="20.100000000000001" customHeight="1">
      <c r="D71" s="52"/>
      <c r="E71" s="52"/>
      <c r="F71" s="52"/>
      <c r="G71" s="52"/>
      <c r="H71" s="52"/>
      <c r="I71" s="563"/>
      <c r="J71" s="563"/>
      <c r="K71" s="563"/>
      <c r="L71" s="563"/>
      <c r="M71" s="563"/>
      <c r="N71" s="563"/>
      <c r="O71" s="563"/>
      <c r="P71" s="563"/>
      <c r="Q71" s="563"/>
      <c r="R71" s="52"/>
      <c r="S71" s="52"/>
      <c r="T71" s="252"/>
      <c r="U71" s="567" t="str">
        <f ca="1">IFERROR(VLOOKUP(U70,INDIRECT("祝祭日"),2,0),"")</f>
        <v/>
      </c>
      <c r="V71" s="568"/>
      <c r="W71" s="568"/>
      <c r="X71" s="568"/>
      <c r="Y71" s="569"/>
      <c r="Z71" s="284"/>
      <c r="AA71" s="567" t="str">
        <f ca="1">IFERROR(VLOOKUP(AA70,INDIRECT("祝祭日"),2,0),"")</f>
        <v/>
      </c>
      <c r="AB71" s="568"/>
      <c r="AC71" s="568"/>
      <c r="AD71" s="568"/>
      <c r="AE71" s="569"/>
      <c r="AF71" s="284"/>
      <c r="AG71" s="567" t="str">
        <f ca="1">IFERROR(VLOOKUP(AG70,INDIRECT("祝祭日"),2,0),"")</f>
        <v/>
      </c>
      <c r="AH71" s="568"/>
      <c r="AI71" s="568"/>
      <c r="AJ71" s="569"/>
      <c r="AK71" s="567" t="str">
        <f ca="1">IFERROR(VLOOKUP(AK70,INDIRECT("祝祭日"),2,0),"")</f>
        <v/>
      </c>
      <c r="AL71" s="568"/>
      <c r="AM71" s="569"/>
      <c r="AN71" s="567" t="str">
        <f ca="1">IFERROR(VLOOKUP(AN70,INDIRECT("祝祭日"),2,0),"")</f>
        <v/>
      </c>
      <c r="AO71" s="568"/>
      <c r="AP71" s="569"/>
      <c r="AQ71" s="284"/>
      <c r="AR71" s="567" t="str">
        <f ca="1">IFERROR(VLOOKUP(AR70,INDIRECT("祝祭日"),2,0),"")</f>
        <v/>
      </c>
      <c r="AS71" s="568"/>
      <c r="AT71" s="568"/>
      <c r="AU71" s="568"/>
      <c r="AV71" s="568"/>
      <c r="AW71" s="284"/>
      <c r="AX71" s="584" t="str">
        <f ca="1">IFERROR(VLOOKUP(AX70,INDIRECT("祝祭日"),2,0),"")</f>
        <v/>
      </c>
      <c r="AY71" s="585"/>
      <c r="AZ71" s="585"/>
      <c r="BA71" s="585"/>
      <c r="BB71" s="586"/>
      <c r="BC71" s="52"/>
      <c r="BD71" s="253"/>
      <c r="BE71" s="52"/>
      <c r="BF71" s="52"/>
      <c r="BG71" s="52"/>
      <c r="BH71" s="52"/>
      <c r="BI71" s="52"/>
      <c r="BJ71" s="52"/>
      <c r="BK71" s="52"/>
      <c r="BL71" s="52"/>
      <c r="BM71" s="52"/>
      <c r="BN71" s="52"/>
      <c r="BO71" s="52"/>
      <c r="BP71" s="52"/>
      <c r="BQ71" s="52"/>
    </row>
    <row r="72" spans="2:69" ht="20.100000000000001" customHeight="1">
      <c r="F72" s="254"/>
      <c r="G72" s="254"/>
      <c r="H72" s="254"/>
      <c r="I72" s="254"/>
      <c r="J72" s="254"/>
      <c r="K72" s="254"/>
      <c r="L72" s="254"/>
      <c r="M72" s="254"/>
      <c r="N72" s="254"/>
      <c r="O72" s="254"/>
      <c r="P72" s="254"/>
      <c r="Q72" s="254"/>
      <c r="R72" s="254"/>
      <c r="S72" s="254"/>
      <c r="T72" s="255"/>
      <c r="U72" s="285"/>
      <c r="V72" s="285"/>
      <c r="W72" s="285"/>
      <c r="X72" s="285"/>
      <c r="Y72" s="285"/>
      <c r="Z72" s="285"/>
      <c r="AA72" s="285"/>
      <c r="AB72" s="285"/>
      <c r="AC72" s="285"/>
      <c r="AD72" s="285"/>
      <c r="AE72" s="285"/>
      <c r="AF72" s="285"/>
      <c r="AG72" s="285"/>
      <c r="AH72" s="285"/>
      <c r="AI72" s="285"/>
      <c r="AJ72" s="285"/>
      <c r="AK72" s="285"/>
      <c r="AL72" s="285"/>
      <c r="AM72" s="285"/>
      <c r="AN72" s="285"/>
      <c r="AO72" s="285"/>
      <c r="AP72" s="285"/>
      <c r="AQ72" s="285"/>
      <c r="AR72" s="285"/>
      <c r="AS72" s="285"/>
      <c r="AT72" s="285"/>
      <c r="AU72" s="285"/>
      <c r="AV72" s="285"/>
      <c r="AW72" s="285"/>
      <c r="AX72" s="254"/>
      <c r="AY72" s="254"/>
      <c r="AZ72" s="254"/>
      <c r="BA72" s="254"/>
      <c r="BB72" s="254"/>
      <c r="BC72" s="254"/>
      <c r="BD72" s="259"/>
      <c r="BE72" s="254"/>
      <c r="BF72" s="254"/>
      <c r="BG72" s="254"/>
      <c r="BH72" s="254"/>
      <c r="BI72" s="254"/>
      <c r="BJ72" s="254"/>
      <c r="BK72" s="254"/>
      <c r="BL72" s="254"/>
      <c r="BM72" s="254"/>
      <c r="BN72" s="254"/>
      <c r="BO72" s="254"/>
      <c r="BP72" s="254"/>
      <c r="BQ72" s="254"/>
    </row>
    <row r="73" spans="2:69" ht="20.100000000000001" customHeight="1">
      <c r="F73" s="308"/>
      <c r="G73" s="308"/>
      <c r="H73" s="308"/>
      <c r="I73" s="308"/>
      <c r="J73" s="308"/>
      <c r="K73" s="308"/>
      <c r="L73" s="308"/>
      <c r="M73" s="308"/>
      <c r="N73" s="308"/>
      <c r="O73" s="308"/>
      <c r="P73" s="308"/>
      <c r="Q73" s="308"/>
      <c r="R73" s="308"/>
      <c r="S73" s="308"/>
      <c r="T73" s="309"/>
      <c r="U73" s="308"/>
      <c r="V73" s="308"/>
      <c r="W73" s="308"/>
      <c r="X73" s="308"/>
      <c r="Y73" s="308"/>
      <c r="Z73" s="308"/>
      <c r="AA73" s="308"/>
      <c r="AB73" s="308"/>
      <c r="AC73" s="308"/>
      <c r="AD73" s="308"/>
      <c r="AE73" s="308"/>
      <c r="AF73" s="308"/>
      <c r="AG73" s="308"/>
      <c r="AH73" s="308"/>
      <c r="AI73" s="308"/>
      <c r="AJ73" s="308"/>
      <c r="AK73" s="308"/>
      <c r="AL73" s="308"/>
      <c r="AM73" s="308"/>
      <c r="AN73" s="308"/>
      <c r="AO73" s="308"/>
      <c r="AP73" s="308"/>
      <c r="AQ73" s="308"/>
      <c r="AR73" s="308"/>
      <c r="AS73" s="308"/>
      <c r="AT73" s="308"/>
      <c r="AU73" s="308"/>
      <c r="AV73" s="308"/>
      <c r="AW73" s="308"/>
      <c r="AX73" s="308"/>
      <c r="AY73" s="308"/>
      <c r="AZ73" s="308"/>
      <c r="BA73" s="308"/>
      <c r="BB73" s="308"/>
      <c r="BC73" s="308"/>
      <c r="BD73" s="310"/>
      <c r="BE73" s="308"/>
      <c r="BF73" s="308"/>
      <c r="BG73" s="308"/>
      <c r="BH73" s="308"/>
      <c r="BI73" s="308"/>
      <c r="BJ73" s="308"/>
      <c r="BK73" s="308"/>
      <c r="BL73" s="308"/>
      <c r="BM73" s="308"/>
      <c r="BN73" s="308"/>
      <c r="BO73" s="308"/>
      <c r="BP73" s="308"/>
      <c r="BQ73" s="308"/>
    </row>
    <row r="74" spans="2:69" s="268" customFormat="1" ht="21" customHeight="1">
      <c r="D74" s="311"/>
      <c r="E74" s="311"/>
      <c r="F74" s="311"/>
      <c r="G74" s="311"/>
      <c r="H74" s="311"/>
      <c r="I74" s="311"/>
      <c r="J74" s="311"/>
      <c r="K74" s="311"/>
      <c r="L74" s="311"/>
      <c r="M74" s="311"/>
      <c r="N74" s="311"/>
      <c r="O74" s="311"/>
      <c r="P74" s="311"/>
      <c r="Q74" s="311"/>
      <c r="R74" s="311"/>
      <c r="S74" s="311"/>
      <c r="T74" s="312"/>
      <c r="U74" s="313">
        <f>MONTH(DATE(C78,C82-1,1))</f>
        <v>2</v>
      </c>
      <c r="V74" s="311"/>
      <c r="W74" s="311" t="s">
        <v>1</v>
      </c>
      <c r="X74" s="314"/>
      <c r="Y74" s="315"/>
      <c r="Z74" s="315"/>
      <c r="AA74" s="314"/>
      <c r="AB74" s="314"/>
      <c r="AC74" s="574">
        <f>YEAR(DATE(C78,C82-1,1))</f>
        <v>2025</v>
      </c>
      <c r="AD74" s="574"/>
      <c r="AE74" s="574"/>
      <c r="AF74" s="316"/>
      <c r="AG74" s="317" t="s">
        <v>18</v>
      </c>
      <c r="AH74" s="311"/>
      <c r="AI74" s="311"/>
      <c r="AJ74" s="151"/>
      <c r="AK74" s="151"/>
      <c r="AL74" s="151"/>
      <c r="AM74" s="311"/>
      <c r="AN74" s="311"/>
      <c r="AO74" s="311"/>
      <c r="AP74" s="313">
        <f>MONTH(DATE(C78,C82+1,1))</f>
        <v>4</v>
      </c>
      <c r="AQ74" s="318"/>
      <c r="AR74" s="575" t="s">
        <v>1</v>
      </c>
      <c r="AS74" s="575"/>
      <c r="AT74" s="315"/>
      <c r="AU74" s="315"/>
      <c r="AV74" s="314"/>
      <c r="AW74" s="314"/>
      <c r="AX74" s="574">
        <f>YEAR(DATE(C78,C82+1,1))</f>
        <v>2025</v>
      </c>
      <c r="AY74" s="574"/>
      <c r="AZ74" s="574"/>
      <c r="BA74" s="319"/>
      <c r="BB74" s="317" t="s">
        <v>18</v>
      </c>
      <c r="BC74" s="311"/>
      <c r="BD74" s="320"/>
      <c r="BE74" s="311"/>
      <c r="BF74" s="311"/>
      <c r="BG74" s="311"/>
      <c r="BH74" s="311"/>
      <c r="BI74" s="311"/>
      <c r="BJ74" s="311"/>
      <c r="BK74" s="311"/>
      <c r="BL74" s="311"/>
      <c r="BM74" s="311"/>
      <c r="BN74" s="311"/>
      <c r="BO74" s="311"/>
      <c r="BP74" s="311"/>
      <c r="BQ74" s="311"/>
    </row>
    <row r="75" spans="2:69" s="34" customFormat="1" ht="15" customHeight="1" thickBot="1">
      <c r="B75" s="297"/>
      <c r="C75" s="297"/>
      <c r="D75" s="297"/>
      <c r="E75" s="297"/>
      <c r="F75" s="297"/>
      <c r="G75" s="223"/>
      <c r="H75" s="223"/>
      <c r="I75" s="223"/>
      <c r="J75" s="223"/>
      <c r="K75" s="223"/>
      <c r="L75" s="223"/>
      <c r="M75" s="223"/>
      <c r="N75" s="223"/>
      <c r="O75" s="223"/>
      <c r="P75" s="223"/>
      <c r="Q75" s="223"/>
      <c r="R75" s="223"/>
      <c r="S75" s="223"/>
      <c r="T75" s="249"/>
      <c r="U75" s="233" t="str">
        <f>CHOOSE(D94,"月","火","水","木","金","土","日","月","火","水","木","金","土","日")</f>
        <v>日</v>
      </c>
      <c r="V75" s="233"/>
      <c r="W75" s="233" t="str">
        <f>CHOOSE(D94+1,"月","火","水","木","金","土","日","月","火","水","木","金","土","日")</f>
        <v>月</v>
      </c>
      <c r="X75" s="233"/>
      <c r="Y75" s="233" t="str">
        <f>CHOOSE(D94+2,"月","火","水","木","金","土","日","月","火","水","木","金","土","日")</f>
        <v>火</v>
      </c>
      <c r="Z75" s="233"/>
      <c r="AA75" s="233" t="str">
        <f>CHOOSE(D94+3,"月","火","水","木","金","土","日","月","火","水","木","金","土","日")</f>
        <v>水</v>
      </c>
      <c r="AB75" s="233"/>
      <c r="AC75" s="233" t="str">
        <f>CHOOSE(D94+4,"月","火","水","木","金","土","日","月","火","水","木","金","土","日")</f>
        <v>木</v>
      </c>
      <c r="AD75" s="233"/>
      <c r="AE75" s="233" t="str">
        <f>CHOOSE(D94+5,"月","火","水","木","金","土","日","月","火","水","木","金","土","日")</f>
        <v>金</v>
      </c>
      <c r="AF75" s="233"/>
      <c r="AG75" s="233" t="str">
        <f>CHOOSE(D94+6,"月","火","水","木","金","土","日","月","火","水","木","金","土","日")</f>
        <v>土</v>
      </c>
      <c r="AH75" s="234" t="str">
        <f ca="1">IFERROR(VLOOKUP(AG76,INDIRECT("祝祭日"),2,0),"")</f>
        <v/>
      </c>
      <c r="AI75" s="227"/>
      <c r="AJ75" s="571">
        <f>C82</f>
        <v>3</v>
      </c>
      <c r="AK75" s="571"/>
      <c r="AL75" s="571"/>
      <c r="AM75" s="572" t="s">
        <v>1</v>
      </c>
      <c r="AN75" s="572"/>
      <c r="AO75" s="160"/>
      <c r="AP75" s="233" t="str">
        <f>CHOOSE(D94,"月","火","水","木","金","土","日","月","火","水","木","金","土","日")</f>
        <v>日</v>
      </c>
      <c r="AQ75" s="233"/>
      <c r="AR75" s="233" t="str">
        <f>CHOOSE(D94+1,"月","火","水","木","金","土","日","月","火","水","木","金","土","日")</f>
        <v>月</v>
      </c>
      <c r="AS75" s="233"/>
      <c r="AT75" s="233" t="str">
        <f>CHOOSE(D94+2,"月","火","水","木","金","土","日","月","火","水","木","金","土","日")</f>
        <v>火</v>
      </c>
      <c r="AU75" s="233"/>
      <c r="AV75" s="233" t="str">
        <f>CHOOSE(D94+3,"月","火","水","木","金","土","日","月","火","水","木","金","土","日")</f>
        <v>水</v>
      </c>
      <c r="AW75" s="233"/>
      <c r="AX75" s="233" t="str">
        <f>CHOOSE(D94+4,"月","火","水","木","金","土","日","月","火","水","木","金","土","日")</f>
        <v>木</v>
      </c>
      <c r="AY75" s="233"/>
      <c r="AZ75" s="233" t="str">
        <f>CHOOSE(D94+5,"月","火","水","木","金","土","日","月","火","水","木","金","土","日")</f>
        <v>金</v>
      </c>
      <c r="BA75" s="233"/>
      <c r="BB75" s="233" t="str">
        <f>CHOOSE(D94+6,"月","火","水","木","金","土","日","月","火","水","木","金","土","日")</f>
        <v>土</v>
      </c>
      <c r="BC75" s="32"/>
      <c r="BD75" s="301"/>
      <c r="BE75" s="223"/>
      <c r="BF75" s="223"/>
      <c r="BG75" s="223"/>
      <c r="BH75" s="223"/>
      <c r="BI75" s="223"/>
      <c r="BJ75" s="223"/>
      <c r="BK75" s="223"/>
      <c r="BL75" s="223"/>
      <c r="BM75" s="223"/>
      <c r="BN75" s="223"/>
      <c r="BO75" s="223"/>
      <c r="BP75" s="223"/>
      <c r="BQ75" s="223"/>
    </row>
    <row r="76" spans="2:69" s="6" customFormat="1" ht="15" customHeight="1" thickTop="1" thickBot="1">
      <c r="B76" s="297"/>
      <c r="C76" s="297"/>
      <c r="D76" s="297"/>
      <c r="E76" s="297"/>
      <c r="F76" s="297"/>
      <c r="G76" s="223"/>
      <c r="H76" s="223"/>
      <c r="I76" s="223"/>
      <c r="J76" s="223"/>
      <c r="K76" s="223"/>
      <c r="L76" s="223"/>
      <c r="M76" s="223"/>
      <c r="N76" s="223"/>
      <c r="O76" s="223"/>
      <c r="P76" s="223"/>
      <c r="Q76" s="223"/>
      <c r="R76" s="223"/>
      <c r="S76" s="223"/>
      <c r="T76" s="249"/>
      <c r="U76" s="263">
        <f>IF(OR((B94&lt;&gt;C94),(B94=MONTH(DATE(C78,C82-1,1)))),DATE(C78,C82-1,1)-WEEKDAY(DATE(C78,C82-1,1))-6+D94,DATE(C78,C82-1,1)-WEEKDAY(DATE(C78,C82-1,1))+1+D94)</f>
        <v>45683</v>
      </c>
      <c r="V76" s="263" t="str">
        <f ca="1">IFERROR(VLOOKUP(U77,INDIRECT("祝祭日"),2,0),"")</f>
        <v/>
      </c>
      <c r="W76" s="263">
        <f t="shared" ref="W76:W87" si="32">U76+1</f>
        <v>45684</v>
      </c>
      <c r="X76" s="263" t="str">
        <f ca="1">IFERROR(VLOOKUP(W77,INDIRECT("祝祭日"),2,0),"")</f>
        <v/>
      </c>
      <c r="Y76" s="263">
        <f t="shared" ref="Y76:Y87" si="33">W76+1</f>
        <v>45685</v>
      </c>
      <c r="Z76" s="263" t="str">
        <f ca="1">IFERROR(VLOOKUP(Y77,INDIRECT("祝祭日"),2,0),"")</f>
        <v/>
      </c>
      <c r="AA76" s="263">
        <f t="shared" ref="AA76:AA87" si="34">Y76+1</f>
        <v>45686</v>
      </c>
      <c r="AB76" s="263" t="str">
        <f ca="1">IFERROR(VLOOKUP(AA77,INDIRECT("祝祭日"),2,0),"")</f>
        <v/>
      </c>
      <c r="AC76" s="263">
        <f t="shared" ref="AC76:AC87" si="35">AA76+1</f>
        <v>45687</v>
      </c>
      <c r="AD76" s="263" t="str">
        <f ca="1">IFERROR(VLOOKUP(AC77,INDIRECT("祝祭日"),2,0),"")</f>
        <v/>
      </c>
      <c r="AE76" s="263">
        <f t="shared" ref="AE76:AE87" si="36">AC76+1</f>
        <v>45688</v>
      </c>
      <c r="AF76" s="263" t="str">
        <f ca="1">IFERROR(VLOOKUP(AE77,INDIRECT("祝祭日"),2,0),"")</f>
        <v/>
      </c>
      <c r="AG76" s="263">
        <f t="shared" ref="AG76:AG87" si="37">AE76+1</f>
        <v>45689</v>
      </c>
      <c r="AH76" s="234" t="str">
        <f ca="1">IFERROR(VLOOKUP(AG77,INDIRECT("祝祭日"),2,0),"")</f>
        <v/>
      </c>
      <c r="AI76" s="227"/>
      <c r="AJ76" s="571"/>
      <c r="AK76" s="571"/>
      <c r="AL76" s="571"/>
      <c r="AM76" s="572"/>
      <c r="AN76" s="572"/>
      <c r="AO76" s="162"/>
      <c r="AP76" s="263">
        <f>IF(OR((B97&lt;&gt;C97),(B97=MONTH(DATE(C78,C82+1,1)))),DATE(C78,C82+1,1)-WEEKDAY(DATE(C78,C82+1,1))-6+D97,DATE(C78,C82+1,1)-WEEKDAY(DATE(C78,C82+1,1))+1+D97)</f>
        <v>45746</v>
      </c>
      <c r="AQ76" s="263" t="str">
        <f ca="1">IFERROR(VLOOKUP(AP77,INDIRECT("祝祭日"),2,0),"")</f>
        <v/>
      </c>
      <c r="AR76" s="263">
        <f t="shared" ref="AR76:AR87" si="38">AP76+1</f>
        <v>45747</v>
      </c>
      <c r="AS76" s="263" t="str">
        <f ca="1">IFERROR(VLOOKUP(AR77,INDIRECT("祝祭日"),2,0),"")</f>
        <v/>
      </c>
      <c r="AT76" s="263">
        <f t="shared" ref="AT76:AT87" si="39">AR76+1</f>
        <v>45748</v>
      </c>
      <c r="AU76" s="263" t="str">
        <f ca="1">IFERROR(VLOOKUP(AT77,INDIRECT("祝祭日"),2,0),"")</f>
        <v/>
      </c>
      <c r="AV76" s="263">
        <f t="shared" ref="AV76:AV87" si="40">AT76+1</f>
        <v>45749</v>
      </c>
      <c r="AW76" s="263" t="str">
        <f ca="1">IFERROR(VLOOKUP(AV77,INDIRECT("祝祭日"),2,0),"")</f>
        <v/>
      </c>
      <c r="AX76" s="263">
        <f t="shared" ref="AX76:AX87" si="41">AV76+1</f>
        <v>45750</v>
      </c>
      <c r="AY76" s="263" t="str">
        <f ca="1">IFERROR(VLOOKUP(AX77,INDIRECT("祝祭日"),2,0),"")</f>
        <v/>
      </c>
      <c r="AZ76" s="263">
        <f t="shared" ref="AZ76:AZ87" si="42">AX76+1</f>
        <v>45751</v>
      </c>
      <c r="BA76" s="263" t="str">
        <f ca="1">IFERROR(VLOOKUP(AZ77,INDIRECT("祝祭日"),2,0),"")</f>
        <v/>
      </c>
      <c r="BB76" s="263">
        <f t="shared" ref="BB76:BB87" si="43">AZ76+1</f>
        <v>45752</v>
      </c>
      <c r="BC76" s="300" t="str">
        <f ca="1">IFERROR(VLOOKUP(BB77,INDIRECT("祝祭日"),2,0),"")</f>
        <v/>
      </c>
      <c r="BD76" s="301"/>
      <c r="BE76" s="223"/>
      <c r="BF76" s="223"/>
      <c r="BG76" s="223"/>
      <c r="BH76" s="223"/>
      <c r="BI76" s="223"/>
      <c r="BJ76" s="223"/>
      <c r="BK76" s="223"/>
      <c r="BL76" s="223"/>
      <c r="BM76" s="223"/>
      <c r="BN76" s="223"/>
      <c r="BO76" s="223"/>
      <c r="BP76" s="223"/>
      <c r="BQ76" s="223"/>
    </row>
    <row r="77" spans="2:69" ht="15.75" hidden="1" customHeight="1" thickTop="1">
      <c r="B77" s="290"/>
      <c r="C77" s="290"/>
      <c r="D77" s="291"/>
      <c r="E77" s="291"/>
      <c r="F77" s="291"/>
      <c r="T77" s="245"/>
      <c r="U77" s="264">
        <f>IF(OR((B94&lt;&gt;C94),(B94=MONTH(DATE(C78,C82-1,1)))),DATE(C78,C82-1,1)-WEEKDAY(DATE(C78,C82-1,1))-6+D94,DATE(C78,C82-1,1)-WEEKDAY(DATE(C78,C82-1,1))+1+D94)</f>
        <v>45683</v>
      </c>
      <c r="V77" s="264" t="str">
        <f t="shared" ref="V77:V86" ca="1" si="44">IFERROR(VLOOKUP(U78,INDIRECT("祝祭日"),2,0),"")</f>
        <v/>
      </c>
      <c r="W77" s="264">
        <f>U77+1</f>
        <v>45684</v>
      </c>
      <c r="X77" s="264" t="str">
        <f t="shared" ref="X77:AF86" ca="1" si="45">IFERROR(VLOOKUP(W78,INDIRECT("祝祭日"),2,0),"")</f>
        <v/>
      </c>
      <c r="Y77" s="264">
        <f t="shared" si="33"/>
        <v>45685</v>
      </c>
      <c r="Z77" s="264" t="str">
        <f t="shared" ca="1" si="45"/>
        <v/>
      </c>
      <c r="AA77" s="264">
        <f t="shared" si="34"/>
        <v>45686</v>
      </c>
      <c r="AB77" s="264" t="str">
        <f t="shared" ca="1" si="45"/>
        <v/>
      </c>
      <c r="AC77" s="264">
        <f t="shared" si="35"/>
        <v>45687</v>
      </c>
      <c r="AD77" s="264" t="str">
        <f t="shared" ca="1" si="45"/>
        <v/>
      </c>
      <c r="AE77" s="264">
        <f t="shared" si="36"/>
        <v>45688</v>
      </c>
      <c r="AF77" s="264" t="str">
        <f t="shared" ca="1" si="45"/>
        <v/>
      </c>
      <c r="AG77" s="264">
        <f t="shared" si="37"/>
        <v>45689</v>
      </c>
      <c r="AH77" s="163"/>
      <c r="AI77" s="39"/>
      <c r="AJ77" s="571"/>
      <c r="AK77" s="571"/>
      <c r="AL77" s="571"/>
      <c r="AM77" s="572"/>
      <c r="AN77" s="572"/>
      <c r="AO77" s="164"/>
      <c r="AP77" s="264">
        <f>IF(OR((B97&lt;&gt;C97),(B97=MONTH(DATE(C78,C82+1,1)))),DATE(C78,C82+1,1)-WEEKDAY(DATE(C78,C82+1,1))-6+D97,DATE(C78,C82+1,1)-WEEKDAY(DATE(C78,C82+1,1))+1+D97)</f>
        <v>45746</v>
      </c>
      <c r="AQ77" s="266"/>
      <c r="AR77" s="264">
        <f t="shared" si="38"/>
        <v>45747</v>
      </c>
      <c r="AS77" s="266"/>
      <c r="AT77" s="264">
        <f t="shared" si="39"/>
        <v>45748</v>
      </c>
      <c r="AU77" s="266"/>
      <c r="AV77" s="264">
        <f t="shared" si="40"/>
        <v>45749</v>
      </c>
      <c r="AW77" s="266"/>
      <c r="AX77" s="264">
        <f t="shared" si="41"/>
        <v>45750</v>
      </c>
      <c r="AY77" s="266"/>
      <c r="AZ77" s="264">
        <f t="shared" si="42"/>
        <v>45751</v>
      </c>
      <c r="BA77" s="266"/>
      <c r="BB77" s="264">
        <f t="shared" si="43"/>
        <v>45752</v>
      </c>
      <c r="BD77" s="246"/>
    </row>
    <row r="78" spans="2:69" s="6" customFormat="1" ht="15" customHeight="1" thickTop="1">
      <c r="B78" s="593" t="s">
        <v>63</v>
      </c>
      <c r="C78" s="594">
        <f>YEAR(DATE(C6,C10+2,1))</f>
        <v>2025</v>
      </c>
      <c r="D78" s="594"/>
      <c r="E78" s="594"/>
      <c r="F78" s="292"/>
      <c r="G78" s="35"/>
      <c r="H78" s="35"/>
      <c r="I78" s="35"/>
      <c r="J78" s="35"/>
      <c r="K78" s="35"/>
      <c r="L78" s="35"/>
      <c r="M78" s="35"/>
      <c r="N78" s="35"/>
      <c r="O78" s="35"/>
      <c r="P78" s="35"/>
      <c r="Q78" s="35"/>
      <c r="R78" s="35"/>
      <c r="S78" s="35"/>
      <c r="T78" s="250"/>
      <c r="U78" s="263">
        <f t="shared" ref="U78:U87" si="46">AG76+1</f>
        <v>45690</v>
      </c>
      <c r="V78" s="263" t="str">
        <f t="shared" ca="1" si="44"/>
        <v/>
      </c>
      <c r="W78" s="263">
        <f t="shared" si="32"/>
        <v>45691</v>
      </c>
      <c r="X78" s="263" t="str">
        <f t="shared" ca="1" si="45"/>
        <v/>
      </c>
      <c r="Y78" s="263">
        <f t="shared" si="33"/>
        <v>45692</v>
      </c>
      <c r="Z78" s="263" t="str">
        <f t="shared" ca="1" si="45"/>
        <v/>
      </c>
      <c r="AA78" s="263">
        <f t="shared" si="34"/>
        <v>45693</v>
      </c>
      <c r="AB78" s="263" t="str">
        <f t="shared" ca="1" si="45"/>
        <v/>
      </c>
      <c r="AC78" s="263">
        <f t="shared" si="35"/>
        <v>45694</v>
      </c>
      <c r="AD78" s="263" t="str">
        <f t="shared" ca="1" si="45"/>
        <v/>
      </c>
      <c r="AE78" s="263">
        <f t="shared" si="36"/>
        <v>45695</v>
      </c>
      <c r="AF78" s="263" t="str">
        <f t="shared" ca="1" si="45"/>
        <v/>
      </c>
      <c r="AG78" s="263">
        <f t="shared" si="37"/>
        <v>45696</v>
      </c>
      <c r="AH78" s="234" t="str">
        <f ca="1">IFERROR(VLOOKUP(AG79,INDIRECT("祝祭日"),2,0),"")</f>
        <v/>
      </c>
      <c r="AI78" s="227"/>
      <c r="AJ78" s="571"/>
      <c r="AK78" s="571"/>
      <c r="AL78" s="571"/>
      <c r="AM78" s="572"/>
      <c r="AN78" s="572"/>
      <c r="AO78" s="162"/>
      <c r="AP78" s="263">
        <f t="shared" ref="AP78:AP87" si="47">BB76+1</f>
        <v>45753</v>
      </c>
      <c r="AQ78" s="263" t="str">
        <f ca="1">IFERROR(VLOOKUP(AP79,INDIRECT("祝祭日"),2,0),"")</f>
        <v/>
      </c>
      <c r="AR78" s="263">
        <f t="shared" si="38"/>
        <v>45754</v>
      </c>
      <c r="AS78" s="263" t="str">
        <f ca="1">IFERROR(VLOOKUP(AR79,INDIRECT("祝祭日"),2,0),"")</f>
        <v/>
      </c>
      <c r="AT78" s="263">
        <f t="shared" si="39"/>
        <v>45755</v>
      </c>
      <c r="AU78" s="263" t="str">
        <f ca="1">IFERROR(VLOOKUP(AT79,INDIRECT("祝祭日"),2,0),"")</f>
        <v/>
      </c>
      <c r="AV78" s="263">
        <f t="shared" si="40"/>
        <v>45756</v>
      </c>
      <c r="AW78" s="263" t="str">
        <f ca="1">IFERROR(VLOOKUP(AV79,INDIRECT("祝祭日"),2,0),"")</f>
        <v/>
      </c>
      <c r="AX78" s="263">
        <f t="shared" si="41"/>
        <v>45757</v>
      </c>
      <c r="AY78" s="263" t="str">
        <f ca="1">IFERROR(VLOOKUP(AX79,INDIRECT("祝祭日"),2,0),"")</f>
        <v/>
      </c>
      <c r="AZ78" s="263">
        <f t="shared" si="42"/>
        <v>45758</v>
      </c>
      <c r="BA78" s="263" t="str">
        <f ca="1">IFERROR(VLOOKUP(AZ79,INDIRECT("祝祭日"),2,0),"")</f>
        <v/>
      </c>
      <c r="BB78" s="263">
        <f t="shared" si="43"/>
        <v>45759</v>
      </c>
      <c r="BC78" s="35"/>
      <c r="BD78" s="251"/>
      <c r="BE78" s="35"/>
      <c r="BF78" s="35"/>
      <c r="BG78" s="35"/>
      <c r="BH78" s="35"/>
      <c r="BI78" s="35"/>
      <c r="BJ78" s="35"/>
      <c r="BK78" s="35"/>
      <c r="BL78" s="35"/>
      <c r="BM78" s="35"/>
      <c r="BN78" s="35"/>
      <c r="BO78" s="35"/>
      <c r="BP78" s="35"/>
      <c r="BQ78" s="35"/>
    </row>
    <row r="79" spans="2:69" ht="15.75" hidden="1" customHeight="1">
      <c r="B79" s="593"/>
      <c r="C79" s="594"/>
      <c r="D79" s="594"/>
      <c r="E79" s="594"/>
      <c r="F79" s="291"/>
      <c r="T79" s="245"/>
      <c r="U79" s="264">
        <f t="shared" si="46"/>
        <v>45690</v>
      </c>
      <c r="V79" s="264" t="str">
        <f t="shared" ca="1" si="44"/>
        <v/>
      </c>
      <c r="W79" s="264">
        <f t="shared" si="32"/>
        <v>45691</v>
      </c>
      <c r="X79" s="264" t="str">
        <f t="shared" ca="1" si="45"/>
        <v/>
      </c>
      <c r="Y79" s="264">
        <f t="shared" si="33"/>
        <v>45692</v>
      </c>
      <c r="Z79" s="264" t="str">
        <f t="shared" ca="1" si="45"/>
        <v>建国記念の日</v>
      </c>
      <c r="AA79" s="264">
        <f t="shared" si="34"/>
        <v>45693</v>
      </c>
      <c r="AB79" s="264" t="str">
        <f t="shared" ca="1" si="45"/>
        <v/>
      </c>
      <c r="AC79" s="264">
        <f t="shared" si="35"/>
        <v>45694</v>
      </c>
      <c r="AD79" s="264" t="str">
        <f t="shared" ca="1" si="45"/>
        <v/>
      </c>
      <c r="AE79" s="264">
        <f t="shared" si="36"/>
        <v>45695</v>
      </c>
      <c r="AF79" s="264" t="str">
        <f t="shared" ca="1" si="45"/>
        <v/>
      </c>
      <c r="AG79" s="264">
        <f t="shared" si="37"/>
        <v>45696</v>
      </c>
      <c r="AH79" s="163"/>
      <c r="AI79" s="39"/>
      <c r="AJ79" s="571"/>
      <c r="AK79" s="571"/>
      <c r="AL79" s="571"/>
      <c r="AM79" s="572"/>
      <c r="AN79" s="572"/>
      <c r="AO79" s="164"/>
      <c r="AP79" s="264">
        <f t="shared" si="47"/>
        <v>45753</v>
      </c>
      <c r="AQ79" s="264"/>
      <c r="AR79" s="264">
        <f t="shared" si="38"/>
        <v>45754</v>
      </c>
      <c r="AS79" s="264"/>
      <c r="AT79" s="264">
        <f t="shared" si="39"/>
        <v>45755</v>
      </c>
      <c r="AU79" s="264"/>
      <c r="AV79" s="264">
        <f t="shared" si="40"/>
        <v>45756</v>
      </c>
      <c r="AW79" s="264"/>
      <c r="AX79" s="264">
        <f t="shared" si="41"/>
        <v>45757</v>
      </c>
      <c r="AY79" s="266"/>
      <c r="AZ79" s="264">
        <f t="shared" si="42"/>
        <v>45758</v>
      </c>
      <c r="BA79" s="266"/>
      <c r="BB79" s="264">
        <f t="shared" si="43"/>
        <v>45759</v>
      </c>
      <c r="BD79" s="246"/>
    </row>
    <row r="80" spans="2:69" s="6" customFormat="1" ht="15" customHeight="1">
      <c r="B80" s="593"/>
      <c r="C80" s="594"/>
      <c r="D80" s="594"/>
      <c r="E80" s="594"/>
      <c r="F80" s="292"/>
      <c r="G80" s="35"/>
      <c r="H80" s="35"/>
      <c r="I80" s="35"/>
      <c r="J80" s="35"/>
      <c r="K80" s="35"/>
      <c r="L80" s="35"/>
      <c r="M80" s="35"/>
      <c r="N80" s="35"/>
      <c r="O80" s="35"/>
      <c r="P80" s="35"/>
      <c r="Q80" s="35"/>
      <c r="R80" s="35"/>
      <c r="S80" s="35"/>
      <c r="T80" s="250"/>
      <c r="U80" s="263">
        <f t="shared" si="46"/>
        <v>45697</v>
      </c>
      <c r="V80" s="263" t="str">
        <f t="shared" ca="1" si="44"/>
        <v/>
      </c>
      <c r="W80" s="263">
        <f t="shared" si="32"/>
        <v>45698</v>
      </c>
      <c r="X80" s="263" t="str">
        <f t="shared" ca="1" si="45"/>
        <v/>
      </c>
      <c r="Y80" s="263">
        <f t="shared" si="33"/>
        <v>45699</v>
      </c>
      <c r="Z80" s="263" t="str">
        <f t="shared" ca="1" si="45"/>
        <v>建国記念の日</v>
      </c>
      <c r="AA80" s="263">
        <f t="shared" si="34"/>
        <v>45700</v>
      </c>
      <c r="AB80" s="263" t="str">
        <f t="shared" ca="1" si="45"/>
        <v/>
      </c>
      <c r="AC80" s="263">
        <f t="shared" si="35"/>
        <v>45701</v>
      </c>
      <c r="AD80" s="263" t="str">
        <f t="shared" ca="1" si="45"/>
        <v/>
      </c>
      <c r="AE80" s="263">
        <f t="shared" si="36"/>
        <v>45702</v>
      </c>
      <c r="AF80" s="263" t="str">
        <f t="shared" ca="1" si="45"/>
        <v/>
      </c>
      <c r="AG80" s="263">
        <f t="shared" si="37"/>
        <v>45703</v>
      </c>
      <c r="AH80" s="234" t="str">
        <f ca="1">IFERROR(VLOOKUP(AG81,INDIRECT("祝祭日"),2,0),"")</f>
        <v/>
      </c>
      <c r="AI80" s="227"/>
      <c r="AJ80" s="571"/>
      <c r="AK80" s="571"/>
      <c r="AL80" s="571"/>
      <c r="AM80" s="572"/>
      <c r="AN80" s="572"/>
      <c r="AO80" s="162"/>
      <c r="AP80" s="263">
        <f t="shared" si="47"/>
        <v>45760</v>
      </c>
      <c r="AQ80" s="263" t="str">
        <f ca="1">IFERROR(VLOOKUP(AP81,INDIRECT("祝祭日"),2,0),"")</f>
        <v/>
      </c>
      <c r="AR80" s="263">
        <f t="shared" si="38"/>
        <v>45761</v>
      </c>
      <c r="AS80" s="263" t="str">
        <f ca="1">IFERROR(VLOOKUP(AR81,INDIRECT("祝祭日"),2,0),"")</f>
        <v/>
      </c>
      <c r="AT80" s="263">
        <f t="shared" si="39"/>
        <v>45762</v>
      </c>
      <c r="AU80" s="263" t="str">
        <f ca="1">IFERROR(VLOOKUP(AT81,INDIRECT("祝祭日"),2,0),"")</f>
        <v/>
      </c>
      <c r="AV80" s="263">
        <f t="shared" si="40"/>
        <v>45763</v>
      </c>
      <c r="AW80" s="263" t="str">
        <f ca="1">IFERROR(VLOOKUP(AV81,INDIRECT("祝祭日"),2,0),"")</f>
        <v/>
      </c>
      <c r="AX80" s="263">
        <f t="shared" si="41"/>
        <v>45764</v>
      </c>
      <c r="AY80" s="263" t="str">
        <f ca="1">IFERROR(VLOOKUP(AX81,INDIRECT("祝祭日"),2,0),"")</f>
        <v/>
      </c>
      <c r="AZ80" s="263">
        <f t="shared" si="42"/>
        <v>45765</v>
      </c>
      <c r="BA80" s="263" t="str">
        <f ca="1">IFERROR(VLOOKUP(AZ81,INDIRECT("祝祭日"),2,0),"")</f>
        <v/>
      </c>
      <c r="BB80" s="263">
        <f t="shared" si="43"/>
        <v>45766</v>
      </c>
      <c r="BC80" s="35"/>
      <c r="BD80" s="251"/>
      <c r="BE80" s="35"/>
      <c r="BF80" s="35"/>
      <c r="BG80" s="35"/>
      <c r="BH80" s="35"/>
      <c r="BI80" s="35"/>
      <c r="BJ80" s="35"/>
      <c r="BK80" s="35"/>
      <c r="BL80" s="35"/>
      <c r="BM80" s="35"/>
      <c r="BN80" s="35"/>
      <c r="BO80" s="35"/>
      <c r="BP80" s="35"/>
      <c r="BQ80" s="35"/>
    </row>
    <row r="81" spans="1:69" ht="15.75" hidden="1" customHeight="1">
      <c r="B81" s="293"/>
      <c r="C81" s="294"/>
      <c r="D81" s="294"/>
      <c r="E81" s="294"/>
      <c r="F81" s="291"/>
      <c r="T81" s="245"/>
      <c r="U81" s="264">
        <f t="shared" si="46"/>
        <v>45697</v>
      </c>
      <c r="V81" s="264" t="str">
        <f t="shared" ca="1" si="44"/>
        <v/>
      </c>
      <c r="W81" s="264">
        <f t="shared" si="32"/>
        <v>45698</v>
      </c>
      <c r="X81" s="264" t="str">
        <f t="shared" ca="1" si="45"/>
        <v/>
      </c>
      <c r="Y81" s="264">
        <f t="shared" si="33"/>
        <v>45699</v>
      </c>
      <c r="Z81" s="264" t="str">
        <f t="shared" ca="1" si="45"/>
        <v/>
      </c>
      <c r="AA81" s="264">
        <f t="shared" si="34"/>
        <v>45700</v>
      </c>
      <c r="AB81" s="264" t="str">
        <f t="shared" ca="1" si="45"/>
        <v/>
      </c>
      <c r="AC81" s="264">
        <f t="shared" si="35"/>
        <v>45701</v>
      </c>
      <c r="AD81" s="264" t="str">
        <f t="shared" ca="1" si="45"/>
        <v/>
      </c>
      <c r="AE81" s="264">
        <f t="shared" si="36"/>
        <v>45702</v>
      </c>
      <c r="AF81" s="264" t="str">
        <f t="shared" ca="1" si="45"/>
        <v/>
      </c>
      <c r="AG81" s="264">
        <f t="shared" si="37"/>
        <v>45703</v>
      </c>
      <c r="AH81" s="164"/>
      <c r="AI81" s="23"/>
      <c r="AJ81" s="571"/>
      <c r="AK81" s="571"/>
      <c r="AL81" s="571"/>
      <c r="AM81" s="572"/>
      <c r="AN81" s="572"/>
      <c r="AO81" s="164"/>
      <c r="AP81" s="264">
        <f t="shared" si="47"/>
        <v>45760</v>
      </c>
      <c r="AQ81" s="264"/>
      <c r="AR81" s="264">
        <f t="shared" si="38"/>
        <v>45761</v>
      </c>
      <c r="AS81" s="264"/>
      <c r="AT81" s="264">
        <f t="shared" si="39"/>
        <v>45762</v>
      </c>
      <c r="AU81" s="264"/>
      <c r="AV81" s="264">
        <f t="shared" si="40"/>
        <v>45763</v>
      </c>
      <c r="AW81" s="264"/>
      <c r="AX81" s="264">
        <f t="shared" si="41"/>
        <v>45764</v>
      </c>
      <c r="AY81" s="264"/>
      <c r="AZ81" s="264">
        <f t="shared" si="42"/>
        <v>45765</v>
      </c>
      <c r="BA81" s="264"/>
      <c r="BB81" s="264">
        <f t="shared" si="43"/>
        <v>45766</v>
      </c>
      <c r="BD81" s="246"/>
    </row>
    <row r="82" spans="1:69" s="6" customFormat="1" ht="15" customHeight="1" thickBot="1">
      <c r="B82" s="593" t="s">
        <v>65</v>
      </c>
      <c r="C82" s="595">
        <f>MONTH(DATE(C6,C10+2,1))</f>
        <v>3</v>
      </c>
      <c r="D82" s="595"/>
      <c r="E82" s="595"/>
      <c r="F82" s="292"/>
      <c r="G82" s="35"/>
      <c r="H82" s="35"/>
      <c r="I82" s="35"/>
      <c r="J82" s="35"/>
      <c r="K82" s="35"/>
      <c r="L82" s="35"/>
      <c r="M82" s="35"/>
      <c r="N82" s="35"/>
      <c r="O82" s="35"/>
      <c r="P82" s="35"/>
      <c r="Q82" s="35"/>
      <c r="R82" s="35"/>
      <c r="S82" s="35"/>
      <c r="T82" s="250"/>
      <c r="U82" s="263">
        <f t="shared" si="46"/>
        <v>45704</v>
      </c>
      <c r="V82" s="263" t="str">
        <f t="shared" ca="1" si="44"/>
        <v/>
      </c>
      <c r="W82" s="263">
        <f t="shared" si="32"/>
        <v>45705</v>
      </c>
      <c r="X82" s="263" t="str">
        <f t="shared" ca="1" si="45"/>
        <v/>
      </c>
      <c r="Y82" s="263">
        <f t="shared" si="33"/>
        <v>45706</v>
      </c>
      <c r="Z82" s="263" t="str">
        <f t="shared" ca="1" si="45"/>
        <v/>
      </c>
      <c r="AA82" s="263">
        <f t="shared" si="34"/>
        <v>45707</v>
      </c>
      <c r="AB82" s="263" t="str">
        <f t="shared" ca="1" si="45"/>
        <v/>
      </c>
      <c r="AC82" s="263">
        <f t="shared" si="35"/>
        <v>45708</v>
      </c>
      <c r="AD82" s="263" t="str">
        <f t="shared" ca="1" si="45"/>
        <v/>
      </c>
      <c r="AE82" s="263">
        <f t="shared" si="36"/>
        <v>45709</v>
      </c>
      <c r="AF82" s="263" t="str">
        <f t="shared" ca="1" si="45"/>
        <v/>
      </c>
      <c r="AG82" s="263">
        <f t="shared" si="37"/>
        <v>45710</v>
      </c>
      <c r="AH82" s="234" t="str">
        <f ca="1">IFERROR(VLOOKUP(AG83,INDIRECT("祝祭日"),2,0),"")</f>
        <v/>
      </c>
      <c r="AI82" s="303"/>
      <c r="AJ82" s="571"/>
      <c r="AK82" s="571"/>
      <c r="AL82" s="571"/>
      <c r="AM82" s="573"/>
      <c r="AN82" s="573"/>
      <c r="AO82" s="162"/>
      <c r="AP82" s="263">
        <f t="shared" si="47"/>
        <v>45767</v>
      </c>
      <c r="AQ82" s="263" t="str">
        <f ca="1">IFERROR(VLOOKUP(AP83,INDIRECT("祝祭日"),2,0),"")</f>
        <v/>
      </c>
      <c r="AR82" s="263">
        <f t="shared" si="38"/>
        <v>45768</v>
      </c>
      <c r="AS82" s="263" t="str">
        <f ca="1">IFERROR(VLOOKUP(AR83,INDIRECT("祝祭日"),2,0),"")</f>
        <v/>
      </c>
      <c r="AT82" s="263">
        <f t="shared" si="39"/>
        <v>45769</v>
      </c>
      <c r="AU82" s="263" t="str">
        <f ca="1">IFERROR(VLOOKUP(AT83,INDIRECT("祝祭日"),2,0),"")</f>
        <v/>
      </c>
      <c r="AV82" s="263">
        <f t="shared" si="40"/>
        <v>45770</v>
      </c>
      <c r="AW82" s="263" t="str">
        <f ca="1">IFERROR(VLOOKUP(AV83,INDIRECT("祝祭日"),2,0),"")</f>
        <v/>
      </c>
      <c r="AX82" s="263">
        <f t="shared" si="41"/>
        <v>45771</v>
      </c>
      <c r="AY82" s="263" t="str">
        <f ca="1">IFERROR(VLOOKUP(AX83,INDIRECT("祝祭日"),2,0),"")</f>
        <v/>
      </c>
      <c r="AZ82" s="263">
        <f t="shared" si="42"/>
        <v>45772</v>
      </c>
      <c r="BA82" s="263" t="str">
        <f ca="1">IFERROR(VLOOKUP(AZ83,INDIRECT("祝祭日"),2,0),"")</f>
        <v/>
      </c>
      <c r="BB82" s="263">
        <f t="shared" si="43"/>
        <v>45773</v>
      </c>
      <c r="BC82" s="35"/>
      <c r="BD82" s="251"/>
      <c r="BE82" s="35"/>
      <c r="BF82" s="35"/>
      <c r="BG82" s="35"/>
      <c r="BH82" s="35"/>
      <c r="BI82" s="35"/>
      <c r="BJ82" s="35"/>
      <c r="BK82" s="35"/>
      <c r="BL82" s="35"/>
      <c r="BM82" s="35"/>
      <c r="BN82" s="35"/>
      <c r="BO82" s="35"/>
      <c r="BP82" s="35"/>
      <c r="BQ82" s="35"/>
    </row>
    <row r="83" spans="1:69" ht="15.75" hidden="1" customHeight="1">
      <c r="B83" s="593"/>
      <c r="C83" s="595"/>
      <c r="D83" s="595"/>
      <c r="E83" s="595"/>
      <c r="F83" s="291"/>
      <c r="T83" s="245"/>
      <c r="U83" s="264">
        <f t="shared" si="46"/>
        <v>45704</v>
      </c>
      <c r="V83" s="264" t="str">
        <f t="shared" ca="1" si="44"/>
        <v>天皇誕生日</v>
      </c>
      <c r="W83" s="264">
        <f t="shared" si="32"/>
        <v>45705</v>
      </c>
      <c r="X83" s="264" t="str">
        <f t="shared" ca="1" si="45"/>
        <v>休日</v>
      </c>
      <c r="Y83" s="264">
        <f t="shared" si="33"/>
        <v>45706</v>
      </c>
      <c r="Z83" s="264" t="str">
        <f t="shared" ca="1" si="45"/>
        <v/>
      </c>
      <c r="AA83" s="264">
        <f t="shared" si="34"/>
        <v>45707</v>
      </c>
      <c r="AB83" s="264" t="str">
        <f t="shared" ca="1" si="45"/>
        <v/>
      </c>
      <c r="AC83" s="264">
        <f t="shared" si="35"/>
        <v>45708</v>
      </c>
      <c r="AD83" s="264" t="str">
        <f t="shared" ca="1" si="45"/>
        <v/>
      </c>
      <c r="AE83" s="264">
        <f t="shared" si="36"/>
        <v>45709</v>
      </c>
      <c r="AF83" s="264" t="str">
        <f t="shared" ca="1" si="45"/>
        <v/>
      </c>
      <c r="AG83" s="264">
        <f t="shared" si="37"/>
        <v>45710</v>
      </c>
      <c r="AH83" s="164"/>
      <c r="AI83" s="164"/>
      <c r="AJ83" s="164"/>
      <c r="AK83" s="164"/>
      <c r="AL83" s="164"/>
      <c r="AM83" s="164"/>
      <c r="AN83" s="164"/>
      <c r="AO83" s="164"/>
      <c r="AP83" s="264">
        <f t="shared" si="47"/>
        <v>45767</v>
      </c>
      <c r="AQ83" s="264"/>
      <c r="AR83" s="264">
        <f t="shared" si="38"/>
        <v>45768</v>
      </c>
      <c r="AS83" s="264"/>
      <c r="AT83" s="264">
        <f t="shared" si="39"/>
        <v>45769</v>
      </c>
      <c r="AU83" s="264"/>
      <c r="AV83" s="264">
        <f t="shared" si="40"/>
        <v>45770</v>
      </c>
      <c r="AW83" s="264"/>
      <c r="AX83" s="264">
        <f t="shared" si="41"/>
        <v>45771</v>
      </c>
      <c r="AY83" s="264"/>
      <c r="AZ83" s="264">
        <f t="shared" si="42"/>
        <v>45772</v>
      </c>
      <c r="BA83" s="264"/>
      <c r="BB83" s="264">
        <f t="shared" si="43"/>
        <v>45773</v>
      </c>
      <c r="BD83" s="246"/>
    </row>
    <row r="84" spans="1:69" s="6" customFormat="1" ht="15" customHeight="1" thickTop="1">
      <c r="B84" s="593"/>
      <c r="C84" s="595"/>
      <c r="D84" s="595"/>
      <c r="E84" s="595"/>
      <c r="F84" s="292"/>
      <c r="G84" s="35"/>
      <c r="H84" s="35"/>
      <c r="I84" s="35"/>
      <c r="J84" s="35"/>
      <c r="K84" s="35"/>
      <c r="L84" s="35"/>
      <c r="M84" s="35"/>
      <c r="N84" s="35"/>
      <c r="O84" s="35"/>
      <c r="P84" s="35"/>
      <c r="Q84" s="35"/>
      <c r="R84" s="35"/>
      <c r="S84" s="35"/>
      <c r="T84" s="250"/>
      <c r="U84" s="263">
        <f t="shared" si="46"/>
        <v>45711</v>
      </c>
      <c r="V84" s="263" t="str">
        <f t="shared" ca="1" si="44"/>
        <v>天皇誕生日</v>
      </c>
      <c r="W84" s="263">
        <f t="shared" si="32"/>
        <v>45712</v>
      </c>
      <c r="X84" s="263" t="str">
        <f t="shared" ca="1" si="45"/>
        <v>休日</v>
      </c>
      <c r="Y84" s="263">
        <f t="shared" si="33"/>
        <v>45713</v>
      </c>
      <c r="Z84" s="263" t="str">
        <f t="shared" ca="1" si="45"/>
        <v/>
      </c>
      <c r="AA84" s="263">
        <f t="shared" si="34"/>
        <v>45714</v>
      </c>
      <c r="AB84" s="263" t="str">
        <f t="shared" ca="1" si="45"/>
        <v/>
      </c>
      <c r="AC84" s="263">
        <f t="shared" si="35"/>
        <v>45715</v>
      </c>
      <c r="AD84" s="263" t="str">
        <f t="shared" ca="1" si="45"/>
        <v/>
      </c>
      <c r="AE84" s="263">
        <f t="shared" si="36"/>
        <v>45716</v>
      </c>
      <c r="AF84" s="263" t="str">
        <f t="shared" ca="1" si="45"/>
        <v/>
      </c>
      <c r="AG84" s="263">
        <f t="shared" si="37"/>
        <v>45717</v>
      </c>
      <c r="AH84" s="234" t="str">
        <f ca="1">IFERROR(VLOOKUP(AG85,INDIRECT("祝祭日"),2,0),"")</f>
        <v/>
      </c>
      <c r="AI84" s="234"/>
      <c r="AJ84" s="587">
        <f>C78</f>
        <v>2025</v>
      </c>
      <c r="AK84" s="587"/>
      <c r="AL84" s="587"/>
      <c r="AM84" s="587"/>
      <c r="AN84" s="587"/>
      <c r="AO84" s="162"/>
      <c r="AP84" s="263">
        <f t="shared" si="47"/>
        <v>45774</v>
      </c>
      <c r="AQ84" s="263" t="str">
        <f ca="1">IFERROR(VLOOKUP(AP85,INDIRECT("祝祭日"),2,0),"")</f>
        <v/>
      </c>
      <c r="AR84" s="263">
        <f t="shared" si="38"/>
        <v>45775</v>
      </c>
      <c r="AS84" s="263" t="str">
        <f ca="1">IFERROR(VLOOKUP(AR85,INDIRECT("祝祭日"),2,0),"")</f>
        <v/>
      </c>
      <c r="AT84" s="263">
        <f t="shared" si="39"/>
        <v>45776</v>
      </c>
      <c r="AU84" s="263" t="str">
        <f ca="1">IFERROR(VLOOKUP(AT85,INDIRECT("祝祭日"),2,0),"")</f>
        <v>昭和の日</v>
      </c>
      <c r="AV84" s="263">
        <f t="shared" si="40"/>
        <v>45777</v>
      </c>
      <c r="AW84" s="263" t="str">
        <f ca="1">IFERROR(VLOOKUP(AV85,INDIRECT("祝祭日"),2,0),"")</f>
        <v/>
      </c>
      <c r="AX84" s="263">
        <f t="shared" si="41"/>
        <v>45778</v>
      </c>
      <c r="AY84" s="263" t="str">
        <f ca="1">IFERROR(VLOOKUP(AX85,INDIRECT("祝祭日"),2,0),"")</f>
        <v/>
      </c>
      <c r="AZ84" s="263">
        <f t="shared" si="42"/>
        <v>45779</v>
      </c>
      <c r="BA84" s="263" t="str">
        <f ca="1">IFERROR(VLOOKUP(AE85,INDIRECT("祝祭日"),2,0),"")</f>
        <v/>
      </c>
      <c r="BB84" s="263">
        <f t="shared" si="43"/>
        <v>45780</v>
      </c>
      <c r="BC84" s="35"/>
      <c r="BD84" s="251"/>
      <c r="BE84" s="35"/>
      <c r="BF84" s="35"/>
      <c r="BG84" s="35"/>
      <c r="BH84" s="35"/>
      <c r="BI84" s="35"/>
      <c r="BJ84" s="35"/>
      <c r="BK84" s="35"/>
      <c r="BL84" s="35"/>
      <c r="BM84" s="35"/>
      <c r="BN84" s="35"/>
      <c r="BO84" s="35"/>
      <c r="BP84" s="35"/>
      <c r="BQ84" s="35"/>
    </row>
    <row r="85" spans="1:69" ht="15.75" hidden="1" customHeight="1">
      <c r="B85" s="293"/>
      <c r="C85" s="294"/>
      <c r="D85" s="294"/>
      <c r="E85" s="294"/>
      <c r="F85" s="291"/>
      <c r="T85" s="245"/>
      <c r="U85" s="264">
        <f t="shared" si="46"/>
        <v>45711</v>
      </c>
      <c r="V85" s="263" t="str">
        <f t="shared" ca="1" si="44"/>
        <v/>
      </c>
      <c r="W85" s="265">
        <f t="shared" si="32"/>
        <v>45712</v>
      </c>
      <c r="X85" s="263" t="str">
        <f t="shared" ca="1" si="45"/>
        <v/>
      </c>
      <c r="Y85" s="265">
        <f t="shared" si="33"/>
        <v>45713</v>
      </c>
      <c r="Z85" s="263" t="str">
        <f t="shared" ca="1" si="45"/>
        <v/>
      </c>
      <c r="AA85" s="265">
        <f t="shared" si="34"/>
        <v>45714</v>
      </c>
      <c r="AB85" s="263" t="str">
        <f t="shared" ca="1" si="45"/>
        <v/>
      </c>
      <c r="AC85" s="265">
        <f t="shared" si="35"/>
        <v>45715</v>
      </c>
      <c r="AD85" s="263" t="str">
        <f t="shared" ca="1" si="45"/>
        <v/>
      </c>
      <c r="AE85" s="265">
        <f t="shared" si="36"/>
        <v>45716</v>
      </c>
      <c r="AF85" s="263" t="str">
        <f t="shared" ca="1" si="45"/>
        <v/>
      </c>
      <c r="AG85" s="265">
        <f t="shared" si="37"/>
        <v>45717</v>
      </c>
      <c r="AH85" s="164"/>
      <c r="AI85" s="164"/>
      <c r="AJ85" s="587"/>
      <c r="AK85" s="587"/>
      <c r="AL85" s="587"/>
      <c r="AM85" s="587"/>
      <c r="AN85" s="587"/>
      <c r="AO85" s="164"/>
      <c r="AP85" s="264">
        <f t="shared" si="47"/>
        <v>45774</v>
      </c>
      <c r="AQ85" s="265"/>
      <c r="AR85" s="265">
        <f t="shared" si="38"/>
        <v>45775</v>
      </c>
      <c r="AS85" s="265"/>
      <c r="AT85" s="265">
        <f t="shared" si="39"/>
        <v>45776</v>
      </c>
      <c r="AU85" s="265"/>
      <c r="AV85" s="265">
        <f t="shared" si="40"/>
        <v>45777</v>
      </c>
      <c r="AW85" s="265"/>
      <c r="AX85" s="265">
        <f t="shared" si="41"/>
        <v>45778</v>
      </c>
      <c r="AY85" s="265"/>
      <c r="AZ85" s="265">
        <f t="shared" si="42"/>
        <v>45779</v>
      </c>
      <c r="BA85" s="265"/>
      <c r="BB85" s="265">
        <f t="shared" si="43"/>
        <v>45780</v>
      </c>
      <c r="BD85" s="246"/>
    </row>
    <row r="86" spans="1:69" s="6" customFormat="1" ht="15" customHeight="1">
      <c r="B86" s="593" t="s">
        <v>64</v>
      </c>
      <c r="C86" s="596" t="str">
        <f>C14</f>
        <v>日</v>
      </c>
      <c r="D86" s="596"/>
      <c r="E86" s="596"/>
      <c r="F86" s="292"/>
      <c r="G86" s="35"/>
      <c r="H86" s="35"/>
      <c r="I86" s="35"/>
      <c r="J86" s="35"/>
      <c r="K86" s="35"/>
      <c r="L86" s="35"/>
      <c r="M86" s="35"/>
      <c r="N86" s="35"/>
      <c r="O86" s="35"/>
      <c r="P86" s="35"/>
      <c r="Q86" s="35"/>
      <c r="R86" s="35"/>
      <c r="S86" s="35"/>
      <c r="T86" s="250"/>
      <c r="U86" s="263">
        <f t="shared" si="46"/>
        <v>45718</v>
      </c>
      <c r="V86" s="263" t="str">
        <f t="shared" ca="1" si="44"/>
        <v/>
      </c>
      <c r="W86" s="263">
        <f t="shared" si="32"/>
        <v>45719</v>
      </c>
      <c r="X86" s="263" t="str">
        <f t="shared" ca="1" si="45"/>
        <v/>
      </c>
      <c r="Y86" s="263">
        <f t="shared" si="33"/>
        <v>45720</v>
      </c>
      <c r="Z86" s="263" t="str">
        <f t="shared" ca="1" si="45"/>
        <v/>
      </c>
      <c r="AA86" s="263">
        <f t="shared" si="34"/>
        <v>45721</v>
      </c>
      <c r="AB86" s="263" t="str">
        <f t="shared" ca="1" si="45"/>
        <v/>
      </c>
      <c r="AC86" s="263">
        <f t="shared" si="35"/>
        <v>45722</v>
      </c>
      <c r="AD86" s="263" t="str">
        <f t="shared" ca="1" si="45"/>
        <v/>
      </c>
      <c r="AE86" s="263">
        <f t="shared" si="36"/>
        <v>45723</v>
      </c>
      <c r="AF86" s="263" t="str">
        <f t="shared" ca="1" si="45"/>
        <v/>
      </c>
      <c r="AG86" s="263">
        <f t="shared" si="37"/>
        <v>45724</v>
      </c>
      <c r="AH86" s="234" t="str">
        <f ca="1">IFERROR(VLOOKUP(AG87,INDIRECT("祝祭日"),2,0),"")</f>
        <v/>
      </c>
      <c r="AI86" s="234"/>
      <c r="AJ86" s="587"/>
      <c r="AK86" s="587"/>
      <c r="AL86" s="587"/>
      <c r="AM86" s="587"/>
      <c r="AN86" s="587"/>
      <c r="AO86" s="162"/>
      <c r="AP86" s="263">
        <f t="shared" si="47"/>
        <v>45781</v>
      </c>
      <c r="AQ86" s="263" t="str">
        <f ca="1">IFERROR(VLOOKUP(AP87,INDIRECT("祝祭日"),2,0),"")</f>
        <v>みどりの日</v>
      </c>
      <c r="AR86" s="263">
        <f t="shared" si="38"/>
        <v>45782</v>
      </c>
      <c r="AS86" s="263" t="str">
        <f ca="1">IFERROR(VLOOKUP(AR87,INDIRECT("祝祭日"),2,0),"")</f>
        <v>こどもの日</v>
      </c>
      <c r="AT86" s="263">
        <f t="shared" si="39"/>
        <v>45783</v>
      </c>
      <c r="AU86" s="263" t="str">
        <f ca="1">IFERROR(VLOOKUP(AT87,INDIRECT("祝祭日"),2,0),"")</f>
        <v>休日</v>
      </c>
      <c r="AV86" s="263">
        <f t="shared" si="40"/>
        <v>45784</v>
      </c>
      <c r="AW86" s="263" t="str">
        <f ca="1">IFERROR(VLOOKUP(AV87,INDIRECT("祝祭日"),2,0),"")</f>
        <v/>
      </c>
      <c r="AX86" s="263">
        <f t="shared" si="41"/>
        <v>45785</v>
      </c>
      <c r="AY86" s="263" t="str">
        <f ca="1">IFERROR(VLOOKUP(AX87,INDIRECT("祝祭日"),2,0),"")</f>
        <v/>
      </c>
      <c r="AZ86" s="263">
        <f t="shared" si="42"/>
        <v>45786</v>
      </c>
      <c r="BA86" s="263" t="str">
        <f ca="1">IFERROR(VLOOKUP(AE87,INDIRECT("祝祭日"),2,0),"")</f>
        <v/>
      </c>
      <c r="BB86" s="263">
        <f t="shared" si="43"/>
        <v>45787</v>
      </c>
      <c r="BC86" s="35"/>
      <c r="BD86" s="251"/>
      <c r="BE86" s="35"/>
      <c r="BF86" s="35"/>
      <c r="BG86" s="35"/>
      <c r="BH86" s="35"/>
      <c r="BI86" s="35"/>
      <c r="BJ86" s="35"/>
      <c r="BK86" s="35"/>
      <c r="BL86" s="35"/>
      <c r="BM86" s="35"/>
      <c r="BN86" s="35"/>
      <c r="BO86" s="35"/>
      <c r="BP86" s="35"/>
      <c r="BQ86" s="35"/>
    </row>
    <row r="87" spans="1:69" ht="15.75" hidden="1" customHeight="1">
      <c r="B87" s="593"/>
      <c r="C87" s="596"/>
      <c r="D87" s="596"/>
      <c r="E87" s="596"/>
      <c r="F87" s="291"/>
      <c r="T87" s="245"/>
      <c r="U87" s="235">
        <f t="shared" si="46"/>
        <v>45718</v>
      </c>
      <c r="V87" s="236"/>
      <c r="W87" s="236">
        <f t="shared" si="32"/>
        <v>45719</v>
      </c>
      <c r="X87" s="236"/>
      <c r="Y87" s="236">
        <f t="shared" si="33"/>
        <v>45720</v>
      </c>
      <c r="Z87" s="236"/>
      <c r="AA87" s="236">
        <f t="shared" si="34"/>
        <v>45721</v>
      </c>
      <c r="AB87" s="236"/>
      <c r="AC87" s="236">
        <f t="shared" si="35"/>
        <v>45722</v>
      </c>
      <c r="AD87" s="236"/>
      <c r="AE87" s="236">
        <f t="shared" si="36"/>
        <v>45723</v>
      </c>
      <c r="AF87" s="236"/>
      <c r="AG87" s="236">
        <f t="shared" si="37"/>
        <v>45724</v>
      </c>
      <c r="AH87" s="164"/>
      <c r="AI87" s="164"/>
      <c r="AJ87" s="164"/>
      <c r="AK87" s="164"/>
      <c r="AL87" s="237"/>
      <c r="AM87" s="237"/>
      <c r="AN87" s="164"/>
      <c r="AO87" s="164"/>
      <c r="AP87" s="235">
        <f t="shared" si="47"/>
        <v>45781</v>
      </c>
      <c r="AQ87" s="236"/>
      <c r="AR87" s="236">
        <f t="shared" si="38"/>
        <v>45782</v>
      </c>
      <c r="AS87" s="236"/>
      <c r="AT87" s="236">
        <f t="shared" si="39"/>
        <v>45783</v>
      </c>
      <c r="AU87" s="236"/>
      <c r="AV87" s="236">
        <f t="shared" si="40"/>
        <v>45784</v>
      </c>
      <c r="AW87" s="236"/>
      <c r="AX87" s="236">
        <f t="shared" si="41"/>
        <v>45785</v>
      </c>
      <c r="AY87" s="236"/>
      <c r="AZ87" s="236">
        <f t="shared" si="42"/>
        <v>45786</v>
      </c>
      <c r="BA87" s="236"/>
      <c r="BB87" s="236">
        <f t="shared" si="43"/>
        <v>45787</v>
      </c>
      <c r="BD87" s="246"/>
    </row>
    <row r="88" spans="1:69" ht="9" customHeight="1">
      <c r="B88" s="593"/>
      <c r="C88" s="596"/>
      <c r="D88" s="596"/>
      <c r="E88" s="596"/>
      <c r="F88" s="291"/>
      <c r="T88" s="245"/>
      <c r="U88" s="44"/>
      <c r="V88" s="44"/>
      <c r="W88" s="45"/>
      <c r="X88" s="45"/>
      <c r="Y88" s="24"/>
      <c r="Z88" s="24"/>
      <c r="AA88" s="45"/>
      <c r="AB88" s="45"/>
      <c r="AC88" s="45"/>
      <c r="AD88" s="45"/>
      <c r="AE88" s="45"/>
      <c r="AF88" s="45"/>
      <c r="AG88" s="23"/>
      <c r="AH88" s="23"/>
      <c r="AI88" s="23"/>
      <c r="AJ88" s="23"/>
      <c r="AK88" s="23"/>
      <c r="AL88" s="128"/>
      <c r="AM88" s="128"/>
      <c r="AN88" s="23"/>
      <c r="AO88" s="23"/>
      <c r="AP88" s="23"/>
      <c r="AQ88" s="23"/>
      <c r="AR88" s="23"/>
      <c r="AS88" s="23"/>
      <c r="AT88" s="23"/>
      <c r="AU88" s="23"/>
      <c r="AV88" s="23"/>
      <c r="AW88" s="23"/>
      <c r="AX88" s="23"/>
      <c r="AY88" s="23"/>
      <c r="AZ88" s="23"/>
      <c r="BA88" s="23"/>
      <c r="BB88" s="23"/>
      <c r="BD88" s="246"/>
    </row>
    <row r="89" spans="1:69" ht="24" customHeight="1">
      <c r="B89" s="295"/>
      <c r="C89" s="290"/>
      <c r="D89" s="291"/>
      <c r="E89" s="291"/>
      <c r="F89" s="291"/>
      <c r="T89" s="245"/>
      <c r="U89" s="583" t="str">
        <f>CHOOSE($D$19,"月","火","水","木","金","土","日","月","火","水","木","金","土","日")</f>
        <v>日</v>
      </c>
      <c r="V89" s="581"/>
      <c r="W89" s="581"/>
      <c r="X89" s="581"/>
      <c r="Y89" s="582"/>
      <c r="Z89" s="224"/>
      <c r="AA89" s="580" t="str">
        <f>CHOOSE($D$19+1,"月","火","水","木","金","土","日","月","火","水","木","金","土","日")</f>
        <v>月</v>
      </c>
      <c r="AB89" s="581"/>
      <c r="AC89" s="581"/>
      <c r="AD89" s="581"/>
      <c r="AE89" s="582"/>
      <c r="AF89" s="224"/>
      <c r="AG89" s="580" t="str">
        <f>CHOOSE($D$19+2,"月","火","水","木","金","土","日","月","火","水","木","金","土","日")</f>
        <v>火</v>
      </c>
      <c r="AH89" s="581"/>
      <c r="AI89" s="581"/>
      <c r="AJ89" s="582"/>
      <c r="AK89" s="580" t="str">
        <f>CHOOSE($D$19+3,"月","火","水","木","金","土","日","月","火","水","木","金","土","日")</f>
        <v>水</v>
      </c>
      <c r="AL89" s="581"/>
      <c r="AM89" s="582"/>
      <c r="AN89" s="580" t="str">
        <f>CHOOSE($D$19+4,"月","火","水","木","金","土","日","月","火","水","木","金","土","日")</f>
        <v>木</v>
      </c>
      <c r="AO89" s="581"/>
      <c r="AP89" s="582"/>
      <c r="AQ89" s="224"/>
      <c r="AR89" s="580" t="str">
        <f>CHOOSE($D$19+5,"月","火","水","木","金","土","日","月","火","水","木","金","土","日")</f>
        <v>金</v>
      </c>
      <c r="AS89" s="581"/>
      <c r="AT89" s="581"/>
      <c r="AU89" s="581"/>
      <c r="AV89" s="582"/>
      <c r="AW89" s="224"/>
      <c r="AX89" s="580" t="str">
        <f>CHOOSE($D$19+6,"月","火","水","木","金","土","日","月","火","水","木","金","土","日")</f>
        <v>土</v>
      </c>
      <c r="AY89" s="581"/>
      <c r="AZ89" s="581"/>
      <c r="BA89" s="581"/>
      <c r="BB89" s="582"/>
      <c r="BD89" s="246"/>
    </row>
    <row r="90" spans="1:69" s="267" customFormat="1" ht="30" customHeight="1">
      <c r="B90" s="268"/>
      <c r="D90" s="269"/>
      <c r="E90" s="269"/>
      <c r="F90" s="269"/>
      <c r="G90" s="269"/>
      <c r="H90" s="269"/>
      <c r="I90" s="269"/>
      <c r="J90" s="269"/>
      <c r="K90" s="269"/>
      <c r="L90" s="269"/>
      <c r="M90" s="269"/>
      <c r="N90" s="269"/>
      <c r="O90" s="269"/>
      <c r="P90" s="269"/>
      <c r="Q90" s="269"/>
      <c r="R90" s="269"/>
      <c r="S90" s="269"/>
      <c r="T90" s="270"/>
      <c r="U90" s="564">
        <f>IF(OR((B91&lt;&gt;C91),(B91=C82)),DATE(C78,C82,1)-WEEKDAY(DATE(C78,C82,1))-6+D91,DATE(C78,C82,1)-WEEKDAY(DATE(C78,C82,1))+1+D91)</f>
        <v>45711</v>
      </c>
      <c r="V90" s="565"/>
      <c r="W90" s="565"/>
      <c r="X90" s="565"/>
      <c r="Y90" s="566"/>
      <c r="Z90" s="272"/>
      <c r="AA90" s="564">
        <f>U90+1</f>
        <v>45712</v>
      </c>
      <c r="AB90" s="565"/>
      <c r="AC90" s="565"/>
      <c r="AD90" s="565"/>
      <c r="AE90" s="566"/>
      <c r="AF90" s="272"/>
      <c r="AG90" s="564">
        <f>AA90+1</f>
        <v>45713</v>
      </c>
      <c r="AH90" s="565"/>
      <c r="AI90" s="565"/>
      <c r="AJ90" s="566"/>
      <c r="AK90" s="564">
        <f>AG90+1</f>
        <v>45714</v>
      </c>
      <c r="AL90" s="565"/>
      <c r="AM90" s="566"/>
      <c r="AN90" s="564">
        <f>AK90+1</f>
        <v>45715</v>
      </c>
      <c r="AO90" s="565"/>
      <c r="AP90" s="566"/>
      <c r="AQ90" s="272"/>
      <c r="AR90" s="564">
        <f>AN90+1</f>
        <v>45716</v>
      </c>
      <c r="AS90" s="565"/>
      <c r="AT90" s="565"/>
      <c r="AU90" s="565"/>
      <c r="AV90" s="566"/>
      <c r="AW90" s="272"/>
      <c r="AX90" s="564">
        <f>AR90+1</f>
        <v>45717</v>
      </c>
      <c r="AY90" s="565"/>
      <c r="AZ90" s="565"/>
      <c r="BA90" s="565"/>
      <c r="BB90" s="566"/>
      <c r="BC90" s="269"/>
      <c r="BD90" s="271"/>
      <c r="BE90" s="269"/>
      <c r="BF90" s="269"/>
      <c r="BG90" s="269"/>
      <c r="BH90" s="269"/>
      <c r="BI90" s="269"/>
      <c r="BJ90" s="269"/>
      <c r="BK90" s="269"/>
      <c r="BL90" s="269"/>
      <c r="BM90" s="269"/>
      <c r="BN90" s="269"/>
      <c r="BO90" s="269"/>
      <c r="BP90" s="269"/>
      <c r="BQ90" s="269"/>
    </row>
    <row r="91" spans="1:69" ht="15" hidden="1">
      <c r="A91" s="2" t="s">
        <v>67</v>
      </c>
      <c r="B91" s="219">
        <f>MONTH(DATE(C78,C82,1)-WEEKDAY(DATE(C78,C82,1))-6+D91)</f>
        <v>2</v>
      </c>
      <c r="C91" s="219">
        <f>MONTH(DATE(C78,C82,1)-WEEKDAY(DATE(C78,C82,1))+D91)</f>
        <v>3</v>
      </c>
      <c r="D91" s="219">
        <f>IF(C86="月",1,IF(C86="火",2,IF(C86="水",3,IF(C86="木",4,IF(C86="金",5,IF(C86="土",6,IF(C86="日",7)))))))</f>
        <v>7</v>
      </c>
      <c r="E91" s="23"/>
      <c r="T91" s="245"/>
      <c r="U91" s="46">
        <f>IF(OR((B91&lt;&gt;C91),(B91=C82)),DATE(C78,C82,1)-WEEKDAY(DATE(C78,C82,1))-6+D91,DATE(C78,C82,1)-WEEKDAY(DATE(C78,C82,1))+1+D91)</f>
        <v>45711</v>
      </c>
      <c r="V91" s="282"/>
      <c r="W91" s="48"/>
      <c r="X91" s="48"/>
      <c r="Y91" s="49"/>
      <c r="Z91" s="48"/>
      <c r="AA91" s="46">
        <f>U91+1</f>
        <v>45712</v>
      </c>
      <c r="AB91" s="282"/>
      <c r="AC91" s="48"/>
      <c r="AD91" s="48"/>
      <c r="AE91" s="49"/>
      <c r="AF91" s="48"/>
      <c r="AG91" s="46">
        <f>AA91+1</f>
        <v>45713</v>
      </c>
      <c r="AH91" s="282"/>
      <c r="AI91" s="282"/>
      <c r="AJ91" s="49"/>
      <c r="AK91" s="46">
        <f>AG91+1</f>
        <v>45714</v>
      </c>
      <c r="AL91" s="48"/>
      <c r="AM91" s="49"/>
      <c r="AN91" s="46">
        <f>AK91+1</f>
        <v>45715</v>
      </c>
      <c r="AO91" s="48"/>
      <c r="AP91" s="49"/>
      <c r="AQ91" s="48"/>
      <c r="AR91" s="46">
        <f>AN91+1</f>
        <v>45716</v>
      </c>
      <c r="AS91" s="282"/>
      <c r="AT91" s="48"/>
      <c r="AU91" s="48"/>
      <c r="AV91" s="49"/>
      <c r="AW91" s="48"/>
      <c r="AX91" s="46">
        <f>AR91+1</f>
        <v>45717</v>
      </c>
      <c r="AY91" s="282"/>
      <c r="AZ91" s="282"/>
      <c r="BA91" s="282"/>
      <c r="BB91" s="283"/>
      <c r="BD91" s="246"/>
    </row>
    <row r="92" spans="1:69" s="53" customFormat="1" ht="20.100000000000001" customHeight="1">
      <c r="B92" s="52"/>
      <c r="C92" s="52"/>
      <c r="D92" s="52"/>
      <c r="E92" s="52"/>
      <c r="F92" s="52"/>
      <c r="G92" s="52"/>
      <c r="H92" s="52"/>
      <c r="I92" s="52"/>
      <c r="J92" s="52"/>
      <c r="K92" s="52"/>
      <c r="L92" s="52"/>
      <c r="M92" s="52"/>
      <c r="N92" s="52"/>
      <c r="O92" s="52"/>
      <c r="P92" s="52"/>
      <c r="Q92" s="52"/>
      <c r="R92" s="52"/>
      <c r="S92" s="52"/>
      <c r="T92" s="252"/>
      <c r="U92" s="567" t="str">
        <f ca="1">IFERROR(VLOOKUP(U91,INDIRECT("祝祭日"),2,0),"")</f>
        <v>天皇誕生日</v>
      </c>
      <c r="V92" s="568"/>
      <c r="W92" s="568"/>
      <c r="X92" s="568"/>
      <c r="Y92" s="569"/>
      <c r="Z92" s="284"/>
      <c r="AA92" s="567" t="str">
        <f ca="1">IFERROR(VLOOKUP(AA91,INDIRECT("祝祭日"),2,0),"")</f>
        <v>休日</v>
      </c>
      <c r="AB92" s="568"/>
      <c r="AC92" s="568"/>
      <c r="AD92" s="568"/>
      <c r="AE92" s="569"/>
      <c r="AF92" s="284"/>
      <c r="AG92" s="567" t="str">
        <f ca="1">IFERROR(VLOOKUP(AG91,INDIRECT("祝祭日"),2,0),"")</f>
        <v/>
      </c>
      <c r="AH92" s="568"/>
      <c r="AI92" s="568"/>
      <c r="AJ92" s="569"/>
      <c r="AK92" s="567" t="str">
        <f ca="1">IFERROR(VLOOKUP(AK91,INDIRECT("祝祭日"),2,0),"")</f>
        <v/>
      </c>
      <c r="AL92" s="568"/>
      <c r="AM92" s="569"/>
      <c r="AN92" s="567" t="str">
        <f ca="1">IFERROR(VLOOKUP(AN91,INDIRECT("祝祭日"),2,0),"")</f>
        <v/>
      </c>
      <c r="AO92" s="568"/>
      <c r="AP92" s="569"/>
      <c r="AQ92" s="284"/>
      <c r="AR92" s="567" t="str">
        <f ca="1">IFERROR(VLOOKUP(AR91,INDIRECT("祝祭日"),2,0),"")</f>
        <v/>
      </c>
      <c r="AS92" s="568"/>
      <c r="AT92" s="568"/>
      <c r="AU92" s="568"/>
      <c r="AV92" s="569"/>
      <c r="AW92" s="284"/>
      <c r="AX92" s="567" t="str">
        <f ca="1">IFERROR(VLOOKUP(AX91,INDIRECT("祝祭日"),2,0),"")</f>
        <v/>
      </c>
      <c r="AY92" s="568"/>
      <c r="AZ92" s="568"/>
      <c r="BA92" s="568"/>
      <c r="BB92" s="569"/>
      <c r="BC92" s="52"/>
      <c r="BD92" s="253"/>
      <c r="BE92" s="52"/>
      <c r="BF92" s="52"/>
      <c r="BG92" s="52"/>
      <c r="BH92" s="52"/>
      <c r="BI92" s="52"/>
      <c r="BJ92" s="52"/>
      <c r="BK92" s="52"/>
      <c r="BL92" s="52"/>
      <c r="BM92" s="52"/>
      <c r="BN92" s="52"/>
      <c r="BO92" s="52"/>
      <c r="BP92" s="52"/>
      <c r="BQ92" s="52"/>
    </row>
    <row r="93" spans="1:69" s="267" customFormat="1" ht="30" customHeight="1">
      <c r="F93" s="269"/>
      <c r="G93" s="269"/>
      <c r="H93" s="269"/>
      <c r="I93" s="269"/>
      <c r="J93" s="269"/>
      <c r="K93" s="269"/>
      <c r="L93" s="269"/>
      <c r="M93" s="269"/>
      <c r="N93" s="269"/>
      <c r="O93" s="269"/>
      <c r="P93" s="269"/>
      <c r="Q93" s="269"/>
      <c r="R93" s="269"/>
      <c r="S93" s="269"/>
      <c r="T93" s="270"/>
      <c r="U93" s="564">
        <f>AX90+1</f>
        <v>45718</v>
      </c>
      <c r="V93" s="565"/>
      <c r="W93" s="565"/>
      <c r="X93" s="565"/>
      <c r="Y93" s="566"/>
      <c r="Z93" s="272"/>
      <c r="AA93" s="564">
        <f>U93+1</f>
        <v>45719</v>
      </c>
      <c r="AB93" s="565"/>
      <c r="AC93" s="565"/>
      <c r="AD93" s="565"/>
      <c r="AE93" s="566"/>
      <c r="AF93" s="272"/>
      <c r="AG93" s="564">
        <f>AA93+1</f>
        <v>45720</v>
      </c>
      <c r="AH93" s="565"/>
      <c r="AI93" s="565"/>
      <c r="AJ93" s="566"/>
      <c r="AK93" s="564">
        <f>AG93+1</f>
        <v>45721</v>
      </c>
      <c r="AL93" s="565"/>
      <c r="AM93" s="566"/>
      <c r="AN93" s="564">
        <f>AK93+1</f>
        <v>45722</v>
      </c>
      <c r="AO93" s="565"/>
      <c r="AP93" s="566"/>
      <c r="AQ93" s="272"/>
      <c r="AR93" s="564">
        <f>AN93+1</f>
        <v>45723</v>
      </c>
      <c r="AS93" s="565"/>
      <c r="AT93" s="565"/>
      <c r="AU93" s="565"/>
      <c r="AV93" s="566"/>
      <c r="AW93" s="272"/>
      <c r="AX93" s="564">
        <f>AR93+1</f>
        <v>45724</v>
      </c>
      <c r="AY93" s="565"/>
      <c r="AZ93" s="565"/>
      <c r="BA93" s="565"/>
      <c r="BB93" s="566"/>
      <c r="BC93" s="269"/>
      <c r="BD93" s="271"/>
      <c r="BE93" s="269"/>
      <c r="BF93" s="269"/>
      <c r="BG93" s="269"/>
      <c r="BH93" s="269"/>
      <c r="BI93" s="269"/>
      <c r="BJ93" s="269"/>
      <c r="BK93" s="269"/>
      <c r="BL93" s="269"/>
      <c r="BM93" s="269"/>
      <c r="BN93" s="269"/>
      <c r="BO93" s="269"/>
      <c r="BP93" s="269"/>
      <c r="BQ93" s="269"/>
    </row>
    <row r="94" spans="1:69" ht="15.75" hidden="1" customHeight="1">
      <c r="A94" s="2" t="s">
        <v>68</v>
      </c>
      <c r="B94" s="219">
        <f>MONTH(DATE(C78,C82-1,1)-WEEKDAY(DATE(C78,C82-1,1))-6+D94)</f>
        <v>1</v>
      </c>
      <c r="C94" s="219">
        <f>MONTH(DATE(C78,C82-1,1)-WEEKDAY(DATE(C78,C82-1,1))+D94)</f>
        <v>2</v>
      </c>
      <c r="D94" s="219">
        <f>IF(C86="月",1,IF(C86="火",2,IF(C86="水",3,IF(C86="木",4,IF(C86="金",5,IF(C86="土",6,IF(C86="日",7)))))))</f>
        <v>7</v>
      </c>
      <c r="E94" s="23"/>
      <c r="T94" s="245"/>
      <c r="U94" s="46">
        <f>AX91+1</f>
        <v>45718</v>
      </c>
      <c r="V94" s="282"/>
      <c r="W94" s="48"/>
      <c r="X94" s="48"/>
      <c r="Y94" s="49"/>
      <c r="Z94" s="48"/>
      <c r="AA94" s="46">
        <f>U94+1</f>
        <v>45719</v>
      </c>
      <c r="AB94" s="282"/>
      <c r="AC94" s="48"/>
      <c r="AD94" s="48"/>
      <c r="AE94" s="49"/>
      <c r="AF94" s="48"/>
      <c r="AG94" s="46">
        <f>AA94+1</f>
        <v>45720</v>
      </c>
      <c r="AH94" s="282"/>
      <c r="AI94" s="282"/>
      <c r="AJ94" s="49"/>
      <c r="AK94" s="46">
        <f>AG94+1</f>
        <v>45721</v>
      </c>
      <c r="AL94" s="48"/>
      <c r="AM94" s="49"/>
      <c r="AN94" s="46">
        <f>AK94+1</f>
        <v>45722</v>
      </c>
      <c r="AO94" s="48"/>
      <c r="AP94" s="49"/>
      <c r="AQ94" s="48"/>
      <c r="AR94" s="46">
        <f>AN94+1</f>
        <v>45723</v>
      </c>
      <c r="AS94" s="282"/>
      <c r="AT94" s="48"/>
      <c r="AU94" s="48"/>
      <c r="AV94" s="49"/>
      <c r="AW94" s="48"/>
      <c r="AX94" s="46">
        <f>AR94+1</f>
        <v>45724</v>
      </c>
      <c r="AY94" s="282"/>
      <c r="AZ94" s="282"/>
      <c r="BA94" s="282"/>
      <c r="BB94" s="283"/>
      <c r="BD94" s="246"/>
    </row>
    <row r="95" spans="1:69" s="53" customFormat="1" ht="20.100000000000001" customHeight="1">
      <c r="D95" s="52"/>
      <c r="E95" s="52"/>
      <c r="F95" s="52"/>
      <c r="G95" s="52"/>
      <c r="H95" s="52"/>
      <c r="I95" s="52"/>
      <c r="J95" s="52"/>
      <c r="K95" s="52"/>
      <c r="L95" s="52"/>
      <c r="M95" s="52"/>
      <c r="N95" s="52"/>
      <c r="O95" s="52"/>
      <c r="P95" s="52"/>
      <c r="Q95" s="52"/>
      <c r="R95" s="52"/>
      <c r="S95" s="52"/>
      <c r="T95" s="252"/>
      <c r="U95" s="567" t="str">
        <f ca="1">IFERROR(VLOOKUP(U94,INDIRECT("祝祭日"),2,0),"")</f>
        <v/>
      </c>
      <c r="V95" s="568"/>
      <c r="W95" s="568"/>
      <c r="X95" s="568"/>
      <c r="Y95" s="569"/>
      <c r="Z95" s="284"/>
      <c r="AA95" s="567" t="str">
        <f ca="1">IFERROR(VLOOKUP(AA94,INDIRECT("祝祭日"),2,0),"")</f>
        <v/>
      </c>
      <c r="AB95" s="568"/>
      <c r="AC95" s="568"/>
      <c r="AD95" s="568"/>
      <c r="AE95" s="569"/>
      <c r="AF95" s="284"/>
      <c r="AG95" s="567" t="str">
        <f ca="1">IFERROR(VLOOKUP(AG94,INDIRECT("祝祭日"),2,0),"")</f>
        <v/>
      </c>
      <c r="AH95" s="568"/>
      <c r="AI95" s="568"/>
      <c r="AJ95" s="569"/>
      <c r="AK95" s="567" t="str">
        <f ca="1">IFERROR(VLOOKUP(AK94,INDIRECT("祝祭日"),2,0),"")</f>
        <v/>
      </c>
      <c r="AL95" s="568"/>
      <c r="AM95" s="569"/>
      <c r="AN95" s="567" t="str">
        <f ca="1">IFERROR(VLOOKUP(AN94,INDIRECT("祝祭日"),2,0),"")</f>
        <v/>
      </c>
      <c r="AO95" s="568"/>
      <c r="AP95" s="569"/>
      <c r="AQ95" s="284"/>
      <c r="AR95" s="567" t="str">
        <f ca="1">IFERROR(VLOOKUP(AR94,INDIRECT("祝祭日"),2,0),"")</f>
        <v/>
      </c>
      <c r="AS95" s="568"/>
      <c r="AT95" s="568"/>
      <c r="AU95" s="568"/>
      <c r="AV95" s="569"/>
      <c r="AW95" s="284"/>
      <c r="AX95" s="567" t="str">
        <f ca="1">IFERROR(VLOOKUP(AX94,INDIRECT("祝祭日"),2,0),"")</f>
        <v/>
      </c>
      <c r="AY95" s="568"/>
      <c r="AZ95" s="568"/>
      <c r="BA95" s="568"/>
      <c r="BB95" s="569"/>
      <c r="BC95" s="52"/>
      <c r="BD95" s="253"/>
      <c r="BE95" s="52"/>
      <c r="BF95" s="52"/>
      <c r="BG95" s="52"/>
      <c r="BH95" s="52"/>
      <c r="BI95" s="52"/>
      <c r="BJ95" s="52"/>
      <c r="BK95" s="52"/>
      <c r="BL95" s="52"/>
      <c r="BM95" s="52"/>
      <c r="BN95" s="52"/>
      <c r="BO95" s="52"/>
      <c r="BP95" s="52"/>
      <c r="BQ95" s="52"/>
    </row>
    <row r="96" spans="1:69" s="267" customFormat="1" ht="30" customHeight="1">
      <c r="D96" s="269"/>
      <c r="E96" s="269"/>
      <c r="F96" s="269"/>
      <c r="G96" s="269"/>
      <c r="H96" s="269"/>
      <c r="I96" s="269"/>
      <c r="J96" s="269"/>
      <c r="K96" s="269"/>
      <c r="L96" s="269"/>
      <c r="M96" s="269"/>
      <c r="N96" s="269"/>
      <c r="O96" s="269"/>
      <c r="P96" s="269"/>
      <c r="Q96" s="269"/>
      <c r="R96" s="269"/>
      <c r="S96" s="269"/>
      <c r="T96" s="270"/>
      <c r="U96" s="564">
        <f>AX93+1</f>
        <v>45725</v>
      </c>
      <c r="V96" s="565"/>
      <c r="W96" s="565"/>
      <c r="X96" s="565"/>
      <c r="Y96" s="566"/>
      <c r="Z96" s="272"/>
      <c r="AA96" s="564">
        <f>U96+1</f>
        <v>45726</v>
      </c>
      <c r="AB96" s="565"/>
      <c r="AC96" s="565"/>
      <c r="AD96" s="565"/>
      <c r="AE96" s="566"/>
      <c r="AF96" s="272"/>
      <c r="AG96" s="564">
        <f>AA96+1</f>
        <v>45727</v>
      </c>
      <c r="AH96" s="565"/>
      <c r="AI96" s="565"/>
      <c r="AJ96" s="566"/>
      <c r="AK96" s="564">
        <f>AG96+1</f>
        <v>45728</v>
      </c>
      <c r="AL96" s="565"/>
      <c r="AM96" s="566"/>
      <c r="AN96" s="564">
        <f>AK96+1</f>
        <v>45729</v>
      </c>
      <c r="AO96" s="565"/>
      <c r="AP96" s="566"/>
      <c r="AQ96" s="272"/>
      <c r="AR96" s="564">
        <f>AN96+1</f>
        <v>45730</v>
      </c>
      <c r="AS96" s="565"/>
      <c r="AT96" s="565"/>
      <c r="AU96" s="565"/>
      <c r="AV96" s="566"/>
      <c r="AW96" s="272"/>
      <c r="AX96" s="564">
        <f>AR96+1</f>
        <v>45731</v>
      </c>
      <c r="AY96" s="565"/>
      <c r="AZ96" s="565"/>
      <c r="BA96" s="565"/>
      <c r="BB96" s="566"/>
      <c r="BC96" s="269"/>
      <c r="BD96" s="271"/>
      <c r="BE96" s="269"/>
      <c r="BF96" s="269"/>
      <c r="BG96" s="269"/>
      <c r="BH96" s="269"/>
      <c r="BI96" s="269"/>
      <c r="BJ96" s="269"/>
      <c r="BK96" s="269"/>
      <c r="BL96" s="269"/>
      <c r="BM96" s="269"/>
      <c r="BN96" s="269"/>
      <c r="BO96" s="269"/>
      <c r="BP96" s="269"/>
      <c r="BQ96" s="269"/>
    </row>
    <row r="97" spans="1:69" ht="15.75" hidden="1" customHeight="1">
      <c r="A97" s="2" t="s">
        <v>69</v>
      </c>
      <c r="B97" s="219">
        <f>MONTH(DATE(C78,C82+1,1)-WEEKDAY(DATE(C78,C82+1,1))-6+D97)</f>
        <v>3</v>
      </c>
      <c r="C97" s="219">
        <f>MONTH(DATE(C78,C82+1,1)-WEEKDAY(DATE(C78,C82+1,1))+D97)</f>
        <v>4</v>
      </c>
      <c r="D97" s="219">
        <f>IF(C86="月",1,IF(C86="火",2,IF(C86="水",3,IF(C86="木",4,IF(C86="金",5,IF(C86="土",6,IF(C86="日",7)))))))</f>
        <v>7</v>
      </c>
      <c r="E97" s="23"/>
      <c r="T97" s="245"/>
      <c r="U97" s="46">
        <f>AX94+1</f>
        <v>45725</v>
      </c>
      <c r="V97" s="282"/>
      <c r="W97" s="48"/>
      <c r="X97" s="48"/>
      <c r="Y97" s="49"/>
      <c r="Z97" s="48"/>
      <c r="AA97" s="46">
        <f>U97+1</f>
        <v>45726</v>
      </c>
      <c r="AB97" s="282"/>
      <c r="AC97" s="48"/>
      <c r="AD97" s="48"/>
      <c r="AE97" s="49"/>
      <c r="AF97" s="48"/>
      <c r="AG97" s="46">
        <f>AA97+1</f>
        <v>45727</v>
      </c>
      <c r="AH97" s="282"/>
      <c r="AI97" s="282"/>
      <c r="AJ97" s="49"/>
      <c r="AK97" s="46">
        <f>AG97+1</f>
        <v>45728</v>
      </c>
      <c r="AL97" s="48"/>
      <c r="AM97" s="49"/>
      <c r="AN97" s="46">
        <f>AK97+1</f>
        <v>45729</v>
      </c>
      <c r="AO97" s="48"/>
      <c r="AP97" s="49"/>
      <c r="AQ97" s="48"/>
      <c r="AR97" s="46">
        <f>AN97+1</f>
        <v>45730</v>
      </c>
      <c r="AS97" s="282"/>
      <c r="AT97" s="48"/>
      <c r="AU97" s="48"/>
      <c r="AV97" s="49"/>
      <c r="AW97" s="48"/>
      <c r="AX97" s="46">
        <f>AR97+1</f>
        <v>45731</v>
      </c>
      <c r="AY97" s="282"/>
      <c r="AZ97" s="282"/>
      <c r="BA97" s="282"/>
      <c r="BB97" s="283"/>
      <c r="BD97" s="246"/>
    </row>
    <row r="98" spans="1:69" s="53" customFormat="1" ht="20.100000000000001" customHeight="1">
      <c r="D98" s="52"/>
      <c r="E98" s="52"/>
      <c r="F98" s="52"/>
      <c r="G98" s="52"/>
      <c r="H98" s="52"/>
      <c r="I98" s="52"/>
      <c r="J98" s="52"/>
      <c r="K98" s="52"/>
      <c r="L98" s="52"/>
      <c r="M98" s="52"/>
      <c r="N98" s="52"/>
      <c r="O98" s="52"/>
      <c r="P98" s="52"/>
      <c r="Q98" s="52"/>
      <c r="R98" s="52"/>
      <c r="S98" s="52"/>
      <c r="T98" s="252"/>
      <c r="U98" s="567" t="str">
        <f ca="1">IFERROR(VLOOKUP(U97,INDIRECT("祝祭日"),2,0),"")</f>
        <v/>
      </c>
      <c r="V98" s="568"/>
      <c r="W98" s="568"/>
      <c r="X98" s="568"/>
      <c r="Y98" s="569"/>
      <c r="Z98" s="284"/>
      <c r="AA98" s="567" t="str">
        <f ca="1">IFERROR(VLOOKUP(AA97,INDIRECT("祝祭日"),2,0),"")</f>
        <v/>
      </c>
      <c r="AB98" s="568"/>
      <c r="AC98" s="568"/>
      <c r="AD98" s="568"/>
      <c r="AE98" s="569"/>
      <c r="AF98" s="284"/>
      <c r="AG98" s="567" t="str">
        <f ca="1">IFERROR(VLOOKUP(AG97,INDIRECT("祝祭日"),2,0),"")</f>
        <v/>
      </c>
      <c r="AH98" s="568"/>
      <c r="AI98" s="568"/>
      <c r="AJ98" s="569"/>
      <c r="AK98" s="567" t="str">
        <f ca="1">IFERROR(VLOOKUP(AK97,INDIRECT("祝祭日"),2,0),"")</f>
        <v/>
      </c>
      <c r="AL98" s="568"/>
      <c r="AM98" s="569"/>
      <c r="AN98" s="567" t="str">
        <f ca="1">IFERROR(VLOOKUP(AN97,INDIRECT("祝祭日"),2,0),"")</f>
        <v/>
      </c>
      <c r="AO98" s="568"/>
      <c r="AP98" s="569"/>
      <c r="AQ98" s="284"/>
      <c r="AR98" s="567" t="str">
        <f ca="1">IFERROR(VLOOKUP(AR97,INDIRECT("祝祭日"),2,0),"")</f>
        <v/>
      </c>
      <c r="AS98" s="568"/>
      <c r="AT98" s="568"/>
      <c r="AU98" s="568"/>
      <c r="AV98" s="569"/>
      <c r="AW98" s="284"/>
      <c r="AX98" s="567" t="str">
        <f ca="1">IFERROR(VLOOKUP(AX97,INDIRECT("祝祭日"),2,0),"")</f>
        <v/>
      </c>
      <c r="AY98" s="568"/>
      <c r="AZ98" s="568"/>
      <c r="BA98" s="568"/>
      <c r="BB98" s="569"/>
      <c r="BC98" s="52"/>
      <c r="BD98" s="253"/>
      <c r="BE98" s="52"/>
      <c r="BF98" s="52"/>
      <c r="BG98" s="52"/>
      <c r="BH98" s="52"/>
      <c r="BI98" s="52"/>
      <c r="BJ98" s="52"/>
      <c r="BK98" s="52"/>
      <c r="BL98" s="52"/>
      <c r="BM98" s="52"/>
      <c r="BN98" s="52"/>
      <c r="BO98" s="52"/>
      <c r="BP98" s="52"/>
      <c r="BQ98" s="52"/>
    </row>
    <row r="99" spans="1:69" s="267" customFormat="1" ht="30" customHeight="1">
      <c r="D99" s="269"/>
      <c r="E99" s="269"/>
      <c r="F99" s="269"/>
      <c r="G99" s="269"/>
      <c r="H99" s="269"/>
      <c r="I99" s="269"/>
      <c r="J99" s="269"/>
      <c r="K99" s="269"/>
      <c r="L99" s="269"/>
      <c r="M99" s="269"/>
      <c r="N99" s="269"/>
      <c r="O99" s="269"/>
      <c r="P99" s="269"/>
      <c r="Q99" s="269"/>
      <c r="R99" s="269"/>
      <c r="S99" s="269"/>
      <c r="T99" s="270"/>
      <c r="U99" s="564">
        <f>AX96+1</f>
        <v>45732</v>
      </c>
      <c r="V99" s="565"/>
      <c r="W99" s="565"/>
      <c r="X99" s="565"/>
      <c r="Y99" s="566"/>
      <c r="Z99" s="272"/>
      <c r="AA99" s="564">
        <f>U99+1</f>
        <v>45733</v>
      </c>
      <c r="AB99" s="565"/>
      <c r="AC99" s="565"/>
      <c r="AD99" s="565"/>
      <c r="AE99" s="566"/>
      <c r="AF99" s="272"/>
      <c r="AG99" s="564">
        <f>AA99+1</f>
        <v>45734</v>
      </c>
      <c r="AH99" s="565"/>
      <c r="AI99" s="565"/>
      <c r="AJ99" s="566"/>
      <c r="AK99" s="564">
        <f>AG99+1</f>
        <v>45735</v>
      </c>
      <c r="AL99" s="565"/>
      <c r="AM99" s="566"/>
      <c r="AN99" s="564">
        <f>AK99+1</f>
        <v>45736</v>
      </c>
      <c r="AO99" s="565"/>
      <c r="AP99" s="566"/>
      <c r="AQ99" s="272"/>
      <c r="AR99" s="564">
        <f>AN99+1</f>
        <v>45737</v>
      </c>
      <c r="AS99" s="565"/>
      <c r="AT99" s="565"/>
      <c r="AU99" s="565"/>
      <c r="AV99" s="566"/>
      <c r="AW99" s="272"/>
      <c r="AX99" s="564">
        <f>AR99+1</f>
        <v>45738</v>
      </c>
      <c r="AY99" s="565"/>
      <c r="AZ99" s="565"/>
      <c r="BA99" s="565"/>
      <c r="BB99" s="566"/>
      <c r="BC99" s="269"/>
      <c r="BD99" s="271"/>
      <c r="BE99" s="269"/>
      <c r="BF99" s="269"/>
      <c r="BG99" s="269"/>
      <c r="BH99" s="269"/>
      <c r="BI99" s="269"/>
      <c r="BJ99" s="269"/>
      <c r="BK99" s="269"/>
      <c r="BL99" s="269"/>
      <c r="BM99" s="269"/>
      <c r="BN99" s="269"/>
      <c r="BO99" s="269"/>
      <c r="BP99" s="269"/>
      <c r="BQ99" s="269"/>
    </row>
    <row r="100" spans="1:69" ht="14.25" hidden="1" customHeight="1">
      <c r="D100" s="23"/>
      <c r="E100" s="23"/>
      <c r="T100" s="245"/>
      <c r="U100" s="46">
        <f>AX97+1</f>
        <v>45732</v>
      </c>
      <c r="V100" s="282"/>
      <c r="W100" s="48"/>
      <c r="X100" s="48"/>
      <c r="Y100" s="49"/>
      <c r="Z100" s="48"/>
      <c r="AA100" s="46">
        <f>U100+1</f>
        <v>45733</v>
      </c>
      <c r="AB100" s="282"/>
      <c r="AC100" s="48"/>
      <c r="AD100" s="48"/>
      <c r="AE100" s="49"/>
      <c r="AF100" s="48"/>
      <c r="AG100" s="46">
        <f>AA100+1</f>
        <v>45734</v>
      </c>
      <c r="AH100" s="282"/>
      <c r="AI100" s="282"/>
      <c r="AJ100" s="49"/>
      <c r="AK100" s="46">
        <f>AG100+1</f>
        <v>45735</v>
      </c>
      <c r="AL100" s="48"/>
      <c r="AM100" s="49"/>
      <c r="AN100" s="46">
        <f>AK100+1</f>
        <v>45736</v>
      </c>
      <c r="AO100" s="48"/>
      <c r="AP100" s="49"/>
      <c r="AQ100" s="48"/>
      <c r="AR100" s="46">
        <f>AN100+1</f>
        <v>45737</v>
      </c>
      <c r="AS100" s="282"/>
      <c r="AT100" s="48"/>
      <c r="AU100" s="48"/>
      <c r="AV100" s="49"/>
      <c r="AW100" s="48"/>
      <c r="AX100" s="46">
        <f>AR100+1</f>
        <v>45738</v>
      </c>
      <c r="AY100" s="282"/>
      <c r="AZ100" s="282"/>
      <c r="BA100" s="282"/>
      <c r="BB100" s="283"/>
      <c r="BD100" s="246"/>
    </row>
    <row r="101" spans="1:69" s="53" customFormat="1" ht="20.100000000000001" customHeight="1">
      <c r="D101" s="52"/>
      <c r="E101" s="52"/>
      <c r="F101" s="52"/>
      <c r="G101" s="52"/>
      <c r="H101" s="52"/>
      <c r="I101" s="52"/>
      <c r="J101" s="52"/>
      <c r="K101" s="52"/>
      <c r="L101" s="52"/>
      <c r="M101" s="52"/>
      <c r="N101" s="52"/>
      <c r="O101" s="52"/>
      <c r="P101" s="52"/>
      <c r="Q101" s="52"/>
      <c r="R101" s="52"/>
      <c r="S101" s="52"/>
      <c r="T101" s="252"/>
      <c r="U101" s="567" t="str">
        <f ca="1">IFERROR(VLOOKUP(U100,INDIRECT("祝祭日"),2,0),"")</f>
        <v/>
      </c>
      <c r="V101" s="568"/>
      <c r="W101" s="568"/>
      <c r="X101" s="568"/>
      <c r="Y101" s="569"/>
      <c r="Z101" s="284"/>
      <c r="AA101" s="567" t="str">
        <f ca="1">IFERROR(VLOOKUP(AA100,INDIRECT("祝祭日"),2,0),"")</f>
        <v/>
      </c>
      <c r="AB101" s="568"/>
      <c r="AC101" s="568"/>
      <c r="AD101" s="568"/>
      <c r="AE101" s="569"/>
      <c r="AF101" s="284"/>
      <c r="AG101" s="567" t="str">
        <f ca="1">IFERROR(VLOOKUP(AG100,INDIRECT("祝祭日"),2,0),"")</f>
        <v/>
      </c>
      <c r="AH101" s="568"/>
      <c r="AI101" s="568"/>
      <c r="AJ101" s="569"/>
      <c r="AK101" s="567" t="str">
        <f ca="1">IFERROR(VLOOKUP(AK100,INDIRECT("祝祭日"),2,0),"")</f>
        <v/>
      </c>
      <c r="AL101" s="568"/>
      <c r="AM101" s="569"/>
      <c r="AN101" s="567" t="str">
        <f ca="1">IFERROR(VLOOKUP(AN100,INDIRECT("祝祭日"),2,0),"")</f>
        <v>春分の日</v>
      </c>
      <c r="AO101" s="568"/>
      <c r="AP101" s="569"/>
      <c r="AQ101" s="284"/>
      <c r="AR101" s="567" t="str">
        <f ca="1">IFERROR(VLOOKUP(AR100,INDIRECT("祝祭日"),2,0),"")</f>
        <v/>
      </c>
      <c r="AS101" s="568"/>
      <c r="AT101" s="568"/>
      <c r="AU101" s="568"/>
      <c r="AV101" s="569"/>
      <c r="AW101" s="284"/>
      <c r="AX101" s="567" t="str">
        <f ca="1">IFERROR(VLOOKUP(AX100,INDIRECT("祝祭日"),2,0),"")</f>
        <v/>
      </c>
      <c r="AY101" s="568"/>
      <c r="AZ101" s="568"/>
      <c r="BA101" s="568"/>
      <c r="BB101" s="569"/>
      <c r="BC101" s="52"/>
      <c r="BD101" s="253"/>
      <c r="BE101" s="52"/>
      <c r="BF101" s="52"/>
      <c r="BG101" s="52"/>
      <c r="BH101" s="52"/>
      <c r="BI101" s="52"/>
      <c r="BJ101" s="52"/>
      <c r="BK101" s="52"/>
      <c r="BL101" s="52"/>
      <c r="BM101" s="52"/>
      <c r="BN101" s="52"/>
      <c r="BO101" s="52"/>
      <c r="BP101" s="52"/>
      <c r="BQ101" s="52"/>
    </row>
    <row r="102" spans="1:69" s="267" customFormat="1" ht="30" customHeight="1">
      <c r="D102" s="269"/>
      <c r="E102" s="269"/>
      <c r="F102" s="269"/>
      <c r="G102" s="269"/>
      <c r="H102" s="269"/>
      <c r="I102" s="269"/>
      <c r="J102" s="269"/>
      <c r="K102" s="269"/>
      <c r="L102" s="269"/>
      <c r="M102" s="269"/>
      <c r="N102" s="269"/>
      <c r="O102" s="269"/>
      <c r="P102" s="269"/>
      <c r="Q102" s="269"/>
      <c r="R102" s="269"/>
      <c r="S102" s="269"/>
      <c r="T102" s="270"/>
      <c r="U102" s="564">
        <f>AX99+1</f>
        <v>45739</v>
      </c>
      <c r="V102" s="565"/>
      <c r="W102" s="565"/>
      <c r="X102" s="565"/>
      <c r="Y102" s="566"/>
      <c r="Z102" s="272"/>
      <c r="AA102" s="564">
        <f>U102+1</f>
        <v>45740</v>
      </c>
      <c r="AB102" s="565"/>
      <c r="AC102" s="565"/>
      <c r="AD102" s="565"/>
      <c r="AE102" s="566"/>
      <c r="AF102" s="272"/>
      <c r="AG102" s="564">
        <f>AA102+1</f>
        <v>45741</v>
      </c>
      <c r="AH102" s="565"/>
      <c r="AI102" s="565"/>
      <c r="AJ102" s="566"/>
      <c r="AK102" s="564">
        <f>AG102+1</f>
        <v>45742</v>
      </c>
      <c r="AL102" s="565"/>
      <c r="AM102" s="566"/>
      <c r="AN102" s="564">
        <f>AK102+1</f>
        <v>45743</v>
      </c>
      <c r="AO102" s="565"/>
      <c r="AP102" s="566"/>
      <c r="AQ102" s="272"/>
      <c r="AR102" s="564">
        <f>AN102+1</f>
        <v>45744</v>
      </c>
      <c r="AS102" s="565"/>
      <c r="AT102" s="565"/>
      <c r="AU102" s="565"/>
      <c r="AV102" s="566"/>
      <c r="AW102" s="272"/>
      <c r="AX102" s="564">
        <f>AR102+1</f>
        <v>45745</v>
      </c>
      <c r="AY102" s="565"/>
      <c r="AZ102" s="565"/>
      <c r="BA102" s="565"/>
      <c r="BB102" s="566"/>
      <c r="BC102" s="269"/>
      <c r="BD102" s="271"/>
      <c r="BE102" s="269"/>
      <c r="BF102" s="269"/>
      <c r="BG102" s="269"/>
      <c r="BH102" s="269"/>
      <c r="BI102" s="269"/>
      <c r="BJ102" s="269"/>
      <c r="BK102" s="269"/>
      <c r="BL102" s="269"/>
      <c r="BM102" s="269"/>
      <c r="BN102" s="269"/>
      <c r="BO102" s="269"/>
      <c r="BP102" s="269"/>
      <c r="BQ102" s="269"/>
    </row>
    <row r="103" spans="1:69" ht="15" hidden="1">
      <c r="D103" s="23"/>
      <c r="E103" s="23"/>
      <c r="T103" s="245"/>
      <c r="U103" s="46">
        <f>AX100+1</f>
        <v>45739</v>
      </c>
      <c r="V103" s="282"/>
      <c r="W103" s="48"/>
      <c r="X103" s="48"/>
      <c r="Y103" s="49"/>
      <c r="Z103" s="48"/>
      <c r="AA103" s="46">
        <f>U103+1</f>
        <v>45740</v>
      </c>
      <c r="AB103" s="282"/>
      <c r="AC103" s="48"/>
      <c r="AD103" s="48"/>
      <c r="AE103" s="49"/>
      <c r="AF103" s="48"/>
      <c r="AG103" s="46">
        <f>AA103+1</f>
        <v>45741</v>
      </c>
      <c r="AH103" s="282"/>
      <c r="AI103" s="282"/>
      <c r="AJ103" s="49"/>
      <c r="AK103" s="46">
        <f>AG103+1</f>
        <v>45742</v>
      </c>
      <c r="AL103" s="48"/>
      <c r="AM103" s="49"/>
      <c r="AN103" s="46">
        <f>AK103+1</f>
        <v>45743</v>
      </c>
      <c r="AO103" s="48"/>
      <c r="AP103" s="49"/>
      <c r="AQ103" s="48"/>
      <c r="AR103" s="46">
        <f>AN103+1</f>
        <v>45744</v>
      </c>
      <c r="AS103" s="282"/>
      <c r="AT103" s="48"/>
      <c r="AU103" s="48"/>
      <c r="AV103" s="49"/>
      <c r="AW103" s="48"/>
      <c r="AX103" s="46">
        <f>AR103+1</f>
        <v>45745</v>
      </c>
      <c r="AY103" s="282"/>
      <c r="AZ103" s="282"/>
      <c r="BA103" s="282"/>
      <c r="BB103" s="283"/>
      <c r="BD103" s="246"/>
    </row>
    <row r="104" spans="1:69" s="53" customFormat="1" ht="20.100000000000001" customHeight="1">
      <c r="D104" s="52"/>
      <c r="E104" s="52"/>
      <c r="F104" s="52"/>
      <c r="G104" s="52"/>
      <c r="H104" s="52"/>
      <c r="I104" s="52"/>
      <c r="J104" s="52"/>
      <c r="K104" s="52"/>
      <c r="L104" s="52"/>
      <c r="M104" s="52"/>
      <c r="N104" s="52"/>
      <c r="O104" s="52"/>
      <c r="P104" s="52"/>
      <c r="Q104" s="52"/>
      <c r="R104" s="52"/>
      <c r="S104" s="52"/>
      <c r="T104" s="252"/>
      <c r="U104" s="567" t="str">
        <f ca="1">IFERROR(VLOOKUP(U103,INDIRECT("祝祭日"),2,0),"")</f>
        <v/>
      </c>
      <c r="V104" s="568"/>
      <c r="W104" s="568"/>
      <c r="X104" s="568"/>
      <c r="Y104" s="569"/>
      <c r="Z104" s="284"/>
      <c r="AA104" s="567" t="str">
        <f ca="1">IFERROR(VLOOKUP(AA103,INDIRECT("祝祭日"),2,0),"")</f>
        <v/>
      </c>
      <c r="AB104" s="568"/>
      <c r="AC104" s="568"/>
      <c r="AD104" s="568"/>
      <c r="AE104" s="569"/>
      <c r="AF104" s="284"/>
      <c r="AG104" s="567" t="str">
        <f ca="1">IFERROR(VLOOKUP(AG103,INDIRECT("祝祭日"),2,0),"")</f>
        <v/>
      </c>
      <c r="AH104" s="568"/>
      <c r="AI104" s="568"/>
      <c r="AJ104" s="569"/>
      <c r="AK104" s="567" t="str">
        <f ca="1">IFERROR(VLOOKUP(AK103,INDIRECT("祝祭日"),2,0),"")</f>
        <v/>
      </c>
      <c r="AL104" s="568"/>
      <c r="AM104" s="569"/>
      <c r="AN104" s="567" t="str">
        <f ca="1">IFERROR(VLOOKUP(AN103,INDIRECT("祝祭日"),2,0),"")</f>
        <v/>
      </c>
      <c r="AO104" s="568"/>
      <c r="AP104" s="569"/>
      <c r="AQ104" s="284"/>
      <c r="AR104" s="567" t="str">
        <f ca="1">IFERROR(VLOOKUP(AR103,INDIRECT("祝祭日"),2,0),"")</f>
        <v/>
      </c>
      <c r="AS104" s="568"/>
      <c r="AT104" s="568"/>
      <c r="AU104" s="568"/>
      <c r="AV104" s="569"/>
      <c r="AW104" s="284"/>
      <c r="AX104" s="567" t="str">
        <f ca="1">IFERROR(VLOOKUP(AX103,INDIRECT("祝祭日"),2,0),"")</f>
        <v/>
      </c>
      <c r="AY104" s="568"/>
      <c r="AZ104" s="568"/>
      <c r="BA104" s="568"/>
      <c r="BB104" s="569"/>
      <c r="BC104" s="52"/>
      <c r="BD104" s="253"/>
      <c r="BE104" s="52"/>
      <c r="BF104" s="52"/>
      <c r="BG104" s="52"/>
      <c r="BH104" s="52"/>
      <c r="BI104" s="52"/>
      <c r="BJ104" s="52"/>
      <c r="BK104" s="52"/>
      <c r="BL104" s="52"/>
      <c r="BM104" s="52"/>
      <c r="BN104" s="52"/>
      <c r="BO104" s="52"/>
      <c r="BP104" s="52"/>
      <c r="BQ104" s="52"/>
    </row>
    <row r="105" spans="1:69" s="267" customFormat="1" ht="30" customHeight="1">
      <c r="D105" s="269"/>
      <c r="E105" s="269"/>
      <c r="F105" s="269"/>
      <c r="G105" s="269"/>
      <c r="H105" s="269"/>
      <c r="I105" s="563" t="s">
        <v>29</v>
      </c>
      <c r="J105" s="563"/>
      <c r="K105" s="563"/>
      <c r="L105" s="563"/>
      <c r="M105" s="563"/>
      <c r="N105" s="563"/>
      <c r="O105" s="563"/>
      <c r="P105" s="563"/>
      <c r="Q105" s="563"/>
      <c r="R105" s="269"/>
      <c r="S105" s="269"/>
      <c r="T105" s="270"/>
      <c r="U105" s="564">
        <f>AX102+1</f>
        <v>45746</v>
      </c>
      <c r="V105" s="565"/>
      <c r="W105" s="565"/>
      <c r="X105" s="565"/>
      <c r="Y105" s="566"/>
      <c r="Z105" s="272"/>
      <c r="AA105" s="564">
        <f>U105+1</f>
        <v>45747</v>
      </c>
      <c r="AB105" s="565"/>
      <c r="AC105" s="565"/>
      <c r="AD105" s="565"/>
      <c r="AE105" s="566"/>
      <c r="AF105" s="272"/>
      <c r="AG105" s="564">
        <f>AA105+1</f>
        <v>45748</v>
      </c>
      <c r="AH105" s="565"/>
      <c r="AI105" s="565"/>
      <c r="AJ105" s="566"/>
      <c r="AK105" s="564">
        <f>AG105+1</f>
        <v>45749</v>
      </c>
      <c r="AL105" s="565"/>
      <c r="AM105" s="566"/>
      <c r="AN105" s="564">
        <f>AK105+1</f>
        <v>45750</v>
      </c>
      <c r="AO105" s="565"/>
      <c r="AP105" s="566"/>
      <c r="AQ105" s="272"/>
      <c r="AR105" s="564">
        <f>AN105+1</f>
        <v>45751</v>
      </c>
      <c r="AS105" s="565"/>
      <c r="AT105" s="565"/>
      <c r="AU105" s="565"/>
      <c r="AV105" s="566"/>
      <c r="AW105" s="272"/>
      <c r="AX105" s="564">
        <f>AR105+1</f>
        <v>45752</v>
      </c>
      <c r="AY105" s="565"/>
      <c r="AZ105" s="565"/>
      <c r="BA105" s="565"/>
      <c r="BB105" s="566"/>
      <c r="BC105" s="269"/>
      <c r="BD105" s="271"/>
      <c r="BE105" s="269"/>
      <c r="BF105" s="269"/>
      <c r="BG105" s="269"/>
      <c r="BH105" s="269"/>
      <c r="BI105" s="269"/>
      <c r="BJ105" s="269"/>
      <c r="BK105" s="269"/>
      <c r="BL105" s="269"/>
      <c r="BM105" s="269"/>
      <c r="BN105" s="269"/>
      <c r="BO105" s="269"/>
      <c r="BP105" s="269"/>
      <c r="BQ105" s="269"/>
    </row>
    <row r="106" spans="1:69" ht="15.75" hidden="1" customHeight="1">
      <c r="D106" s="23"/>
      <c r="E106" s="23"/>
      <c r="I106" s="563"/>
      <c r="J106" s="563"/>
      <c r="K106" s="563"/>
      <c r="L106" s="563"/>
      <c r="M106" s="563"/>
      <c r="N106" s="563"/>
      <c r="O106" s="563"/>
      <c r="P106" s="563"/>
      <c r="Q106" s="563"/>
      <c r="T106" s="245"/>
      <c r="U106" s="46">
        <f>AX103+1</f>
        <v>45746</v>
      </c>
      <c r="V106" s="282"/>
      <c r="W106" s="48"/>
      <c r="X106" s="48"/>
      <c r="Y106" s="49"/>
      <c r="Z106" s="48"/>
      <c r="AA106" s="46">
        <f>U106+1</f>
        <v>45747</v>
      </c>
      <c r="AB106" s="282"/>
      <c r="AC106" s="48"/>
      <c r="AD106" s="48"/>
      <c r="AE106" s="49"/>
      <c r="AF106" s="48"/>
      <c r="AG106" s="46">
        <f>AA106+1</f>
        <v>45748</v>
      </c>
      <c r="AH106" s="282"/>
      <c r="AI106" s="282"/>
      <c r="AJ106" s="49"/>
      <c r="AK106" s="46">
        <f>AG106+1</f>
        <v>45749</v>
      </c>
      <c r="AL106" s="48"/>
      <c r="AM106" s="49"/>
      <c r="AN106" s="46">
        <f>AK106+1</f>
        <v>45750</v>
      </c>
      <c r="AO106" s="48"/>
      <c r="AP106" s="49"/>
      <c r="AQ106" s="48"/>
      <c r="AR106" s="46">
        <f>AN106+1</f>
        <v>45751</v>
      </c>
      <c r="AS106" s="282"/>
      <c r="AT106" s="48"/>
      <c r="AU106" s="48"/>
      <c r="AV106" s="49"/>
      <c r="AW106" s="48"/>
      <c r="AX106" s="46">
        <f>AR106+1</f>
        <v>45752</v>
      </c>
      <c r="AY106" s="282"/>
      <c r="AZ106" s="282"/>
      <c r="BA106" s="282"/>
      <c r="BB106" s="283"/>
      <c r="BD106" s="246"/>
    </row>
    <row r="107" spans="1:69" s="53" customFormat="1" ht="20.100000000000001" customHeight="1">
      <c r="D107" s="52"/>
      <c r="E107" s="52"/>
      <c r="F107" s="52"/>
      <c r="G107" s="52"/>
      <c r="H107" s="52"/>
      <c r="I107" s="563"/>
      <c r="J107" s="563"/>
      <c r="K107" s="563"/>
      <c r="L107" s="563"/>
      <c r="M107" s="563"/>
      <c r="N107" s="563"/>
      <c r="O107" s="563"/>
      <c r="P107" s="563"/>
      <c r="Q107" s="563"/>
      <c r="R107" s="52"/>
      <c r="S107" s="52"/>
      <c r="T107" s="252"/>
      <c r="U107" s="567" t="str">
        <f ca="1">IFERROR(VLOOKUP(U106,INDIRECT("祝祭日"),2,0),"")</f>
        <v/>
      </c>
      <c r="V107" s="568"/>
      <c r="W107" s="568"/>
      <c r="X107" s="568"/>
      <c r="Y107" s="569"/>
      <c r="Z107" s="284"/>
      <c r="AA107" s="567" t="str">
        <f ca="1">IFERROR(VLOOKUP(AA106,INDIRECT("祝祭日"),2,0),"")</f>
        <v/>
      </c>
      <c r="AB107" s="568"/>
      <c r="AC107" s="568"/>
      <c r="AD107" s="568"/>
      <c r="AE107" s="569"/>
      <c r="AF107" s="284"/>
      <c r="AG107" s="567" t="str">
        <f ca="1">IFERROR(VLOOKUP(AG106,INDIRECT("祝祭日"),2,0),"")</f>
        <v/>
      </c>
      <c r="AH107" s="568"/>
      <c r="AI107" s="568"/>
      <c r="AJ107" s="569"/>
      <c r="AK107" s="567" t="str">
        <f ca="1">IFERROR(VLOOKUP(AK106,INDIRECT("祝祭日"),2,0),"")</f>
        <v/>
      </c>
      <c r="AL107" s="568"/>
      <c r="AM107" s="569"/>
      <c r="AN107" s="567" t="str">
        <f ca="1">IFERROR(VLOOKUP(AN106,INDIRECT("祝祭日"),2,0),"")</f>
        <v/>
      </c>
      <c r="AO107" s="568"/>
      <c r="AP107" s="569"/>
      <c r="AQ107" s="284"/>
      <c r="AR107" s="567" t="str">
        <f ca="1">IFERROR(VLOOKUP(AR106,INDIRECT("祝祭日"),2,0),"")</f>
        <v/>
      </c>
      <c r="AS107" s="568"/>
      <c r="AT107" s="568"/>
      <c r="AU107" s="568"/>
      <c r="AV107" s="569"/>
      <c r="AW107" s="284"/>
      <c r="AX107" s="567" t="str">
        <f ca="1">IFERROR(VLOOKUP(AX106,INDIRECT("祝祭日"),2,0),"")</f>
        <v/>
      </c>
      <c r="AY107" s="568"/>
      <c r="AZ107" s="568"/>
      <c r="BA107" s="568"/>
      <c r="BB107" s="569"/>
      <c r="BC107" s="52"/>
      <c r="BD107" s="253"/>
      <c r="BE107" s="52"/>
      <c r="BF107" s="52"/>
      <c r="BG107" s="52"/>
      <c r="BH107" s="52"/>
      <c r="BI107" s="52"/>
      <c r="BJ107" s="52"/>
      <c r="BK107" s="52"/>
      <c r="BL107" s="52"/>
      <c r="BM107" s="52"/>
      <c r="BN107" s="52"/>
      <c r="BO107" s="52"/>
      <c r="BP107" s="52"/>
      <c r="BQ107" s="52"/>
    </row>
    <row r="108" spans="1:69" ht="20.100000000000001" customHeight="1">
      <c r="F108" s="254"/>
      <c r="G108" s="254"/>
      <c r="H108" s="254"/>
      <c r="I108" s="254"/>
      <c r="J108" s="254"/>
      <c r="K108" s="254"/>
      <c r="L108" s="254"/>
      <c r="M108" s="254"/>
      <c r="N108" s="254"/>
      <c r="O108" s="254"/>
      <c r="P108" s="254"/>
      <c r="Q108" s="254"/>
      <c r="R108" s="254"/>
      <c r="S108" s="254"/>
      <c r="T108" s="255"/>
      <c r="U108" s="256"/>
      <c r="V108" s="256"/>
      <c r="W108" s="257"/>
      <c r="X108" s="257"/>
      <c r="Y108" s="258"/>
      <c r="Z108" s="258"/>
      <c r="AA108" s="254"/>
      <c r="AB108" s="254"/>
      <c r="AC108" s="254"/>
      <c r="AD108" s="254"/>
      <c r="AE108" s="254"/>
      <c r="AF108" s="254"/>
      <c r="AG108" s="254"/>
      <c r="AH108" s="254"/>
      <c r="AI108" s="254"/>
      <c r="AJ108" s="254"/>
      <c r="AK108" s="254"/>
      <c r="AL108" s="254"/>
      <c r="AM108" s="254"/>
      <c r="AN108" s="254"/>
      <c r="AO108" s="254"/>
      <c r="AP108" s="254"/>
      <c r="AQ108" s="254"/>
      <c r="AR108" s="254"/>
      <c r="AS108" s="254"/>
      <c r="AT108" s="254"/>
      <c r="AU108" s="254"/>
      <c r="AV108" s="254"/>
      <c r="AW108" s="254"/>
      <c r="AX108" s="254"/>
      <c r="AY108" s="254"/>
      <c r="AZ108" s="254"/>
      <c r="BA108" s="254"/>
      <c r="BB108" s="254"/>
      <c r="BC108" s="254"/>
      <c r="BD108" s="259"/>
      <c r="BE108" s="254"/>
      <c r="BF108" s="254"/>
      <c r="BG108" s="254"/>
      <c r="BH108" s="254"/>
      <c r="BI108" s="254"/>
      <c r="BJ108" s="254"/>
      <c r="BK108" s="254"/>
      <c r="BL108" s="254"/>
      <c r="BM108" s="254"/>
      <c r="BN108" s="254"/>
      <c r="BO108" s="254"/>
      <c r="BP108" s="254"/>
      <c r="BQ108" s="254"/>
    </row>
    <row r="109" spans="1:69" ht="31.8" customHeight="1">
      <c r="T109" s="245"/>
      <c r="U109" s="44"/>
      <c r="V109" s="44"/>
      <c r="W109" s="45"/>
      <c r="X109" s="45"/>
      <c r="Y109" s="35"/>
      <c r="Z109" s="35"/>
      <c r="AA109" s="23"/>
      <c r="AB109" s="23"/>
      <c r="AC109" s="23"/>
      <c r="AD109" s="23"/>
      <c r="AE109" s="23"/>
      <c r="AF109" s="23"/>
      <c r="AG109" s="23"/>
      <c r="AH109" s="23"/>
      <c r="AI109" s="23"/>
      <c r="AJ109" s="23"/>
      <c r="AK109" s="23"/>
      <c r="AL109" s="23"/>
      <c r="AM109" s="23"/>
      <c r="AN109" s="23"/>
      <c r="AO109" s="23"/>
      <c r="AP109" s="23"/>
      <c r="AQ109" s="23"/>
      <c r="AR109" s="23"/>
      <c r="AS109" s="23"/>
      <c r="AT109" s="23"/>
      <c r="AU109" s="23"/>
      <c r="AV109" s="23"/>
      <c r="AW109" s="23"/>
      <c r="AX109" s="23"/>
      <c r="AY109" s="23"/>
      <c r="AZ109" s="23"/>
      <c r="BA109" s="23"/>
      <c r="BB109" s="23"/>
      <c r="BD109" s="246"/>
    </row>
    <row r="110" spans="1:69" ht="31.8" customHeight="1">
      <c r="T110" s="245"/>
      <c r="U110" s="44"/>
      <c r="V110" s="44"/>
      <c r="W110" s="45"/>
      <c r="X110" s="45"/>
      <c r="Y110" s="35"/>
      <c r="Z110" s="35"/>
      <c r="AA110" s="23"/>
      <c r="AB110" s="23"/>
      <c r="AC110" s="23"/>
      <c r="AD110" s="23"/>
      <c r="AE110" s="23"/>
      <c r="AF110" s="23"/>
      <c r="AG110" s="23"/>
      <c r="AH110" s="23"/>
      <c r="AI110" s="23"/>
      <c r="AJ110" s="23"/>
      <c r="AK110" s="23"/>
      <c r="AL110" s="23"/>
      <c r="AM110" s="23"/>
      <c r="AN110" s="23"/>
      <c r="AO110" s="23"/>
      <c r="AP110" s="23"/>
      <c r="AQ110" s="23"/>
      <c r="AR110" s="23"/>
      <c r="AS110" s="23"/>
      <c r="AT110" s="23"/>
      <c r="AU110" s="23"/>
      <c r="AV110" s="23"/>
      <c r="AW110" s="23"/>
      <c r="AX110" s="23"/>
      <c r="AY110" s="23"/>
      <c r="AZ110" s="23"/>
      <c r="BA110" s="23"/>
      <c r="BB110" s="23"/>
      <c r="BD110" s="246"/>
    </row>
    <row r="111" spans="1:69" ht="31.8" customHeight="1">
      <c r="T111" s="245"/>
      <c r="U111" s="44"/>
      <c r="V111" s="44"/>
      <c r="W111" s="45"/>
      <c r="X111" s="45"/>
      <c r="Y111" s="35"/>
      <c r="Z111" s="35"/>
      <c r="AA111" s="23"/>
      <c r="AB111" s="23"/>
      <c r="AC111" s="23"/>
      <c r="AD111" s="23"/>
      <c r="AE111" s="23"/>
      <c r="AF111" s="23"/>
      <c r="AG111" s="23"/>
      <c r="AH111" s="23"/>
      <c r="AI111" s="23"/>
      <c r="AJ111" s="23"/>
      <c r="AK111" s="23"/>
      <c r="AL111" s="23"/>
      <c r="AM111" s="23"/>
      <c r="AN111" s="23"/>
      <c r="AO111" s="23"/>
      <c r="AP111" s="23"/>
      <c r="AQ111" s="23"/>
      <c r="AR111" s="23"/>
      <c r="AS111" s="23"/>
      <c r="AT111" s="23"/>
      <c r="AU111" s="23"/>
      <c r="AV111" s="23"/>
      <c r="AW111" s="23"/>
      <c r="AX111" s="23"/>
      <c r="AY111" s="23"/>
      <c r="AZ111" s="23"/>
      <c r="BA111" s="23"/>
      <c r="BB111" s="23"/>
      <c r="BD111" s="246"/>
    </row>
    <row r="112" spans="1:69" ht="39.9" customHeight="1">
      <c r="T112" s="245"/>
      <c r="U112" s="44"/>
      <c r="V112" s="44"/>
      <c r="W112" s="45"/>
      <c r="X112" s="45"/>
      <c r="Y112" s="35"/>
      <c r="Z112" s="35"/>
      <c r="AA112" s="23"/>
      <c r="AB112" s="23"/>
      <c r="AC112" s="23"/>
      <c r="AD112" s="23"/>
      <c r="AE112" s="23"/>
      <c r="AF112" s="23"/>
      <c r="AG112" s="23"/>
      <c r="AH112" s="23"/>
      <c r="AI112" s="23"/>
      <c r="AJ112" s="23"/>
      <c r="AK112" s="23"/>
      <c r="AL112" s="23"/>
      <c r="AM112" s="23"/>
      <c r="AN112" s="23"/>
      <c r="AO112" s="23"/>
      <c r="AP112" s="23"/>
      <c r="AQ112" s="23"/>
      <c r="AR112" s="23"/>
      <c r="AS112" s="23"/>
      <c r="AT112" s="23"/>
      <c r="AU112" s="23"/>
      <c r="AV112" s="23"/>
      <c r="AW112" s="23"/>
      <c r="AX112" s="23"/>
      <c r="AY112" s="23"/>
      <c r="AZ112" s="23"/>
      <c r="BA112" s="23"/>
      <c r="BB112" s="23"/>
      <c r="BD112" s="246"/>
    </row>
    <row r="113" spans="20:56" ht="39.9" customHeight="1">
      <c r="T113" s="245"/>
      <c r="U113" s="44"/>
      <c r="V113" s="44"/>
      <c r="W113" s="45"/>
      <c r="X113" s="45"/>
      <c r="Y113" s="35"/>
      <c r="Z113" s="35"/>
      <c r="AA113" s="23"/>
      <c r="AB113" s="23"/>
      <c r="AC113" s="23"/>
      <c r="AD113" s="23"/>
      <c r="AE113" s="23"/>
      <c r="AF113" s="23"/>
      <c r="AG113" s="563" t="s">
        <v>72</v>
      </c>
      <c r="AH113" s="563"/>
      <c r="AI113" s="563"/>
      <c r="AJ113" s="563"/>
      <c r="AK113" s="563"/>
      <c r="AL113" s="563"/>
      <c r="AM113" s="563"/>
      <c r="AN113" s="563"/>
      <c r="AO113" s="563"/>
      <c r="AP113" s="563"/>
      <c r="AQ113" s="23"/>
      <c r="AR113" s="23"/>
      <c r="AS113" s="23"/>
      <c r="AT113" s="23"/>
      <c r="AU113" s="23"/>
      <c r="AV113" s="23"/>
      <c r="AW113" s="23"/>
      <c r="AX113" s="23"/>
      <c r="AY113" s="23"/>
      <c r="AZ113" s="23"/>
      <c r="BA113" s="23"/>
      <c r="BB113" s="23"/>
      <c r="BD113" s="246"/>
    </row>
    <row r="114" spans="20:56" ht="39.9" customHeight="1">
      <c r="Y114" s="6"/>
      <c r="Z114" s="6"/>
      <c r="AA114" s="2"/>
      <c r="AB114" s="2"/>
      <c r="AC114" s="2"/>
      <c r="AD114" s="2"/>
      <c r="AE114" s="2"/>
      <c r="AF114" s="2"/>
    </row>
    <row r="115" spans="20:56" ht="39.9" customHeight="1">
      <c r="Y115" s="6"/>
      <c r="Z115" s="6"/>
      <c r="AA115" s="2"/>
      <c r="AB115" s="2"/>
      <c r="AC115" s="2"/>
      <c r="AD115" s="2"/>
      <c r="AE115" s="2"/>
      <c r="AF115" s="2"/>
    </row>
    <row r="116" spans="20:56" ht="39.9" customHeight="1">
      <c r="Y116" s="6"/>
      <c r="Z116" s="6"/>
      <c r="AA116" s="2"/>
      <c r="AB116" s="2"/>
      <c r="AC116" s="2"/>
      <c r="AD116" s="2"/>
      <c r="AE116" s="2"/>
      <c r="AF116" s="2"/>
    </row>
    <row r="117" spans="20:56" ht="39.9" customHeight="1">
      <c r="Y117" s="6"/>
      <c r="Z117" s="6"/>
      <c r="AA117" s="2"/>
      <c r="AB117" s="2"/>
      <c r="AC117" s="2"/>
      <c r="AD117" s="2"/>
      <c r="AE117" s="2"/>
      <c r="AF117" s="2"/>
    </row>
    <row r="118" spans="20:56" ht="39.9" customHeight="1">
      <c r="Y118" s="6"/>
      <c r="Z118" s="6"/>
      <c r="AA118" s="2"/>
      <c r="AB118" s="2"/>
      <c r="AC118" s="2"/>
      <c r="AD118" s="2"/>
      <c r="AE118" s="2"/>
      <c r="AF118" s="2"/>
    </row>
    <row r="119" spans="20:56" ht="39.9" customHeight="1">
      <c r="Y119" s="6"/>
      <c r="Z119" s="6"/>
      <c r="AA119" s="2"/>
      <c r="AB119" s="2"/>
      <c r="AC119" s="2"/>
      <c r="AD119" s="2"/>
      <c r="AE119" s="2"/>
      <c r="AF119" s="2"/>
    </row>
    <row r="120" spans="20:56" ht="39.9" customHeight="1">
      <c r="Y120" s="6"/>
      <c r="Z120" s="6"/>
      <c r="AA120" s="2"/>
      <c r="AB120" s="2"/>
      <c r="AC120" s="2"/>
      <c r="AD120" s="2"/>
      <c r="AE120" s="2"/>
      <c r="AF120" s="2"/>
    </row>
    <row r="121" spans="20:56" ht="39.9" customHeight="1">
      <c r="Y121" s="6"/>
      <c r="Z121" s="6"/>
      <c r="AA121" s="2"/>
      <c r="AB121" s="2"/>
      <c r="AC121" s="2"/>
      <c r="AD121" s="2"/>
      <c r="AE121" s="2"/>
      <c r="AF121" s="2"/>
    </row>
    <row r="122" spans="20:56" ht="39.9" customHeight="1">
      <c r="Y122" s="6"/>
      <c r="Z122" s="6"/>
      <c r="AA122" s="2"/>
      <c r="AB122" s="2"/>
      <c r="AC122" s="2"/>
      <c r="AD122" s="2"/>
      <c r="AE122" s="2"/>
      <c r="AF122" s="2"/>
    </row>
    <row r="123" spans="20:56" ht="39.9" customHeight="1">
      <c r="Y123" s="6"/>
      <c r="Z123" s="6"/>
      <c r="AA123" s="2"/>
      <c r="AB123" s="2"/>
      <c r="AC123" s="2"/>
      <c r="AD123" s="2"/>
      <c r="AE123" s="2"/>
      <c r="AF123" s="2"/>
    </row>
    <row r="124" spans="20:56" ht="39.9" customHeight="1">
      <c r="Y124" s="6"/>
      <c r="Z124" s="6"/>
      <c r="AA124" s="2"/>
      <c r="AB124" s="2"/>
      <c r="AC124" s="2"/>
      <c r="AD124" s="2"/>
      <c r="AE124" s="2"/>
      <c r="AF124" s="2"/>
    </row>
    <row r="125" spans="20:56" ht="39.9" customHeight="1">
      <c r="Y125" s="6"/>
      <c r="Z125" s="6"/>
      <c r="AA125" s="2"/>
      <c r="AB125" s="2"/>
      <c r="AC125" s="2"/>
      <c r="AD125" s="2"/>
      <c r="AE125" s="2"/>
      <c r="AF125" s="2"/>
    </row>
    <row r="126" spans="20:56" ht="39.9" customHeight="1">
      <c r="Y126" s="6"/>
      <c r="Z126" s="6"/>
      <c r="AA126" s="2"/>
      <c r="AB126" s="2"/>
      <c r="AC126" s="2"/>
      <c r="AD126" s="2"/>
      <c r="AE126" s="2"/>
      <c r="AF126" s="2"/>
    </row>
    <row r="127" spans="20:56" ht="39.9" customHeight="1">
      <c r="Y127" s="6"/>
      <c r="Z127" s="6"/>
      <c r="AA127" s="2"/>
      <c r="AB127" s="2"/>
      <c r="AC127" s="2"/>
      <c r="AD127" s="2"/>
      <c r="AE127" s="2"/>
      <c r="AF127" s="2"/>
    </row>
    <row r="128" spans="20:56" ht="39.9" customHeight="1">
      <c r="Y128" s="6"/>
      <c r="Z128" s="6"/>
      <c r="AA128" s="2"/>
      <c r="AB128" s="2"/>
      <c r="AC128" s="2"/>
      <c r="AD128" s="2"/>
      <c r="AE128" s="2"/>
      <c r="AF128" s="2"/>
    </row>
    <row r="129" spans="25:32" ht="39.9" customHeight="1">
      <c r="Y129" s="6"/>
      <c r="Z129" s="6"/>
      <c r="AA129" s="2"/>
      <c r="AB129" s="2"/>
      <c r="AC129" s="2"/>
      <c r="AD129" s="2"/>
      <c r="AE129" s="2"/>
      <c r="AF129" s="2"/>
    </row>
    <row r="130" spans="25:32" ht="39.9" customHeight="1">
      <c r="Y130" s="6"/>
      <c r="Z130" s="6"/>
      <c r="AA130" s="2"/>
      <c r="AB130" s="2"/>
      <c r="AC130" s="2"/>
      <c r="AD130" s="2"/>
      <c r="AE130" s="2"/>
      <c r="AF130" s="2"/>
    </row>
    <row r="131" spans="25:32" ht="39.9" customHeight="1">
      <c r="Y131" s="6"/>
      <c r="Z131" s="6"/>
      <c r="AA131" s="2"/>
      <c r="AB131" s="2"/>
      <c r="AC131" s="2"/>
      <c r="AD131" s="2"/>
      <c r="AE131" s="2"/>
      <c r="AF131" s="2"/>
    </row>
    <row r="132" spans="25:32" ht="39.9" customHeight="1">
      <c r="Y132" s="6"/>
      <c r="Z132" s="6"/>
      <c r="AA132" s="2"/>
      <c r="AB132" s="2"/>
      <c r="AC132" s="2"/>
      <c r="AD132" s="2"/>
      <c r="AE132" s="2"/>
      <c r="AF132" s="2"/>
    </row>
    <row r="133" spans="25:32" ht="39.9" customHeight="1">
      <c r="Y133" s="6"/>
      <c r="Z133" s="6"/>
      <c r="AA133" s="2"/>
      <c r="AB133" s="2"/>
      <c r="AC133" s="2"/>
      <c r="AD133" s="2"/>
      <c r="AE133" s="2"/>
      <c r="AF133" s="2"/>
    </row>
    <row r="134" spans="25:32" ht="39.9" customHeight="1">
      <c r="Y134" s="6"/>
      <c r="Z134" s="6"/>
      <c r="AA134" s="2"/>
      <c r="AB134" s="2"/>
      <c r="AC134" s="2"/>
      <c r="AD134" s="2"/>
      <c r="AE134" s="2"/>
      <c r="AF134" s="2"/>
    </row>
    <row r="135" spans="25:32" ht="39.9" customHeight="1">
      <c r="Y135" s="6"/>
      <c r="Z135" s="6"/>
      <c r="AA135" s="2"/>
      <c r="AB135" s="2"/>
      <c r="AC135" s="2"/>
      <c r="AD135" s="2"/>
      <c r="AE135" s="2"/>
      <c r="AF135" s="2"/>
    </row>
  </sheetData>
  <sheetProtection sheet="1" objects="1" scenarios="1"/>
  <mergeCells count="316">
    <mergeCell ref="AK96:AM96"/>
    <mergeCell ref="AN96:AP96"/>
    <mergeCell ref="AN95:AP95"/>
    <mergeCell ref="AR96:AV96"/>
    <mergeCell ref="AA99:AE99"/>
    <mergeCell ref="AA98:AE98"/>
    <mergeCell ref="AK98:AM98"/>
    <mergeCell ref="AN98:AP98"/>
    <mergeCell ref="AR99:AV99"/>
    <mergeCell ref="AA96:AE96"/>
    <mergeCell ref="AA95:AE95"/>
    <mergeCell ref="B86:B88"/>
    <mergeCell ref="C86:E88"/>
    <mergeCell ref="AR90:AV90"/>
    <mergeCell ref="AA93:AE93"/>
    <mergeCell ref="AA92:AE92"/>
    <mergeCell ref="AA90:AE90"/>
    <mergeCell ref="AG93:AJ93"/>
    <mergeCell ref="AG92:AJ92"/>
    <mergeCell ref="AG90:AJ90"/>
    <mergeCell ref="AK90:AM90"/>
    <mergeCell ref="AK92:AM92"/>
    <mergeCell ref="AK93:AM93"/>
    <mergeCell ref="AN93:AP93"/>
    <mergeCell ref="AR93:AV93"/>
    <mergeCell ref="U93:Y93"/>
    <mergeCell ref="U92:Y92"/>
    <mergeCell ref="U90:Y90"/>
    <mergeCell ref="B78:B80"/>
    <mergeCell ref="C78:E80"/>
    <mergeCell ref="B82:B84"/>
    <mergeCell ref="AG69:AJ69"/>
    <mergeCell ref="AK69:AM69"/>
    <mergeCell ref="AN69:AP69"/>
    <mergeCell ref="AX69:BB69"/>
    <mergeCell ref="U71:Y71"/>
    <mergeCell ref="AA71:AE71"/>
    <mergeCell ref="AG71:AJ71"/>
    <mergeCell ref="AK71:AM71"/>
    <mergeCell ref="C82:E84"/>
    <mergeCell ref="AX71:BB71"/>
    <mergeCell ref="AX74:AZ74"/>
    <mergeCell ref="AR71:AT71"/>
    <mergeCell ref="AU71:AV71"/>
    <mergeCell ref="U68:Y68"/>
    <mergeCell ref="AA68:AE68"/>
    <mergeCell ref="AG68:AJ68"/>
    <mergeCell ref="AK68:AM68"/>
    <mergeCell ref="AN68:AP68"/>
    <mergeCell ref="AR68:AV68"/>
    <mergeCell ref="AX68:BB68"/>
    <mergeCell ref="U69:Y69"/>
    <mergeCell ref="AA69:AE69"/>
    <mergeCell ref="AR69:AV69"/>
    <mergeCell ref="U65:Y65"/>
    <mergeCell ref="AA65:AE65"/>
    <mergeCell ref="AR63:AV63"/>
    <mergeCell ref="AG65:AJ65"/>
    <mergeCell ref="AK65:AM65"/>
    <mergeCell ref="AN65:AP65"/>
    <mergeCell ref="AR65:AV65"/>
    <mergeCell ref="AX65:BB65"/>
    <mergeCell ref="U66:Y66"/>
    <mergeCell ref="AA66:AE66"/>
    <mergeCell ref="AG66:AJ66"/>
    <mergeCell ref="AK66:AM66"/>
    <mergeCell ref="AN66:AP66"/>
    <mergeCell ref="AR66:AV66"/>
    <mergeCell ref="AX66:BB66"/>
    <mergeCell ref="U62:Y62"/>
    <mergeCell ref="AA62:AE62"/>
    <mergeCell ref="AG62:AJ62"/>
    <mergeCell ref="AK62:AM62"/>
    <mergeCell ref="AN62:AP62"/>
    <mergeCell ref="AR60:AV60"/>
    <mergeCell ref="AR62:AV62"/>
    <mergeCell ref="AX62:BB62"/>
    <mergeCell ref="U63:Y63"/>
    <mergeCell ref="AA63:AE63"/>
    <mergeCell ref="AG63:AJ63"/>
    <mergeCell ref="AK63:AM63"/>
    <mergeCell ref="AN63:AP63"/>
    <mergeCell ref="AX63:BB63"/>
    <mergeCell ref="U60:Y60"/>
    <mergeCell ref="AR53:AV53"/>
    <mergeCell ref="AR54:AV54"/>
    <mergeCell ref="AX57:BB57"/>
    <mergeCell ref="AX59:BB59"/>
    <mergeCell ref="AR57:AV57"/>
    <mergeCell ref="AA60:AE60"/>
    <mergeCell ref="AG60:AJ60"/>
    <mergeCell ref="AK60:AM60"/>
    <mergeCell ref="AN60:AP60"/>
    <mergeCell ref="AX60:BB60"/>
    <mergeCell ref="AN57:AP57"/>
    <mergeCell ref="AA53:AE53"/>
    <mergeCell ref="AG59:AJ59"/>
    <mergeCell ref="AK59:AM59"/>
    <mergeCell ref="AN59:AP59"/>
    <mergeCell ref="AR59:AV59"/>
    <mergeCell ref="AR33:AV33"/>
    <mergeCell ref="H33:P35"/>
    <mergeCell ref="AC38:AE38"/>
    <mergeCell ref="AR38:AS38"/>
    <mergeCell ref="AX38:AZ38"/>
    <mergeCell ref="B42:B44"/>
    <mergeCell ref="C42:E44"/>
    <mergeCell ref="B46:B48"/>
    <mergeCell ref="AJ48:AN50"/>
    <mergeCell ref="AK35:AM35"/>
    <mergeCell ref="AG35:AJ35"/>
    <mergeCell ref="AR35:AV35"/>
    <mergeCell ref="AX35:BB35"/>
    <mergeCell ref="C46:E48"/>
    <mergeCell ref="B50:B52"/>
    <mergeCell ref="C50:E52"/>
    <mergeCell ref="AJ39:AL46"/>
    <mergeCell ref="AM39:AN46"/>
    <mergeCell ref="AR26:AV26"/>
    <mergeCell ref="AN30:AP30"/>
    <mergeCell ref="AN29:AP29"/>
    <mergeCell ref="AK29:AM29"/>
    <mergeCell ref="AK30:AM30"/>
    <mergeCell ref="AG30:AJ30"/>
    <mergeCell ref="AG29:AJ29"/>
    <mergeCell ref="AN32:AP32"/>
    <mergeCell ref="AK32:AM32"/>
    <mergeCell ref="AG32:AJ32"/>
    <mergeCell ref="AX17:BB17"/>
    <mergeCell ref="AR17:AV17"/>
    <mergeCell ref="AN17:AP17"/>
    <mergeCell ref="AK17:AM17"/>
    <mergeCell ref="AG17:AJ17"/>
    <mergeCell ref="AA17:AE17"/>
    <mergeCell ref="U17:Y17"/>
    <mergeCell ref="U18:Y18"/>
    <mergeCell ref="AA18:AE18"/>
    <mergeCell ref="AG18:AJ18"/>
    <mergeCell ref="AK18:AM18"/>
    <mergeCell ref="AN18:AP18"/>
    <mergeCell ref="AR18:AV18"/>
    <mergeCell ref="AX2:AZ2"/>
    <mergeCell ref="B3:F4"/>
    <mergeCell ref="B6:B8"/>
    <mergeCell ref="C6:E8"/>
    <mergeCell ref="B10:B12"/>
    <mergeCell ref="C10:E12"/>
    <mergeCell ref="AJ12:AN14"/>
    <mergeCell ref="B14:B16"/>
    <mergeCell ref="C14:E16"/>
    <mergeCell ref="AC2:AE2"/>
    <mergeCell ref="AJ3:AL10"/>
    <mergeCell ref="AM3:AN10"/>
    <mergeCell ref="AR2:AS2"/>
    <mergeCell ref="U20:Y20"/>
    <mergeCell ref="AA20:AE20"/>
    <mergeCell ref="AG20:AJ20"/>
    <mergeCell ref="AK20:AM20"/>
    <mergeCell ref="AN20:AP20"/>
    <mergeCell ref="AR20:AV20"/>
    <mergeCell ref="AN21:AP21"/>
    <mergeCell ref="AK21:AM21"/>
    <mergeCell ref="AG21:AJ21"/>
    <mergeCell ref="AN24:AP24"/>
    <mergeCell ref="AN23:AP23"/>
    <mergeCell ref="AK23:AM23"/>
    <mergeCell ref="AK24:AM24"/>
    <mergeCell ref="AG24:AJ24"/>
    <mergeCell ref="AG23:AJ23"/>
    <mergeCell ref="AG53:AJ53"/>
    <mergeCell ref="AN27:AP27"/>
    <mergeCell ref="AN26:AP26"/>
    <mergeCell ref="AK26:AM26"/>
    <mergeCell ref="AK27:AM27"/>
    <mergeCell ref="AG27:AJ27"/>
    <mergeCell ref="AG26:AJ26"/>
    <mergeCell ref="AK33:AM33"/>
    <mergeCell ref="AG33:AJ33"/>
    <mergeCell ref="U53:Y53"/>
    <mergeCell ref="AX89:BB89"/>
    <mergeCell ref="AR89:AV89"/>
    <mergeCell ref="AN89:AP89"/>
    <mergeCell ref="AK89:AM89"/>
    <mergeCell ref="AG89:AJ89"/>
    <mergeCell ref="AA89:AE89"/>
    <mergeCell ref="U89:Y89"/>
    <mergeCell ref="U56:Y56"/>
    <mergeCell ref="AA56:AE56"/>
    <mergeCell ref="AG56:AJ56"/>
    <mergeCell ref="AK56:AM56"/>
    <mergeCell ref="AN56:AP56"/>
    <mergeCell ref="AR56:AV56"/>
    <mergeCell ref="AX56:BB56"/>
    <mergeCell ref="U57:Y57"/>
    <mergeCell ref="AA57:AE57"/>
    <mergeCell ref="AG57:AJ57"/>
    <mergeCell ref="AJ84:AN86"/>
    <mergeCell ref="AK57:AM57"/>
    <mergeCell ref="AN71:AP71"/>
    <mergeCell ref="U59:Y59"/>
    <mergeCell ref="AA59:AE59"/>
    <mergeCell ref="AX53:BB53"/>
    <mergeCell ref="AX20:BB20"/>
    <mergeCell ref="AX18:BB18"/>
    <mergeCell ref="AA35:AE35"/>
    <mergeCell ref="U35:Y35"/>
    <mergeCell ref="U33:Y33"/>
    <mergeCell ref="AA33:AE33"/>
    <mergeCell ref="AA32:AE32"/>
    <mergeCell ref="U32:Y32"/>
    <mergeCell ref="U30:Y30"/>
    <mergeCell ref="AA30:AE30"/>
    <mergeCell ref="AA29:AE29"/>
    <mergeCell ref="U29:Y29"/>
    <mergeCell ref="U27:Y27"/>
    <mergeCell ref="AA27:AE27"/>
    <mergeCell ref="AA26:AE26"/>
    <mergeCell ref="U26:Y26"/>
    <mergeCell ref="U24:Y24"/>
    <mergeCell ref="AA24:AE24"/>
    <mergeCell ref="AA23:AE23"/>
    <mergeCell ref="U23:Y23"/>
    <mergeCell ref="U21:Y21"/>
    <mergeCell ref="AA21:AE21"/>
    <mergeCell ref="AN35:AP35"/>
    <mergeCell ref="AN33:AP33"/>
    <mergeCell ref="AX26:BB26"/>
    <mergeCell ref="AX24:BB24"/>
    <mergeCell ref="AR24:AV24"/>
    <mergeCell ref="AR23:AV23"/>
    <mergeCell ref="AX23:BB23"/>
    <mergeCell ref="AX21:BB21"/>
    <mergeCell ref="AR21:AV21"/>
    <mergeCell ref="U54:Y54"/>
    <mergeCell ref="AA54:AE54"/>
    <mergeCell ref="AG54:AJ54"/>
    <mergeCell ref="AK54:AM54"/>
    <mergeCell ref="AN54:AP54"/>
    <mergeCell ref="AX54:BB54"/>
    <mergeCell ref="AX33:BB33"/>
    <mergeCell ref="AX32:BB32"/>
    <mergeCell ref="AX30:BB30"/>
    <mergeCell ref="AR32:AV32"/>
    <mergeCell ref="AR30:AV30"/>
    <mergeCell ref="AR29:AV29"/>
    <mergeCell ref="AX29:BB29"/>
    <mergeCell ref="AX27:BB27"/>
    <mergeCell ref="AR27:AV27"/>
    <mergeCell ref="AN53:AP53"/>
    <mergeCell ref="AK53:AM53"/>
    <mergeCell ref="U107:Y107"/>
    <mergeCell ref="U105:Y105"/>
    <mergeCell ref="U104:Y104"/>
    <mergeCell ref="U102:Y102"/>
    <mergeCell ref="U101:Y101"/>
    <mergeCell ref="U99:Y99"/>
    <mergeCell ref="U98:Y98"/>
    <mergeCell ref="U96:Y96"/>
    <mergeCell ref="U95:Y95"/>
    <mergeCell ref="AG107:AJ107"/>
    <mergeCell ref="AG105:AJ105"/>
    <mergeCell ref="AG104:AJ104"/>
    <mergeCell ref="AG102:AJ102"/>
    <mergeCell ref="AG101:AJ101"/>
    <mergeCell ref="AG99:AJ99"/>
    <mergeCell ref="AG98:AJ98"/>
    <mergeCell ref="AG96:AJ96"/>
    <mergeCell ref="AG95:AJ95"/>
    <mergeCell ref="AA101:AE101"/>
    <mergeCell ref="I69:Q71"/>
    <mergeCell ref="I105:Q107"/>
    <mergeCell ref="BG57:BO59"/>
    <mergeCell ref="AX107:BB107"/>
    <mergeCell ref="AX105:BB105"/>
    <mergeCell ref="AX104:BB104"/>
    <mergeCell ref="AX102:BB102"/>
    <mergeCell ref="AX101:BB101"/>
    <mergeCell ref="AX99:BB99"/>
    <mergeCell ref="AX98:BB98"/>
    <mergeCell ref="AX96:BB96"/>
    <mergeCell ref="AX95:BB95"/>
    <mergeCell ref="AX93:BB93"/>
    <mergeCell ref="AX92:BB92"/>
    <mergeCell ref="AX90:BB90"/>
    <mergeCell ref="AJ75:AL82"/>
    <mergeCell ref="AM75:AN82"/>
    <mergeCell ref="AA107:AE107"/>
    <mergeCell ref="AA105:AE105"/>
    <mergeCell ref="AA104:AE104"/>
    <mergeCell ref="AA102:AE102"/>
    <mergeCell ref="AC74:AE74"/>
    <mergeCell ref="AR74:AS74"/>
    <mergeCell ref="AG113:AP113"/>
    <mergeCell ref="AN90:AP90"/>
    <mergeCell ref="AN92:AP92"/>
    <mergeCell ref="AR107:AV107"/>
    <mergeCell ref="AR104:AV104"/>
    <mergeCell ref="AR92:AV92"/>
    <mergeCell ref="AR95:AV95"/>
    <mergeCell ref="AR98:AV98"/>
    <mergeCell ref="AR101:AV101"/>
    <mergeCell ref="AN107:AP107"/>
    <mergeCell ref="AN105:AP105"/>
    <mergeCell ref="AN104:AP104"/>
    <mergeCell ref="AN102:AP102"/>
    <mergeCell ref="AN101:AP101"/>
    <mergeCell ref="AN99:AP99"/>
    <mergeCell ref="AK107:AM107"/>
    <mergeCell ref="AK105:AM105"/>
    <mergeCell ref="AK104:AM104"/>
    <mergeCell ref="AK102:AM102"/>
    <mergeCell ref="AK99:AM99"/>
    <mergeCell ref="AK101:AM101"/>
    <mergeCell ref="AR105:AV105"/>
    <mergeCell ref="AR102:AV102"/>
    <mergeCell ref="AK95:AM95"/>
  </mergeCells>
  <phoneticPr fontId="1"/>
  <conditionalFormatting sqref="U18 AA18 AG18 AK18 AN18 AR18 AX18 U21 AA21 AG21 AK21 AN21 AR21 AX21 U24 AA24 AG24 AK24 AN24 AR24 AX24 U27 AA27 AG27 AK27 AN27 AR27 AX27 U30 AA30 AG30 AK30 AN30 AR30 AX30 U33 AA33 AG33 AK33 AN33 AR33 AX33">
    <cfRule type="expression" dxfId="545" priority="8743">
      <formula>U$17="日"</formula>
    </cfRule>
    <cfRule type="expression" dxfId="544" priority="8745">
      <formula>U20&lt;&gt;""</formula>
    </cfRule>
    <cfRule type="expression" dxfId="543" priority="8744">
      <formula>U$17="土"</formula>
    </cfRule>
    <cfRule type="expression" dxfId="542" priority="8742">
      <formula>MONTH(U18)&lt;&gt;$C$10</formula>
    </cfRule>
  </conditionalFormatting>
  <conditionalFormatting sqref="U19 W19:AA19 AC19:AG19 AJ19:AR19 AT19:AX19 U22 W22:AA22 AC22:AG22 AJ22:AR22 AT22:AX22 U25 W25:AA25 AC25:AG25 AJ25:AR25 AT25:AX25 U28 W28:AA28 AC28:AG28 AJ28:AR28 AT28:AX28 U31 W31:AA31 AC31:AG31 AJ31:AR31 AT31:AX31 U34 W34:AA34 AC34:AG34 AJ34:AR34 AT34:AX34 W55:AA55 AC55:AG55 AJ55:AR55 AT55:AX55 U58 W58:AA58 AC58:AG58 AJ58:AR58 AT58:AX58 U61 W61:AA61 AC61:AG61 AJ61:AR61 AT61:AX61 U64 W64:AA64 AC64:AG64 AJ64:AR64 AT64:AX64 U67 W67:AA67 AC67:AG67 AJ67:AR67 AT67:AX67 U70 W70:AA70 AC70:AG70 AJ70:AR70 AT70:AX70 W91:AA91 AC91:AG91 AJ91:AR91 AT91:AX91 U94 W94:AA94 AC94:AG94 AJ94:AR94 AT94:AX94 U97 W97:AA97 AC97:AG97 AJ97:AR97 AT97:AX97 U100 W100:AA100 AC100:AG100 AJ100:AR100 AT100:AX100 U103 W103:AA103 AC103:AG103 AJ103:AR103 AT103:AX103 U106 W106:AA106 AC106:AG106 AJ106:AR106 AT106:AX106">
    <cfRule type="expression" dxfId="541" priority="1001">
      <formula>MONTH(U19)&lt;&gt;$C$10</formula>
    </cfRule>
  </conditionalFormatting>
  <conditionalFormatting sqref="U20">
    <cfRule type="expression" dxfId="540" priority="8741">
      <formula>U20&lt;&gt;""</formula>
    </cfRule>
    <cfRule type="expression" dxfId="539" priority="8739">
      <formula>U$17="土"</formula>
    </cfRule>
    <cfRule type="expression" dxfId="538" priority="8738">
      <formula>U$17="日"</formula>
    </cfRule>
    <cfRule type="expression" dxfId="537" priority="8737">
      <formula>MONTH(U18)&lt;&gt;$C$10</formula>
    </cfRule>
  </conditionalFormatting>
  <conditionalFormatting sqref="U35">
    <cfRule type="expression" dxfId="536" priority="998">
      <formula>U35&lt;&gt;""</formula>
    </cfRule>
    <cfRule type="expression" dxfId="535" priority="955">
      <formula>U$17="土"</formula>
    </cfRule>
    <cfRule type="expression" dxfId="534" priority="954">
      <formula>U$17="日"</formula>
    </cfRule>
  </conditionalFormatting>
  <conditionalFormatting sqref="U39">
    <cfRule type="expression" dxfId="533" priority="849">
      <formula>U39="日"</formula>
    </cfRule>
    <cfRule type="expression" dxfId="532" priority="848">
      <formula>U39="土"</formula>
    </cfRule>
  </conditionalFormatting>
  <conditionalFormatting sqref="U44">
    <cfRule type="expression" dxfId="531" priority="9366">
      <formula>#REF!&lt;&gt;""</formula>
    </cfRule>
    <cfRule type="expression" dxfId="530" priority="9365">
      <formula>U$3="土"</formula>
    </cfRule>
    <cfRule type="expression" dxfId="529" priority="9364">
      <formula>U$3="日"</formula>
    </cfRule>
  </conditionalFormatting>
  <conditionalFormatting sqref="U54 AA54 AG54 AK54 AN54 AR54 AX54 U57 AA57 AG57 AK57 AN57 AR57 AX57 U60 AA60 AG60 AK60 AN60 AX60 U63 AA63 AG63 AK63 AN63 AX63 U66 AA66 AG66 AK66 AN66 AX66 U69 AA69 AG69 AK69 AN69 AX69">
    <cfRule type="expression" dxfId="528" priority="9380">
      <formula>MONTH(U54)&lt;&gt;$C$46</formula>
    </cfRule>
    <cfRule type="expression" dxfId="527" priority="9383">
      <formula>U56&lt;&gt;""</formula>
    </cfRule>
    <cfRule type="expression" dxfId="526" priority="9382">
      <formula>U$17="土"</formula>
    </cfRule>
    <cfRule type="expression" dxfId="525" priority="9381">
      <formula>U$17="日"</formula>
    </cfRule>
  </conditionalFormatting>
  <conditionalFormatting sqref="U55">
    <cfRule type="expression" dxfId="524" priority="916">
      <formula>MONTH(U55)&lt;&gt;$C$10</formula>
    </cfRule>
  </conditionalFormatting>
  <conditionalFormatting sqref="U56 AA56 AG56 AK56 AX56 U59 AA59 AG59 AK59 AN59 AX59 U62 AA62 AG62 AK62 AN62 AX62 U65 AA65 AG65 AK65 AN65 AX65 U68 AA68 AG68 AK68 AN68 AX68 U71 AA71 AG71 AK71 AN71 AX71">
    <cfRule type="expression" dxfId="523" priority="869">
      <formula>MONTH(U54)&lt;&gt;$C$46</formula>
    </cfRule>
  </conditionalFormatting>
  <conditionalFormatting sqref="U71">
    <cfRule type="expression" dxfId="522" priority="9379">
      <formula>U71&lt;&gt;""</formula>
    </cfRule>
    <cfRule type="expression" dxfId="521" priority="870">
      <formula>U$17="日"</formula>
    </cfRule>
    <cfRule type="expression" dxfId="520" priority="913">
      <formula>U$17="土"</formula>
    </cfRule>
  </conditionalFormatting>
  <conditionalFormatting sqref="U87 W87:AE87">
    <cfRule type="expression" dxfId="519" priority="11785">
      <formula>X93&lt;&gt;""</formula>
    </cfRule>
  </conditionalFormatting>
  <conditionalFormatting sqref="U87">
    <cfRule type="expression" dxfId="518" priority="11784">
      <formula>U$3="土"</formula>
    </cfRule>
    <cfRule type="expression" dxfId="517" priority="11783">
      <formula>U$3="日"</formula>
    </cfRule>
  </conditionalFormatting>
  <conditionalFormatting sqref="U90 AA90 AG90 AK90 AN90 AR90 AX90 U93 AA93 AG93 AK93 AN93 AR93 AX93 U96 AA96 AG96 AK96 AN96 AR96 AX96 U99 AA99 AG99 AK99 AN99 AR99 AX99 U102 AA102 AG102 AK102 AN102 AR102 AX102 U105 AA105 AG105 AK105 AN105 AR105 AX105">
    <cfRule type="expression" dxfId="516" priority="11809">
      <formula>U$17="土"</formula>
    </cfRule>
    <cfRule type="expression" dxfId="515" priority="11807">
      <formula>MONTH(U90)&lt;&gt;$C$82</formula>
    </cfRule>
    <cfRule type="expression" dxfId="514" priority="11808">
      <formula>U$17="日"</formula>
    </cfRule>
    <cfRule type="expression" dxfId="513" priority="11810">
      <formula>U92&lt;&gt;""</formula>
    </cfRule>
  </conditionalFormatting>
  <conditionalFormatting sqref="U91">
    <cfRule type="expression" dxfId="512" priority="831">
      <formula>MONTH(U91)&lt;&gt;$C$10</formula>
    </cfRule>
  </conditionalFormatting>
  <conditionalFormatting sqref="U92 AA20 AG20 AK20 AN20 AR20 AX20 U23 AA23 AG23 AK23 AN23 AR23 AX23 U26 AA26 AG26 AK26 AN26 AR26 AX26 U29 AA29 AG29 AK29 AN29 AR29 AX29 U32 AA32 AG32 AK32 AN32 AR32 AX32 AA35 AG35 AK35 AN35 AR35 AX35 U56 AA56 AG56 AK56 AX56 U59 AA59 AG59 AK59 AN59 AX59 U62 AA62 AG62 AK62 AN62 AX62 U65 AA65 AG65 AK65 AN65 AX65 U68 AA68 AG68 AK68 AN68 AX68 AA71 AG71 AK71 AN71 AX71 AA92 AG92 AK92 AR92 AX92 U95 AA95 AG95 AK95 AN95 AR95 AX95 U98 AA98 AG98 AK98 AN98 AR98 AX98 U101 AA101 AG101 AK101 AN101 AR101 AX101 U104 AA104 AG104 AK104 AN104 AR104 AX104 AA107 AG107 AK107 AN107 AR107">
    <cfRule type="expression" dxfId="511" priority="1000">
      <formula>U$17="日"</formula>
    </cfRule>
  </conditionalFormatting>
  <conditionalFormatting sqref="U92">
    <cfRule type="expression" dxfId="510" priority="999">
      <formula>MONTH(U90)&lt;&gt;$C$82</formula>
    </cfRule>
  </conditionalFormatting>
  <conditionalFormatting sqref="U107">
    <cfRule type="expression" dxfId="509" priority="784">
      <formula>U$17="日"</formula>
    </cfRule>
    <cfRule type="expression" dxfId="508" priority="785">
      <formula>U$17="土"</formula>
    </cfRule>
    <cfRule type="expression" dxfId="507" priority="828">
      <formula>U107&lt;&gt;""</formula>
    </cfRule>
  </conditionalFormatting>
  <conditionalFormatting sqref="U44:V44">
    <cfRule type="expression" dxfId="506" priority="693">
      <formula>MONTH(U44)&lt;&gt;$U$38</formula>
    </cfRule>
  </conditionalFormatting>
  <conditionalFormatting sqref="U44:W44 Y44 AA44 AC44">
    <cfRule type="expression" dxfId="505" priority="11599">
      <formula>U$3="日"</formula>
    </cfRule>
    <cfRule type="expression" dxfId="504" priority="11601">
      <formula>V44&lt;&gt;""</formula>
    </cfRule>
    <cfRule type="expression" dxfId="503" priority="11600">
      <formula>U$3="土"</formula>
    </cfRule>
  </conditionalFormatting>
  <conditionalFormatting sqref="U42:Y42 U46:Y46 U48:Y48 U50:Y50 X44">
    <cfRule type="expression" dxfId="502" priority="521">
      <formula>MONTH(U42)&lt;&gt;$U$38</formula>
    </cfRule>
  </conditionalFormatting>
  <conditionalFormatting sqref="U42:Y42 X44 U46:Y46 U48:Y48 U50:Y50">
    <cfRule type="expression" dxfId="501" priority="524">
      <formula>V42&lt;&gt;""</formula>
    </cfRule>
    <cfRule type="expression" dxfId="500" priority="522">
      <formula>U$3="日"</formula>
    </cfRule>
    <cfRule type="expression" dxfId="499" priority="523">
      <formula>U$3="土"</formula>
    </cfRule>
  </conditionalFormatting>
  <conditionalFormatting sqref="U3:AG3">
    <cfRule type="expression" dxfId="498" priority="702">
      <formula>U3="日"</formula>
    </cfRule>
    <cfRule type="expression" dxfId="497" priority="701">
      <formula>U3="土"</formula>
    </cfRule>
  </conditionalFormatting>
  <conditionalFormatting sqref="U4:AG4 U6:AG6 U8:AG8 U10:AG10 U12:AG12 U14:AG14">
    <cfRule type="expression" dxfId="496" priority="533">
      <formula>MONTH(U4)&lt;&gt;$U$2</formula>
    </cfRule>
    <cfRule type="expression" dxfId="495" priority="535">
      <formula>U$3="土"</formula>
    </cfRule>
    <cfRule type="expression" dxfId="494" priority="536">
      <formula>V4&lt;&gt;""</formula>
    </cfRule>
    <cfRule type="expression" dxfId="493" priority="534">
      <formula>U$3="日"</formula>
    </cfRule>
  </conditionalFormatting>
  <conditionalFormatting sqref="U40:AG40 AF42:AG42 AF44 AF46:AG46 AF48:AG48 AF50:AG50">
    <cfRule type="expression" dxfId="492" priority="412">
      <formula>V40&lt;&gt;""</formula>
    </cfRule>
    <cfRule type="expression" dxfId="491" priority="411">
      <formula>U$3="土"</formula>
    </cfRule>
    <cfRule type="expression" dxfId="490" priority="410">
      <formula>U$3="日"</formula>
    </cfRule>
  </conditionalFormatting>
  <conditionalFormatting sqref="U75:AG75">
    <cfRule type="expression" dxfId="489" priority="716">
      <formula>U75="日"</formula>
    </cfRule>
    <cfRule type="expression" dxfId="488" priority="715">
      <formula>U75="土"</formula>
    </cfRule>
  </conditionalFormatting>
  <conditionalFormatting sqref="U76:AG76">
    <cfRule type="expression" dxfId="487" priority="631">
      <formula>U$3="土"</formula>
    </cfRule>
    <cfRule type="expression" dxfId="486" priority="632">
      <formula>V76&lt;&gt;""</formula>
    </cfRule>
    <cfRule type="expression" dxfId="485" priority="630">
      <formula>U$3="日"</formula>
    </cfRule>
    <cfRule type="expression" dxfId="484" priority="629">
      <formula>MONTH(U76)&lt;&gt;$U$74</formula>
    </cfRule>
  </conditionalFormatting>
  <conditionalFormatting sqref="U78:AG78">
    <cfRule type="expression" dxfId="483" priority="70">
      <formula>U$3="日"</formula>
    </cfRule>
    <cfRule type="expression" dxfId="482" priority="71">
      <formula>U$3="土"</formula>
    </cfRule>
    <cfRule type="expression" dxfId="481" priority="69">
      <formula>MONTH(U78)&lt;&gt;$U$74</formula>
    </cfRule>
    <cfRule type="expression" dxfId="480" priority="72">
      <formula>V78&lt;&gt;""</formula>
    </cfRule>
  </conditionalFormatting>
  <conditionalFormatting sqref="U80:AG80">
    <cfRule type="expression" dxfId="479" priority="65">
      <formula>MONTH(U80)&lt;&gt;$U$74</formula>
    </cfRule>
    <cfRule type="expression" dxfId="478" priority="68">
      <formula>V80&lt;&gt;""</formula>
    </cfRule>
    <cfRule type="expression" dxfId="477" priority="67">
      <formula>U$3="土"</formula>
    </cfRule>
    <cfRule type="expression" dxfId="476" priority="66">
      <formula>U$3="日"</formula>
    </cfRule>
  </conditionalFormatting>
  <conditionalFormatting sqref="U82:AG82">
    <cfRule type="expression" dxfId="475" priority="61">
      <formula>MONTH(U82)&lt;&gt;$U$74</formula>
    </cfRule>
    <cfRule type="expression" dxfId="474" priority="63">
      <formula>U$3="土"</formula>
    </cfRule>
    <cfRule type="expression" dxfId="473" priority="64">
      <formula>V82&lt;&gt;""</formula>
    </cfRule>
    <cfRule type="expression" dxfId="472" priority="62">
      <formula>U$3="日"</formula>
    </cfRule>
  </conditionalFormatting>
  <conditionalFormatting sqref="U84:AG84">
    <cfRule type="expression" dxfId="471" priority="57">
      <formula>MONTH(U84)&lt;&gt;$U$74</formula>
    </cfRule>
    <cfRule type="expression" dxfId="470" priority="59">
      <formula>U$3="土"</formula>
    </cfRule>
    <cfRule type="expression" dxfId="469" priority="60">
      <formula>V84&lt;&gt;""</formula>
    </cfRule>
    <cfRule type="expression" dxfId="468" priority="58">
      <formula>U$3="日"</formula>
    </cfRule>
  </conditionalFormatting>
  <conditionalFormatting sqref="U86:AG86">
    <cfRule type="expression" dxfId="467" priority="56">
      <formula>V86&lt;&gt;""</formula>
    </cfRule>
    <cfRule type="expression" dxfId="466" priority="54">
      <formula>U$3="日"</formula>
    </cfRule>
    <cfRule type="expression" dxfId="465" priority="55">
      <formula>U$3="土"</formula>
    </cfRule>
  </conditionalFormatting>
  <conditionalFormatting sqref="U86:AG87">
    <cfRule type="expression" dxfId="464" priority="53">
      <formula>MONTH(U86)&lt;&gt;$U$74</formula>
    </cfRule>
  </conditionalFormatting>
  <conditionalFormatting sqref="V42 V44 V46 V48 V50">
    <cfRule type="expression" dxfId="463" priority="664">
      <formula>W42&lt;&gt;""</formula>
    </cfRule>
    <cfRule type="expression" dxfId="462" priority="663">
      <formula>V$3="土"</formula>
    </cfRule>
    <cfRule type="expression" dxfId="461" priority="662">
      <formula>V$3="日"</formula>
    </cfRule>
  </conditionalFormatting>
  <conditionalFormatting sqref="V42 V46 V48 V50 V44">
    <cfRule type="expression" dxfId="460" priority="661">
      <formula>MONTH(V42)&lt;&gt;$U$38</formula>
    </cfRule>
  </conditionalFormatting>
  <conditionalFormatting sqref="V44">
    <cfRule type="expression" dxfId="459" priority="694">
      <formula>F$3="日"</formula>
    </cfRule>
    <cfRule type="expression" dxfId="458" priority="695">
      <formula>F$3="土"</formula>
    </cfRule>
    <cfRule type="expression" dxfId="457" priority="696">
      <formula>U44&lt;&gt;""</formula>
    </cfRule>
  </conditionalFormatting>
  <conditionalFormatting sqref="V87">
    <cfRule type="expression" dxfId="456" priority="9004">
      <formula>#REF!="日"</formula>
    </cfRule>
    <cfRule type="expression" dxfId="455" priority="9006">
      <formula>W87&lt;&gt;""</formula>
    </cfRule>
    <cfRule type="expression" dxfId="454" priority="9005">
      <formula>#REF!="土"</formula>
    </cfRule>
  </conditionalFormatting>
  <conditionalFormatting sqref="W39 Y39:AG39">
    <cfRule type="expression" dxfId="453" priority="934">
      <formula>W39="日"</formula>
    </cfRule>
    <cfRule type="expression" dxfId="452" priority="933">
      <formula>W39="土"</formula>
    </cfRule>
  </conditionalFormatting>
  <conditionalFormatting sqref="X42">
    <cfRule type="expression" dxfId="451" priority="518">
      <formula>X$3="日"</formula>
    </cfRule>
    <cfRule type="expression" dxfId="450" priority="517">
      <formula>MONTH(X42)&lt;&gt;$U$38</formula>
    </cfRule>
    <cfRule type="expression" dxfId="449" priority="520">
      <formula>Y42&lt;&gt;""</formula>
    </cfRule>
    <cfRule type="expression" dxfId="448" priority="519">
      <formula>X$3="土"</formula>
    </cfRule>
  </conditionalFormatting>
  <conditionalFormatting sqref="X44">
    <cfRule type="expression" dxfId="447" priority="527">
      <formula>H$3="土"</formula>
    </cfRule>
    <cfRule type="expression" dxfId="446" priority="526">
      <formula>H$3="日"</formula>
    </cfRule>
    <cfRule type="expression" dxfId="445" priority="525">
      <formula>MONTH(X44)&lt;&gt;$U$38</formula>
    </cfRule>
    <cfRule type="expression" dxfId="444" priority="528">
      <formula>W44&lt;&gt;""</formula>
    </cfRule>
    <cfRule type="expression" dxfId="443" priority="532">
      <formula>Y44&lt;&gt;""</formula>
    </cfRule>
  </conditionalFormatting>
  <conditionalFormatting sqref="X46">
    <cfRule type="expression" dxfId="442" priority="515">
      <formula>X$3="土"</formula>
    </cfRule>
    <cfRule type="expression" dxfId="441" priority="516">
      <formula>Y46&lt;&gt;""</formula>
    </cfRule>
    <cfRule type="expression" dxfId="440" priority="513">
      <formula>MONTH(X46)&lt;&gt;$U$38</formula>
    </cfRule>
    <cfRule type="expression" dxfId="439" priority="514">
      <formula>X$3="日"</formula>
    </cfRule>
  </conditionalFormatting>
  <conditionalFormatting sqref="X48">
    <cfRule type="expression" dxfId="438" priority="509">
      <formula>MONTH(X48)&lt;&gt;$U$38</formula>
    </cfRule>
    <cfRule type="expression" dxfId="437" priority="511">
      <formula>X$3="土"</formula>
    </cfRule>
    <cfRule type="expression" dxfId="436" priority="512">
      <formula>Y48&lt;&gt;""</formula>
    </cfRule>
    <cfRule type="expression" dxfId="435" priority="510">
      <formula>X$3="日"</formula>
    </cfRule>
  </conditionalFormatting>
  <conditionalFormatting sqref="X50">
    <cfRule type="expression" dxfId="434" priority="508">
      <formula>Y50&lt;&gt;""</formula>
    </cfRule>
    <cfRule type="expression" dxfId="433" priority="507">
      <formula>X$3="土"</formula>
    </cfRule>
    <cfRule type="expression" dxfId="432" priority="506">
      <formula>X$3="日"</formula>
    </cfRule>
    <cfRule type="expression" dxfId="431" priority="505">
      <formula>MONTH(X50)&lt;&gt;$U$38</formula>
    </cfRule>
  </conditionalFormatting>
  <conditionalFormatting sqref="X76">
    <cfRule type="expression" dxfId="430" priority="171">
      <formula>X$3="土"</formula>
    </cfRule>
    <cfRule type="expression" dxfId="429" priority="172">
      <formula>AA82&lt;&gt;""</formula>
    </cfRule>
    <cfRule type="expression" dxfId="428" priority="170">
      <formula>X$3="日"</formula>
    </cfRule>
    <cfRule type="expression" dxfId="427" priority="169">
      <formula>MONTH(X76)&lt;&gt;$U$74</formula>
    </cfRule>
  </conditionalFormatting>
  <conditionalFormatting sqref="X44:Y44">
    <cfRule type="expression" dxfId="426" priority="531">
      <formula>X$3="土"</formula>
    </cfRule>
    <cfRule type="expression" dxfId="425" priority="529">
      <formula>MONTH(X44)&lt;&gt;$U$38</formula>
    </cfRule>
    <cfRule type="expression" dxfId="424" priority="530">
      <formula>X$3="日"</formula>
    </cfRule>
  </conditionalFormatting>
  <conditionalFormatting sqref="Y44 AA44 AC44 U44:W44">
    <cfRule type="expression" dxfId="423" priority="11598">
      <formula>MONTH(U44)&lt;&gt;$U$38</formula>
    </cfRule>
  </conditionalFormatting>
  <conditionalFormatting sqref="Y44">
    <cfRule type="expression" dxfId="422" priority="10995">
      <formula>#REF!&lt;&gt;""</formula>
    </cfRule>
  </conditionalFormatting>
  <conditionalFormatting sqref="Z18 AF18 AW18 Z21 AF21 AW21 Z24 AF24 AW24 Z27 AF27 AW27 Z30 AF30 AW30 AF33 AW33 Z33">
    <cfRule type="expression" dxfId="421" priority="8740">
      <formula>MONTH(V20)&lt;&gt;$C$10</formula>
    </cfRule>
  </conditionalFormatting>
  <conditionalFormatting sqref="Z18 AF18 AW18 Z21 AF21 AW21 Z24 AF24 AW24 Z27 AF27 AW27 Z30 AF30 AW30 AF33 AW33 AF54 AW54 Z57 AF57 AW57 Z60 AF60 AW60 Z63 AF63 AW63 Z66 AF66 AW66 AF69 AW69 AF90 AW90 Z93 AF93 AW93 Z96 AF96 AW96 Z99 AF99 AW99 Z102 AF102 AW102 AF105 AW105">
    <cfRule type="expression" dxfId="420" priority="994">
      <formula>Z18&lt;&gt;""</formula>
    </cfRule>
    <cfRule type="expression" dxfId="419" priority="993">
      <formula>W$17="土"</formula>
    </cfRule>
  </conditionalFormatting>
  <conditionalFormatting sqref="Z33">
    <cfRule type="expression" dxfId="418" priority="949">
      <formula>Z33&lt;&gt;""</formula>
    </cfRule>
    <cfRule type="expression" dxfId="417" priority="948">
      <formula>W$17="土"</formula>
    </cfRule>
    <cfRule type="expression" dxfId="416" priority="947">
      <formula>W$17="日"</formula>
    </cfRule>
  </conditionalFormatting>
  <conditionalFormatting sqref="Z42">
    <cfRule type="expression" dxfId="415" priority="491">
      <formula>Z$3="土"</formula>
    </cfRule>
    <cfRule type="expression" dxfId="414" priority="492">
      <formula>AA42&lt;&gt;""</formula>
    </cfRule>
    <cfRule type="expression" dxfId="413" priority="490">
      <formula>Z$3="日"</formula>
    </cfRule>
    <cfRule type="expression" dxfId="412" priority="489">
      <formula>MONTH(Z42)&lt;&gt;$U$38</formula>
    </cfRule>
  </conditionalFormatting>
  <conditionalFormatting sqref="Z44">
    <cfRule type="expression" dxfId="411" priority="500">
      <formula>Y44&lt;&gt;""</formula>
    </cfRule>
    <cfRule type="expression" dxfId="410" priority="499">
      <formula>J$3="土"</formula>
    </cfRule>
    <cfRule type="expression" dxfId="409" priority="498">
      <formula>J$3="日"</formula>
    </cfRule>
    <cfRule type="expression" dxfId="408" priority="497">
      <formula>MONTH(Z44)&lt;&gt;$U$38</formula>
    </cfRule>
    <cfRule type="expression" dxfId="407" priority="504">
      <formula>AA44&lt;&gt;""</formula>
    </cfRule>
  </conditionalFormatting>
  <conditionalFormatting sqref="Z46">
    <cfRule type="expression" dxfId="406" priority="488">
      <formula>AA46&lt;&gt;""</formula>
    </cfRule>
    <cfRule type="expression" dxfId="405" priority="487">
      <formula>Z$3="土"</formula>
    </cfRule>
    <cfRule type="expression" dxfId="404" priority="485">
      <formula>MONTH(Z46)&lt;&gt;$U$38</formula>
    </cfRule>
    <cfRule type="expression" dxfId="403" priority="486">
      <formula>Z$3="日"</formula>
    </cfRule>
  </conditionalFormatting>
  <conditionalFormatting sqref="Z48">
    <cfRule type="expression" dxfId="402" priority="481">
      <formula>MONTH(Z48)&lt;&gt;$U$38</formula>
    </cfRule>
    <cfRule type="expression" dxfId="401" priority="484">
      <formula>AA48&lt;&gt;""</formula>
    </cfRule>
    <cfRule type="expression" dxfId="400" priority="482">
      <formula>Z$3="日"</formula>
    </cfRule>
    <cfRule type="expression" dxfId="399" priority="483">
      <formula>Z$3="土"</formula>
    </cfRule>
  </conditionalFormatting>
  <conditionalFormatting sqref="Z50">
    <cfRule type="expression" dxfId="398" priority="478">
      <formula>Z$3="日"</formula>
    </cfRule>
    <cfRule type="expression" dxfId="397" priority="479">
      <formula>Z$3="土"</formula>
    </cfRule>
    <cfRule type="expression" dxfId="396" priority="480">
      <formula>AA50&lt;&gt;""</formula>
    </cfRule>
    <cfRule type="expression" dxfId="395" priority="477">
      <formula>MONTH(Z50)&lt;&gt;$U$38</formula>
    </cfRule>
  </conditionalFormatting>
  <conditionalFormatting sqref="Z54">
    <cfRule type="expression" dxfId="394" priority="909">
      <formula>Z54&lt;&gt;""</formula>
    </cfRule>
    <cfRule type="expression" dxfId="393" priority="907">
      <formula>W$17="日"</formula>
    </cfRule>
    <cfRule type="expression" dxfId="392" priority="908">
      <formula>W$17="土"</formula>
    </cfRule>
  </conditionalFormatting>
  <conditionalFormatting sqref="Z69">
    <cfRule type="expression" dxfId="391" priority="863">
      <formula>W$17="土"</formula>
    </cfRule>
    <cfRule type="expression" dxfId="390" priority="864">
      <formula>Z69&lt;&gt;""</formula>
    </cfRule>
    <cfRule type="expression" dxfId="389" priority="862">
      <formula>W$17="日"</formula>
    </cfRule>
  </conditionalFormatting>
  <conditionalFormatting sqref="Z76">
    <cfRule type="expression" dxfId="388" priority="145">
      <formula>MONTH(Z76)&lt;&gt;$U$74</formula>
    </cfRule>
    <cfRule type="expression" dxfId="387" priority="148">
      <formula>AC82&lt;&gt;""</formula>
    </cfRule>
    <cfRule type="expression" dxfId="386" priority="147">
      <formula>Z$3="土"</formula>
    </cfRule>
    <cfRule type="expression" dxfId="385" priority="146">
      <formula>Z$3="日"</formula>
    </cfRule>
  </conditionalFormatting>
  <conditionalFormatting sqref="Z90">
    <cfRule type="expression" dxfId="384" priority="822">
      <formula>W$17="日"</formula>
    </cfRule>
    <cfRule type="expression" dxfId="383" priority="823">
      <formula>W$17="土"</formula>
    </cfRule>
    <cfRule type="expression" dxfId="382" priority="824">
      <formula>Z90&lt;&gt;""</formula>
    </cfRule>
  </conditionalFormatting>
  <conditionalFormatting sqref="Z105">
    <cfRule type="expression" dxfId="381" priority="779">
      <formula>Z105&lt;&gt;""</formula>
    </cfRule>
    <cfRule type="expression" dxfId="380" priority="778">
      <formula>W$17="土"</formula>
    </cfRule>
    <cfRule type="expression" dxfId="379" priority="777">
      <formula>W$17="日"</formula>
    </cfRule>
  </conditionalFormatting>
  <conditionalFormatting sqref="Z42:AA42 Z44 Z46:AA46 Z48:AA48 Z50:AA50">
    <cfRule type="expression" dxfId="378" priority="495">
      <formula>Z$3="土"</formula>
    </cfRule>
    <cfRule type="expression" dxfId="377" priority="494">
      <formula>Z$3="日"</formula>
    </cfRule>
    <cfRule type="expression" dxfId="376" priority="496">
      <formula>AA42&lt;&gt;""</formula>
    </cfRule>
  </conditionalFormatting>
  <conditionalFormatting sqref="Z42:AA42 Z46:AA46 Z48:AA48 Z50:AA50 Z44">
    <cfRule type="expression" dxfId="375" priority="493">
      <formula>MONTH(Z42)&lt;&gt;$U$38</formula>
    </cfRule>
  </conditionalFormatting>
  <conditionalFormatting sqref="Z44:AA44">
    <cfRule type="expression" dxfId="374" priority="503">
      <formula>Z$3="土"</formula>
    </cfRule>
    <cfRule type="expression" dxfId="373" priority="501">
      <formula>MONTH(Z44)&lt;&gt;$U$38</formula>
    </cfRule>
    <cfRule type="expression" dxfId="372" priority="502">
      <formula>Z$3="日"</formula>
    </cfRule>
  </conditionalFormatting>
  <conditionalFormatting sqref="AA20 AG20 AK20 AN20 AR20 AX20 U23 AA23 AG23 AK23 AN23 AR23 AX23 U26 AA26 AG26 AK26 AN26 AR26 AX26 U29 AA29 AG29 AK29 AN29 AR29 AX29 U32 AA32 AG32 AK32 AN32 AR32 AX32 U35 AA35 AG35 AK35 AN35 AR35 AX35">
    <cfRule type="expression" dxfId="371" priority="953">
      <formula>MONTH(U18)&lt;&gt;$C$10</formula>
    </cfRule>
  </conditionalFormatting>
  <conditionalFormatting sqref="AA20 AG20 AK20 AN20 AR20 AX20 U23 AA23 AG23 AK23 AN23 AR23 AX23 U26 AA26 AG26 AK26 AN26 AR26 AX26 U29 AA29 AG29 AK29 AN29 AR29 AX29 U32 AA32 AG32 AK32 AN32 AR32 AX32 AA35 AG35 AK35 AN35 AR35 AX35 U56 AA56 AG56 AK56 AX56 U59 AA59 AG59 AK59 AN59 AX59 U62 AA62 AG62 AK62 AN62 AX62 U65 AA65 AG65 AK65 AN65 AX65 U68 AA68 AG68 AK68 AN68 AX68 AA71 AG71 AK71 AN71 AX71 U92 AA92 AG92 AK92 AR92 AX92 U95 AA95 AG95 AK95 AN95 AR95 AX95 U98 AA98 AG98 AK98 AN98 AR98 AX98 U101 AA101 AG101 AK101 AN101 AR101 AX101 U104 AA104 AG104 AK104 AN104 AR104 AX104 AA107 AG107 AK107 AN107 AR107">
    <cfRule type="expression" dxfId="370" priority="9388">
      <formula>U20&lt;&gt;""</formula>
    </cfRule>
    <cfRule type="expression" dxfId="369" priority="1002">
      <formula>U$17="土"</formula>
    </cfRule>
  </conditionalFormatting>
  <conditionalFormatting sqref="AA44 AC44">
    <cfRule type="expression" dxfId="368" priority="10683">
      <formula>AF44&lt;&gt;""</formula>
    </cfRule>
  </conditionalFormatting>
  <conditionalFormatting sqref="AA92 AG92 AK92 AN92 AR92 AX92 U95 AA95 AG95 AK95 AN95 AR95 AX95 U98 AA98 AG98 AK98 AN98 AR98 AX98 U101 AA101 AG101 AK101 AN101 AR101 AX101 U104 AA104 AG104 AK104 AN104 AR104 AX104 U107 AA107 AG107 AK107 AN107 AR107 AX107">
    <cfRule type="expression" dxfId="367" priority="783">
      <formula>MONTH(U90)&lt;&gt;$C$82</formula>
    </cfRule>
  </conditionalFormatting>
  <conditionalFormatting sqref="AB42">
    <cfRule type="expression" dxfId="366" priority="464">
      <formula>AC42&lt;&gt;""</formula>
    </cfRule>
    <cfRule type="expression" dxfId="365" priority="463">
      <formula>AB$3="土"</formula>
    </cfRule>
    <cfRule type="expression" dxfId="364" priority="462">
      <formula>AB$3="日"</formula>
    </cfRule>
    <cfRule type="expression" dxfId="363" priority="461">
      <formula>MONTH(AB42)&lt;&gt;$U$38</formula>
    </cfRule>
  </conditionalFormatting>
  <conditionalFormatting sqref="AB44">
    <cfRule type="expression" dxfId="362" priority="469">
      <formula>MONTH(AB44)&lt;&gt;$U$38</formula>
    </cfRule>
    <cfRule type="expression" dxfId="361" priority="476">
      <formula>AC44&lt;&gt;""</formula>
    </cfRule>
    <cfRule type="expression" dxfId="360" priority="472">
      <formula>AA44&lt;&gt;""</formula>
    </cfRule>
    <cfRule type="expression" dxfId="359" priority="471">
      <formula>L$3="土"</formula>
    </cfRule>
    <cfRule type="expression" dxfId="358" priority="470">
      <formula>L$3="日"</formula>
    </cfRule>
  </conditionalFormatting>
  <conditionalFormatting sqref="AB46">
    <cfRule type="expression" dxfId="357" priority="457">
      <formula>MONTH(AB46)&lt;&gt;$U$38</formula>
    </cfRule>
    <cfRule type="expression" dxfId="356" priority="458">
      <formula>AB$3="日"</formula>
    </cfRule>
    <cfRule type="expression" dxfId="355" priority="459">
      <formula>AB$3="土"</formula>
    </cfRule>
    <cfRule type="expression" dxfId="354" priority="460">
      <formula>AC46&lt;&gt;""</formula>
    </cfRule>
  </conditionalFormatting>
  <conditionalFormatting sqref="AB48">
    <cfRule type="expression" dxfId="353" priority="454">
      <formula>AB$3="日"</formula>
    </cfRule>
    <cfRule type="expression" dxfId="352" priority="453">
      <formula>MONTH(AB48)&lt;&gt;$U$38</formula>
    </cfRule>
    <cfRule type="expression" dxfId="351" priority="456">
      <formula>AC48&lt;&gt;""</formula>
    </cfRule>
    <cfRule type="expression" dxfId="350" priority="455">
      <formula>AB$3="土"</formula>
    </cfRule>
  </conditionalFormatting>
  <conditionalFormatting sqref="AB50">
    <cfRule type="expression" dxfId="349" priority="449">
      <formula>MONTH(AB50)&lt;&gt;$U$38</formula>
    </cfRule>
    <cfRule type="expression" dxfId="348" priority="452">
      <formula>AC50&lt;&gt;""</formula>
    </cfRule>
    <cfRule type="expression" dxfId="347" priority="450">
      <formula>AB$3="日"</formula>
    </cfRule>
    <cfRule type="expression" dxfId="346" priority="451">
      <formula>AB$3="土"</formula>
    </cfRule>
  </conditionalFormatting>
  <conditionalFormatting sqref="AB76">
    <cfRule type="expression" dxfId="345" priority="124">
      <formula>AE82&lt;&gt;""</formula>
    </cfRule>
    <cfRule type="expression" dxfId="344" priority="121">
      <formula>MONTH(AB76)&lt;&gt;$U$74</formula>
    </cfRule>
    <cfRule type="expression" dxfId="343" priority="122">
      <formula>AB$3="日"</formula>
    </cfRule>
    <cfRule type="expression" dxfId="342" priority="123">
      <formula>AB$3="土"</formula>
    </cfRule>
  </conditionalFormatting>
  <conditionalFormatting sqref="AB42:AC42 AB44 AB46:AC46 AB48:AC48 AB50:AC50">
    <cfRule type="expression" dxfId="341" priority="467">
      <formula>AB$3="土"</formula>
    </cfRule>
    <cfRule type="expression" dxfId="340" priority="468">
      <formula>AC42&lt;&gt;""</formula>
    </cfRule>
    <cfRule type="expression" dxfId="339" priority="466">
      <formula>AB$3="日"</formula>
    </cfRule>
  </conditionalFormatting>
  <conditionalFormatting sqref="AB42:AC42 AB46:AC46 AB48:AC48 AB50:AC50 AB44">
    <cfRule type="expression" dxfId="338" priority="465">
      <formula>MONTH(AB42)&lt;&gt;$U$38</formula>
    </cfRule>
  </conditionalFormatting>
  <conditionalFormatting sqref="AB44:AC44">
    <cfRule type="expression" dxfId="337" priority="473">
      <formula>MONTH(AB44)&lt;&gt;$U$38</formula>
    </cfRule>
    <cfRule type="expression" dxfId="336" priority="474">
      <formula>AB$3="日"</formula>
    </cfRule>
    <cfRule type="expression" dxfId="335" priority="475">
      <formula>AB$3="土"</formula>
    </cfRule>
  </conditionalFormatting>
  <conditionalFormatting sqref="AD42">
    <cfRule type="expression" dxfId="334" priority="434">
      <formula>AD$3="日"</formula>
    </cfRule>
    <cfRule type="expression" dxfId="333" priority="433">
      <formula>MONTH(AD42)&lt;&gt;$U$38</formula>
    </cfRule>
    <cfRule type="expression" dxfId="332" priority="435">
      <formula>AD$3="土"</formula>
    </cfRule>
    <cfRule type="expression" dxfId="331" priority="436">
      <formula>AE42&lt;&gt;""</formula>
    </cfRule>
  </conditionalFormatting>
  <conditionalFormatting sqref="AD44">
    <cfRule type="expression" dxfId="330" priority="444">
      <formula>AC44&lt;&gt;""</formula>
    </cfRule>
    <cfRule type="expression" dxfId="329" priority="441">
      <formula>MONTH(AD44)&lt;&gt;$U$38</formula>
    </cfRule>
    <cfRule type="expression" dxfId="328" priority="442">
      <formula>N$3="日"</formula>
    </cfRule>
    <cfRule type="expression" dxfId="327" priority="443">
      <formula>N$3="土"</formula>
    </cfRule>
  </conditionalFormatting>
  <conditionalFormatting sqref="AD46">
    <cfRule type="expression" dxfId="326" priority="429">
      <formula>MONTH(AD46)&lt;&gt;$U$38</formula>
    </cfRule>
    <cfRule type="expression" dxfId="325" priority="431">
      <formula>AD$3="土"</formula>
    </cfRule>
    <cfRule type="expression" dxfId="324" priority="430">
      <formula>AD$3="日"</formula>
    </cfRule>
    <cfRule type="expression" dxfId="323" priority="432">
      <formula>AE46&lt;&gt;""</formula>
    </cfRule>
  </conditionalFormatting>
  <conditionalFormatting sqref="AD48">
    <cfRule type="expression" dxfId="322" priority="425">
      <formula>MONTH(AD48)&lt;&gt;$U$38</formula>
    </cfRule>
    <cfRule type="expression" dxfId="321" priority="426">
      <formula>AD$3="日"</formula>
    </cfRule>
    <cfRule type="expression" dxfId="320" priority="427">
      <formula>AD$3="土"</formula>
    </cfRule>
    <cfRule type="expression" dxfId="319" priority="428">
      <formula>AE48&lt;&gt;""</formula>
    </cfRule>
  </conditionalFormatting>
  <conditionalFormatting sqref="AD50">
    <cfRule type="expression" dxfId="318" priority="423">
      <formula>AD$3="土"</formula>
    </cfRule>
    <cfRule type="expression" dxfId="317" priority="424">
      <formula>AE50&lt;&gt;""</formula>
    </cfRule>
    <cfRule type="expression" dxfId="316" priority="422">
      <formula>AD$3="日"</formula>
    </cfRule>
    <cfRule type="expression" dxfId="315" priority="421">
      <formula>MONTH(AD50)&lt;&gt;$U$38</formula>
    </cfRule>
  </conditionalFormatting>
  <conditionalFormatting sqref="AD76">
    <cfRule type="expression" dxfId="314" priority="99">
      <formula>AD$3="土"</formula>
    </cfRule>
    <cfRule type="expression" dxfId="313" priority="98">
      <formula>AD$3="日"</formula>
    </cfRule>
    <cfRule type="expression" dxfId="312" priority="100">
      <formula>AG82&lt;&gt;""</formula>
    </cfRule>
    <cfRule type="expression" dxfId="311" priority="97">
      <formula>MONTH(AD76)&lt;&gt;$U$74</formula>
    </cfRule>
  </conditionalFormatting>
  <conditionalFormatting sqref="AD42:AE42 AD44 AD46:AE46 AD48:AE48 AD50:AE50">
    <cfRule type="expression" dxfId="310" priority="440">
      <formula>AE42&lt;&gt;""</formula>
    </cfRule>
    <cfRule type="expression" dxfId="309" priority="439">
      <formula>AD$3="土"</formula>
    </cfRule>
    <cfRule type="expression" dxfId="308" priority="438">
      <formula>AD$3="日"</formula>
    </cfRule>
  </conditionalFormatting>
  <conditionalFormatting sqref="AD42:AE42 AD46:AE46 AD48:AE48 AD50:AE50 AD44">
    <cfRule type="expression" dxfId="307" priority="437">
      <formula>MONTH(AD42)&lt;&gt;$U$38</formula>
    </cfRule>
  </conditionalFormatting>
  <conditionalFormatting sqref="AD44:AE44">
    <cfRule type="expression" dxfId="306" priority="446">
      <formula>AD$3="日"</formula>
    </cfRule>
    <cfRule type="expression" dxfId="305" priority="448">
      <formula>AE44&lt;&gt;""</formula>
    </cfRule>
    <cfRule type="expression" dxfId="304" priority="447">
      <formula>AD$3="土"</formula>
    </cfRule>
    <cfRule type="expression" dxfId="303" priority="445">
      <formula>MONTH(AD44)&lt;&gt;$U$38</formula>
    </cfRule>
  </conditionalFormatting>
  <conditionalFormatting sqref="AE44 AG44">
    <cfRule type="expression" dxfId="302" priority="11814">
      <formula>AK44&lt;&gt;""</formula>
    </cfRule>
    <cfRule type="expression" dxfId="301" priority="11813">
      <formula>AE$3="土"</formula>
    </cfRule>
    <cfRule type="expression" dxfId="300" priority="11811">
      <formula>MONTH(AE44)&lt;&gt;$U$38</formula>
    </cfRule>
    <cfRule type="expression" dxfId="299" priority="11812">
      <formula>AE$3="日"</formula>
    </cfRule>
  </conditionalFormatting>
  <conditionalFormatting sqref="AF42">
    <cfRule type="expression" dxfId="298" priority="408">
      <formula>AG42&lt;&gt;""</formula>
    </cfRule>
    <cfRule type="expression" dxfId="297" priority="407">
      <formula>AF$3="土"</formula>
    </cfRule>
    <cfRule type="expression" dxfId="296" priority="406">
      <formula>AF$3="日"</formula>
    </cfRule>
    <cfRule type="expression" dxfId="295" priority="405">
      <formula>MONTH(AF42)&lt;&gt;$U$38</formula>
    </cfRule>
  </conditionalFormatting>
  <conditionalFormatting sqref="AF44">
    <cfRule type="expression" dxfId="294" priority="413">
      <formula>MONTH(AF44)&lt;&gt;$U$38</formula>
    </cfRule>
    <cfRule type="expression" dxfId="293" priority="416">
      <formula>AE44&lt;&gt;""</formula>
    </cfRule>
    <cfRule type="expression" dxfId="292" priority="415">
      <formula>P$3="土"</formula>
    </cfRule>
    <cfRule type="expression" dxfId="291" priority="414">
      <formula>P$3="日"</formula>
    </cfRule>
  </conditionalFormatting>
  <conditionalFormatting sqref="AF46">
    <cfRule type="expression" dxfId="290" priority="404">
      <formula>AG46&lt;&gt;""</formula>
    </cfRule>
    <cfRule type="expression" dxfId="289" priority="403">
      <formula>AF$3="土"</formula>
    </cfRule>
    <cfRule type="expression" dxfId="288" priority="402">
      <formula>AF$3="日"</formula>
    </cfRule>
    <cfRule type="expression" dxfId="287" priority="401">
      <formula>MONTH(AF46)&lt;&gt;$U$38</formula>
    </cfRule>
  </conditionalFormatting>
  <conditionalFormatting sqref="AF48">
    <cfRule type="expression" dxfId="286" priority="397">
      <formula>MONTH(AF48)&lt;&gt;$U$38</formula>
    </cfRule>
    <cfRule type="expression" dxfId="285" priority="398">
      <formula>AF$3="日"</formula>
    </cfRule>
    <cfRule type="expression" dxfId="284" priority="399">
      <formula>AF$3="土"</formula>
    </cfRule>
    <cfRule type="expression" dxfId="283" priority="400">
      <formula>AG48&lt;&gt;""</formula>
    </cfRule>
  </conditionalFormatting>
  <conditionalFormatting sqref="AF50">
    <cfRule type="expression" dxfId="282" priority="394">
      <formula>AF$3="日"</formula>
    </cfRule>
    <cfRule type="expression" dxfId="281" priority="396">
      <formula>AG50&lt;&gt;""</formula>
    </cfRule>
    <cfRule type="expression" dxfId="280" priority="395">
      <formula>AF$3="土"</formula>
    </cfRule>
    <cfRule type="expression" dxfId="279" priority="393">
      <formula>MONTH(AF50)&lt;&gt;$U$38</formula>
    </cfRule>
  </conditionalFormatting>
  <conditionalFormatting sqref="AF54 Z57 AF57 Z60 AF60 Z63 AF63 Z66 AF66 AF69 Z54 Z69">
    <cfRule type="expression" dxfId="278" priority="9378">
      <formula>MONTH(V56)&lt;&gt;$C$46</formula>
    </cfRule>
  </conditionalFormatting>
  <conditionalFormatting sqref="AF76 W87:AG87">
    <cfRule type="expression" dxfId="277" priority="74">
      <formula>W$3="日"</formula>
    </cfRule>
    <cfRule type="expression" dxfId="276" priority="75">
      <formula>W$3="土"</formula>
    </cfRule>
  </conditionalFormatting>
  <conditionalFormatting sqref="AF76 AF87:AG87">
    <cfRule type="expression" dxfId="275" priority="76">
      <formula>AJ82&lt;&gt;""</formula>
    </cfRule>
  </conditionalFormatting>
  <conditionalFormatting sqref="AF76">
    <cfRule type="expression" dxfId="274" priority="73">
      <formula>MONTH(AF76)&lt;&gt;$U$74</formula>
    </cfRule>
  </conditionalFormatting>
  <conditionalFormatting sqref="AF90 AW90 Z93 AF93 AW93 Z96 AF96 AW96 Z99 AF99 AW99 Z102 AF102 AW102 AF105 AW105 Z90 Z105">
    <cfRule type="expression" dxfId="273" priority="9387">
      <formula>MONTH(V92)&lt;&gt;$C$82</formula>
    </cfRule>
  </conditionalFormatting>
  <conditionalFormatting sqref="AF42:AG42 AF46:AG46 AF48:AG48 AF50:AG50 U40:AG40 AF44">
    <cfRule type="expression" dxfId="272" priority="409">
      <formula>MONTH(U40)&lt;&gt;$U$38</formula>
    </cfRule>
  </conditionalFormatting>
  <conditionalFormatting sqref="AF44:AG44">
    <cfRule type="expression" dxfId="271" priority="419">
      <formula>AF$3="土"</formula>
    </cfRule>
    <cfRule type="expression" dxfId="270" priority="417">
      <formula>MONTH(AF44)&lt;&gt;$U$38</formula>
    </cfRule>
    <cfRule type="expression" dxfId="269" priority="418">
      <formula>AF$3="日"</formula>
    </cfRule>
    <cfRule type="expression" dxfId="268" priority="420">
      <formula>AG44&lt;&gt;""</formula>
    </cfRule>
  </conditionalFormatting>
  <conditionalFormatting sqref="AN56">
    <cfRule type="expression" dxfId="267" priority="51">
      <formula>AN$17="土"</formula>
    </cfRule>
    <cfRule type="expression" dxfId="266" priority="52">
      <formula>AN56&lt;&gt;""</formula>
    </cfRule>
    <cfRule type="expression" dxfId="265" priority="49">
      <formula>MONTH(AN54)&lt;&gt;$C$46</formula>
    </cfRule>
    <cfRule type="expression" dxfId="264" priority="50">
      <formula>AN$17="日"</formula>
    </cfRule>
  </conditionalFormatting>
  <conditionalFormatting sqref="AN92">
    <cfRule type="expression" dxfId="263" priority="9970">
      <formula>AN$17="日"</formula>
    </cfRule>
    <cfRule type="expression" dxfId="262" priority="9971">
      <formula>AN$17="土"</formula>
    </cfRule>
    <cfRule type="expression" dxfId="261" priority="9972">
      <formula>AN92&lt;&gt;""</formula>
    </cfRule>
  </conditionalFormatting>
  <conditionalFormatting sqref="AP3:BB3">
    <cfRule type="expression" dxfId="260" priority="931">
      <formula>AP3="土"</formula>
    </cfRule>
    <cfRule type="expression" dxfId="259" priority="932">
      <formula>AP3="日"</formula>
    </cfRule>
  </conditionalFormatting>
  <conditionalFormatting sqref="AP4:BB4">
    <cfRule type="expression" dxfId="258" priority="557">
      <formula>MONTH(AP4)&lt;&gt;$AP$2</formula>
    </cfRule>
    <cfRule type="expression" dxfId="257" priority="559">
      <formula>AP$3="土"</formula>
    </cfRule>
    <cfRule type="expression" dxfId="256" priority="560">
      <formula>AQ4&lt;&gt;""</formula>
    </cfRule>
    <cfRule type="expression" dxfId="255" priority="558">
      <formula>AP$3="日"</formula>
    </cfRule>
  </conditionalFormatting>
  <conditionalFormatting sqref="AP6:BB6 AP8:BB8 AP10:BB10 AP12:BB12 AP14:BB14">
    <cfRule type="expression" dxfId="254" priority="939">
      <formula>MONTH(AP6)&lt;&gt;$AP$2</formula>
    </cfRule>
    <cfRule type="expression" dxfId="253" priority="940">
      <formula>AP$3="日"</formula>
    </cfRule>
    <cfRule type="expression" dxfId="252" priority="941">
      <formula>AP$3="土"</formula>
    </cfRule>
    <cfRule type="expression" dxfId="251" priority="942">
      <formula>AQ6&lt;&gt;""</formula>
    </cfRule>
  </conditionalFormatting>
  <conditionalFormatting sqref="AP39:BB39">
    <cfRule type="expression" dxfId="250" priority="846">
      <formula>AP39="土"</formula>
    </cfRule>
    <cfRule type="expression" dxfId="249" priority="847">
      <formula>AP39="日"</formula>
    </cfRule>
  </conditionalFormatting>
  <conditionalFormatting sqref="AP40:BB40">
    <cfRule type="expression" dxfId="248" priority="253">
      <formula>MONTH(AP40)&lt;&gt;$AP$38</formula>
    </cfRule>
    <cfRule type="expression" dxfId="247" priority="254">
      <formula>AP$3="日"</formula>
    </cfRule>
    <cfRule type="expression" dxfId="246" priority="255">
      <formula>AP$3="土"</formula>
    </cfRule>
    <cfRule type="expression" dxfId="245" priority="256">
      <formula>AQ40&lt;&gt;""</formula>
    </cfRule>
  </conditionalFormatting>
  <conditionalFormatting sqref="AP42:BB42">
    <cfRule type="expression" dxfId="244" priority="596">
      <formula>AQ42&lt;&gt;""</formula>
    </cfRule>
    <cfRule type="expression" dxfId="243" priority="593">
      <formula>MONTH(AP42)&lt;&gt;$AP$38</formula>
    </cfRule>
    <cfRule type="expression" dxfId="242" priority="594">
      <formula>AP$3="日"</formula>
    </cfRule>
    <cfRule type="expression" dxfId="241" priority="595">
      <formula>AP$3="土"</formula>
    </cfRule>
  </conditionalFormatting>
  <conditionalFormatting sqref="AP44:BB44">
    <cfRule type="expression" dxfId="240" priority="589">
      <formula>MONTH(AP44)&lt;&gt;$AP$38</formula>
    </cfRule>
    <cfRule type="expression" dxfId="239" priority="590">
      <formula>AP$3="日"</formula>
    </cfRule>
    <cfRule type="expression" dxfId="238" priority="591">
      <formula>AP$3="土"</formula>
    </cfRule>
    <cfRule type="expression" dxfId="237" priority="592">
      <formula>AQ44&lt;&gt;""</formula>
    </cfRule>
  </conditionalFormatting>
  <conditionalFormatting sqref="AP46:BB46">
    <cfRule type="expression" dxfId="236" priority="587">
      <formula>AP$3="土"</formula>
    </cfRule>
    <cfRule type="expression" dxfId="235" priority="588">
      <formula>AQ46&lt;&gt;""</formula>
    </cfRule>
    <cfRule type="expression" dxfId="234" priority="586">
      <formula>AP$3="日"</formula>
    </cfRule>
    <cfRule type="expression" dxfId="233" priority="585">
      <formula>MONTH(AP46)&lt;&gt;$AP$38</formula>
    </cfRule>
  </conditionalFormatting>
  <conditionalFormatting sqref="AP48:BB48">
    <cfRule type="expression" dxfId="232" priority="584">
      <formula>AQ48&lt;&gt;""</formula>
    </cfRule>
    <cfRule type="expression" dxfId="231" priority="583">
      <formula>AP$3="土"</formula>
    </cfRule>
    <cfRule type="expression" dxfId="230" priority="582">
      <formula>AP$3="日"</formula>
    </cfRule>
    <cfRule type="expression" dxfId="229" priority="581">
      <formula>MONTH(AP48)&lt;&gt;$AP$38</formula>
    </cfRule>
  </conditionalFormatting>
  <conditionalFormatting sqref="AP50:BB50">
    <cfRule type="expression" dxfId="228" priority="580">
      <formula>AQ50&lt;&gt;""</formula>
    </cfRule>
    <cfRule type="expression" dxfId="227" priority="579">
      <formula>AP$3="土"</formula>
    </cfRule>
    <cfRule type="expression" dxfId="226" priority="578">
      <formula>AP$3="日"</formula>
    </cfRule>
    <cfRule type="expression" dxfId="225" priority="577">
      <formula>MONTH(AP50)&lt;&gt;$AP$38</formula>
    </cfRule>
  </conditionalFormatting>
  <conditionalFormatting sqref="AP75:BB75">
    <cfRule type="expression" dxfId="224" priority="761">
      <formula>AP75="土"</formula>
    </cfRule>
    <cfRule type="expression" dxfId="223" priority="762">
      <formula>AP75="日"</formula>
    </cfRule>
  </conditionalFormatting>
  <conditionalFormatting sqref="AP76:BB76">
    <cfRule type="expression" dxfId="222" priority="621">
      <formula>MONTH(AP76)&lt;&gt;$AP$74</formula>
    </cfRule>
    <cfRule type="expression" dxfId="221" priority="622">
      <formula>AP$3="日"</formula>
    </cfRule>
    <cfRule type="expression" dxfId="220" priority="624">
      <formula>AQ76&lt;&gt;""</formula>
    </cfRule>
    <cfRule type="expression" dxfId="219" priority="623">
      <formula>AP$3="土"</formula>
    </cfRule>
  </conditionalFormatting>
  <conditionalFormatting sqref="AP78:BB78">
    <cfRule type="expression" dxfId="218" priority="617">
      <formula>MONTH(AP78)&lt;&gt;$AP$74</formula>
    </cfRule>
    <cfRule type="expression" dxfId="217" priority="618">
      <formula>AP$3="日"</formula>
    </cfRule>
    <cfRule type="expression" dxfId="216" priority="619">
      <formula>AP$3="土"</formula>
    </cfRule>
    <cfRule type="expression" dxfId="215" priority="620">
      <formula>AQ78&lt;&gt;""</formula>
    </cfRule>
  </conditionalFormatting>
  <conditionalFormatting sqref="AP80:BB80">
    <cfRule type="expression" dxfId="214" priority="616">
      <formula>AQ80&lt;&gt;""</formula>
    </cfRule>
    <cfRule type="expression" dxfId="213" priority="613">
      <formula>MONTH(AP80)&lt;&gt;$AP$74</formula>
    </cfRule>
    <cfRule type="expression" dxfId="212" priority="614">
      <formula>AP$3="日"</formula>
    </cfRule>
    <cfRule type="expression" dxfId="211" priority="615">
      <formula>AP$3="土"</formula>
    </cfRule>
  </conditionalFormatting>
  <conditionalFormatting sqref="AP82:BB82">
    <cfRule type="expression" dxfId="210" priority="609">
      <formula>MONTH(AP82)&lt;&gt;$AP$74</formula>
    </cfRule>
    <cfRule type="expression" dxfId="209" priority="610">
      <formula>AP$3="日"</formula>
    </cfRule>
    <cfRule type="expression" dxfId="208" priority="611">
      <formula>AP$3="土"</formula>
    </cfRule>
    <cfRule type="expression" dxfId="207" priority="612">
      <formula>AQ82&lt;&gt;""</formula>
    </cfRule>
  </conditionalFormatting>
  <conditionalFormatting sqref="AP84:BB84">
    <cfRule type="expression" dxfId="206" priority="605">
      <formula>MONTH(AP84)&lt;&gt;$AP$74</formula>
    </cfRule>
    <cfRule type="expression" dxfId="205" priority="606">
      <formula>AP$3="日"</formula>
    </cfRule>
    <cfRule type="expression" dxfId="204" priority="607">
      <formula>AP$3="土"</formula>
    </cfRule>
    <cfRule type="expression" dxfId="203" priority="608">
      <formula>AQ84&lt;&gt;""</formula>
    </cfRule>
  </conditionalFormatting>
  <conditionalFormatting sqref="AP86:BB86">
    <cfRule type="expression" dxfId="202" priority="602">
      <formula>AP$3="日"</formula>
    </cfRule>
    <cfRule type="expression" dxfId="201" priority="604">
      <formula>AQ86&lt;&gt;""</formula>
    </cfRule>
    <cfRule type="expression" dxfId="200" priority="603">
      <formula>AP$3="土"</formula>
    </cfRule>
    <cfRule type="expression" dxfId="199" priority="601">
      <formula>MONTH(AP86)&lt;&gt;$AP$74</formula>
    </cfRule>
  </conditionalFormatting>
  <conditionalFormatting sqref="AQ18 AQ21 AQ24 AQ27 AQ30 AQ33 AQ54 AQ57 AQ60 AQ63 AQ66 AQ69 AQ90 AQ93 AQ96 AQ99 AQ102 AQ105">
    <cfRule type="expression" dxfId="198" priority="9954">
      <formula>AQ18&lt;&gt;""</formula>
    </cfRule>
    <cfRule type="expression" dxfId="197" priority="9953">
      <formula>#REF!="土"</formula>
    </cfRule>
    <cfRule type="expression" dxfId="196" priority="9952">
      <formula>#REF!="日"</formula>
    </cfRule>
  </conditionalFormatting>
  <conditionalFormatting sqref="AQ18 AQ21 AQ24 AQ27 AQ30 AQ33">
    <cfRule type="expression" dxfId="195" priority="10509">
      <formula>MONTH(#REF!)&lt;&gt;$C$10</formula>
    </cfRule>
  </conditionalFormatting>
  <conditionalFormatting sqref="AQ42 AQ44 AQ46 AQ48 AQ50">
    <cfRule type="expression" dxfId="194" priority="598">
      <formula>AQ$3="日"</formula>
    </cfRule>
    <cfRule type="expression" dxfId="193" priority="599">
      <formula>AQ$3="土"</formula>
    </cfRule>
    <cfRule type="expression" dxfId="192" priority="600">
      <formula>AR42&lt;&gt;""</formula>
    </cfRule>
    <cfRule type="expression" dxfId="191" priority="597">
      <formula>MONTH(AQ42)&lt;&gt;$AP$38</formula>
    </cfRule>
  </conditionalFormatting>
  <conditionalFormatting sqref="AQ54 AQ57 AQ60 AQ63 AQ66 AQ69">
    <cfRule type="expression" dxfId="190" priority="10587">
      <formula>MONTH(#REF!)&lt;&gt;$C$46</formula>
    </cfRule>
  </conditionalFormatting>
  <conditionalFormatting sqref="AQ90 AQ93 AQ96 AQ99 AQ102 AQ105">
    <cfRule type="expression" dxfId="189" priority="10617">
      <formula>MONTH(#REF!)&lt;&gt;$C$82</formula>
    </cfRule>
  </conditionalFormatting>
  <conditionalFormatting sqref="AR56">
    <cfRule type="expression" dxfId="188" priority="41">
      <formula>MONTH(AR54)&lt;&gt;$C$46</formula>
    </cfRule>
    <cfRule type="expression" dxfId="187" priority="42">
      <formula>AR$17="日"</formula>
    </cfRule>
    <cfRule type="expression" dxfId="186" priority="43">
      <formula>AR$17="土"</formula>
    </cfRule>
    <cfRule type="expression" dxfId="185" priority="44">
      <formula>AR56&lt;&gt;""</formula>
    </cfRule>
  </conditionalFormatting>
  <conditionalFormatting sqref="AR59">
    <cfRule type="expression" dxfId="184" priority="38">
      <formula>AR$17="日"</formula>
    </cfRule>
    <cfRule type="expression" dxfId="183" priority="39">
      <formula>AR$17="土"</formula>
    </cfRule>
    <cfRule type="expression" dxfId="182" priority="40">
      <formula>AR59&lt;&gt;""</formula>
    </cfRule>
    <cfRule type="expression" dxfId="181" priority="37">
      <formula>MONTH(AR57)&lt;&gt;$C$46</formula>
    </cfRule>
  </conditionalFormatting>
  <conditionalFormatting sqref="AR60">
    <cfRule type="expression" dxfId="180" priority="12">
      <formula>AR62&lt;&gt;""</formula>
    </cfRule>
    <cfRule type="expression" dxfId="179" priority="11">
      <formula>AR$17="土"</formula>
    </cfRule>
    <cfRule type="expression" dxfId="178" priority="10">
      <formula>AR$17="日"</formula>
    </cfRule>
    <cfRule type="expression" dxfId="177" priority="9">
      <formula>MONTH(AR60)&lt;&gt;$C$46</formula>
    </cfRule>
  </conditionalFormatting>
  <conditionalFormatting sqref="AR62">
    <cfRule type="expression" dxfId="176" priority="33">
      <formula>MONTH(AR60)&lt;&gt;$C$46</formula>
    </cfRule>
    <cfRule type="expression" dxfId="175" priority="34">
      <formula>AR$17="日"</formula>
    </cfRule>
    <cfRule type="expression" dxfId="174" priority="35">
      <formula>AR$17="土"</formula>
    </cfRule>
    <cfRule type="expression" dxfId="173" priority="36">
      <formula>AR62&lt;&gt;""</formula>
    </cfRule>
  </conditionalFormatting>
  <conditionalFormatting sqref="AR63">
    <cfRule type="expression" dxfId="172" priority="14">
      <formula>AR$17="日"</formula>
    </cfRule>
    <cfRule type="expression" dxfId="171" priority="16">
      <formula>AR65&lt;&gt;""</formula>
    </cfRule>
    <cfRule type="expression" dxfId="170" priority="15">
      <formula>AR$17="土"</formula>
    </cfRule>
    <cfRule type="expression" dxfId="169" priority="13">
      <formula>MONTH(AR63)&lt;&gt;$C$46</formula>
    </cfRule>
  </conditionalFormatting>
  <conditionalFormatting sqref="AR65">
    <cfRule type="expression" dxfId="168" priority="29">
      <formula>MONTH(AR63)&lt;&gt;$C$46</formula>
    </cfRule>
    <cfRule type="expression" dxfId="167" priority="32">
      <formula>AR65&lt;&gt;""</formula>
    </cfRule>
    <cfRule type="expression" dxfId="166" priority="31">
      <formula>AR$17="土"</formula>
    </cfRule>
    <cfRule type="expression" dxfId="165" priority="30">
      <formula>AR$17="日"</formula>
    </cfRule>
  </conditionalFormatting>
  <conditionalFormatting sqref="AR66">
    <cfRule type="expression" dxfId="164" priority="5">
      <formula>MONTH(AR66)&lt;&gt;$C$46</formula>
    </cfRule>
    <cfRule type="expression" dxfId="163" priority="6">
      <formula>AR$17="日"</formula>
    </cfRule>
    <cfRule type="expression" dxfId="162" priority="7">
      <formula>AR$17="土"</formula>
    </cfRule>
    <cfRule type="expression" dxfId="161" priority="8">
      <formula>AR68&lt;&gt;""</formula>
    </cfRule>
  </conditionalFormatting>
  <conditionalFormatting sqref="AR68">
    <cfRule type="expression" dxfId="160" priority="28">
      <formula>AR68&lt;&gt;""</formula>
    </cfRule>
    <cfRule type="expression" dxfId="159" priority="27">
      <formula>AR$17="土"</formula>
    </cfRule>
    <cfRule type="expression" dxfId="158" priority="26">
      <formula>AR$17="日"</formula>
    </cfRule>
    <cfRule type="expression" dxfId="157" priority="25">
      <formula>MONTH(AR66)&lt;&gt;$C$46</formula>
    </cfRule>
  </conditionalFormatting>
  <conditionalFormatting sqref="AR69">
    <cfRule type="expression" dxfId="156" priority="2">
      <formula>AR$17="日"</formula>
    </cfRule>
    <cfRule type="expression" dxfId="155" priority="4">
      <formula>AR71&lt;&gt;""</formula>
    </cfRule>
    <cfRule type="expression" dxfId="154" priority="1">
      <formula>MONTH(AR69)&lt;&gt;$C$46</formula>
    </cfRule>
    <cfRule type="expression" dxfId="153" priority="3">
      <formula>AR$17="土"</formula>
    </cfRule>
  </conditionalFormatting>
  <conditionalFormatting sqref="AR71 AU71">
    <cfRule type="expression" dxfId="152" priority="17">
      <formula>MONTH(AR69)&lt;&gt;$C$46</formula>
    </cfRule>
    <cfRule type="expression" dxfId="151" priority="18">
      <formula>AR$17="日"</formula>
    </cfRule>
    <cfRule type="expression" dxfId="150" priority="20">
      <formula>AR71&lt;&gt;""</formula>
    </cfRule>
    <cfRule type="expression" dxfId="149" priority="19">
      <formula>AR$17="土"</formula>
    </cfRule>
  </conditionalFormatting>
  <conditionalFormatting sqref="AS42">
    <cfRule type="expression" dxfId="148" priority="379">
      <formula>AS$3="土"</formula>
    </cfRule>
    <cfRule type="expression" dxfId="147" priority="378">
      <formula>AS$3="日"</formula>
    </cfRule>
    <cfRule type="expression" dxfId="146" priority="377">
      <formula>MONTH(AS42)&lt;&gt;$AP$38</formula>
    </cfRule>
    <cfRule type="expression" dxfId="145" priority="380">
      <formula>AT42&lt;&gt;""</formula>
    </cfRule>
  </conditionalFormatting>
  <conditionalFormatting sqref="AS44">
    <cfRule type="expression" dxfId="144" priority="376">
      <formula>AT44&lt;&gt;""</formula>
    </cfRule>
    <cfRule type="expression" dxfId="143" priority="375">
      <formula>AS$3="土"</formula>
    </cfRule>
    <cfRule type="expression" dxfId="142" priority="374">
      <formula>AS$3="日"</formula>
    </cfRule>
    <cfRule type="expression" dxfId="141" priority="373">
      <formula>MONTH(AS44)&lt;&gt;$AP$38</formula>
    </cfRule>
  </conditionalFormatting>
  <conditionalFormatting sqref="AS46">
    <cfRule type="expression" dxfId="140" priority="369">
      <formula>MONTH(AS46)&lt;&gt;$AP$38</formula>
    </cfRule>
    <cfRule type="expression" dxfId="139" priority="372">
      <formula>AT46&lt;&gt;""</formula>
    </cfRule>
    <cfRule type="expression" dxfId="138" priority="371">
      <formula>AS$3="土"</formula>
    </cfRule>
    <cfRule type="expression" dxfId="137" priority="370">
      <formula>AS$3="日"</formula>
    </cfRule>
  </conditionalFormatting>
  <conditionalFormatting sqref="AS48">
    <cfRule type="expression" dxfId="136" priority="368">
      <formula>AT48&lt;&gt;""</formula>
    </cfRule>
    <cfRule type="expression" dxfId="135" priority="366">
      <formula>AS$3="日"</formula>
    </cfRule>
    <cfRule type="expression" dxfId="134" priority="365">
      <formula>MONTH(AS48)&lt;&gt;$AP$38</formula>
    </cfRule>
    <cfRule type="expression" dxfId="133" priority="367">
      <formula>AS$3="土"</formula>
    </cfRule>
  </conditionalFormatting>
  <conditionalFormatting sqref="AS50">
    <cfRule type="expression" dxfId="132" priority="363">
      <formula>AS$3="土"</formula>
    </cfRule>
    <cfRule type="expression" dxfId="131" priority="362">
      <formula>AS$3="日"</formula>
    </cfRule>
    <cfRule type="expression" dxfId="130" priority="364">
      <formula>AT50&lt;&gt;""</formula>
    </cfRule>
    <cfRule type="expression" dxfId="129" priority="361">
      <formula>MONTH(AS50)&lt;&gt;$AP$38</formula>
    </cfRule>
  </conditionalFormatting>
  <conditionalFormatting sqref="AU42">
    <cfRule type="expression" dxfId="128" priority="347">
      <formula>AU$3="土"</formula>
    </cfRule>
    <cfRule type="expression" dxfId="127" priority="346">
      <formula>AU$3="日"</formula>
    </cfRule>
    <cfRule type="expression" dxfId="126" priority="345">
      <formula>MONTH(AU42)&lt;&gt;$AP$38</formula>
    </cfRule>
    <cfRule type="expression" dxfId="125" priority="348">
      <formula>AV42&lt;&gt;""</formula>
    </cfRule>
  </conditionalFormatting>
  <conditionalFormatting sqref="AU44">
    <cfRule type="expression" dxfId="124" priority="343">
      <formula>AU$3="土"</formula>
    </cfRule>
    <cfRule type="expression" dxfId="123" priority="342">
      <formula>AU$3="日"</formula>
    </cfRule>
    <cfRule type="expression" dxfId="122" priority="341">
      <formula>MONTH(AU44)&lt;&gt;$AP$38</formula>
    </cfRule>
    <cfRule type="expression" dxfId="121" priority="344">
      <formula>AV44&lt;&gt;""</formula>
    </cfRule>
  </conditionalFormatting>
  <conditionalFormatting sqref="AU46">
    <cfRule type="expression" dxfId="120" priority="340">
      <formula>AV46&lt;&gt;""</formula>
    </cfRule>
    <cfRule type="expression" dxfId="119" priority="339">
      <formula>AU$3="土"</formula>
    </cfRule>
    <cfRule type="expression" dxfId="118" priority="338">
      <formula>AU$3="日"</formula>
    </cfRule>
    <cfRule type="expression" dxfId="117" priority="337">
      <formula>MONTH(AU46)&lt;&gt;$AP$38</formula>
    </cfRule>
  </conditionalFormatting>
  <conditionalFormatting sqref="AU48">
    <cfRule type="expression" dxfId="116" priority="336">
      <formula>AV48&lt;&gt;""</formula>
    </cfRule>
    <cfRule type="expression" dxfId="115" priority="335">
      <formula>AU$3="土"</formula>
    </cfRule>
    <cfRule type="expression" dxfId="114" priority="334">
      <formula>AU$3="日"</formula>
    </cfRule>
    <cfRule type="expression" dxfId="113" priority="333">
      <formula>MONTH(AU48)&lt;&gt;$AP$38</formula>
    </cfRule>
  </conditionalFormatting>
  <conditionalFormatting sqref="AU50">
    <cfRule type="expression" dxfId="112" priority="330">
      <formula>AU$3="日"</formula>
    </cfRule>
    <cfRule type="expression" dxfId="111" priority="332">
      <formula>AV50&lt;&gt;""</formula>
    </cfRule>
    <cfRule type="expression" dxfId="110" priority="331">
      <formula>AU$3="土"</formula>
    </cfRule>
    <cfRule type="expression" dxfId="109" priority="329">
      <formula>MONTH(AU50)&lt;&gt;$AP$38</formula>
    </cfRule>
  </conditionalFormatting>
  <conditionalFormatting sqref="AW42">
    <cfRule type="expression" dxfId="108" priority="313">
      <formula>MONTH(AW42)&lt;&gt;$AP$38</formula>
    </cfRule>
    <cfRule type="expression" dxfId="107" priority="316">
      <formula>AX42&lt;&gt;""</formula>
    </cfRule>
    <cfRule type="expression" dxfId="106" priority="315">
      <formula>AW$3="土"</formula>
    </cfRule>
    <cfRule type="expression" dxfId="105" priority="314">
      <formula>AW$3="日"</formula>
    </cfRule>
  </conditionalFormatting>
  <conditionalFormatting sqref="AW44">
    <cfRule type="expression" dxfId="104" priority="312">
      <formula>AX44&lt;&gt;""</formula>
    </cfRule>
    <cfRule type="expression" dxfId="103" priority="309">
      <formula>MONTH(AW44)&lt;&gt;$AP$38</formula>
    </cfRule>
    <cfRule type="expression" dxfId="102" priority="310">
      <formula>AW$3="日"</formula>
    </cfRule>
    <cfRule type="expression" dxfId="101" priority="311">
      <formula>AW$3="土"</formula>
    </cfRule>
  </conditionalFormatting>
  <conditionalFormatting sqref="AW46">
    <cfRule type="expression" dxfId="100" priority="308">
      <formula>AX46&lt;&gt;""</formula>
    </cfRule>
    <cfRule type="expression" dxfId="99" priority="307">
      <formula>AW$3="土"</formula>
    </cfRule>
    <cfRule type="expression" dxfId="98" priority="306">
      <formula>AW$3="日"</formula>
    </cfRule>
    <cfRule type="expression" dxfId="97" priority="305">
      <formula>MONTH(AW46)&lt;&gt;$AP$38</formula>
    </cfRule>
  </conditionalFormatting>
  <conditionalFormatting sqref="AW48">
    <cfRule type="expression" dxfId="96" priority="304">
      <formula>AX48&lt;&gt;""</formula>
    </cfRule>
    <cfRule type="expression" dxfId="95" priority="303">
      <formula>AW$3="土"</formula>
    </cfRule>
    <cfRule type="expression" dxfId="94" priority="302">
      <formula>AW$3="日"</formula>
    </cfRule>
    <cfRule type="expression" dxfId="93" priority="301">
      <formula>MONTH(AW48)&lt;&gt;$AP$38</formula>
    </cfRule>
  </conditionalFormatting>
  <conditionalFormatting sqref="AW50">
    <cfRule type="expression" dxfId="92" priority="300">
      <formula>AX50&lt;&gt;""</formula>
    </cfRule>
    <cfRule type="expression" dxfId="91" priority="299">
      <formula>AW$3="土"</formula>
    </cfRule>
    <cfRule type="expression" dxfId="90" priority="298">
      <formula>AW$3="日"</formula>
    </cfRule>
    <cfRule type="expression" dxfId="89" priority="297">
      <formula>MONTH(AW50)&lt;&gt;$AP$38</formula>
    </cfRule>
  </conditionalFormatting>
  <conditionalFormatting sqref="AW54 AW57 AW60 AW63 AW66 AW69 Z18 AF18 AW18 Z21 AF21 AW21 Z24 AF24 AW24 Z27 AF27 AW27 Z30 AF30 AW30 AF33 AW33 AF54 Z57 AF57 Z60 AF60 Z63 AF63 Z66 AF66 AF69 AF90 AW90 Z93 AF93 AW93 Z96 AF96 AW96 Z99 AF99 AW99 Z102 AF102 AW102 AF105 AW105">
    <cfRule type="expression" dxfId="88" priority="992">
      <formula>W$17="日"</formula>
    </cfRule>
  </conditionalFormatting>
  <conditionalFormatting sqref="AW54 AW57 AW60 AW63 AW66 AW69">
    <cfRule type="expression" dxfId="87" priority="868">
      <formula>MONTH(AU54)&lt;&gt;$C$46</formula>
    </cfRule>
  </conditionalFormatting>
  <conditionalFormatting sqref="AX107">
    <cfRule type="expression" dxfId="86" priority="829">
      <formula>AX$17="日"</formula>
    </cfRule>
    <cfRule type="expression" dxfId="85" priority="832">
      <formula>AX107&lt;&gt;""</formula>
    </cfRule>
    <cfRule type="expression" dxfId="84" priority="830">
      <formula>AX$17="土"</formula>
    </cfRule>
  </conditionalFormatting>
  <conditionalFormatting sqref="AY42">
    <cfRule type="expression" dxfId="83" priority="284">
      <formula>AZ42&lt;&gt;""</formula>
    </cfRule>
    <cfRule type="expression" dxfId="82" priority="283">
      <formula>AY$3="土"</formula>
    </cfRule>
    <cfRule type="expression" dxfId="81" priority="281">
      <formula>MONTH(AY42)&lt;&gt;$AP$38</formula>
    </cfRule>
    <cfRule type="expression" dxfId="80" priority="282">
      <formula>AY$3="日"</formula>
    </cfRule>
  </conditionalFormatting>
  <conditionalFormatting sqref="AY44">
    <cfRule type="expression" dxfId="79" priority="278">
      <formula>AY$3="日"</formula>
    </cfRule>
    <cfRule type="expression" dxfId="78" priority="280">
      <formula>AZ44&lt;&gt;""</formula>
    </cfRule>
    <cfRule type="expression" dxfId="77" priority="279">
      <formula>AY$3="土"</formula>
    </cfRule>
    <cfRule type="expression" dxfId="76" priority="277">
      <formula>MONTH(AY44)&lt;&gt;$AP$38</formula>
    </cfRule>
  </conditionalFormatting>
  <conditionalFormatting sqref="AY46">
    <cfRule type="expression" dxfId="75" priority="275">
      <formula>AY$3="土"</formula>
    </cfRule>
    <cfRule type="expression" dxfId="74" priority="274">
      <formula>AY$3="日"</formula>
    </cfRule>
    <cfRule type="expression" dxfId="73" priority="276">
      <formula>AZ46&lt;&gt;""</formula>
    </cfRule>
    <cfRule type="expression" dxfId="72" priority="273">
      <formula>MONTH(AY46)&lt;&gt;$AP$38</formula>
    </cfRule>
  </conditionalFormatting>
  <conditionalFormatting sqref="AY48">
    <cfRule type="expression" dxfId="71" priority="272">
      <formula>AZ48&lt;&gt;""</formula>
    </cfRule>
    <cfRule type="expression" dxfId="70" priority="269">
      <formula>MONTH(AY48)&lt;&gt;$AP$38</formula>
    </cfRule>
    <cfRule type="expression" dxfId="69" priority="270">
      <formula>AY$3="日"</formula>
    </cfRule>
    <cfRule type="expression" dxfId="68" priority="271">
      <formula>AY$3="土"</formula>
    </cfRule>
  </conditionalFormatting>
  <conditionalFormatting sqref="AY50">
    <cfRule type="expression" dxfId="67" priority="265">
      <formula>MONTH(AY50)&lt;&gt;$AP$38</formula>
    </cfRule>
    <cfRule type="expression" dxfId="66" priority="266">
      <formula>AY$3="日"</formula>
    </cfRule>
    <cfRule type="expression" dxfId="65" priority="267">
      <formula>AY$3="土"</formula>
    </cfRule>
    <cfRule type="expression" dxfId="64" priority="268">
      <formula>AZ50&lt;&gt;""</formula>
    </cfRule>
  </conditionalFormatting>
  <conditionalFormatting sqref="BA42">
    <cfRule type="expression" dxfId="63" priority="250">
      <formula>BA$3="日"</formula>
    </cfRule>
    <cfRule type="expression" dxfId="62" priority="251">
      <formula>BA$3="土"</formula>
    </cfRule>
    <cfRule type="expression" dxfId="61" priority="252">
      <formula>BB42&lt;&gt;""</formula>
    </cfRule>
    <cfRule type="expression" dxfId="60" priority="249">
      <formula>MONTH(BA42)&lt;&gt;$AP$38</formula>
    </cfRule>
  </conditionalFormatting>
  <conditionalFormatting sqref="BA44">
    <cfRule type="expression" dxfId="59" priority="248">
      <formula>BB44&lt;&gt;""</formula>
    </cfRule>
    <cfRule type="expression" dxfId="58" priority="247">
      <formula>BA$3="土"</formula>
    </cfRule>
    <cfRule type="expression" dxfId="57" priority="246">
      <formula>BA$3="日"</formula>
    </cfRule>
    <cfRule type="expression" dxfId="56" priority="245">
      <formula>MONTH(BA44)&lt;&gt;$AP$38</formula>
    </cfRule>
  </conditionalFormatting>
  <conditionalFormatting sqref="BA46">
    <cfRule type="expression" dxfId="55" priority="241">
      <formula>MONTH(BA46)&lt;&gt;$AP$38</formula>
    </cfRule>
    <cfRule type="expression" dxfId="54" priority="242">
      <formula>BA$3="日"</formula>
    </cfRule>
    <cfRule type="expression" dxfId="53" priority="244">
      <formula>BB46&lt;&gt;""</formula>
    </cfRule>
    <cfRule type="expression" dxfId="52" priority="243">
      <formula>BA$3="土"</formula>
    </cfRule>
  </conditionalFormatting>
  <conditionalFormatting sqref="BA48">
    <cfRule type="expression" dxfId="51" priority="239">
      <formula>BA$3="土"</formula>
    </cfRule>
    <cfRule type="expression" dxfId="50" priority="238">
      <formula>BA$3="日"</formula>
    </cfRule>
    <cfRule type="expression" dxfId="49" priority="237">
      <formula>MONTH(BA48)&lt;&gt;$AP$38</formula>
    </cfRule>
    <cfRule type="expression" dxfId="48" priority="240">
      <formula>BB48&lt;&gt;""</formula>
    </cfRule>
  </conditionalFormatting>
  <conditionalFormatting sqref="BA50">
    <cfRule type="expression" dxfId="47" priority="233">
      <formula>MONTH(BA50)&lt;&gt;$AP$38</formula>
    </cfRule>
    <cfRule type="expression" dxfId="46" priority="234">
      <formula>BA$3="日"</formula>
    </cfRule>
    <cfRule type="expression" dxfId="45" priority="235">
      <formula>BA$3="土"</formula>
    </cfRule>
    <cfRule type="expression" dxfId="44" priority="236">
      <formula>BB50&lt;&gt;""</formula>
    </cfRule>
  </conditionalFormatting>
  <conditionalFormatting sqref="BC4:BC15">
    <cfRule type="expression" dxfId="43" priority="556">
      <formula>BD4&lt;&gt;""</formula>
    </cfRule>
    <cfRule type="expression" dxfId="42" priority="555">
      <formula>BC$3="土"</formula>
    </cfRule>
    <cfRule type="expression" dxfId="41" priority="554">
      <formula>BC$3="日"</formula>
    </cfRule>
    <cfRule type="expression" dxfId="40" priority="553">
      <formula>MONTH(BC4)&lt;&gt;$AP$2</formula>
    </cfRule>
  </conditionalFormatting>
  <conditionalFormatting sqref="BC40:BC50">
    <cfRule type="expression" dxfId="39" priority="221">
      <formula>MONTH(BC40)&lt;&gt;$AP$38</formula>
    </cfRule>
    <cfRule type="expression" dxfId="38" priority="222">
      <formula>BC$3="日"</formula>
    </cfRule>
    <cfRule type="expression" dxfId="37" priority="223">
      <formula>BC$3="土"</formula>
    </cfRule>
    <cfRule type="expression" dxfId="36" priority="224">
      <formula>BD40&lt;&gt;""</formula>
    </cfRule>
  </conditionalFormatting>
  <conditionalFormatting sqref="BC42">
    <cfRule type="expression" dxfId="35" priority="219">
      <formula>BC$3="土"</formula>
    </cfRule>
    <cfRule type="expression" dxfId="34" priority="220">
      <formula>BD42&lt;&gt;""</formula>
    </cfRule>
    <cfRule type="expression" dxfId="33" priority="217">
      <formula>MONTH(BC42)&lt;&gt;$AP$38</formula>
    </cfRule>
    <cfRule type="expression" dxfId="32" priority="218">
      <formula>BC$3="日"</formula>
    </cfRule>
  </conditionalFormatting>
  <conditionalFormatting sqref="BC44">
    <cfRule type="expression" dxfId="31" priority="215">
      <formula>BC$3="土"</formula>
    </cfRule>
    <cfRule type="expression" dxfId="30" priority="214">
      <formula>BC$3="日"</formula>
    </cfRule>
    <cfRule type="expression" dxfId="29" priority="213">
      <formula>MONTH(BC44)&lt;&gt;$AP$38</formula>
    </cfRule>
    <cfRule type="expression" dxfId="28" priority="216">
      <formula>BD44&lt;&gt;""</formula>
    </cfRule>
  </conditionalFormatting>
  <conditionalFormatting sqref="BC46">
    <cfRule type="expression" dxfId="27" priority="211">
      <formula>BC$3="土"</formula>
    </cfRule>
    <cfRule type="expression" dxfId="26" priority="212">
      <formula>BD46&lt;&gt;""</formula>
    </cfRule>
    <cfRule type="expression" dxfId="25" priority="210">
      <formula>BC$3="日"</formula>
    </cfRule>
    <cfRule type="expression" dxfId="24" priority="209">
      <formula>MONTH(BC46)&lt;&gt;$AP$38</formula>
    </cfRule>
  </conditionalFormatting>
  <conditionalFormatting sqref="BC48">
    <cfRule type="expression" dxfId="23" priority="208">
      <formula>BD48&lt;&gt;""</formula>
    </cfRule>
    <cfRule type="expression" dxfId="22" priority="207">
      <formula>BC$3="土"</formula>
    </cfRule>
    <cfRule type="expression" dxfId="21" priority="206">
      <formula>BC$3="日"</formula>
    </cfRule>
    <cfRule type="expression" dxfId="20" priority="205">
      <formula>MONTH(BC48)&lt;&gt;$AP$38</formula>
    </cfRule>
  </conditionalFormatting>
  <conditionalFormatting sqref="BC50:BC51">
    <cfRule type="expression" dxfId="19" priority="198">
      <formula>BC$3="日"</formula>
    </cfRule>
    <cfRule type="expression" dxfId="18" priority="199">
      <formula>BC$3="土"</formula>
    </cfRule>
    <cfRule type="expression" dxfId="17" priority="200">
      <formula>BD50&lt;&gt;""</formula>
    </cfRule>
    <cfRule type="expression" dxfId="16" priority="197">
      <formula>MONTH(BC50)&lt;&gt;$AP$38</formula>
    </cfRule>
  </conditionalFormatting>
  <conditionalFormatting sqref="BC51">
    <cfRule type="expression" dxfId="15" priority="194">
      <formula>BC$3="日"</formula>
    </cfRule>
    <cfRule type="expression" dxfId="14" priority="193">
      <formula>MONTH(BC51)&lt;&gt;$AP$38</formula>
    </cfRule>
    <cfRule type="expression" dxfId="13" priority="195">
      <formula>BC$3="土"</formula>
    </cfRule>
    <cfRule type="expression" dxfId="12" priority="196">
      <formula>BD51&lt;&gt;""</formula>
    </cfRule>
  </conditionalFormatting>
  <dataValidations count="3">
    <dataValidation type="list" allowBlank="1" showInputMessage="1" showErrorMessage="1" sqref="C14:E16 C50:E52 C86:E88" xr:uid="{00000000-0002-0000-0800-000000000000}">
      <formula1>"月,火,水,木,金,土,日"</formula1>
    </dataValidation>
    <dataValidation type="list" allowBlank="1" showInputMessage="1" showErrorMessage="1" sqref="C10 C46 C82" xr:uid="{00000000-0002-0000-0800-000001000000}">
      <formula1>"1,2,3,4,5,6,7,8,9,10,11,12"</formula1>
    </dataValidation>
    <dataValidation type="whole" allowBlank="1" showInputMessage="1" showErrorMessage="1" sqref="C6 C42 C78" xr:uid="{00000000-0002-0000-0800-000002000000}">
      <formula1>1</formula1>
      <formula2>3000</formula2>
    </dataValidation>
  </dataValidations>
  <pageMargins left="0" right="0" top="0" bottom="0" header="0.39370078740157483" footer="0.39370078740157483"/>
  <pageSetup paperSize="9" scale="53" fitToHeight="0"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使い方</vt:lpstr>
      <vt:lpstr>1ヶ月カレンダー</vt:lpstr>
      <vt:lpstr>年間カレンダー</vt:lpstr>
      <vt:lpstr>週予定+メモ</vt:lpstr>
      <vt:lpstr>1ヶ月表</vt:lpstr>
      <vt:lpstr>3ヶ月表</vt:lpstr>
      <vt:lpstr>1年表</vt:lpstr>
      <vt:lpstr>卓上カレンダ１</vt:lpstr>
      <vt:lpstr>卓上カレンダ２</vt:lpstr>
      <vt:lpstr>工程表</vt:lpstr>
      <vt:lpstr>祝祭日設定</vt:lpstr>
      <vt:lpstr>'1ヶ月カレンダー'!Print_Area</vt:lpstr>
      <vt:lpstr>'1ヶ月表'!Print_Area</vt:lpstr>
      <vt:lpstr>'1年表'!Print_Area</vt:lpstr>
      <vt:lpstr>'3ヶ月表'!Print_Area</vt:lpstr>
      <vt:lpstr>工程表!Print_Area</vt:lpstr>
      <vt:lpstr>'週予定+メモ'!Print_Area</vt:lpstr>
      <vt:lpstr>卓上カレンダ１!Print_Area</vt:lpstr>
      <vt:lpstr>卓上カレンダ２!Print_Area</vt:lpstr>
      <vt:lpstr>年間カレンダー!Print_Area</vt:lpstr>
      <vt:lpstr>祝祭日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toowaki</dc:creator>
  <cp:lastModifiedBy>toowaki +</cp:lastModifiedBy>
  <cp:lastPrinted>2024-12-27T23:44:43Z</cp:lastPrinted>
  <dcterms:created xsi:type="dcterms:W3CDTF">2015-11-15T07:47:46Z</dcterms:created>
  <dcterms:modified xsi:type="dcterms:W3CDTF">2024-12-28T00:07:23Z</dcterms:modified>
</cp:coreProperties>
</file>